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fileSharing readOnlyRecommended="1" userName="Lee Kennedy" reservationPassword="E612"/>
  <workbookPr autoCompressPictures="0"/>
  <bookViews>
    <workbookView xWindow="320" yWindow="0" windowWidth="31480" windowHeight="17120" activeTab="1"/>
  </bookViews>
  <sheets>
    <sheet name="Read First" sheetId="2" r:id="rId1"/>
    <sheet name="Data" sheetId="1" r:id="rId2"/>
  </sheets>
  <definedNames>
    <definedName name="_xlnm._FilterDatabase" localSheetId="1" hidden="1">Data!$A$1:$X$1899</definedName>
    <definedName name="_xlnm.Print_Area" localSheetId="1">Data!$A$1:$T$1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747" i="1" l="1"/>
  <c r="L1747" i="1"/>
  <c r="O1747" i="1"/>
  <c r="P1747" i="1"/>
  <c r="Q1747" i="1"/>
  <c r="S1747" i="1"/>
  <c r="T1747" i="1"/>
  <c r="U1747" i="1"/>
  <c r="K1748" i="1"/>
  <c r="L1748" i="1"/>
  <c r="O1748" i="1"/>
  <c r="P1748" i="1"/>
  <c r="Q1748" i="1"/>
  <c r="S1748" i="1"/>
  <c r="T1748" i="1"/>
  <c r="U1748" i="1"/>
  <c r="K1882" i="1"/>
  <c r="L1882" i="1"/>
  <c r="O1882" i="1"/>
  <c r="P1882" i="1"/>
  <c r="Q1882" i="1"/>
  <c r="S1882" i="1"/>
  <c r="T1882" i="1"/>
  <c r="U1882" i="1"/>
  <c r="K1883" i="1"/>
  <c r="L1883" i="1"/>
  <c r="O1883" i="1"/>
  <c r="P1883" i="1"/>
  <c r="Q1883" i="1"/>
  <c r="S1883" i="1"/>
  <c r="T1883" i="1"/>
  <c r="U1883" i="1"/>
  <c r="K1884" i="1"/>
  <c r="L1884" i="1"/>
  <c r="O1884" i="1"/>
  <c r="P1884" i="1"/>
  <c r="Q1884" i="1"/>
  <c r="S1884" i="1"/>
  <c r="T1884" i="1"/>
  <c r="U1884" i="1"/>
  <c r="K1885" i="1"/>
  <c r="L1885" i="1"/>
  <c r="O1885" i="1"/>
  <c r="P1885" i="1"/>
  <c r="Q1885" i="1"/>
  <c r="S1885" i="1"/>
  <c r="T1885" i="1"/>
  <c r="U1885" i="1"/>
  <c r="K1886" i="1"/>
  <c r="L1886" i="1"/>
  <c r="O1886" i="1"/>
  <c r="P1886" i="1"/>
  <c r="Q1886" i="1"/>
  <c r="S1886" i="1"/>
  <c r="T1886" i="1"/>
  <c r="U1886" i="1"/>
  <c r="K1498" i="1"/>
  <c r="L1498" i="1"/>
  <c r="O1498" i="1"/>
  <c r="P1498" i="1"/>
  <c r="Q1498" i="1"/>
  <c r="S1498" i="1"/>
  <c r="T1498" i="1"/>
  <c r="U1498" i="1"/>
  <c r="K1499" i="1"/>
  <c r="L1499" i="1"/>
  <c r="O1499" i="1"/>
  <c r="P1499" i="1"/>
  <c r="Q1499" i="1"/>
  <c r="S1499" i="1"/>
  <c r="T1499" i="1"/>
  <c r="U1499" i="1"/>
  <c r="K1500" i="1"/>
  <c r="L1500" i="1"/>
  <c r="O1500" i="1"/>
  <c r="P1500" i="1"/>
  <c r="Q1500" i="1"/>
  <c r="S1500" i="1"/>
  <c r="T1500" i="1"/>
  <c r="U1500" i="1"/>
  <c r="K1501" i="1"/>
  <c r="L1501" i="1"/>
  <c r="O1501" i="1"/>
  <c r="P1501" i="1"/>
  <c r="Q1501" i="1"/>
  <c r="S1501" i="1"/>
  <c r="T1501" i="1"/>
  <c r="U1501" i="1"/>
  <c r="K1502" i="1"/>
  <c r="L1502" i="1"/>
  <c r="O1502" i="1"/>
  <c r="P1502" i="1"/>
  <c r="Q1502" i="1"/>
  <c r="S1502" i="1"/>
  <c r="T1502" i="1"/>
  <c r="U1502" i="1"/>
  <c r="K1881" i="1"/>
  <c r="L1881" i="1"/>
  <c r="O1881" i="1"/>
  <c r="P1881" i="1"/>
  <c r="Q1881" i="1"/>
  <c r="S1881" i="1"/>
  <c r="T1881" i="1"/>
  <c r="U1881" i="1"/>
  <c r="K53" i="1"/>
  <c r="K54" i="1"/>
  <c r="K1436" i="1"/>
  <c r="K1437" i="1"/>
  <c r="L53" i="1"/>
  <c r="O53" i="1"/>
  <c r="P53" i="1"/>
  <c r="L54" i="1"/>
  <c r="O54" i="1"/>
  <c r="P54" i="1"/>
  <c r="Q54" i="1"/>
  <c r="S54" i="1"/>
  <c r="T54" i="1"/>
  <c r="U54" i="1"/>
  <c r="S53" i="1"/>
  <c r="T53" i="1"/>
  <c r="U53" i="1"/>
  <c r="Q53" i="1"/>
  <c r="K1773" i="1"/>
  <c r="L1773" i="1"/>
  <c r="O1773" i="1"/>
  <c r="P1773" i="1"/>
  <c r="Q1773" i="1"/>
  <c r="R1773" i="1"/>
  <c r="S1773" i="1"/>
  <c r="T1773" i="1"/>
  <c r="U1773" i="1"/>
  <c r="V1773" i="1"/>
  <c r="K1888" i="1"/>
  <c r="L1888" i="1"/>
  <c r="O1888" i="1"/>
  <c r="P1888" i="1"/>
  <c r="Q1888" i="1"/>
  <c r="R1888" i="1"/>
  <c r="S1888" i="1"/>
  <c r="T1888" i="1"/>
  <c r="U1888" i="1"/>
  <c r="V1888" i="1"/>
  <c r="K1887" i="1"/>
  <c r="L1887" i="1"/>
  <c r="O1887" i="1"/>
  <c r="P1887" i="1"/>
  <c r="Q1887" i="1"/>
  <c r="R1887" i="1"/>
  <c r="S1887" i="1"/>
  <c r="T1887" i="1"/>
  <c r="U1887" i="1"/>
  <c r="V1887" i="1"/>
  <c r="K1892" i="1"/>
  <c r="L1892" i="1"/>
  <c r="O1892" i="1"/>
  <c r="P1892" i="1"/>
  <c r="Q1892" i="1"/>
  <c r="R1892" i="1"/>
  <c r="S1892" i="1"/>
  <c r="T1892" i="1"/>
  <c r="U1892" i="1"/>
  <c r="V1892" i="1"/>
  <c r="K1895" i="1"/>
  <c r="L1895" i="1"/>
  <c r="O1895" i="1"/>
  <c r="P1895" i="1"/>
  <c r="Q1895" i="1"/>
  <c r="R1895" i="1"/>
  <c r="S1895" i="1"/>
  <c r="T1895" i="1"/>
  <c r="U1895" i="1"/>
  <c r="V1895" i="1"/>
  <c r="K1891" i="1"/>
  <c r="L1891" i="1"/>
  <c r="O1891" i="1"/>
  <c r="P1891" i="1"/>
  <c r="Q1891" i="1"/>
  <c r="R1891" i="1"/>
  <c r="S1891" i="1"/>
  <c r="T1891" i="1"/>
  <c r="U1891" i="1"/>
  <c r="V1891" i="1"/>
  <c r="K1898" i="1"/>
  <c r="L1898" i="1"/>
  <c r="O1898" i="1"/>
  <c r="P1898" i="1"/>
  <c r="Q1898" i="1"/>
  <c r="R1898" i="1"/>
  <c r="S1898" i="1"/>
  <c r="T1898" i="1"/>
  <c r="U1898" i="1"/>
  <c r="V1898" i="1"/>
  <c r="K1897" i="1"/>
  <c r="L1897" i="1"/>
  <c r="O1897" i="1"/>
  <c r="P1897" i="1"/>
  <c r="Q1897" i="1"/>
  <c r="R1897" i="1"/>
  <c r="S1897" i="1"/>
  <c r="T1897" i="1"/>
  <c r="U1897" i="1"/>
  <c r="V1897" i="1"/>
  <c r="K1899" i="1"/>
  <c r="L1899" i="1"/>
  <c r="O1899" i="1"/>
  <c r="P1899" i="1"/>
  <c r="Q1899" i="1"/>
  <c r="R1899" i="1"/>
  <c r="S1899" i="1"/>
  <c r="T1899" i="1"/>
  <c r="U1899" i="1"/>
  <c r="V1899" i="1"/>
  <c r="K1896" i="1"/>
  <c r="L1896" i="1"/>
  <c r="O1896" i="1"/>
  <c r="P1896" i="1"/>
  <c r="Q1896" i="1"/>
  <c r="R1896" i="1"/>
  <c r="S1896" i="1"/>
  <c r="T1896" i="1"/>
  <c r="U1896" i="1"/>
  <c r="V1896" i="1"/>
  <c r="K1772" i="1"/>
  <c r="L1772" i="1"/>
  <c r="O1772" i="1"/>
  <c r="P1772" i="1"/>
  <c r="Q1772" i="1"/>
  <c r="R1772" i="1"/>
  <c r="S1772" i="1"/>
  <c r="T1772" i="1"/>
  <c r="U1772" i="1"/>
  <c r="V1772" i="1"/>
  <c r="K286" i="1"/>
  <c r="L286" i="1"/>
  <c r="O286" i="1"/>
  <c r="P286" i="1"/>
  <c r="Q286" i="1"/>
  <c r="R286" i="1"/>
  <c r="S286" i="1"/>
  <c r="T286" i="1"/>
  <c r="U286" i="1"/>
  <c r="V286" i="1"/>
  <c r="K280" i="1"/>
  <c r="L280" i="1"/>
  <c r="O280" i="1"/>
  <c r="P280" i="1"/>
  <c r="Q280" i="1"/>
  <c r="R280" i="1"/>
  <c r="S280" i="1"/>
  <c r="T280" i="1"/>
  <c r="U280" i="1"/>
  <c r="V280" i="1"/>
  <c r="K289" i="1"/>
  <c r="L289" i="1"/>
  <c r="O289" i="1"/>
  <c r="P289" i="1"/>
  <c r="Q289" i="1"/>
  <c r="R289" i="1"/>
  <c r="S289" i="1"/>
  <c r="T289" i="1"/>
  <c r="U289" i="1"/>
  <c r="V289" i="1"/>
  <c r="K268" i="1"/>
  <c r="L268" i="1"/>
  <c r="O268" i="1"/>
  <c r="P268" i="1"/>
  <c r="Q268" i="1"/>
  <c r="R268" i="1"/>
  <c r="S268" i="1"/>
  <c r="T268" i="1"/>
  <c r="U268" i="1"/>
  <c r="V268" i="1"/>
  <c r="K267" i="1"/>
  <c r="L267" i="1"/>
  <c r="O267" i="1"/>
  <c r="P267" i="1"/>
  <c r="Q267" i="1"/>
  <c r="R267" i="1"/>
  <c r="S267" i="1"/>
  <c r="T267" i="1"/>
  <c r="U267" i="1"/>
  <c r="V267" i="1"/>
  <c r="K239" i="1"/>
  <c r="L239" i="1"/>
  <c r="O239" i="1"/>
  <c r="P239" i="1"/>
  <c r="Q239" i="1"/>
  <c r="R239" i="1"/>
  <c r="S239" i="1"/>
  <c r="T239" i="1"/>
  <c r="U239" i="1"/>
  <c r="V239" i="1"/>
  <c r="K257" i="1"/>
  <c r="L257" i="1"/>
  <c r="O257" i="1"/>
  <c r="P257" i="1"/>
  <c r="Q257" i="1"/>
  <c r="R257" i="1"/>
  <c r="S257" i="1"/>
  <c r="T257" i="1"/>
  <c r="U257" i="1"/>
  <c r="V257" i="1"/>
  <c r="K295" i="1"/>
  <c r="L295" i="1"/>
  <c r="O295" i="1"/>
  <c r="P295" i="1"/>
  <c r="Q295" i="1"/>
  <c r="R295" i="1"/>
  <c r="S295" i="1"/>
  <c r="T295" i="1"/>
  <c r="U295" i="1"/>
  <c r="V295" i="1"/>
  <c r="K296" i="1"/>
  <c r="L296" i="1"/>
  <c r="O296" i="1"/>
  <c r="P296" i="1"/>
  <c r="Q296" i="1"/>
  <c r="R296" i="1"/>
  <c r="S296" i="1"/>
  <c r="T296" i="1"/>
  <c r="U296" i="1"/>
  <c r="V296" i="1"/>
  <c r="K258" i="1"/>
  <c r="L258" i="1"/>
  <c r="O258" i="1"/>
  <c r="P258" i="1"/>
  <c r="Q258" i="1"/>
  <c r="R258" i="1"/>
  <c r="S258" i="1"/>
  <c r="T258" i="1"/>
  <c r="U258" i="1"/>
  <c r="V258" i="1"/>
  <c r="K274" i="1"/>
  <c r="L274" i="1"/>
  <c r="O274" i="1"/>
  <c r="P274" i="1"/>
  <c r="Q274" i="1"/>
  <c r="R274" i="1"/>
  <c r="S274" i="1"/>
  <c r="T274" i="1"/>
  <c r="U274" i="1"/>
  <c r="V274" i="1"/>
  <c r="K248" i="1"/>
  <c r="L248" i="1"/>
  <c r="O248" i="1"/>
  <c r="P248" i="1"/>
  <c r="Q248" i="1"/>
  <c r="R248" i="1"/>
  <c r="S248" i="1"/>
  <c r="T248" i="1"/>
  <c r="U248" i="1"/>
  <c r="V248" i="1"/>
  <c r="K252" i="1"/>
  <c r="L252" i="1"/>
  <c r="O252" i="1"/>
  <c r="P252" i="1"/>
  <c r="Q252" i="1"/>
  <c r="R252" i="1"/>
  <c r="S252" i="1"/>
  <c r="T252" i="1"/>
  <c r="U252" i="1"/>
  <c r="V252" i="1"/>
  <c r="K277" i="1"/>
  <c r="L277" i="1"/>
  <c r="O277" i="1"/>
  <c r="P277" i="1"/>
  <c r="Q277" i="1"/>
  <c r="R277" i="1"/>
  <c r="S277" i="1"/>
  <c r="T277" i="1"/>
  <c r="U277" i="1"/>
  <c r="V277" i="1"/>
  <c r="K270" i="1"/>
  <c r="L270" i="1"/>
  <c r="O270" i="1"/>
  <c r="P270" i="1"/>
  <c r="Q270" i="1"/>
  <c r="R270" i="1"/>
  <c r="S270" i="1"/>
  <c r="T270" i="1"/>
  <c r="U270" i="1"/>
  <c r="V270" i="1"/>
  <c r="K250" i="1"/>
  <c r="L250" i="1"/>
  <c r="O250" i="1"/>
  <c r="P250" i="1"/>
  <c r="Q250" i="1"/>
  <c r="R250" i="1"/>
  <c r="S250" i="1"/>
  <c r="T250" i="1"/>
  <c r="U250" i="1"/>
  <c r="V250" i="1"/>
  <c r="K263" i="1"/>
  <c r="L263" i="1"/>
  <c r="O263" i="1"/>
  <c r="P263" i="1"/>
  <c r="Q263" i="1"/>
  <c r="R263" i="1"/>
  <c r="S263" i="1"/>
  <c r="T263" i="1"/>
  <c r="U263" i="1"/>
  <c r="V263" i="1"/>
  <c r="K253" i="1"/>
  <c r="L253" i="1"/>
  <c r="O253" i="1"/>
  <c r="P253" i="1"/>
  <c r="Q253" i="1"/>
  <c r="R253" i="1"/>
  <c r="S253" i="1"/>
  <c r="T253" i="1"/>
  <c r="U253" i="1"/>
  <c r="V253" i="1"/>
  <c r="K282" i="1"/>
  <c r="L282" i="1"/>
  <c r="O282" i="1"/>
  <c r="P282" i="1"/>
  <c r="Q282" i="1"/>
  <c r="R282" i="1"/>
  <c r="S282" i="1"/>
  <c r="T282" i="1"/>
  <c r="U282" i="1"/>
  <c r="V282" i="1"/>
  <c r="K283" i="1"/>
  <c r="L283" i="1"/>
  <c r="O283" i="1"/>
  <c r="P283" i="1"/>
  <c r="Q283" i="1"/>
  <c r="R283" i="1"/>
  <c r="S283" i="1"/>
  <c r="T283" i="1"/>
  <c r="U283" i="1"/>
  <c r="V283" i="1"/>
  <c r="K254" i="1"/>
  <c r="L254" i="1"/>
  <c r="O254" i="1"/>
  <c r="P254" i="1"/>
  <c r="Q254" i="1"/>
  <c r="R254" i="1"/>
  <c r="S254" i="1"/>
  <c r="T254" i="1"/>
  <c r="U254" i="1"/>
  <c r="V254" i="1"/>
  <c r="K247" i="1"/>
  <c r="L247" i="1"/>
  <c r="O247" i="1"/>
  <c r="P247" i="1"/>
  <c r="Q247" i="1"/>
  <c r="R247" i="1"/>
  <c r="S247" i="1"/>
  <c r="T247" i="1"/>
  <c r="U247" i="1"/>
  <c r="V247" i="1"/>
  <c r="K273" i="1"/>
  <c r="L273" i="1"/>
  <c r="O273" i="1"/>
  <c r="P273" i="1"/>
  <c r="Q273" i="1"/>
  <c r="R273" i="1"/>
  <c r="S273" i="1"/>
  <c r="T273" i="1"/>
  <c r="U273" i="1"/>
  <c r="V273" i="1"/>
  <c r="K297" i="1"/>
  <c r="L297" i="1"/>
  <c r="O297" i="1"/>
  <c r="P297" i="1"/>
  <c r="Q297" i="1"/>
  <c r="R297" i="1"/>
  <c r="S297" i="1"/>
  <c r="T297" i="1"/>
  <c r="U297" i="1"/>
  <c r="V297" i="1"/>
  <c r="K278" i="1"/>
  <c r="L278" i="1"/>
  <c r="O278" i="1"/>
  <c r="P278" i="1"/>
  <c r="Q278" i="1"/>
  <c r="R278" i="1"/>
  <c r="S278" i="1"/>
  <c r="T278" i="1"/>
  <c r="U278" i="1"/>
  <c r="V278" i="1"/>
  <c r="K287" i="1"/>
  <c r="L287" i="1"/>
  <c r="O287" i="1"/>
  <c r="P287" i="1"/>
  <c r="Q287" i="1"/>
  <c r="R287" i="1"/>
  <c r="S287" i="1"/>
  <c r="T287" i="1"/>
  <c r="U287" i="1"/>
  <c r="V287" i="1"/>
  <c r="K264" i="1"/>
  <c r="L264" i="1"/>
  <c r="O264" i="1"/>
  <c r="P264" i="1"/>
  <c r="Q264" i="1"/>
  <c r="R264" i="1"/>
  <c r="S264" i="1"/>
  <c r="T264" i="1"/>
  <c r="U264" i="1"/>
  <c r="V264" i="1"/>
  <c r="K291" i="1"/>
  <c r="L291" i="1"/>
  <c r="O291" i="1"/>
  <c r="P291" i="1"/>
  <c r="Q291" i="1"/>
  <c r="R291" i="1"/>
  <c r="S291" i="1"/>
  <c r="T291" i="1"/>
  <c r="U291" i="1"/>
  <c r="V291" i="1"/>
  <c r="K284" i="1"/>
  <c r="L284" i="1"/>
  <c r="O284" i="1"/>
  <c r="P284" i="1"/>
  <c r="Q284" i="1"/>
  <c r="R284" i="1"/>
  <c r="S284" i="1"/>
  <c r="T284" i="1"/>
  <c r="U284" i="1"/>
  <c r="V284" i="1"/>
  <c r="K288" i="1"/>
  <c r="L288" i="1"/>
  <c r="O288" i="1"/>
  <c r="P288" i="1"/>
  <c r="Q288" i="1"/>
  <c r="R288" i="1"/>
  <c r="S288" i="1"/>
  <c r="T288" i="1"/>
  <c r="U288" i="1"/>
  <c r="V288" i="1"/>
  <c r="K272" i="1"/>
  <c r="L272" i="1"/>
  <c r="O272" i="1"/>
  <c r="P272" i="1"/>
  <c r="Q272" i="1"/>
  <c r="R272" i="1"/>
  <c r="S272" i="1"/>
  <c r="T272" i="1"/>
  <c r="U272" i="1"/>
  <c r="V272" i="1"/>
  <c r="K290" i="1"/>
  <c r="L290" i="1"/>
  <c r="O290" i="1"/>
  <c r="P290" i="1"/>
  <c r="Q290" i="1"/>
  <c r="R290" i="1"/>
  <c r="S290" i="1"/>
  <c r="T290" i="1"/>
  <c r="U290" i="1"/>
  <c r="V290" i="1"/>
  <c r="K285" i="1"/>
  <c r="L285" i="1"/>
  <c r="O285" i="1"/>
  <c r="P285" i="1"/>
  <c r="Q285" i="1"/>
  <c r="R285" i="1"/>
  <c r="S285" i="1"/>
  <c r="T285" i="1"/>
  <c r="U285" i="1"/>
  <c r="V285" i="1"/>
  <c r="K255" i="1"/>
  <c r="L255" i="1"/>
  <c r="O255" i="1"/>
  <c r="P255" i="1"/>
  <c r="Q255" i="1"/>
  <c r="R255" i="1"/>
  <c r="S255" i="1"/>
  <c r="T255" i="1"/>
  <c r="U255" i="1"/>
  <c r="V255" i="1"/>
  <c r="K241" i="1"/>
  <c r="L241" i="1"/>
  <c r="O241" i="1"/>
  <c r="P241" i="1"/>
  <c r="Q241" i="1"/>
  <c r="R241" i="1"/>
  <c r="S241" i="1"/>
  <c r="T241" i="1"/>
  <c r="U241" i="1"/>
  <c r="V241" i="1"/>
  <c r="K238" i="1"/>
  <c r="L238" i="1"/>
  <c r="O238" i="1"/>
  <c r="P238" i="1"/>
  <c r="Q238" i="1"/>
  <c r="R238" i="1"/>
  <c r="S238" i="1"/>
  <c r="T238" i="1"/>
  <c r="U238" i="1"/>
  <c r="V238" i="1"/>
  <c r="K245" i="1"/>
  <c r="L245" i="1"/>
  <c r="O245" i="1"/>
  <c r="P245" i="1"/>
  <c r="Q245" i="1"/>
  <c r="R245" i="1"/>
  <c r="S245" i="1"/>
  <c r="T245" i="1"/>
  <c r="U245" i="1"/>
  <c r="V245" i="1"/>
  <c r="K276" i="1"/>
  <c r="L276" i="1"/>
  <c r="O276" i="1"/>
  <c r="P276" i="1"/>
  <c r="Q276" i="1"/>
  <c r="R276" i="1"/>
  <c r="S276" i="1"/>
  <c r="T276" i="1"/>
  <c r="U276" i="1"/>
  <c r="V276" i="1"/>
  <c r="K298" i="1"/>
  <c r="L298" i="1"/>
  <c r="O298" i="1"/>
  <c r="P298" i="1"/>
  <c r="Q298" i="1"/>
  <c r="R298" i="1"/>
  <c r="S298" i="1"/>
  <c r="T298" i="1"/>
  <c r="U298" i="1"/>
  <c r="V298" i="1"/>
  <c r="K265" i="1"/>
  <c r="L265" i="1"/>
  <c r="O265" i="1"/>
  <c r="P265" i="1"/>
  <c r="Q265" i="1"/>
  <c r="R265" i="1"/>
  <c r="S265" i="1"/>
  <c r="T265" i="1"/>
  <c r="U265" i="1"/>
  <c r="V265" i="1"/>
  <c r="K261" i="1"/>
  <c r="L261" i="1"/>
  <c r="O261" i="1"/>
  <c r="P261" i="1"/>
  <c r="Q261" i="1"/>
  <c r="R261" i="1"/>
  <c r="S261" i="1"/>
  <c r="T261" i="1"/>
  <c r="U261" i="1"/>
  <c r="V261" i="1"/>
  <c r="K251" i="1"/>
  <c r="L251" i="1"/>
  <c r="O251" i="1"/>
  <c r="P251" i="1"/>
  <c r="Q251" i="1"/>
  <c r="R251" i="1"/>
  <c r="S251" i="1"/>
  <c r="T251" i="1"/>
  <c r="U251" i="1"/>
  <c r="V251" i="1"/>
  <c r="K242" i="1"/>
  <c r="L242" i="1"/>
  <c r="O242" i="1"/>
  <c r="P242" i="1"/>
  <c r="Q242" i="1"/>
  <c r="R242" i="1"/>
  <c r="S242" i="1"/>
  <c r="T242" i="1"/>
  <c r="U242" i="1"/>
  <c r="V242" i="1"/>
  <c r="K293" i="1"/>
  <c r="L293" i="1"/>
  <c r="O293" i="1"/>
  <c r="P293" i="1"/>
  <c r="Q293" i="1"/>
  <c r="R293" i="1"/>
  <c r="S293" i="1"/>
  <c r="T293" i="1"/>
  <c r="U293" i="1"/>
  <c r="V293" i="1"/>
  <c r="K249" i="1"/>
  <c r="L249" i="1"/>
  <c r="O249" i="1"/>
  <c r="P249" i="1"/>
  <c r="Q249" i="1"/>
  <c r="R249" i="1"/>
  <c r="S249" i="1"/>
  <c r="T249" i="1"/>
  <c r="U249" i="1"/>
  <c r="V249" i="1"/>
  <c r="K271" i="1"/>
  <c r="L271" i="1"/>
  <c r="O271" i="1"/>
  <c r="P271" i="1"/>
  <c r="Q271" i="1"/>
  <c r="R271" i="1"/>
  <c r="S271" i="1"/>
  <c r="T271" i="1"/>
  <c r="U271" i="1"/>
  <c r="V271" i="1"/>
  <c r="K244" i="1"/>
  <c r="L244" i="1"/>
  <c r="O244" i="1"/>
  <c r="P244" i="1"/>
  <c r="Q244" i="1"/>
  <c r="R244" i="1"/>
  <c r="S244" i="1"/>
  <c r="T244" i="1"/>
  <c r="U244" i="1"/>
  <c r="V244" i="1"/>
  <c r="K246" i="1"/>
  <c r="L246" i="1"/>
  <c r="O246" i="1"/>
  <c r="P246" i="1"/>
  <c r="Q246" i="1"/>
  <c r="R246" i="1"/>
  <c r="S246" i="1"/>
  <c r="T246" i="1"/>
  <c r="U246" i="1"/>
  <c r="V246" i="1"/>
  <c r="K243" i="1"/>
  <c r="L243" i="1"/>
  <c r="O243" i="1"/>
  <c r="P243" i="1"/>
  <c r="Q243" i="1"/>
  <c r="R243" i="1"/>
  <c r="S243" i="1"/>
  <c r="T243" i="1"/>
  <c r="U243" i="1"/>
  <c r="V243" i="1"/>
  <c r="K266" i="1"/>
  <c r="L266" i="1"/>
  <c r="O266" i="1"/>
  <c r="P266" i="1"/>
  <c r="Q266" i="1"/>
  <c r="R266" i="1"/>
  <c r="S266" i="1"/>
  <c r="T266" i="1"/>
  <c r="U266" i="1"/>
  <c r="V266" i="1"/>
  <c r="K281" i="1"/>
  <c r="L281" i="1"/>
  <c r="O281" i="1"/>
  <c r="P281" i="1"/>
  <c r="Q281" i="1"/>
  <c r="R281" i="1"/>
  <c r="S281" i="1"/>
  <c r="T281" i="1"/>
  <c r="U281" i="1"/>
  <c r="V281" i="1"/>
  <c r="K262" i="1"/>
  <c r="L262" i="1"/>
  <c r="O262" i="1"/>
  <c r="P262" i="1"/>
  <c r="Q262" i="1"/>
  <c r="R262" i="1"/>
  <c r="S262" i="1"/>
  <c r="T262" i="1"/>
  <c r="U262" i="1"/>
  <c r="V262" i="1"/>
  <c r="K269" i="1"/>
  <c r="L269" i="1"/>
  <c r="O269" i="1"/>
  <c r="P269" i="1"/>
  <c r="Q269" i="1"/>
  <c r="R269" i="1"/>
  <c r="S269" i="1"/>
  <c r="T269" i="1"/>
  <c r="U269" i="1"/>
  <c r="V269" i="1"/>
  <c r="K240" i="1"/>
  <c r="L240" i="1"/>
  <c r="O240" i="1"/>
  <c r="P240" i="1"/>
  <c r="Q240" i="1"/>
  <c r="R240" i="1"/>
  <c r="S240" i="1"/>
  <c r="T240" i="1"/>
  <c r="U240" i="1"/>
  <c r="V240" i="1"/>
  <c r="K275" i="1"/>
  <c r="L275" i="1"/>
  <c r="O275" i="1"/>
  <c r="P275" i="1"/>
  <c r="Q275" i="1"/>
  <c r="R275" i="1"/>
  <c r="S275" i="1"/>
  <c r="T275" i="1"/>
  <c r="U275" i="1"/>
  <c r="V275" i="1"/>
  <c r="K237" i="1"/>
  <c r="L237" i="1"/>
  <c r="O237" i="1"/>
  <c r="P237" i="1"/>
  <c r="Q237" i="1"/>
  <c r="R237" i="1"/>
  <c r="S237" i="1"/>
  <c r="T237" i="1"/>
  <c r="U237" i="1"/>
  <c r="V237" i="1"/>
  <c r="K260" i="1"/>
  <c r="L260" i="1"/>
  <c r="O260" i="1"/>
  <c r="P260" i="1"/>
  <c r="Q260" i="1"/>
  <c r="R260" i="1"/>
  <c r="S260" i="1"/>
  <c r="T260" i="1"/>
  <c r="U260" i="1"/>
  <c r="V260" i="1"/>
  <c r="K292" i="1"/>
  <c r="L292" i="1"/>
  <c r="O292" i="1"/>
  <c r="P292" i="1"/>
  <c r="Q292" i="1"/>
  <c r="R292" i="1"/>
  <c r="S292" i="1"/>
  <c r="T292" i="1"/>
  <c r="U292" i="1"/>
  <c r="V292" i="1"/>
  <c r="K259" i="1"/>
  <c r="L259" i="1"/>
  <c r="O259" i="1"/>
  <c r="P259" i="1"/>
  <c r="Q259" i="1"/>
  <c r="R259" i="1"/>
  <c r="S259" i="1"/>
  <c r="T259" i="1"/>
  <c r="U259" i="1"/>
  <c r="V259" i="1"/>
  <c r="K256" i="1"/>
  <c r="L256" i="1"/>
  <c r="O256" i="1"/>
  <c r="P256" i="1"/>
  <c r="Q256" i="1"/>
  <c r="R256" i="1"/>
  <c r="S256" i="1"/>
  <c r="T256" i="1"/>
  <c r="U256" i="1"/>
  <c r="V256" i="1"/>
  <c r="K279" i="1"/>
  <c r="L279" i="1"/>
  <c r="O279" i="1"/>
  <c r="P279" i="1"/>
  <c r="Q279" i="1"/>
  <c r="R279" i="1"/>
  <c r="S279" i="1"/>
  <c r="T279" i="1"/>
  <c r="U279" i="1"/>
  <c r="V279" i="1"/>
  <c r="K294" i="1"/>
  <c r="L294" i="1"/>
  <c r="O294" i="1"/>
  <c r="P294" i="1"/>
  <c r="Q294" i="1"/>
  <c r="R294" i="1"/>
  <c r="S294" i="1"/>
  <c r="T294" i="1"/>
  <c r="U294" i="1"/>
  <c r="V294" i="1"/>
  <c r="K403" i="1"/>
  <c r="L403" i="1"/>
  <c r="O403" i="1"/>
  <c r="P403" i="1"/>
  <c r="Q403" i="1"/>
  <c r="R403" i="1"/>
  <c r="S403" i="1"/>
  <c r="T403" i="1"/>
  <c r="U403" i="1"/>
  <c r="V403" i="1"/>
  <c r="K404" i="1"/>
  <c r="L404" i="1"/>
  <c r="O404" i="1"/>
  <c r="P404" i="1"/>
  <c r="Q404" i="1"/>
  <c r="R404" i="1"/>
  <c r="S404" i="1"/>
  <c r="T404" i="1"/>
  <c r="U404" i="1"/>
  <c r="V404" i="1"/>
  <c r="K399" i="1"/>
  <c r="L399" i="1"/>
  <c r="O399" i="1"/>
  <c r="P399" i="1"/>
  <c r="Q399" i="1"/>
  <c r="R399" i="1"/>
  <c r="S399" i="1"/>
  <c r="T399" i="1"/>
  <c r="U399" i="1"/>
  <c r="V399" i="1"/>
  <c r="K386" i="1"/>
  <c r="L386" i="1"/>
  <c r="O386" i="1"/>
  <c r="P386" i="1"/>
  <c r="Q386" i="1"/>
  <c r="R386" i="1"/>
  <c r="S386" i="1"/>
  <c r="T386" i="1"/>
  <c r="U386" i="1"/>
  <c r="V386" i="1"/>
  <c r="K380" i="1"/>
  <c r="L380" i="1"/>
  <c r="O380" i="1"/>
  <c r="P380" i="1"/>
  <c r="Q380" i="1"/>
  <c r="R380" i="1"/>
  <c r="S380" i="1"/>
  <c r="T380" i="1"/>
  <c r="U380" i="1"/>
  <c r="V380" i="1"/>
  <c r="K357" i="1"/>
  <c r="L357" i="1"/>
  <c r="O357" i="1"/>
  <c r="P357" i="1"/>
  <c r="Q357" i="1"/>
  <c r="R357" i="1"/>
  <c r="S357" i="1"/>
  <c r="T357" i="1"/>
  <c r="U357" i="1"/>
  <c r="V357" i="1"/>
  <c r="K379" i="1"/>
  <c r="L379" i="1"/>
  <c r="O379" i="1"/>
  <c r="P379" i="1"/>
  <c r="Q379" i="1"/>
  <c r="R379" i="1"/>
  <c r="S379" i="1"/>
  <c r="T379" i="1"/>
  <c r="U379" i="1"/>
  <c r="V379" i="1"/>
  <c r="K410" i="1"/>
  <c r="L410" i="1"/>
  <c r="O410" i="1"/>
  <c r="P410" i="1"/>
  <c r="Q410" i="1"/>
  <c r="R410" i="1"/>
  <c r="S410" i="1"/>
  <c r="T410" i="1"/>
  <c r="U410" i="1"/>
  <c r="V410" i="1"/>
  <c r="K367" i="1"/>
  <c r="L367" i="1"/>
  <c r="O367" i="1"/>
  <c r="P367" i="1"/>
  <c r="Q367" i="1"/>
  <c r="R367" i="1"/>
  <c r="S367" i="1"/>
  <c r="T367" i="1"/>
  <c r="U367" i="1"/>
  <c r="V367" i="1"/>
  <c r="K376" i="1"/>
  <c r="L376" i="1"/>
  <c r="O376" i="1"/>
  <c r="P376" i="1"/>
  <c r="Q376" i="1"/>
  <c r="R376" i="1"/>
  <c r="S376" i="1"/>
  <c r="T376" i="1"/>
  <c r="U376" i="1"/>
  <c r="V376" i="1"/>
  <c r="K397" i="1"/>
  <c r="L397" i="1"/>
  <c r="O397" i="1"/>
  <c r="P397" i="1"/>
  <c r="Q397" i="1"/>
  <c r="R397" i="1"/>
  <c r="S397" i="1"/>
  <c r="T397" i="1"/>
  <c r="U397" i="1"/>
  <c r="V397" i="1"/>
  <c r="K389" i="1"/>
  <c r="L389" i="1"/>
  <c r="O389" i="1"/>
  <c r="P389" i="1"/>
  <c r="Q389" i="1"/>
  <c r="R389" i="1"/>
  <c r="S389" i="1"/>
  <c r="T389" i="1"/>
  <c r="U389" i="1"/>
  <c r="V389" i="1"/>
  <c r="K370" i="1"/>
  <c r="L370" i="1"/>
  <c r="O370" i="1"/>
  <c r="P370" i="1"/>
  <c r="Q370" i="1"/>
  <c r="R370" i="1"/>
  <c r="S370" i="1"/>
  <c r="T370" i="1"/>
  <c r="U370" i="1"/>
  <c r="V370" i="1"/>
  <c r="K381" i="1"/>
  <c r="L381" i="1"/>
  <c r="O381" i="1"/>
  <c r="P381" i="1"/>
  <c r="Q381" i="1"/>
  <c r="R381" i="1"/>
  <c r="S381" i="1"/>
  <c r="T381" i="1"/>
  <c r="U381" i="1"/>
  <c r="V381" i="1"/>
  <c r="K374" i="1"/>
  <c r="L374" i="1"/>
  <c r="O374" i="1"/>
  <c r="P374" i="1"/>
  <c r="Q374" i="1"/>
  <c r="R374" i="1"/>
  <c r="S374" i="1"/>
  <c r="T374" i="1"/>
  <c r="U374" i="1"/>
  <c r="V374" i="1"/>
  <c r="K400" i="1"/>
  <c r="L400" i="1"/>
  <c r="O400" i="1"/>
  <c r="P400" i="1"/>
  <c r="Q400" i="1"/>
  <c r="R400" i="1"/>
  <c r="S400" i="1"/>
  <c r="T400" i="1"/>
  <c r="U400" i="1"/>
  <c r="V400" i="1"/>
  <c r="K401" i="1"/>
  <c r="L401" i="1"/>
  <c r="O401" i="1"/>
  <c r="P401" i="1"/>
  <c r="Q401" i="1"/>
  <c r="R401" i="1"/>
  <c r="S401" i="1"/>
  <c r="T401" i="1"/>
  <c r="U401" i="1"/>
  <c r="V401" i="1"/>
  <c r="K365" i="1"/>
  <c r="L365" i="1"/>
  <c r="O365" i="1"/>
  <c r="P365" i="1"/>
  <c r="Q365" i="1"/>
  <c r="R365" i="1"/>
  <c r="S365" i="1"/>
  <c r="T365" i="1"/>
  <c r="U365" i="1"/>
  <c r="V365" i="1"/>
  <c r="K363" i="1"/>
  <c r="L363" i="1"/>
  <c r="O363" i="1"/>
  <c r="P363" i="1"/>
  <c r="Q363" i="1"/>
  <c r="R363" i="1"/>
  <c r="S363" i="1"/>
  <c r="T363" i="1"/>
  <c r="U363" i="1"/>
  <c r="V363" i="1"/>
  <c r="K411" i="1"/>
  <c r="L411" i="1"/>
  <c r="O411" i="1"/>
  <c r="P411" i="1"/>
  <c r="Q411" i="1"/>
  <c r="R411" i="1"/>
  <c r="S411" i="1"/>
  <c r="T411" i="1"/>
  <c r="U411" i="1"/>
  <c r="V411" i="1"/>
  <c r="K396" i="1"/>
  <c r="L396" i="1"/>
  <c r="O396" i="1"/>
  <c r="P396" i="1"/>
  <c r="Q396" i="1"/>
  <c r="R396" i="1"/>
  <c r="S396" i="1"/>
  <c r="T396" i="1"/>
  <c r="U396" i="1"/>
  <c r="V396" i="1"/>
  <c r="K388" i="1"/>
  <c r="L388" i="1"/>
  <c r="O388" i="1"/>
  <c r="P388" i="1"/>
  <c r="Q388" i="1"/>
  <c r="R388" i="1"/>
  <c r="S388" i="1"/>
  <c r="T388" i="1"/>
  <c r="U388" i="1"/>
  <c r="V388" i="1"/>
  <c r="K402" i="1"/>
  <c r="L402" i="1"/>
  <c r="O402" i="1"/>
  <c r="P402" i="1"/>
  <c r="Q402" i="1"/>
  <c r="R402" i="1"/>
  <c r="S402" i="1"/>
  <c r="T402" i="1"/>
  <c r="U402" i="1"/>
  <c r="V402" i="1"/>
  <c r="K382" i="1"/>
  <c r="L382" i="1"/>
  <c r="O382" i="1"/>
  <c r="P382" i="1"/>
  <c r="Q382" i="1"/>
  <c r="R382" i="1"/>
  <c r="S382" i="1"/>
  <c r="T382" i="1"/>
  <c r="U382" i="1"/>
  <c r="V382" i="1"/>
  <c r="K412" i="1"/>
  <c r="L412" i="1"/>
  <c r="O412" i="1"/>
  <c r="P412" i="1"/>
  <c r="Q412" i="1"/>
  <c r="R412" i="1"/>
  <c r="S412" i="1"/>
  <c r="T412" i="1"/>
  <c r="U412" i="1"/>
  <c r="V412" i="1"/>
  <c r="K398" i="1"/>
  <c r="L398" i="1"/>
  <c r="O398" i="1"/>
  <c r="P398" i="1"/>
  <c r="Q398" i="1"/>
  <c r="R398" i="1"/>
  <c r="S398" i="1"/>
  <c r="T398" i="1"/>
  <c r="U398" i="1"/>
  <c r="V398" i="1"/>
  <c r="K405" i="1"/>
  <c r="L405" i="1"/>
  <c r="O405" i="1"/>
  <c r="P405" i="1"/>
  <c r="Q405" i="1"/>
  <c r="R405" i="1"/>
  <c r="S405" i="1"/>
  <c r="T405" i="1"/>
  <c r="U405" i="1"/>
  <c r="V405" i="1"/>
  <c r="K387" i="1"/>
  <c r="L387" i="1"/>
  <c r="O387" i="1"/>
  <c r="P387" i="1"/>
  <c r="Q387" i="1"/>
  <c r="R387" i="1"/>
  <c r="S387" i="1"/>
  <c r="T387" i="1"/>
  <c r="U387" i="1"/>
  <c r="V387" i="1"/>
  <c r="K395" i="1"/>
  <c r="L395" i="1"/>
  <c r="O395" i="1"/>
  <c r="P395" i="1"/>
  <c r="Q395" i="1"/>
  <c r="R395" i="1"/>
  <c r="S395" i="1"/>
  <c r="T395" i="1"/>
  <c r="U395" i="1"/>
  <c r="V395" i="1"/>
  <c r="K391" i="1"/>
  <c r="L391" i="1"/>
  <c r="O391" i="1"/>
  <c r="P391" i="1"/>
  <c r="Q391" i="1"/>
  <c r="R391" i="1"/>
  <c r="S391" i="1"/>
  <c r="T391" i="1"/>
  <c r="U391" i="1"/>
  <c r="V391" i="1"/>
  <c r="K366" i="1"/>
  <c r="L366" i="1"/>
  <c r="O366" i="1"/>
  <c r="P366" i="1"/>
  <c r="Q366" i="1"/>
  <c r="R366" i="1"/>
  <c r="S366" i="1"/>
  <c r="T366" i="1"/>
  <c r="U366" i="1"/>
  <c r="V366" i="1"/>
  <c r="K360" i="1"/>
  <c r="L360" i="1"/>
  <c r="O360" i="1"/>
  <c r="P360" i="1"/>
  <c r="Q360" i="1"/>
  <c r="R360" i="1"/>
  <c r="S360" i="1"/>
  <c r="T360" i="1"/>
  <c r="U360" i="1"/>
  <c r="V360" i="1"/>
  <c r="K356" i="1"/>
  <c r="L356" i="1"/>
  <c r="O356" i="1"/>
  <c r="P356" i="1"/>
  <c r="Q356" i="1"/>
  <c r="R356" i="1"/>
  <c r="S356" i="1"/>
  <c r="T356" i="1"/>
  <c r="U356" i="1"/>
  <c r="V356" i="1"/>
  <c r="K373" i="1"/>
  <c r="L373" i="1"/>
  <c r="O373" i="1"/>
  <c r="P373" i="1"/>
  <c r="Q373" i="1"/>
  <c r="R373" i="1"/>
  <c r="S373" i="1"/>
  <c r="T373" i="1"/>
  <c r="U373" i="1"/>
  <c r="V373" i="1"/>
  <c r="K392" i="1"/>
  <c r="L392" i="1"/>
  <c r="O392" i="1"/>
  <c r="P392" i="1"/>
  <c r="Q392" i="1"/>
  <c r="R392" i="1"/>
  <c r="S392" i="1"/>
  <c r="T392" i="1"/>
  <c r="U392" i="1"/>
  <c r="V392" i="1"/>
  <c r="K393" i="1"/>
  <c r="L393" i="1"/>
  <c r="O393" i="1"/>
  <c r="P393" i="1"/>
  <c r="Q393" i="1"/>
  <c r="R393" i="1"/>
  <c r="S393" i="1"/>
  <c r="T393" i="1"/>
  <c r="U393" i="1"/>
  <c r="V393" i="1"/>
  <c r="K383" i="1"/>
  <c r="L383" i="1"/>
  <c r="O383" i="1"/>
  <c r="P383" i="1"/>
  <c r="Q383" i="1"/>
  <c r="R383" i="1"/>
  <c r="S383" i="1"/>
  <c r="T383" i="1"/>
  <c r="U383" i="1"/>
  <c r="V383" i="1"/>
  <c r="K371" i="1"/>
  <c r="L371" i="1"/>
  <c r="O371" i="1"/>
  <c r="P371" i="1"/>
  <c r="Q371" i="1"/>
  <c r="R371" i="1"/>
  <c r="S371" i="1"/>
  <c r="T371" i="1"/>
  <c r="U371" i="1"/>
  <c r="V371" i="1"/>
  <c r="K368" i="1"/>
  <c r="L368" i="1"/>
  <c r="O368" i="1"/>
  <c r="P368" i="1"/>
  <c r="Q368" i="1"/>
  <c r="R368" i="1"/>
  <c r="S368" i="1"/>
  <c r="T368" i="1"/>
  <c r="U368" i="1"/>
  <c r="V368" i="1"/>
  <c r="K359" i="1"/>
  <c r="L359" i="1"/>
  <c r="O359" i="1"/>
  <c r="P359" i="1"/>
  <c r="Q359" i="1"/>
  <c r="R359" i="1"/>
  <c r="S359" i="1"/>
  <c r="T359" i="1"/>
  <c r="U359" i="1"/>
  <c r="V359" i="1"/>
  <c r="K406" i="1"/>
  <c r="L406" i="1"/>
  <c r="O406" i="1"/>
  <c r="P406" i="1"/>
  <c r="Q406" i="1"/>
  <c r="R406" i="1"/>
  <c r="S406" i="1"/>
  <c r="T406" i="1"/>
  <c r="U406" i="1"/>
  <c r="V406" i="1"/>
  <c r="K369" i="1"/>
  <c r="L369" i="1"/>
  <c r="O369" i="1"/>
  <c r="P369" i="1"/>
  <c r="Q369" i="1"/>
  <c r="R369" i="1"/>
  <c r="S369" i="1"/>
  <c r="T369" i="1"/>
  <c r="U369" i="1"/>
  <c r="V369" i="1"/>
  <c r="K384" i="1"/>
  <c r="L384" i="1"/>
  <c r="O384" i="1"/>
  <c r="P384" i="1"/>
  <c r="Q384" i="1"/>
  <c r="R384" i="1"/>
  <c r="S384" i="1"/>
  <c r="T384" i="1"/>
  <c r="U384" i="1"/>
  <c r="V384" i="1"/>
  <c r="K362" i="1"/>
  <c r="L362" i="1"/>
  <c r="O362" i="1"/>
  <c r="P362" i="1"/>
  <c r="Q362" i="1"/>
  <c r="R362" i="1"/>
  <c r="S362" i="1"/>
  <c r="T362" i="1"/>
  <c r="U362" i="1"/>
  <c r="V362" i="1"/>
  <c r="K364" i="1"/>
  <c r="L364" i="1"/>
  <c r="O364" i="1"/>
  <c r="P364" i="1"/>
  <c r="Q364" i="1"/>
  <c r="R364" i="1"/>
  <c r="S364" i="1"/>
  <c r="T364" i="1"/>
  <c r="U364" i="1"/>
  <c r="V364" i="1"/>
  <c r="K361" i="1"/>
  <c r="L361" i="1"/>
  <c r="O361" i="1"/>
  <c r="P361" i="1"/>
  <c r="Q361" i="1"/>
  <c r="R361" i="1"/>
  <c r="S361" i="1"/>
  <c r="T361" i="1"/>
  <c r="U361" i="1"/>
  <c r="V361" i="1"/>
  <c r="K394" i="1"/>
  <c r="L394" i="1"/>
  <c r="O394" i="1"/>
  <c r="P394" i="1"/>
  <c r="Q394" i="1"/>
  <c r="R394" i="1"/>
  <c r="S394" i="1"/>
  <c r="T394" i="1"/>
  <c r="U394" i="1"/>
  <c r="V394" i="1"/>
  <c r="K407" i="1"/>
  <c r="L407" i="1"/>
  <c r="O407" i="1"/>
  <c r="P407" i="1"/>
  <c r="Q407" i="1"/>
  <c r="R407" i="1"/>
  <c r="S407" i="1"/>
  <c r="T407" i="1"/>
  <c r="U407" i="1"/>
  <c r="V407" i="1"/>
  <c r="K375" i="1"/>
  <c r="L375" i="1"/>
  <c r="O375" i="1"/>
  <c r="P375" i="1"/>
  <c r="Q375" i="1"/>
  <c r="R375" i="1"/>
  <c r="S375" i="1"/>
  <c r="T375" i="1"/>
  <c r="U375" i="1"/>
  <c r="V375" i="1"/>
  <c r="K385" i="1"/>
  <c r="L385" i="1"/>
  <c r="O385" i="1"/>
  <c r="P385" i="1"/>
  <c r="Q385" i="1"/>
  <c r="R385" i="1"/>
  <c r="S385" i="1"/>
  <c r="T385" i="1"/>
  <c r="U385" i="1"/>
  <c r="V385" i="1"/>
  <c r="K358" i="1"/>
  <c r="L358" i="1"/>
  <c r="O358" i="1"/>
  <c r="P358" i="1"/>
  <c r="Q358" i="1"/>
  <c r="R358" i="1"/>
  <c r="S358" i="1"/>
  <c r="T358" i="1"/>
  <c r="U358" i="1"/>
  <c r="V358" i="1"/>
  <c r="K390" i="1"/>
  <c r="L390" i="1"/>
  <c r="O390" i="1"/>
  <c r="P390" i="1"/>
  <c r="Q390" i="1"/>
  <c r="R390" i="1"/>
  <c r="S390" i="1"/>
  <c r="T390" i="1"/>
  <c r="U390" i="1"/>
  <c r="V390" i="1"/>
  <c r="K355" i="1"/>
  <c r="L355" i="1"/>
  <c r="O355" i="1"/>
  <c r="P355" i="1"/>
  <c r="Q355" i="1"/>
  <c r="R355" i="1"/>
  <c r="S355" i="1"/>
  <c r="T355" i="1"/>
  <c r="U355" i="1"/>
  <c r="V355" i="1"/>
  <c r="K372" i="1"/>
  <c r="L372" i="1"/>
  <c r="O372" i="1"/>
  <c r="P372" i="1"/>
  <c r="Q372" i="1"/>
  <c r="R372" i="1"/>
  <c r="S372" i="1"/>
  <c r="T372" i="1"/>
  <c r="U372" i="1"/>
  <c r="V372" i="1"/>
  <c r="K377" i="1"/>
  <c r="L377" i="1"/>
  <c r="O377" i="1"/>
  <c r="P377" i="1"/>
  <c r="Q377" i="1"/>
  <c r="R377" i="1"/>
  <c r="S377" i="1"/>
  <c r="T377" i="1"/>
  <c r="U377" i="1"/>
  <c r="V377" i="1"/>
  <c r="K378" i="1"/>
  <c r="L378" i="1"/>
  <c r="O378" i="1"/>
  <c r="P378" i="1"/>
  <c r="Q378" i="1"/>
  <c r="R378" i="1"/>
  <c r="S378" i="1"/>
  <c r="T378" i="1"/>
  <c r="U378" i="1"/>
  <c r="V378" i="1"/>
  <c r="K408" i="1"/>
  <c r="L408" i="1"/>
  <c r="O408" i="1"/>
  <c r="P408" i="1"/>
  <c r="Q408" i="1"/>
  <c r="R408" i="1"/>
  <c r="S408" i="1"/>
  <c r="T408" i="1"/>
  <c r="U408" i="1"/>
  <c r="V408" i="1"/>
  <c r="K409" i="1"/>
  <c r="L409" i="1"/>
  <c r="O409" i="1"/>
  <c r="P409" i="1"/>
  <c r="Q409" i="1"/>
  <c r="R409" i="1"/>
  <c r="S409" i="1"/>
  <c r="T409" i="1"/>
  <c r="U409" i="1"/>
  <c r="V409" i="1"/>
  <c r="K511" i="1"/>
  <c r="L511" i="1"/>
  <c r="O511" i="1"/>
  <c r="P511" i="1"/>
  <c r="Q511" i="1"/>
  <c r="R511" i="1"/>
  <c r="S511" i="1"/>
  <c r="T511" i="1"/>
  <c r="U511" i="1"/>
  <c r="V511" i="1"/>
  <c r="K529" i="1"/>
  <c r="L529" i="1"/>
  <c r="O529" i="1"/>
  <c r="P529" i="1"/>
  <c r="Q529" i="1"/>
  <c r="R529" i="1"/>
  <c r="S529" i="1"/>
  <c r="T529" i="1"/>
  <c r="U529" i="1"/>
  <c r="V529" i="1"/>
  <c r="K530" i="1"/>
  <c r="L530" i="1"/>
  <c r="O530" i="1"/>
  <c r="P530" i="1"/>
  <c r="Q530" i="1"/>
  <c r="R530" i="1"/>
  <c r="S530" i="1"/>
  <c r="T530" i="1"/>
  <c r="U530" i="1"/>
  <c r="V530" i="1"/>
  <c r="K504" i="1"/>
  <c r="L504" i="1"/>
  <c r="O504" i="1"/>
  <c r="P504" i="1"/>
  <c r="Q504" i="1"/>
  <c r="R504" i="1"/>
  <c r="S504" i="1"/>
  <c r="T504" i="1"/>
  <c r="U504" i="1"/>
  <c r="V504" i="1"/>
  <c r="K507" i="1"/>
  <c r="L507" i="1"/>
  <c r="O507" i="1"/>
  <c r="P507" i="1"/>
  <c r="Q507" i="1"/>
  <c r="R507" i="1"/>
  <c r="S507" i="1"/>
  <c r="T507" i="1"/>
  <c r="U507" i="1"/>
  <c r="V507" i="1"/>
  <c r="K478" i="1"/>
  <c r="L478" i="1"/>
  <c r="O478" i="1"/>
  <c r="P478" i="1"/>
  <c r="Q478" i="1"/>
  <c r="R478" i="1"/>
  <c r="S478" i="1"/>
  <c r="T478" i="1"/>
  <c r="U478" i="1"/>
  <c r="V478" i="1"/>
  <c r="K525" i="1"/>
  <c r="L525" i="1"/>
  <c r="O525" i="1"/>
  <c r="P525" i="1"/>
  <c r="Q525" i="1"/>
  <c r="R525" i="1"/>
  <c r="S525" i="1"/>
  <c r="T525" i="1"/>
  <c r="U525" i="1"/>
  <c r="V525" i="1"/>
  <c r="K489" i="1"/>
  <c r="L489" i="1"/>
  <c r="O489" i="1"/>
  <c r="P489" i="1"/>
  <c r="Q489" i="1"/>
  <c r="R489" i="1"/>
  <c r="S489" i="1"/>
  <c r="T489" i="1"/>
  <c r="U489" i="1"/>
  <c r="V489" i="1"/>
  <c r="K531" i="1"/>
  <c r="L531" i="1"/>
  <c r="O531" i="1"/>
  <c r="P531" i="1"/>
  <c r="Q531" i="1"/>
  <c r="R531" i="1"/>
  <c r="S531" i="1"/>
  <c r="T531" i="1"/>
  <c r="U531" i="1"/>
  <c r="V531" i="1"/>
  <c r="K495" i="1"/>
  <c r="L495" i="1"/>
  <c r="O495" i="1"/>
  <c r="P495" i="1"/>
  <c r="Q495" i="1"/>
  <c r="R495" i="1"/>
  <c r="S495" i="1"/>
  <c r="T495" i="1"/>
  <c r="U495" i="1"/>
  <c r="V495" i="1"/>
  <c r="K532" i="1"/>
  <c r="L532" i="1"/>
  <c r="O532" i="1"/>
  <c r="P532" i="1"/>
  <c r="Q532" i="1"/>
  <c r="R532" i="1"/>
  <c r="S532" i="1"/>
  <c r="T532" i="1"/>
  <c r="U532" i="1"/>
  <c r="V532" i="1"/>
  <c r="K508" i="1"/>
  <c r="L508" i="1"/>
  <c r="O508" i="1"/>
  <c r="P508" i="1"/>
  <c r="Q508" i="1"/>
  <c r="R508" i="1"/>
  <c r="S508" i="1"/>
  <c r="T508" i="1"/>
  <c r="U508" i="1"/>
  <c r="V508" i="1"/>
  <c r="K494" i="1"/>
  <c r="L494" i="1"/>
  <c r="O494" i="1"/>
  <c r="P494" i="1"/>
  <c r="Q494" i="1"/>
  <c r="R494" i="1"/>
  <c r="S494" i="1"/>
  <c r="T494" i="1"/>
  <c r="U494" i="1"/>
  <c r="V494" i="1"/>
  <c r="K491" i="1"/>
  <c r="L491" i="1"/>
  <c r="O491" i="1"/>
  <c r="P491" i="1"/>
  <c r="Q491" i="1"/>
  <c r="R491" i="1"/>
  <c r="S491" i="1"/>
  <c r="T491" i="1"/>
  <c r="U491" i="1"/>
  <c r="V491" i="1"/>
  <c r="K522" i="1"/>
  <c r="L522" i="1"/>
  <c r="O522" i="1"/>
  <c r="P522" i="1"/>
  <c r="Q522" i="1"/>
  <c r="R522" i="1"/>
  <c r="S522" i="1"/>
  <c r="T522" i="1"/>
  <c r="U522" i="1"/>
  <c r="V522" i="1"/>
  <c r="K512" i="1"/>
  <c r="L512" i="1"/>
  <c r="O512" i="1"/>
  <c r="P512" i="1"/>
  <c r="Q512" i="1"/>
  <c r="R512" i="1"/>
  <c r="S512" i="1"/>
  <c r="T512" i="1"/>
  <c r="U512" i="1"/>
  <c r="V512" i="1"/>
  <c r="K492" i="1"/>
  <c r="L492" i="1"/>
  <c r="O492" i="1"/>
  <c r="P492" i="1"/>
  <c r="Q492" i="1"/>
  <c r="R492" i="1"/>
  <c r="S492" i="1"/>
  <c r="T492" i="1"/>
  <c r="U492" i="1"/>
  <c r="V492" i="1"/>
  <c r="K505" i="1"/>
  <c r="L505" i="1"/>
  <c r="O505" i="1"/>
  <c r="P505" i="1"/>
  <c r="Q505" i="1"/>
  <c r="R505" i="1"/>
  <c r="S505" i="1"/>
  <c r="T505" i="1"/>
  <c r="U505" i="1"/>
  <c r="V505" i="1"/>
  <c r="K490" i="1"/>
  <c r="L490" i="1"/>
  <c r="O490" i="1"/>
  <c r="P490" i="1"/>
  <c r="Q490" i="1"/>
  <c r="R490" i="1"/>
  <c r="S490" i="1"/>
  <c r="T490" i="1"/>
  <c r="U490" i="1"/>
  <c r="V490" i="1"/>
  <c r="K533" i="1"/>
  <c r="L533" i="1"/>
  <c r="O533" i="1"/>
  <c r="P533" i="1"/>
  <c r="Q533" i="1"/>
  <c r="R533" i="1"/>
  <c r="S533" i="1"/>
  <c r="T533" i="1"/>
  <c r="U533" i="1"/>
  <c r="V533" i="1"/>
  <c r="K534" i="1"/>
  <c r="L534" i="1"/>
  <c r="O534" i="1"/>
  <c r="P534" i="1"/>
  <c r="Q534" i="1"/>
  <c r="R534" i="1"/>
  <c r="S534" i="1"/>
  <c r="T534" i="1"/>
  <c r="U534" i="1"/>
  <c r="V534" i="1"/>
  <c r="K488" i="1"/>
  <c r="L488" i="1"/>
  <c r="O488" i="1"/>
  <c r="P488" i="1"/>
  <c r="Q488" i="1"/>
  <c r="R488" i="1"/>
  <c r="S488" i="1"/>
  <c r="T488" i="1"/>
  <c r="U488" i="1"/>
  <c r="V488" i="1"/>
  <c r="K484" i="1"/>
  <c r="L484" i="1"/>
  <c r="O484" i="1"/>
  <c r="P484" i="1"/>
  <c r="Q484" i="1"/>
  <c r="R484" i="1"/>
  <c r="S484" i="1"/>
  <c r="T484" i="1"/>
  <c r="U484" i="1"/>
  <c r="V484" i="1"/>
  <c r="K509" i="1"/>
  <c r="L509" i="1"/>
  <c r="O509" i="1"/>
  <c r="P509" i="1"/>
  <c r="Q509" i="1"/>
  <c r="R509" i="1"/>
  <c r="S509" i="1"/>
  <c r="T509" i="1"/>
  <c r="U509" i="1"/>
  <c r="V509" i="1"/>
  <c r="K535" i="1"/>
  <c r="L535" i="1"/>
  <c r="O535" i="1"/>
  <c r="P535" i="1"/>
  <c r="Q535" i="1"/>
  <c r="R535" i="1"/>
  <c r="S535" i="1"/>
  <c r="T535" i="1"/>
  <c r="U535" i="1"/>
  <c r="V535" i="1"/>
  <c r="K514" i="1"/>
  <c r="L514" i="1"/>
  <c r="O514" i="1"/>
  <c r="P514" i="1"/>
  <c r="Q514" i="1"/>
  <c r="R514" i="1"/>
  <c r="S514" i="1"/>
  <c r="T514" i="1"/>
  <c r="U514" i="1"/>
  <c r="V514" i="1"/>
  <c r="K527" i="1"/>
  <c r="L527" i="1"/>
  <c r="O527" i="1"/>
  <c r="P527" i="1"/>
  <c r="Q527" i="1"/>
  <c r="R527" i="1"/>
  <c r="S527" i="1"/>
  <c r="T527" i="1"/>
  <c r="U527" i="1"/>
  <c r="V527" i="1"/>
  <c r="K500" i="1"/>
  <c r="L500" i="1"/>
  <c r="O500" i="1"/>
  <c r="P500" i="1"/>
  <c r="Q500" i="1"/>
  <c r="R500" i="1"/>
  <c r="S500" i="1"/>
  <c r="T500" i="1"/>
  <c r="U500" i="1"/>
  <c r="V500" i="1"/>
  <c r="K524" i="1"/>
  <c r="L524" i="1"/>
  <c r="O524" i="1"/>
  <c r="P524" i="1"/>
  <c r="Q524" i="1"/>
  <c r="R524" i="1"/>
  <c r="S524" i="1"/>
  <c r="T524" i="1"/>
  <c r="U524" i="1"/>
  <c r="V524" i="1"/>
  <c r="K517" i="1"/>
  <c r="L517" i="1"/>
  <c r="O517" i="1"/>
  <c r="P517" i="1"/>
  <c r="Q517" i="1"/>
  <c r="R517" i="1"/>
  <c r="S517" i="1"/>
  <c r="T517" i="1"/>
  <c r="U517" i="1"/>
  <c r="V517" i="1"/>
  <c r="K518" i="1"/>
  <c r="L518" i="1"/>
  <c r="O518" i="1"/>
  <c r="P518" i="1"/>
  <c r="Q518" i="1"/>
  <c r="R518" i="1"/>
  <c r="S518" i="1"/>
  <c r="T518" i="1"/>
  <c r="U518" i="1"/>
  <c r="V518" i="1"/>
  <c r="K536" i="1"/>
  <c r="L536" i="1"/>
  <c r="O536" i="1"/>
  <c r="P536" i="1"/>
  <c r="Q536" i="1"/>
  <c r="R536" i="1"/>
  <c r="S536" i="1"/>
  <c r="T536" i="1"/>
  <c r="U536" i="1"/>
  <c r="V536" i="1"/>
  <c r="K510" i="1"/>
  <c r="L510" i="1"/>
  <c r="O510" i="1"/>
  <c r="P510" i="1"/>
  <c r="Q510" i="1"/>
  <c r="R510" i="1"/>
  <c r="S510" i="1"/>
  <c r="T510" i="1"/>
  <c r="U510" i="1"/>
  <c r="V510" i="1"/>
  <c r="K526" i="1"/>
  <c r="L526" i="1"/>
  <c r="O526" i="1"/>
  <c r="P526" i="1"/>
  <c r="Q526" i="1"/>
  <c r="R526" i="1"/>
  <c r="S526" i="1"/>
  <c r="T526" i="1"/>
  <c r="U526" i="1"/>
  <c r="V526" i="1"/>
  <c r="K493" i="1"/>
  <c r="L493" i="1"/>
  <c r="O493" i="1"/>
  <c r="P493" i="1"/>
  <c r="Q493" i="1"/>
  <c r="R493" i="1"/>
  <c r="S493" i="1"/>
  <c r="T493" i="1"/>
  <c r="U493" i="1"/>
  <c r="V493" i="1"/>
  <c r="K481" i="1"/>
  <c r="L481" i="1"/>
  <c r="O481" i="1"/>
  <c r="P481" i="1"/>
  <c r="Q481" i="1"/>
  <c r="R481" i="1"/>
  <c r="S481" i="1"/>
  <c r="T481" i="1"/>
  <c r="U481" i="1"/>
  <c r="V481" i="1"/>
  <c r="K477" i="1"/>
  <c r="L477" i="1"/>
  <c r="O477" i="1"/>
  <c r="P477" i="1"/>
  <c r="Q477" i="1"/>
  <c r="R477" i="1"/>
  <c r="S477" i="1"/>
  <c r="T477" i="1"/>
  <c r="U477" i="1"/>
  <c r="V477" i="1"/>
  <c r="K486" i="1"/>
  <c r="L486" i="1"/>
  <c r="O486" i="1"/>
  <c r="P486" i="1"/>
  <c r="Q486" i="1"/>
  <c r="R486" i="1"/>
  <c r="S486" i="1"/>
  <c r="T486" i="1"/>
  <c r="U486" i="1"/>
  <c r="V486" i="1"/>
  <c r="K519" i="1"/>
  <c r="L519" i="1"/>
  <c r="O519" i="1"/>
  <c r="P519" i="1"/>
  <c r="Q519" i="1"/>
  <c r="R519" i="1"/>
  <c r="S519" i="1"/>
  <c r="T519" i="1"/>
  <c r="U519" i="1"/>
  <c r="V519" i="1"/>
  <c r="K520" i="1"/>
  <c r="L520" i="1"/>
  <c r="O520" i="1"/>
  <c r="P520" i="1"/>
  <c r="Q520" i="1"/>
  <c r="R520" i="1"/>
  <c r="S520" i="1"/>
  <c r="T520" i="1"/>
  <c r="U520" i="1"/>
  <c r="V520" i="1"/>
  <c r="K501" i="1"/>
  <c r="L501" i="1"/>
  <c r="O501" i="1"/>
  <c r="P501" i="1"/>
  <c r="Q501" i="1"/>
  <c r="R501" i="1"/>
  <c r="S501" i="1"/>
  <c r="T501" i="1"/>
  <c r="U501" i="1"/>
  <c r="V501" i="1"/>
  <c r="K497" i="1"/>
  <c r="L497" i="1"/>
  <c r="O497" i="1"/>
  <c r="P497" i="1"/>
  <c r="Q497" i="1"/>
  <c r="R497" i="1"/>
  <c r="S497" i="1"/>
  <c r="T497" i="1"/>
  <c r="U497" i="1"/>
  <c r="V497" i="1"/>
  <c r="K502" i="1"/>
  <c r="L502" i="1"/>
  <c r="O502" i="1"/>
  <c r="P502" i="1"/>
  <c r="Q502" i="1"/>
  <c r="R502" i="1"/>
  <c r="S502" i="1"/>
  <c r="T502" i="1"/>
  <c r="U502" i="1"/>
  <c r="V502" i="1"/>
  <c r="K482" i="1"/>
  <c r="L482" i="1"/>
  <c r="O482" i="1"/>
  <c r="P482" i="1"/>
  <c r="Q482" i="1"/>
  <c r="R482" i="1"/>
  <c r="S482" i="1"/>
  <c r="T482" i="1"/>
  <c r="U482" i="1"/>
  <c r="V482" i="1"/>
  <c r="K528" i="1"/>
  <c r="L528" i="1"/>
  <c r="O528" i="1"/>
  <c r="P528" i="1"/>
  <c r="Q528" i="1"/>
  <c r="R528" i="1"/>
  <c r="S528" i="1"/>
  <c r="T528" i="1"/>
  <c r="U528" i="1"/>
  <c r="V528" i="1"/>
  <c r="K487" i="1"/>
  <c r="L487" i="1"/>
  <c r="O487" i="1"/>
  <c r="P487" i="1"/>
  <c r="Q487" i="1"/>
  <c r="R487" i="1"/>
  <c r="S487" i="1"/>
  <c r="T487" i="1"/>
  <c r="U487" i="1"/>
  <c r="V487" i="1"/>
  <c r="K513" i="1"/>
  <c r="L513" i="1"/>
  <c r="O513" i="1"/>
  <c r="P513" i="1"/>
  <c r="Q513" i="1"/>
  <c r="R513" i="1"/>
  <c r="S513" i="1"/>
  <c r="T513" i="1"/>
  <c r="U513" i="1"/>
  <c r="V513" i="1"/>
  <c r="K483" i="1"/>
  <c r="L483" i="1"/>
  <c r="O483" i="1"/>
  <c r="P483" i="1"/>
  <c r="Q483" i="1"/>
  <c r="R483" i="1"/>
  <c r="S483" i="1"/>
  <c r="T483" i="1"/>
  <c r="U483" i="1"/>
  <c r="V483" i="1"/>
  <c r="K485" i="1"/>
  <c r="L485" i="1"/>
  <c r="O485" i="1"/>
  <c r="P485" i="1"/>
  <c r="Q485" i="1"/>
  <c r="R485" i="1"/>
  <c r="S485" i="1"/>
  <c r="T485" i="1"/>
  <c r="U485" i="1"/>
  <c r="V485" i="1"/>
  <c r="K480" i="1"/>
  <c r="L480" i="1"/>
  <c r="O480" i="1"/>
  <c r="P480" i="1"/>
  <c r="Q480" i="1"/>
  <c r="R480" i="1"/>
  <c r="S480" i="1"/>
  <c r="T480" i="1"/>
  <c r="U480" i="1"/>
  <c r="V480" i="1"/>
  <c r="K516" i="1"/>
  <c r="L516" i="1"/>
  <c r="O516" i="1"/>
  <c r="P516" i="1"/>
  <c r="Q516" i="1"/>
  <c r="R516" i="1"/>
  <c r="S516" i="1"/>
  <c r="T516" i="1"/>
  <c r="U516" i="1"/>
  <c r="V516" i="1"/>
  <c r="K523" i="1"/>
  <c r="L523" i="1"/>
  <c r="O523" i="1"/>
  <c r="P523" i="1"/>
  <c r="Q523" i="1"/>
  <c r="R523" i="1"/>
  <c r="S523" i="1"/>
  <c r="T523" i="1"/>
  <c r="U523" i="1"/>
  <c r="V523" i="1"/>
  <c r="K499" i="1"/>
  <c r="L499" i="1"/>
  <c r="O499" i="1"/>
  <c r="P499" i="1"/>
  <c r="Q499" i="1"/>
  <c r="R499" i="1"/>
  <c r="S499" i="1"/>
  <c r="T499" i="1"/>
  <c r="U499" i="1"/>
  <c r="V499" i="1"/>
  <c r="K506" i="1"/>
  <c r="L506" i="1"/>
  <c r="O506" i="1"/>
  <c r="P506" i="1"/>
  <c r="Q506" i="1"/>
  <c r="R506" i="1"/>
  <c r="S506" i="1"/>
  <c r="T506" i="1"/>
  <c r="U506" i="1"/>
  <c r="V506" i="1"/>
  <c r="K479" i="1"/>
  <c r="L479" i="1"/>
  <c r="O479" i="1"/>
  <c r="P479" i="1"/>
  <c r="Q479" i="1"/>
  <c r="R479" i="1"/>
  <c r="S479" i="1"/>
  <c r="T479" i="1"/>
  <c r="U479" i="1"/>
  <c r="V479" i="1"/>
  <c r="K515" i="1"/>
  <c r="L515" i="1"/>
  <c r="O515" i="1"/>
  <c r="P515" i="1"/>
  <c r="Q515" i="1"/>
  <c r="R515" i="1"/>
  <c r="S515" i="1"/>
  <c r="T515" i="1"/>
  <c r="U515" i="1"/>
  <c r="V515" i="1"/>
  <c r="K476" i="1"/>
  <c r="L476" i="1"/>
  <c r="O476" i="1"/>
  <c r="P476" i="1"/>
  <c r="Q476" i="1"/>
  <c r="R476" i="1"/>
  <c r="S476" i="1"/>
  <c r="T476" i="1"/>
  <c r="U476" i="1"/>
  <c r="V476" i="1"/>
  <c r="K498" i="1"/>
  <c r="L498" i="1"/>
  <c r="O498" i="1"/>
  <c r="P498" i="1"/>
  <c r="Q498" i="1"/>
  <c r="R498" i="1"/>
  <c r="S498" i="1"/>
  <c r="T498" i="1"/>
  <c r="U498" i="1"/>
  <c r="V498" i="1"/>
  <c r="K537" i="1"/>
  <c r="L537" i="1"/>
  <c r="O537" i="1"/>
  <c r="P537" i="1"/>
  <c r="Q537" i="1"/>
  <c r="R537" i="1"/>
  <c r="S537" i="1"/>
  <c r="T537" i="1"/>
  <c r="U537" i="1"/>
  <c r="V537" i="1"/>
  <c r="K503" i="1"/>
  <c r="L503" i="1"/>
  <c r="O503" i="1"/>
  <c r="P503" i="1"/>
  <c r="Q503" i="1"/>
  <c r="R503" i="1"/>
  <c r="S503" i="1"/>
  <c r="T503" i="1"/>
  <c r="U503" i="1"/>
  <c r="V503" i="1"/>
  <c r="K496" i="1"/>
  <c r="L496" i="1"/>
  <c r="O496" i="1"/>
  <c r="P496" i="1"/>
  <c r="Q496" i="1"/>
  <c r="R496" i="1"/>
  <c r="S496" i="1"/>
  <c r="T496" i="1"/>
  <c r="U496" i="1"/>
  <c r="V496" i="1"/>
  <c r="K521" i="1"/>
  <c r="L521" i="1"/>
  <c r="O521" i="1"/>
  <c r="P521" i="1"/>
  <c r="Q521" i="1"/>
  <c r="R521" i="1"/>
  <c r="S521" i="1"/>
  <c r="T521" i="1"/>
  <c r="U521" i="1"/>
  <c r="V521" i="1"/>
  <c r="K572" i="1"/>
  <c r="L572" i="1"/>
  <c r="O572" i="1"/>
  <c r="P572" i="1"/>
  <c r="Q572" i="1"/>
  <c r="R572" i="1"/>
  <c r="S572" i="1"/>
  <c r="T572" i="1"/>
  <c r="U572" i="1"/>
  <c r="V572" i="1"/>
  <c r="K585" i="1"/>
  <c r="L585" i="1"/>
  <c r="O585" i="1"/>
  <c r="P585" i="1"/>
  <c r="Q585" i="1"/>
  <c r="R585" i="1"/>
  <c r="S585" i="1"/>
  <c r="T585" i="1"/>
  <c r="U585" i="1"/>
  <c r="V585" i="1"/>
  <c r="K586" i="1"/>
  <c r="L586" i="1"/>
  <c r="O586" i="1"/>
  <c r="P586" i="1"/>
  <c r="Q586" i="1"/>
  <c r="R586" i="1"/>
  <c r="S586" i="1"/>
  <c r="T586" i="1"/>
  <c r="U586" i="1"/>
  <c r="V586" i="1"/>
  <c r="K568" i="1"/>
  <c r="L568" i="1"/>
  <c r="O568" i="1"/>
  <c r="P568" i="1"/>
  <c r="Q568" i="1"/>
  <c r="R568" i="1"/>
  <c r="S568" i="1"/>
  <c r="T568" i="1"/>
  <c r="U568" i="1"/>
  <c r="V568" i="1"/>
  <c r="K569" i="1"/>
  <c r="L569" i="1"/>
  <c r="O569" i="1"/>
  <c r="P569" i="1"/>
  <c r="Q569" i="1"/>
  <c r="R569" i="1"/>
  <c r="S569" i="1"/>
  <c r="T569" i="1"/>
  <c r="U569" i="1"/>
  <c r="V569" i="1"/>
  <c r="K540" i="1"/>
  <c r="L540" i="1"/>
  <c r="O540" i="1"/>
  <c r="P540" i="1"/>
  <c r="Q540" i="1"/>
  <c r="R540" i="1"/>
  <c r="S540" i="1"/>
  <c r="T540" i="1"/>
  <c r="U540" i="1"/>
  <c r="V540" i="1"/>
  <c r="K591" i="1"/>
  <c r="L591" i="1"/>
  <c r="O591" i="1"/>
  <c r="P591" i="1"/>
  <c r="Q591" i="1"/>
  <c r="R591" i="1"/>
  <c r="S591" i="1"/>
  <c r="T591" i="1"/>
  <c r="U591" i="1"/>
  <c r="V591" i="1"/>
  <c r="K557" i="1"/>
  <c r="L557" i="1"/>
  <c r="O557" i="1"/>
  <c r="P557" i="1"/>
  <c r="Q557" i="1"/>
  <c r="R557" i="1"/>
  <c r="S557" i="1"/>
  <c r="T557" i="1"/>
  <c r="U557" i="1"/>
  <c r="V557" i="1"/>
  <c r="K596" i="1"/>
  <c r="L596" i="1"/>
  <c r="O596" i="1"/>
  <c r="P596" i="1"/>
  <c r="Q596" i="1"/>
  <c r="R596" i="1"/>
  <c r="S596" i="1"/>
  <c r="T596" i="1"/>
  <c r="U596" i="1"/>
  <c r="V596" i="1"/>
  <c r="K559" i="1"/>
  <c r="L559" i="1"/>
  <c r="O559" i="1"/>
  <c r="P559" i="1"/>
  <c r="Q559" i="1"/>
  <c r="R559" i="1"/>
  <c r="S559" i="1"/>
  <c r="T559" i="1"/>
  <c r="U559" i="1"/>
  <c r="V559" i="1"/>
  <c r="K574" i="1"/>
  <c r="L574" i="1"/>
  <c r="O574" i="1"/>
  <c r="P574" i="1"/>
  <c r="Q574" i="1"/>
  <c r="R574" i="1"/>
  <c r="S574" i="1"/>
  <c r="T574" i="1"/>
  <c r="U574" i="1"/>
  <c r="V574" i="1"/>
  <c r="K551" i="1"/>
  <c r="L551" i="1"/>
  <c r="O551" i="1"/>
  <c r="P551" i="1"/>
  <c r="Q551" i="1"/>
  <c r="R551" i="1"/>
  <c r="S551" i="1"/>
  <c r="T551" i="1"/>
  <c r="U551" i="1"/>
  <c r="V551" i="1"/>
  <c r="K558" i="1"/>
  <c r="L558" i="1"/>
  <c r="O558" i="1"/>
  <c r="P558" i="1"/>
  <c r="Q558" i="1"/>
  <c r="R558" i="1"/>
  <c r="S558" i="1"/>
  <c r="T558" i="1"/>
  <c r="U558" i="1"/>
  <c r="V558" i="1"/>
  <c r="K587" i="1"/>
  <c r="L587" i="1"/>
  <c r="O587" i="1"/>
  <c r="P587" i="1"/>
  <c r="Q587" i="1"/>
  <c r="R587" i="1"/>
  <c r="S587" i="1"/>
  <c r="T587" i="1"/>
  <c r="U587" i="1"/>
  <c r="V587" i="1"/>
  <c r="K575" i="1"/>
  <c r="L575" i="1"/>
  <c r="O575" i="1"/>
  <c r="P575" i="1"/>
  <c r="Q575" i="1"/>
  <c r="R575" i="1"/>
  <c r="S575" i="1"/>
  <c r="T575" i="1"/>
  <c r="U575" i="1"/>
  <c r="V575" i="1"/>
  <c r="K550" i="1"/>
  <c r="L550" i="1"/>
  <c r="O550" i="1"/>
  <c r="P550" i="1"/>
  <c r="Q550" i="1"/>
  <c r="R550" i="1"/>
  <c r="S550" i="1"/>
  <c r="T550" i="1"/>
  <c r="U550" i="1"/>
  <c r="V550" i="1"/>
  <c r="K564" i="1"/>
  <c r="L564" i="1"/>
  <c r="O564" i="1"/>
  <c r="P564" i="1"/>
  <c r="Q564" i="1"/>
  <c r="R564" i="1"/>
  <c r="S564" i="1"/>
  <c r="T564" i="1"/>
  <c r="U564" i="1"/>
  <c r="V564" i="1"/>
  <c r="K556" i="1"/>
  <c r="L556" i="1"/>
  <c r="O556" i="1"/>
  <c r="P556" i="1"/>
  <c r="Q556" i="1"/>
  <c r="R556" i="1"/>
  <c r="S556" i="1"/>
  <c r="T556" i="1"/>
  <c r="U556" i="1"/>
  <c r="V556" i="1"/>
  <c r="K588" i="1"/>
  <c r="L588" i="1"/>
  <c r="O588" i="1"/>
  <c r="P588" i="1"/>
  <c r="Q588" i="1"/>
  <c r="R588" i="1"/>
  <c r="S588" i="1"/>
  <c r="T588" i="1"/>
  <c r="U588" i="1"/>
  <c r="V588" i="1"/>
  <c r="K592" i="1"/>
  <c r="L592" i="1"/>
  <c r="O592" i="1"/>
  <c r="P592" i="1"/>
  <c r="Q592" i="1"/>
  <c r="R592" i="1"/>
  <c r="S592" i="1"/>
  <c r="T592" i="1"/>
  <c r="U592" i="1"/>
  <c r="V592" i="1"/>
  <c r="K552" i="1"/>
  <c r="L552" i="1"/>
  <c r="O552" i="1"/>
  <c r="P552" i="1"/>
  <c r="Q552" i="1"/>
  <c r="R552" i="1"/>
  <c r="S552" i="1"/>
  <c r="T552" i="1"/>
  <c r="U552" i="1"/>
  <c r="V552" i="1"/>
  <c r="K547" i="1"/>
  <c r="L547" i="1"/>
  <c r="O547" i="1"/>
  <c r="P547" i="1"/>
  <c r="Q547" i="1"/>
  <c r="R547" i="1"/>
  <c r="S547" i="1"/>
  <c r="T547" i="1"/>
  <c r="U547" i="1"/>
  <c r="V547" i="1"/>
  <c r="K597" i="1"/>
  <c r="L597" i="1"/>
  <c r="O597" i="1"/>
  <c r="P597" i="1"/>
  <c r="Q597" i="1"/>
  <c r="R597" i="1"/>
  <c r="S597" i="1"/>
  <c r="T597" i="1"/>
  <c r="U597" i="1"/>
  <c r="V597" i="1"/>
  <c r="K576" i="1"/>
  <c r="L576" i="1"/>
  <c r="O576" i="1"/>
  <c r="P576" i="1"/>
  <c r="Q576" i="1"/>
  <c r="R576" i="1"/>
  <c r="S576" i="1"/>
  <c r="T576" i="1"/>
  <c r="U576" i="1"/>
  <c r="V576" i="1"/>
  <c r="K598" i="1"/>
  <c r="L598" i="1"/>
  <c r="O598" i="1"/>
  <c r="P598" i="1"/>
  <c r="Q598" i="1"/>
  <c r="R598" i="1"/>
  <c r="S598" i="1"/>
  <c r="T598" i="1"/>
  <c r="U598" i="1"/>
  <c r="V598" i="1"/>
  <c r="K582" i="1"/>
  <c r="L582" i="1"/>
  <c r="O582" i="1"/>
  <c r="P582" i="1"/>
  <c r="Q582" i="1"/>
  <c r="R582" i="1"/>
  <c r="S582" i="1"/>
  <c r="T582" i="1"/>
  <c r="U582" i="1"/>
  <c r="V582" i="1"/>
  <c r="K579" i="1"/>
  <c r="L579" i="1"/>
  <c r="O579" i="1"/>
  <c r="P579" i="1"/>
  <c r="Q579" i="1"/>
  <c r="R579" i="1"/>
  <c r="S579" i="1"/>
  <c r="T579" i="1"/>
  <c r="U579" i="1"/>
  <c r="V579" i="1"/>
  <c r="K567" i="1"/>
  <c r="L567" i="1"/>
  <c r="O567" i="1"/>
  <c r="P567" i="1"/>
  <c r="Q567" i="1"/>
  <c r="R567" i="1"/>
  <c r="S567" i="1"/>
  <c r="T567" i="1"/>
  <c r="U567" i="1"/>
  <c r="V567" i="1"/>
  <c r="K583" i="1"/>
  <c r="L583" i="1"/>
  <c r="O583" i="1"/>
  <c r="P583" i="1"/>
  <c r="Q583" i="1"/>
  <c r="R583" i="1"/>
  <c r="S583" i="1"/>
  <c r="T583" i="1"/>
  <c r="U583" i="1"/>
  <c r="V583" i="1"/>
  <c r="K589" i="1"/>
  <c r="L589" i="1"/>
  <c r="O589" i="1"/>
  <c r="P589" i="1"/>
  <c r="Q589" i="1"/>
  <c r="R589" i="1"/>
  <c r="S589" i="1"/>
  <c r="T589" i="1"/>
  <c r="U589" i="1"/>
  <c r="V589" i="1"/>
  <c r="K590" i="1"/>
  <c r="L590" i="1"/>
  <c r="O590" i="1"/>
  <c r="P590" i="1"/>
  <c r="Q590" i="1"/>
  <c r="R590" i="1"/>
  <c r="S590" i="1"/>
  <c r="T590" i="1"/>
  <c r="U590" i="1"/>
  <c r="V590" i="1"/>
  <c r="K599" i="1"/>
  <c r="L599" i="1"/>
  <c r="O599" i="1"/>
  <c r="P599" i="1"/>
  <c r="Q599" i="1"/>
  <c r="R599" i="1"/>
  <c r="S599" i="1"/>
  <c r="T599" i="1"/>
  <c r="U599" i="1"/>
  <c r="V599" i="1"/>
  <c r="K573" i="1"/>
  <c r="L573" i="1"/>
  <c r="O573" i="1"/>
  <c r="P573" i="1"/>
  <c r="Q573" i="1"/>
  <c r="R573" i="1"/>
  <c r="S573" i="1"/>
  <c r="T573" i="1"/>
  <c r="U573" i="1"/>
  <c r="V573" i="1"/>
  <c r="K584" i="1"/>
  <c r="L584" i="1"/>
  <c r="O584" i="1"/>
  <c r="P584" i="1"/>
  <c r="Q584" i="1"/>
  <c r="R584" i="1"/>
  <c r="S584" i="1"/>
  <c r="T584" i="1"/>
  <c r="U584" i="1"/>
  <c r="V584" i="1"/>
  <c r="K578" i="1"/>
  <c r="L578" i="1"/>
  <c r="O578" i="1"/>
  <c r="P578" i="1"/>
  <c r="Q578" i="1"/>
  <c r="R578" i="1"/>
  <c r="S578" i="1"/>
  <c r="T578" i="1"/>
  <c r="U578" i="1"/>
  <c r="V578" i="1"/>
  <c r="K553" i="1"/>
  <c r="L553" i="1"/>
  <c r="O553" i="1"/>
  <c r="P553" i="1"/>
  <c r="Q553" i="1"/>
  <c r="R553" i="1"/>
  <c r="S553" i="1"/>
  <c r="T553" i="1"/>
  <c r="U553" i="1"/>
  <c r="V553" i="1"/>
  <c r="K543" i="1"/>
  <c r="L543" i="1"/>
  <c r="O543" i="1"/>
  <c r="P543" i="1"/>
  <c r="Q543" i="1"/>
  <c r="R543" i="1"/>
  <c r="S543" i="1"/>
  <c r="T543" i="1"/>
  <c r="U543" i="1"/>
  <c r="V543" i="1"/>
  <c r="K539" i="1"/>
  <c r="L539" i="1"/>
  <c r="O539" i="1"/>
  <c r="P539" i="1"/>
  <c r="Q539" i="1"/>
  <c r="R539" i="1"/>
  <c r="S539" i="1"/>
  <c r="T539" i="1"/>
  <c r="U539" i="1"/>
  <c r="V539" i="1"/>
  <c r="K548" i="1"/>
  <c r="L548" i="1"/>
  <c r="O548" i="1"/>
  <c r="P548" i="1"/>
  <c r="Q548" i="1"/>
  <c r="R548" i="1"/>
  <c r="S548" i="1"/>
  <c r="T548" i="1"/>
  <c r="U548" i="1"/>
  <c r="V548" i="1"/>
  <c r="K577" i="1"/>
  <c r="L577" i="1"/>
  <c r="O577" i="1"/>
  <c r="P577" i="1"/>
  <c r="Q577" i="1"/>
  <c r="R577" i="1"/>
  <c r="S577" i="1"/>
  <c r="T577" i="1"/>
  <c r="U577" i="1"/>
  <c r="V577" i="1"/>
  <c r="K593" i="1"/>
  <c r="L593" i="1"/>
  <c r="O593" i="1"/>
  <c r="P593" i="1"/>
  <c r="Q593" i="1"/>
  <c r="R593" i="1"/>
  <c r="S593" i="1"/>
  <c r="T593" i="1"/>
  <c r="U593" i="1"/>
  <c r="V593" i="1"/>
  <c r="K565" i="1"/>
  <c r="L565" i="1"/>
  <c r="O565" i="1"/>
  <c r="P565" i="1"/>
  <c r="Q565" i="1"/>
  <c r="R565" i="1"/>
  <c r="S565" i="1"/>
  <c r="T565" i="1"/>
  <c r="U565" i="1"/>
  <c r="V565" i="1"/>
  <c r="K563" i="1"/>
  <c r="L563" i="1"/>
  <c r="O563" i="1"/>
  <c r="P563" i="1"/>
  <c r="Q563" i="1"/>
  <c r="R563" i="1"/>
  <c r="S563" i="1"/>
  <c r="T563" i="1"/>
  <c r="U563" i="1"/>
  <c r="V563" i="1"/>
  <c r="K554" i="1"/>
  <c r="L554" i="1"/>
  <c r="O554" i="1"/>
  <c r="P554" i="1"/>
  <c r="Q554" i="1"/>
  <c r="R554" i="1"/>
  <c r="S554" i="1"/>
  <c r="T554" i="1"/>
  <c r="U554" i="1"/>
  <c r="V554" i="1"/>
  <c r="K542" i="1"/>
  <c r="L542" i="1"/>
  <c r="O542" i="1"/>
  <c r="P542" i="1"/>
  <c r="Q542" i="1"/>
  <c r="R542" i="1"/>
  <c r="S542" i="1"/>
  <c r="T542" i="1"/>
  <c r="U542" i="1"/>
  <c r="V542" i="1"/>
  <c r="K595" i="1"/>
  <c r="L595" i="1"/>
  <c r="O595" i="1"/>
  <c r="P595" i="1"/>
  <c r="Q595" i="1"/>
  <c r="R595" i="1"/>
  <c r="S595" i="1"/>
  <c r="T595" i="1"/>
  <c r="U595" i="1"/>
  <c r="V595" i="1"/>
  <c r="K549" i="1"/>
  <c r="L549" i="1"/>
  <c r="O549" i="1"/>
  <c r="P549" i="1"/>
  <c r="Q549" i="1"/>
  <c r="R549" i="1"/>
  <c r="S549" i="1"/>
  <c r="T549" i="1"/>
  <c r="U549" i="1"/>
  <c r="V549" i="1"/>
  <c r="K566" i="1"/>
  <c r="L566" i="1"/>
  <c r="O566" i="1"/>
  <c r="P566" i="1"/>
  <c r="Q566" i="1"/>
  <c r="R566" i="1"/>
  <c r="S566" i="1"/>
  <c r="T566" i="1"/>
  <c r="U566" i="1"/>
  <c r="V566" i="1"/>
  <c r="K545" i="1"/>
  <c r="L545" i="1"/>
  <c r="O545" i="1"/>
  <c r="P545" i="1"/>
  <c r="Q545" i="1"/>
  <c r="R545" i="1"/>
  <c r="S545" i="1"/>
  <c r="T545" i="1"/>
  <c r="U545" i="1"/>
  <c r="V545" i="1"/>
  <c r="K546" i="1"/>
  <c r="L546" i="1"/>
  <c r="O546" i="1"/>
  <c r="P546" i="1"/>
  <c r="Q546" i="1"/>
  <c r="R546" i="1"/>
  <c r="S546" i="1"/>
  <c r="T546" i="1"/>
  <c r="U546" i="1"/>
  <c r="V546" i="1"/>
  <c r="K544" i="1"/>
  <c r="L544" i="1"/>
  <c r="O544" i="1"/>
  <c r="P544" i="1"/>
  <c r="Q544" i="1"/>
  <c r="R544" i="1"/>
  <c r="S544" i="1"/>
  <c r="T544" i="1"/>
  <c r="U544" i="1"/>
  <c r="V544" i="1"/>
  <c r="K570" i="1"/>
  <c r="L570" i="1"/>
  <c r="O570" i="1"/>
  <c r="P570" i="1"/>
  <c r="Q570" i="1"/>
  <c r="R570" i="1"/>
  <c r="S570" i="1"/>
  <c r="T570" i="1"/>
  <c r="U570" i="1"/>
  <c r="V570" i="1"/>
  <c r="K580" i="1"/>
  <c r="L580" i="1"/>
  <c r="O580" i="1"/>
  <c r="P580" i="1"/>
  <c r="Q580" i="1"/>
  <c r="R580" i="1"/>
  <c r="S580" i="1"/>
  <c r="T580" i="1"/>
  <c r="U580" i="1"/>
  <c r="V580" i="1"/>
  <c r="K562" i="1"/>
  <c r="L562" i="1"/>
  <c r="O562" i="1"/>
  <c r="P562" i="1"/>
  <c r="Q562" i="1"/>
  <c r="R562" i="1"/>
  <c r="S562" i="1"/>
  <c r="T562" i="1"/>
  <c r="U562" i="1"/>
  <c r="V562" i="1"/>
  <c r="K571" i="1"/>
  <c r="L571" i="1"/>
  <c r="O571" i="1"/>
  <c r="P571" i="1"/>
  <c r="Q571" i="1"/>
  <c r="R571" i="1"/>
  <c r="S571" i="1"/>
  <c r="T571" i="1"/>
  <c r="U571" i="1"/>
  <c r="V571" i="1"/>
  <c r="K541" i="1"/>
  <c r="L541" i="1"/>
  <c r="O541" i="1"/>
  <c r="P541" i="1"/>
  <c r="Q541" i="1"/>
  <c r="R541" i="1"/>
  <c r="S541" i="1"/>
  <c r="T541" i="1"/>
  <c r="U541" i="1"/>
  <c r="V541" i="1"/>
  <c r="K581" i="1"/>
  <c r="L581" i="1"/>
  <c r="O581" i="1"/>
  <c r="P581" i="1"/>
  <c r="Q581" i="1"/>
  <c r="R581" i="1"/>
  <c r="S581" i="1"/>
  <c r="T581" i="1"/>
  <c r="U581" i="1"/>
  <c r="V581" i="1"/>
  <c r="K538" i="1"/>
  <c r="L538" i="1"/>
  <c r="O538" i="1"/>
  <c r="P538" i="1"/>
  <c r="Q538" i="1"/>
  <c r="R538" i="1"/>
  <c r="S538" i="1"/>
  <c r="T538" i="1"/>
  <c r="U538" i="1"/>
  <c r="V538" i="1"/>
  <c r="K561" i="1"/>
  <c r="L561" i="1"/>
  <c r="O561" i="1"/>
  <c r="P561" i="1"/>
  <c r="Q561" i="1"/>
  <c r="R561" i="1"/>
  <c r="S561" i="1"/>
  <c r="T561" i="1"/>
  <c r="U561" i="1"/>
  <c r="V561" i="1"/>
  <c r="K600" i="1"/>
  <c r="L600" i="1"/>
  <c r="O600" i="1"/>
  <c r="P600" i="1"/>
  <c r="Q600" i="1"/>
  <c r="R600" i="1"/>
  <c r="S600" i="1"/>
  <c r="T600" i="1"/>
  <c r="U600" i="1"/>
  <c r="V600" i="1"/>
  <c r="K560" i="1"/>
  <c r="L560" i="1"/>
  <c r="O560" i="1"/>
  <c r="P560" i="1"/>
  <c r="Q560" i="1"/>
  <c r="R560" i="1"/>
  <c r="S560" i="1"/>
  <c r="T560" i="1"/>
  <c r="U560" i="1"/>
  <c r="V560" i="1"/>
  <c r="K555" i="1"/>
  <c r="L555" i="1"/>
  <c r="O555" i="1"/>
  <c r="P555" i="1"/>
  <c r="Q555" i="1"/>
  <c r="R555" i="1"/>
  <c r="S555" i="1"/>
  <c r="T555" i="1"/>
  <c r="U555" i="1"/>
  <c r="V555" i="1"/>
  <c r="K594" i="1"/>
  <c r="L594" i="1"/>
  <c r="O594" i="1"/>
  <c r="P594" i="1"/>
  <c r="Q594" i="1"/>
  <c r="R594" i="1"/>
  <c r="S594" i="1"/>
  <c r="T594" i="1"/>
  <c r="U594" i="1"/>
  <c r="V594" i="1"/>
  <c r="K601" i="1"/>
  <c r="L601" i="1"/>
  <c r="O601" i="1"/>
  <c r="P601" i="1"/>
  <c r="Q601" i="1"/>
  <c r="R601" i="1"/>
  <c r="S601" i="1"/>
  <c r="T601" i="1"/>
  <c r="U601" i="1"/>
  <c r="V601" i="1"/>
  <c r="K691" i="1"/>
  <c r="L691" i="1"/>
  <c r="O691" i="1"/>
  <c r="P691" i="1"/>
  <c r="Q691" i="1"/>
  <c r="R691" i="1"/>
  <c r="S691" i="1"/>
  <c r="T691" i="1"/>
  <c r="U691" i="1"/>
  <c r="V691" i="1"/>
  <c r="K704" i="1"/>
  <c r="L704" i="1"/>
  <c r="O704" i="1"/>
  <c r="P704" i="1"/>
  <c r="Q704" i="1"/>
  <c r="R704" i="1"/>
  <c r="S704" i="1"/>
  <c r="T704" i="1"/>
  <c r="U704" i="1"/>
  <c r="V704" i="1"/>
  <c r="K708" i="1"/>
  <c r="L708" i="1"/>
  <c r="O708" i="1"/>
  <c r="P708" i="1"/>
  <c r="Q708" i="1"/>
  <c r="R708" i="1"/>
  <c r="S708" i="1"/>
  <c r="T708" i="1"/>
  <c r="U708" i="1"/>
  <c r="V708" i="1"/>
  <c r="K684" i="1"/>
  <c r="L684" i="1"/>
  <c r="O684" i="1"/>
  <c r="P684" i="1"/>
  <c r="Q684" i="1"/>
  <c r="R684" i="1"/>
  <c r="S684" i="1"/>
  <c r="T684" i="1"/>
  <c r="U684" i="1"/>
  <c r="V684" i="1"/>
  <c r="K682" i="1"/>
  <c r="L682" i="1"/>
  <c r="O682" i="1"/>
  <c r="P682" i="1"/>
  <c r="Q682" i="1"/>
  <c r="R682" i="1"/>
  <c r="S682" i="1"/>
  <c r="T682" i="1"/>
  <c r="U682" i="1"/>
  <c r="V682" i="1"/>
  <c r="K657" i="1"/>
  <c r="L657" i="1"/>
  <c r="O657" i="1"/>
  <c r="P657" i="1"/>
  <c r="Q657" i="1"/>
  <c r="R657" i="1"/>
  <c r="S657" i="1"/>
  <c r="T657" i="1"/>
  <c r="U657" i="1"/>
  <c r="V657" i="1"/>
  <c r="K705" i="1"/>
  <c r="L705" i="1"/>
  <c r="O705" i="1"/>
  <c r="P705" i="1"/>
  <c r="Q705" i="1"/>
  <c r="R705" i="1"/>
  <c r="S705" i="1"/>
  <c r="T705" i="1"/>
  <c r="U705" i="1"/>
  <c r="V705" i="1"/>
  <c r="K674" i="1"/>
  <c r="L674" i="1"/>
  <c r="O674" i="1"/>
  <c r="P674" i="1"/>
  <c r="Q674" i="1"/>
  <c r="R674" i="1"/>
  <c r="S674" i="1"/>
  <c r="T674" i="1"/>
  <c r="U674" i="1"/>
  <c r="V674" i="1"/>
  <c r="K712" i="1"/>
  <c r="L712" i="1"/>
  <c r="O712" i="1"/>
  <c r="P712" i="1"/>
  <c r="Q712" i="1"/>
  <c r="R712" i="1"/>
  <c r="S712" i="1"/>
  <c r="T712" i="1"/>
  <c r="U712" i="1"/>
  <c r="V712" i="1"/>
  <c r="K713" i="1"/>
  <c r="L713" i="1"/>
  <c r="O713" i="1"/>
  <c r="P713" i="1"/>
  <c r="Q713" i="1"/>
  <c r="R713" i="1"/>
  <c r="S713" i="1"/>
  <c r="T713" i="1"/>
  <c r="U713" i="1"/>
  <c r="V713" i="1"/>
  <c r="K675" i="1"/>
  <c r="L675" i="1"/>
  <c r="O675" i="1"/>
  <c r="P675" i="1"/>
  <c r="Q675" i="1"/>
  <c r="R675" i="1"/>
  <c r="S675" i="1"/>
  <c r="T675" i="1"/>
  <c r="U675" i="1"/>
  <c r="V675" i="1"/>
  <c r="K695" i="1"/>
  <c r="L695" i="1"/>
  <c r="O695" i="1"/>
  <c r="P695" i="1"/>
  <c r="Q695" i="1"/>
  <c r="R695" i="1"/>
  <c r="S695" i="1"/>
  <c r="T695" i="1"/>
  <c r="U695" i="1"/>
  <c r="V695" i="1"/>
  <c r="K668" i="1"/>
  <c r="L668" i="1"/>
  <c r="O668" i="1"/>
  <c r="P668" i="1"/>
  <c r="Q668" i="1"/>
  <c r="R668" i="1"/>
  <c r="S668" i="1"/>
  <c r="T668" i="1"/>
  <c r="U668" i="1"/>
  <c r="V668" i="1"/>
  <c r="K673" i="1"/>
  <c r="L673" i="1"/>
  <c r="O673" i="1"/>
  <c r="P673" i="1"/>
  <c r="Q673" i="1"/>
  <c r="R673" i="1"/>
  <c r="S673" i="1"/>
  <c r="T673" i="1"/>
  <c r="U673" i="1"/>
  <c r="V673" i="1"/>
  <c r="K699" i="1"/>
  <c r="L699" i="1"/>
  <c r="O699" i="1"/>
  <c r="P699" i="1"/>
  <c r="Q699" i="1"/>
  <c r="R699" i="1"/>
  <c r="S699" i="1"/>
  <c r="T699" i="1"/>
  <c r="U699" i="1"/>
  <c r="V699" i="1"/>
  <c r="K687" i="1"/>
  <c r="L687" i="1"/>
  <c r="O687" i="1"/>
  <c r="P687" i="1"/>
  <c r="Q687" i="1"/>
  <c r="R687" i="1"/>
  <c r="S687" i="1"/>
  <c r="T687" i="1"/>
  <c r="U687" i="1"/>
  <c r="V687" i="1"/>
  <c r="K667" i="1"/>
  <c r="L667" i="1"/>
  <c r="O667" i="1"/>
  <c r="P667" i="1"/>
  <c r="Q667" i="1"/>
  <c r="R667" i="1"/>
  <c r="S667" i="1"/>
  <c r="T667" i="1"/>
  <c r="U667" i="1"/>
  <c r="V667" i="1"/>
  <c r="K680" i="1"/>
  <c r="L680" i="1"/>
  <c r="O680" i="1"/>
  <c r="P680" i="1"/>
  <c r="Q680" i="1"/>
  <c r="R680" i="1"/>
  <c r="S680" i="1"/>
  <c r="T680" i="1"/>
  <c r="U680" i="1"/>
  <c r="V680" i="1"/>
  <c r="K672" i="1"/>
  <c r="L672" i="1"/>
  <c r="O672" i="1"/>
  <c r="P672" i="1"/>
  <c r="Q672" i="1"/>
  <c r="R672" i="1"/>
  <c r="S672" i="1"/>
  <c r="T672" i="1"/>
  <c r="U672" i="1"/>
  <c r="V672" i="1"/>
  <c r="K714" i="1"/>
  <c r="L714" i="1"/>
  <c r="O714" i="1"/>
  <c r="P714" i="1"/>
  <c r="Q714" i="1"/>
  <c r="R714" i="1"/>
  <c r="S714" i="1"/>
  <c r="T714" i="1"/>
  <c r="U714" i="1"/>
  <c r="V714" i="1"/>
  <c r="K709" i="1"/>
  <c r="L709" i="1"/>
  <c r="O709" i="1"/>
  <c r="P709" i="1"/>
  <c r="Q709" i="1"/>
  <c r="R709" i="1"/>
  <c r="S709" i="1"/>
  <c r="T709" i="1"/>
  <c r="U709" i="1"/>
  <c r="V709" i="1"/>
  <c r="K669" i="1"/>
  <c r="L669" i="1"/>
  <c r="O669" i="1"/>
  <c r="P669" i="1"/>
  <c r="Q669" i="1"/>
  <c r="R669" i="1"/>
  <c r="S669" i="1"/>
  <c r="T669" i="1"/>
  <c r="U669" i="1"/>
  <c r="V669" i="1"/>
  <c r="K664" i="1"/>
  <c r="L664" i="1"/>
  <c r="O664" i="1"/>
  <c r="P664" i="1"/>
  <c r="Q664" i="1"/>
  <c r="R664" i="1"/>
  <c r="S664" i="1"/>
  <c r="T664" i="1"/>
  <c r="U664" i="1"/>
  <c r="V664" i="1"/>
  <c r="K715" i="1"/>
  <c r="L715" i="1"/>
  <c r="O715" i="1"/>
  <c r="P715" i="1"/>
  <c r="Q715" i="1"/>
  <c r="R715" i="1"/>
  <c r="S715" i="1"/>
  <c r="T715" i="1"/>
  <c r="U715" i="1"/>
  <c r="V715" i="1"/>
  <c r="K696" i="1"/>
  <c r="L696" i="1"/>
  <c r="O696" i="1"/>
  <c r="P696" i="1"/>
  <c r="Q696" i="1"/>
  <c r="R696" i="1"/>
  <c r="S696" i="1"/>
  <c r="T696" i="1"/>
  <c r="U696" i="1"/>
  <c r="V696" i="1"/>
  <c r="K716" i="1"/>
  <c r="L716" i="1"/>
  <c r="O716" i="1"/>
  <c r="P716" i="1"/>
  <c r="Q716" i="1"/>
  <c r="R716" i="1"/>
  <c r="S716" i="1"/>
  <c r="T716" i="1"/>
  <c r="U716" i="1"/>
  <c r="V716" i="1"/>
  <c r="K697" i="1"/>
  <c r="L697" i="1"/>
  <c r="O697" i="1"/>
  <c r="P697" i="1"/>
  <c r="Q697" i="1"/>
  <c r="R697" i="1"/>
  <c r="S697" i="1"/>
  <c r="T697" i="1"/>
  <c r="U697" i="1"/>
  <c r="V697" i="1"/>
  <c r="K700" i="1"/>
  <c r="L700" i="1"/>
  <c r="O700" i="1"/>
  <c r="P700" i="1"/>
  <c r="Q700" i="1"/>
  <c r="R700" i="1"/>
  <c r="S700" i="1"/>
  <c r="T700" i="1"/>
  <c r="U700" i="1"/>
  <c r="V700" i="1"/>
  <c r="K683" i="1"/>
  <c r="L683" i="1"/>
  <c r="O683" i="1"/>
  <c r="P683" i="1"/>
  <c r="Q683" i="1"/>
  <c r="R683" i="1"/>
  <c r="S683" i="1"/>
  <c r="T683" i="1"/>
  <c r="U683" i="1"/>
  <c r="V683" i="1"/>
  <c r="K702" i="1"/>
  <c r="L702" i="1"/>
  <c r="O702" i="1"/>
  <c r="P702" i="1"/>
  <c r="Q702" i="1"/>
  <c r="R702" i="1"/>
  <c r="S702" i="1"/>
  <c r="T702" i="1"/>
  <c r="U702" i="1"/>
  <c r="V702" i="1"/>
  <c r="K692" i="1"/>
  <c r="L692" i="1"/>
  <c r="O692" i="1"/>
  <c r="P692" i="1"/>
  <c r="Q692" i="1"/>
  <c r="R692" i="1"/>
  <c r="S692" i="1"/>
  <c r="T692" i="1"/>
  <c r="U692" i="1"/>
  <c r="V692" i="1"/>
  <c r="K706" i="1"/>
  <c r="L706" i="1"/>
  <c r="O706" i="1"/>
  <c r="P706" i="1"/>
  <c r="Q706" i="1"/>
  <c r="R706" i="1"/>
  <c r="S706" i="1"/>
  <c r="T706" i="1"/>
  <c r="U706" i="1"/>
  <c r="V706" i="1"/>
  <c r="K690" i="1"/>
  <c r="L690" i="1"/>
  <c r="O690" i="1"/>
  <c r="P690" i="1"/>
  <c r="Q690" i="1"/>
  <c r="R690" i="1"/>
  <c r="S690" i="1"/>
  <c r="T690" i="1"/>
  <c r="U690" i="1"/>
  <c r="V690" i="1"/>
  <c r="K703" i="1"/>
  <c r="L703" i="1"/>
  <c r="O703" i="1"/>
  <c r="P703" i="1"/>
  <c r="Q703" i="1"/>
  <c r="R703" i="1"/>
  <c r="S703" i="1"/>
  <c r="T703" i="1"/>
  <c r="U703" i="1"/>
  <c r="V703" i="1"/>
  <c r="K707" i="1"/>
  <c r="L707" i="1"/>
  <c r="O707" i="1"/>
  <c r="P707" i="1"/>
  <c r="Q707" i="1"/>
  <c r="R707" i="1"/>
  <c r="S707" i="1"/>
  <c r="T707" i="1"/>
  <c r="U707" i="1"/>
  <c r="V707" i="1"/>
  <c r="K670" i="1"/>
  <c r="L670" i="1"/>
  <c r="O670" i="1"/>
  <c r="P670" i="1"/>
  <c r="Q670" i="1"/>
  <c r="R670" i="1"/>
  <c r="S670" i="1"/>
  <c r="T670" i="1"/>
  <c r="U670" i="1"/>
  <c r="V670" i="1"/>
  <c r="K660" i="1"/>
  <c r="L660" i="1"/>
  <c r="O660" i="1"/>
  <c r="P660" i="1"/>
  <c r="Q660" i="1"/>
  <c r="R660" i="1"/>
  <c r="S660" i="1"/>
  <c r="T660" i="1"/>
  <c r="U660" i="1"/>
  <c r="V660" i="1"/>
  <c r="K656" i="1"/>
  <c r="L656" i="1"/>
  <c r="O656" i="1"/>
  <c r="P656" i="1"/>
  <c r="Q656" i="1"/>
  <c r="R656" i="1"/>
  <c r="S656" i="1"/>
  <c r="T656" i="1"/>
  <c r="U656" i="1"/>
  <c r="V656" i="1"/>
  <c r="K665" i="1"/>
  <c r="L665" i="1"/>
  <c r="O665" i="1"/>
  <c r="P665" i="1"/>
  <c r="Q665" i="1"/>
  <c r="R665" i="1"/>
  <c r="S665" i="1"/>
  <c r="T665" i="1"/>
  <c r="U665" i="1"/>
  <c r="V665" i="1"/>
  <c r="K693" i="1"/>
  <c r="L693" i="1"/>
  <c r="O693" i="1"/>
  <c r="P693" i="1"/>
  <c r="Q693" i="1"/>
  <c r="R693" i="1"/>
  <c r="S693" i="1"/>
  <c r="T693" i="1"/>
  <c r="U693" i="1"/>
  <c r="V693" i="1"/>
  <c r="K701" i="1"/>
  <c r="L701" i="1"/>
  <c r="O701" i="1"/>
  <c r="P701" i="1"/>
  <c r="Q701" i="1"/>
  <c r="R701" i="1"/>
  <c r="S701" i="1"/>
  <c r="T701" i="1"/>
  <c r="U701" i="1"/>
  <c r="V701" i="1"/>
  <c r="K679" i="1"/>
  <c r="L679" i="1"/>
  <c r="O679" i="1"/>
  <c r="P679" i="1"/>
  <c r="Q679" i="1"/>
  <c r="R679" i="1"/>
  <c r="S679" i="1"/>
  <c r="T679" i="1"/>
  <c r="U679" i="1"/>
  <c r="V679" i="1"/>
  <c r="K676" i="1"/>
  <c r="L676" i="1"/>
  <c r="O676" i="1"/>
  <c r="P676" i="1"/>
  <c r="Q676" i="1"/>
  <c r="R676" i="1"/>
  <c r="S676" i="1"/>
  <c r="T676" i="1"/>
  <c r="U676" i="1"/>
  <c r="V676" i="1"/>
  <c r="K666" i="1"/>
  <c r="L666" i="1"/>
  <c r="O666" i="1"/>
  <c r="P666" i="1"/>
  <c r="Q666" i="1"/>
  <c r="R666" i="1"/>
  <c r="S666" i="1"/>
  <c r="T666" i="1"/>
  <c r="U666" i="1"/>
  <c r="V666" i="1"/>
  <c r="K659" i="1"/>
  <c r="L659" i="1"/>
  <c r="O659" i="1"/>
  <c r="P659" i="1"/>
  <c r="Q659" i="1"/>
  <c r="R659" i="1"/>
  <c r="S659" i="1"/>
  <c r="T659" i="1"/>
  <c r="U659" i="1"/>
  <c r="V659" i="1"/>
  <c r="K710" i="1"/>
  <c r="L710" i="1"/>
  <c r="O710" i="1"/>
  <c r="P710" i="1"/>
  <c r="Q710" i="1"/>
  <c r="R710" i="1"/>
  <c r="S710" i="1"/>
  <c r="T710" i="1"/>
  <c r="U710" i="1"/>
  <c r="V710" i="1"/>
  <c r="K671" i="1"/>
  <c r="L671" i="1"/>
  <c r="O671" i="1"/>
  <c r="P671" i="1"/>
  <c r="Q671" i="1"/>
  <c r="R671" i="1"/>
  <c r="S671" i="1"/>
  <c r="T671" i="1"/>
  <c r="U671" i="1"/>
  <c r="V671" i="1"/>
  <c r="K686" i="1"/>
  <c r="L686" i="1"/>
  <c r="O686" i="1"/>
  <c r="P686" i="1"/>
  <c r="Q686" i="1"/>
  <c r="R686" i="1"/>
  <c r="S686" i="1"/>
  <c r="T686" i="1"/>
  <c r="U686" i="1"/>
  <c r="V686" i="1"/>
  <c r="K662" i="1"/>
  <c r="L662" i="1"/>
  <c r="O662" i="1"/>
  <c r="P662" i="1"/>
  <c r="Q662" i="1"/>
  <c r="R662" i="1"/>
  <c r="S662" i="1"/>
  <c r="T662" i="1"/>
  <c r="U662" i="1"/>
  <c r="V662" i="1"/>
  <c r="K663" i="1"/>
  <c r="L663" i="1"/>
  <c r="O663" i="1"/>
  <c r="P663" i="1"/>
  <c r="Q663" i="1"/>
  <c r="R663" i="1"/>
  <c r="S663" i="1"/>
  <c r="T663" i="1"/>
  <c r="U663" i="1"/>
  <c r="V663" i="1"/>
  <c r="K661" i="1"/>
  <c r="L661" i="1"/>
  <c r="O661" i="1"/>
  <c r="P661" i="1"/>
  <c r="Q661" i="1"/>
  <c r="R661" i="1"/>
  <c r="S661" i="1"/>
  <c r="T661" i="1"/>
  <c r="U661" i="1"/>
  <c r="V661" i="1"/>
  <c r="K688" i="1"/>
  <c r="L688" i="1"/>
  <c r="O688" i="1"/>
  <c r="P688" i="1"/>
  <c r="Q688" i="1"/>
  <c r="R688" i="1"/>
  <c r="S688" i="1"/>
  <c r="T688" i="1"/>
  <c r="U688" i="1"/>
  <c r="V688" i="1"/>
  <c r="K694" i="1"/>
  <c r="L694" i="1"/>
  <c r="O694" i="1"/>
  <c r="P694" i="1"/>
  <c r="Q694" i="1"/>
  <c r="R694" i="1"/>
  <c r="S694" i="1"/>
  <c r="T694" i="1"/>
  <c r="U694" i="1"/>
  <c r="V694" i="1"/>
  <c r="K681" i="1"/>
  <c r="L681" i="1"/>
  <c r="O681" i="1"/>
  <c r="P681" i="1"/>
  <c r="Q681" i="1"/>
  <c r="R681" i="1"/>
  <c r="S681" i="1"/>
  <c r="T681" i="1"/>
  <c r="U681" i="1"/>
  <c r="V681" i="1"/>
  <c r="K689" i="1"/>
  <c r="L689" i="1"/>
  <c r="O689" i="1"/>
  <c r="P689" i="1"/>
  <c r="Q689" i="1"/>
  <c r="R689" i="1"/>
  <c r="S689" i="1"/>
  <c r="T689" i="1"/>
  <c r="U689" i="1"/>
  <c r="V689" i="1"/>
  <c r="K658" i="1"/>
  <c r="L658" i="1"/>
  <c r="O658" i="1"/>
  <c r="P658" i="1"/>
  <c r="Q658" i="1"/>
  <c r="R658" i="1"/>
  <c r="S658" i="1"/>
  <c r="T658" i="1"/>
  <c r="U658" i="1"/>
  <c r="V658" i="1"/>
  <c r="K698" i="1"/>
  <c r="L698" i="1"/>
  <c r="O698" i="1"/>
  <c r="P698" i="1"/>
  <c r="Q698" i="1"/>
  <c r="R698" i="1"/>
  <c r="S698" i="1"/>
  <c r="T698" i="1"/>
  <c r="U698" i="1"/>
  <c r="V698" i="1"/>
  <c r="K655" i="1"/>
  <c r="L655" i="1"/>
  <c r="O655" i="1"/>
  <c r="P655" i="1"/>
  <c r="Q655" i="1"/>
  <c r="R655" i="1"/>
  <c r="S655" i="1"/>
  <c r="T655" i="1"/>
  <c r="U655" i="1"/>
  <c r="V655" i="1"/>
  <c r="K678" i="1"/>
  <c r="L678" i="1"/>
  <c r="O678" i="1"/>
  <c r="P678" i="1"/>
  <c r="Q678" i="1"/>
  <c r="R678" i="1"/>
  <c r="S678" i="1"/>
  <c r="T678" i="1"/>
  <c r="U678" i="1"/>
  <c r="V678" i="1"/>
  <c r="K717" i="1"/>
  <c r="L717" i="1"/>
  <c r="O717" i="1"/>
  <c r="P717" i="1"/>
  <c r="Q717" i="1"/>
  <c r="R717" i="1"/>
  <c r="S717" i="1"/>
  <c r="T717" i="1"/>
  <c r="U717" i="1"/>
  <c r="V717" i="1"/>
  <c r="K685" i="1"/>
  <c r="L685" i="1"/>
  <c r="O685" i="1"/>
  <c r="P685" i="1"/>
  <c r="Q685" i="1"/>
  <c r="R685" i="1"/>
  <c r="S685" i="1"/>
  <c r="T685" i="1"/>
  <c r="U685" i="1"/>
  <c r="V685" i="1"/>
  <c r="K677" i="1"/>
  <c r="L677" i="1"/>
  <c r="O677" i="1"/>
  <c r="P677" i="1"/>
  <c r="Q677" i="1"/>
  <c r="R677" i="1"/>
  <c r="S677" i="1"/>
  <c r="T677" i="1"/>
  <c r="U677" i="1"/>
  <c r="V677" i="1"/>
  <c r="K711" i="1"/>
  <c r="L711" i="1"/>
  <c r="O711" i="1"/>
  <c r="P711" i="1"/>
  <c r="Q711" i="1"/>
  <c r="R711" i="1"/>
  <c r="S711" i="1"/>
  <c r="T711" i="1"/>
  <c r="U711" i="1"/>
  <c r="V711" i="1"/>
  <c r="K771" i="1"/>
  <c r="L771" i="1"/>
  <c r="O771" i="1"/>
  <c r="P771" i="1"/>
  <c r="Q771" i="1"/>
  <c r="R771" i="1"/>
  <c r="S771" i="1"/>
  <c r="T771" i="1"/>
  <c r="U771" i="1"/>
  <c r="V771" i="1"/>
  <c r="K762" i="1"/>
  <c r="L762" i="1"/>
  <c r="O762" i="1"/>
  <c r="P762" i="1"/>
  <c r="Q762" i="1"/>
  <c r="R762" i="1"/>
  <c r="S762" i="1"/>
  <c r="T762" i="1"/>
  <c r="U762" i="1"/>
  <c r="V762" i="1"/>
  <c r="K742" i="1"/>
  <c r="L742" i="1"/>
  <c r="O742" i="1"/>
  <c r="P742" i="1"/>
  <c r="Q742" i="1"/>
  <c r="R742" i="1"/>
  <c r="S742" i="1"/>
  <c r="T742" i="1"/>
  <c r="U742" i="1"/>
  <c r="V742" i="1"/>
  <c r="K752" i="1"/>
  <c r="L752" i="1"/>
  <c r="O752" i="1"/>
  <c r="P752" i="1"/>
  <c r="Q752" i="1"/>
  <c r="R752" i="1"/>
  <c r="S752" i="1"/>
  <c r="T752" i="1"/>
  <c r="U752" i="1"/>
  <c r="V752" i="1"/>
  <c r="K720" i="1"/>
  <c r="L720" i="1"/>
  <c r="O720" i="1"/>
  <c r="P720" i="1"/>
  <c r="Q720" i="1"/>
  <c r="R720" i="1"/>
  <c r="S720" i="1"/>
  <c r="T720" i="1"/>
  <c r="U720" i="1"/>
  <c r="V720" i="1"/>
  <c r="K730" i="1"/>
  <c r="L730" i="1"/>
  <c r="O730" i="1"/>
  <c r="P730" i="1"/>
  <c r="Q730" i="1"/>
  <c r="R730" i="1"/>
  <c r="S730" i="1"/>
  <c r="T730" i="1"/>
  <c r="U730" i="1"/>
  <c r="V730" i="1"/>
  <c r="K772" i="1"/>
  <c r="L772" i="1"/>
  <c r="O772" i="1"/>
  <c r="P772" i="1"/>
  <c r="Q772" i="1"/>
  <c r="R772" i="1"/>
  <c r="S772" i="1"/>
  <c r="T772" i="1"/>
  <c r="U772" i="1"/>
  <c r="V772" i="1"/>
  <c r="K745" i="1"/>
  <c r="L745" i="1"/>
  <c r="O745" i="1"/>
  <c r="P745" i="1"/>
  <c r="Q745" i="1"/>
  <c r="R745" i="1"/>
  <c r="S745" i="1"/>
  <c r="T745" i="1"/>
  <c r="U745" i="1"/>
  <c r="V745" i="1"/>
  <c r="K728" i="1"/>
  <c r="L728" i="1"/>
  <c r="O728" i="1"/>
  <c r="P728" i="1"/>
  <c r="Q728" i="1"/>
  <c r="R728" i="1"/>
  <c r="S728" i="1"/>
  <c r="T728" i="1"/>
  <c r="U728" i="1"/>
  <c r="V728" i="1"/>
  <c r="K731" i="1"/>
  <c r="L731" i="1"/>
  <c r="O731" i="1"/>
  <c r="P731" i="1"/>
  <c r="Q731" i="1"/>
  <c r="R731" i="1"/>
  <c r="S731" i="1"/>
  <c r="T731" i="1"/>
  <c r="U731" i="1"/>
  <c r="V731" i="1"/>
  <c r="K768" i="1"/>
  <c r="L768" i="1"/>
  <c r="O768" i="1"/>
  <c r="P768" i="1"/>
  <c r="Q768" i="1"/>
  <c r="R768" i="1"/>
  <c r="S768" i="1"/>
  <c r="T768" i="1"/>
  <c r="U768" i="1"/>
  <c r="V768" i="1"/>
  <c r="K753" i="1"/>
  <c r="L753" i="1"/>
  <c r="O753" i="1"/>
  <c r="P753" i="1"/>
  <c r="Q753" i="1"/>
  <c r="R753" i="1"/>
  <c r="S753" i="1"/>
  <c r="T753" i="1"/>
  <c r="U753" i="1"/>
  <c r="V753" i="1"/>
  <c r="K727" i="1"/>
  <c r="L727" i="1"/>
  <c r="O727" i="1"/>
  <c r="P727" i="1"/>
  <c r="Q727" i="1"/>
  <c r="R727" i="1"/>
  <c r="S727" i="1"/>
  <c r="T727" i="1"/>
  <c r="U727" i="1"/>
  <c r="V727" i="1"/>
  <c r="K747" i="1"/>
  <c r="L747" i="1"/>
  <c r="O747" i="1"/>
  <c r="P747" i="1"/>
  <c r="Q747" i="1"/>
  <c r="R747" i="1"/>
  <c r="S747" i="1"/>
  <c r="T747" i="1"/>
  <c r="U747" i="1"/>
  <c r="V747" i="1"/>
  <c r="K735" i="1"/>
  <c r="L735" i="1"/>
  <c r="O735" i="1"/>
  <c r="P735" i="1"/>
  <c r="Q735" i="1"/>
  <c r="R735" i="1"/>
  <c r="S735" i="1"/>
  <c r="T735" i="1"/>
  <c r="U735" i="1"/>
  <c r="V735" i="1"/>
  <c r="K763" i="1"/>
  <c r="L763" i="1"/>
  <c r="O763" i="1"/>
  <c r="P763" i="1"/>
  <c r="Q763" i="1"/>
  <c r="R763" i="1"/>
  <c r="S763" i="1"/>
  <c r="T763" i="1"/>
  <c r="U763" i="1"/>
  <c r="V763" i="1"/>
  <c r="K764" i="1"/>
  <c r="L764" i="1"/>
  <c r="O764" i="1"/>
  <c r="P764" i="1"/>
  <c r="Q764" i="1"/>
  <c r="R764" i="1"/>
  <c r="S764" i="1"/>
  <c r="T764" i="1"/>
  <c r="U764" i="1"/>
  <c r="V764" i="1"/>
  <c r="K732" i="1"/>
  <c r="L732" i="1"/>
  <c r="O732" i="1"/>
  <c r="P732" i="1"/>
  <c r="Q732" i="1"/>
  <c r="R732" i="1"/>
  <c r="S732" i="1"/>
  <c r="T732" i="1"/>
  <c r="U732" i="1"/>
  <c r="V732" i="1"/>
  <c r="K726" i="1"/>
  <c r="L726" i="1"/>
  <c r="O726" i="1"/>
  <c r="P726" i="1"/>
  <c r="Q726" i="1"/>
  <c r="R726" i="1"/>
  <c r="S726" i="1"/>
  <c r="T726" i="1"/>
  <c r="U726" i="1"/>
  <c r="V726" i="1"/>
  <c r="K773" i="1"/>
  <c r="L773" i="1"/>
  <c r="O773" i="1"/>
  <c r="P773" i="1"/>
  <c r="Q773" i="1"/>
  <c r="R773" i="1"/>
  <c r="S773" i="1"/>
  <c r="T773" i="1"/>
  <c r="U773" i="1"/>
  <c r="V773" i="1"/>
  <c r="K750" i="1"/>
  <c r="L750" i="1"/>
  <c r="O750" i="1"/>
  <c r="P750" i="1"/>
  <c r="Q750" i="1"/>
  <c r="R750" i="1"/>
  <c r="S750" i="1"/>
  <c r="T750" i="1"/>
  <c r="U750" i="1"/>
  <c r="V750" i="1"/>
  <c r="K758" i="1"/>
  <c r="L758" i="1"/>
  <c r="O758" i="1"/>
  <c r="P758" i="1"/>
  <c r="Q758" i="1"/>
  <c r="R758" i="1"/>
  <c r="S758" i="1"/>
  <c r="T758" i="1"/>
  <c r="U758" i="1"/>
  <c r="V758" i="1"/>
  <c r="K755" i="1"/>
  <c r="L755" i="1"/>
  <c r="O755" i="1"/>
  <c r="P755" i="1"/>
  <c r="Q755" i="1"/>
  <c r="R755" i="1"/>
  <c r="S755" i="1"/>
  <c r="T755" i="1"/>
  <c r="U755" i="1"/>
  <c r="V755" i="1"/>
  <c r="K738" i="1"/>
  <c r="L738" i="1"/>
  <c r="O738" i="1"/>
  <c r="P738" i="1"/>
  <c r="Q738" i="1"/>
  <c r="R738" i="1"/>
  <c r="S738" i="1"/>
  <c r="T738" i="1"/>
  <c r="U738" i="1"/>
  <c r="V738" i="1"/>
  <c r="K760" i="1"/>
  <c r="L760" i="1"/>
  <c r="O760" i="1"/>
  <c r="P760" i="1"/>
  <c r="Q760" i="1"/>
  <c r="R760" i="1"/>
  <c r="S760" i="1"/>
  <c r="T760" i="1"/>
  <c r="U760" i="1"/>
  <c r="V760" i="1"/>
  <c r="K756" i="1"/>
  <c r="L756" i="1"/>
  <c r="O756" i="1"/>
  <c r="P756" i="1"/>
  <c r="Q756" i="1"/>
  <c r="R756" i="1"/>
  <c r="S756" i="1"/>
  <c r="T756" i="1"/>
  <c r="U756" i="1"/>
  <c r="V756" i="1"/>
  <c r="K769" i="1"/>
  <c r="L769" i="1"/>
  <c r="O769" i="1"/>
  <c r="P769" i="1"/>
  <c r="Q769" i="1"/>
  <c r="R769" i="1"/>
  <c r="S769" i="1"/>
  <c r="T769" i="1"/>
  <c r="U769" i="1"/>
  <c r="V769" i="1"/>
  <c r="K774" i="1"/>
  <c r="L774" i="1"/>
  <c r="O774" i="1"/>
  <c r="P774" i="1"/>
  <c r="Q774" i="1"/>
  <c r="R774" i="1"/>
  <c r="S774" i="1"/>
  <c r="T774" i="1"/>
  <c r="U774" i="1"/>
  <c r="V774" i="1"/>
  <c r="K757" i="1"/>
  <c r="L757" i="1"/>
  <c r="O757" i="1"/>
  <c r="P757" i="1"/>
  <c r="Q757" i="1"/>
  <c r="R757" i="1"/>
  <c r="S757" i="1"/>
  <c r="T757" i="1"/>
  <c r="U757" i="1"/>
  <c r="V757" i="1"/>
  <c r="K766" i="1"/>
  <c r="L766" i="1"/>
  <c r="O766" i="1"/>
  <c r="P766" i="1"/>
  <c r="Q766" i="1"/>
  <c r="R766" i="1"/>
  <c r="S766" i="1"/>
  <c r="T766" i="1"/>
  <c r="U766" i="1"/>
  <c r="V766" i="1"/>
  <c r="K740" i="1"/>
  <c r="L740" i="1"/>
  <c r="O740" i="1"/>
  <c r="P740" i="1"/>
  <c r="Q740" i="1"/>
  <c r="R740" i="1"/>
  <c r="S740" i="1"/>
  <c r="T740" i="1"/>
  <c r="U740" i="1"/>
  <c r="V740" i="1"/>
  <c r="K722" i="1"/>
  <c r="L722" i="1"/>
  <c r="O722" i="1"/>
  <c r="P722" i="1"/>
  <c r="Q722" i="1"/>
  <c r="R722" i="1"/>
  <c r="S722" i="1"/>
  <c r="T722" i="1"/>
  <c r="U722" i="1"/>
  <c r="V722" i="1"/>
  <c r="K719" i="1"/>
  <c r="L719" i="1"/>
  <c r="O719" i="1"/>
  <c r="P719" i="1"/>
  <c r="Q719" i="1"/>
  <c r="R719" i="1"/>
  <c r="S719" i="1"/>
  <c r="T719" i="1"/>
  <c r="U719" i="1"/>
  <c r="V719" i="1"/>
  <c r="K743" i="1"/>
  <c r="L743" i="1"/>
  <c r="O743" i="1"/>
  <c r="P743" i="1"/>
  <c r="Q743" i="1"/>
  <c r="R743" i="1"/>
  <c r="S743" i="1"/>
  <c r="T743" i="1"/>
  <c r="U743" i="1"/>
  <c r="V743" i="1"/>
  <c r="K759" i="1"/>
  <c r="L759" i="1"/>
  <c r="O759" i="1"/>
  <c r="P759" i="1"/>
  <c r="Q759" i="1"/>
  <c r="R759" i="1"/>
  <c r="S759" i="1"/>
  <c r="T759" i="1"/>
  <c r="U759" i="1"/>
  <c r="V759" i="1"/>
  <c r="K765" i="1"/>
  <c r="L765" i="1"/>
  <c r="O765" i="1"/>
  <c r="P765" i="1"/>
  <c r="Q765" i="1"/>
  <c r="R765" i="1"/>
  <c r="S765" i="1"/>
  <c r="T765" i="1"/>
  <c r="U765" i="1"/>
  <c r="V765" i="1"/>
  <c r="K751" i="1"/>
  <c r="L751" i="1"/>
  <c r="O751" i="1"/>
  <c r="P751" i="1"/>
  <c r="Q751" i="1"/>
  <c r="R751" i="1"/>
  <c r="S751" i="1"/>
  <c r="T751" i="1"/>
  <c r="U751" i="1"/>
  <c r="V751" i="1"/>
  <c r="K746" i="1"/>
  <c r="L746" i="1"/>
  <c r="O746" i="1"/>
  <c r="P746" i="1"/>
  <c r="Q746" i="1"/>
  <c r="R746" i="1"/>
  <c r="S746" i="1"/>
  <c r="T746" i="1"/>
  <c r="U746" i="1"/>
  <c r="V746" i="1"/>
  <c r="K754" i="1"/>
  <c r="L754" i="1"/>
  <c r="O754" i="1"/>
  <c r="P754" i="1"/>
  <c r="Q754" i="1"/>
  <c r="R754" i="1"/>
  <c r="S754" i="1"/>
  <c r="T754" i="1"/>
  <c r="U754" i="1"/>
  <c r="V754" i="1"/>
  <c r="K724" i="1"/>
  <c r="L724" i="1"/>
  <c r="O724" i="1"/>
  <c r="P724" i="1"/>
  <c r="Q724" i="1"/>
  <c r="R724" i="1"/>
  <c r="S724" i="1"/>
  <c r="T724" i="1"/>
  <c r="U724" i="1"/>
  <c r="V724" i="1"/>
  <c r="K770" i="1"/>
  <c r="L770" i="1"/>
  <c r="O770" i="1"/>
  <c r="P770" i="1"/>
  <c r="Q770" i="1"/>
  <c r="R770" i="1"/>
  <c r="S770" i="1"/>
  <c r="T770" i="1"/>
  <c r="U770" i="1"/>
  <c r="V770" i="1"/>
  <c r="K734" i="1"/>
  <c r="L734" i="1"/>
  <c r="O734" i="1"/>
  <c r="P734" i="1"/>
  <c r="Q734" i="1"/>
  <c r="R734" i="1"/>
  <c r="S734" i="1"/>
  <c r="T734" i="1"/>
  <c r="U734" i="1"/>
  <c r="V734" i="1"/>
  <c r="K749" i="1"/>
  <c r="L749" i="1"/>
  <c r="O749" i="1"/>
  <c r="P749" i="1"/>
  <c r="Q749" i="1"/>
  <c r="R749" i="1"/>
  <c r="S749" i="1"/>
  <c r="T749" i="1"/>
  <c r="U749" i="1"/>
  <c r="V749" i="1"/>
  <c r="K725" i="1"/>
  <c r="L725" i="1"/>
  <c r="O725" i="1"/>
  <c r="P725" i="1"/>
  <c r="Q725" i="1"/>
  <c r="R725" i="1"/>
  <c r="S725" i="1"/>
  <c r="T725" i="1"/>
  <c r="U725" i="1"/>
  <c r="V725" i="1"/>
  <c r="K733" i="1"/>
  <c r="L733" i="1"/>
  <c r="O733" i="1"/>
  <c r="P733" i="1"/>
  <c r="Q733" i="1"/>
  <c r="R733" i="1"/>
  <c r="S733" i="1"/>
  <c r="T733" i="1"/>
  <c r="U733" i="1"/>
  <c r="V733" i="1"/>
  <c r="K723" i="1"/>
  <c r="L723" i="1"/>
  <c r="O723" i="1"/>
  <c r="P723" i="1"/>
  <c r="Q723" i="1"/>
  <c r="R723" i="1"/>
  <c r="S723" i="1"/>
  <c r="T723" i="1"/>
  <c r="U723" i="1"/>
  <c r="V723" i="1"/>
  <c r="K741" i="1"/>
  <c r="L741" i="1"/>
  <c r="O741" i="1"/>
  <c r="P741" i="1"/>
  <c r="Q741" i="1"/>
  <c r="R741" i="1"/>
  <c r="S741" i="1"/>
  <c r="T741" i="1"/>
  <c r="U741" i="1"/>
  <c r="V741" i="1"/>
  <c r="K748" i="1"/>
  <c r="L748" i="1"/>
  <c r="O748" i="1"/>
  <c r="P748" i="1"/>
  <c r="Q748" i="1"/>
  <c r="R748" i="1"/>
  <c r="S748" i="1"/>
  <c r="T748" i="1"/>
  <c r="U748" i="1"/>
  <c r="V748" i="1"/>
  <c r="K739" i="1"/>
  <c r="L739" i="1"/>
  <c r="O739" i="1"/>
  <c r="P739" i="1"/>
  <c r="Q739" i="1"/>
  <c r="R739" i="1"/>
  <c r="S739" i="1"/>
  <c r="T739" i="1"/>
  <c r="U739" i="1"/>
  <c r="V739" i="1"/>
  <c r="K744" i="1"/>
  <c r="L744" i="1"/>
  <c r="O744" i="1"/>
  <c r="P744" i="1"/>
  <c r="Q744" i="1"/>
  <c r="R744" i="1"/>
  <c r="S744" i="1"/>
  <c r="T744" i="1"/>
  <c r="U744" i="1"/>
  <c r="V744" i="1"/>
  <c r="K721" i="1"/>
  <c r="L721" i="1"/>
  <c r="O721" i="1"/>
  <c r="P721" i="1"/>
  <c r="Q721" i="1"/>
  <c r="R721" i="1"/>
  <c r="S721" i="1"/>
  <c r="T721" i="1"/>
  <c r="U721" i="1"/>
  <c r="V721" i="1"/>
  <c r="K761" i="1"/>
  <c r="L761" i="1"/>
  <c r="O761" i="1"/>
  <c r="P761" i="1"/>
  <c r="Q761" i="1"/>
  <c r="R761" i="1"/>
  <c r="S761" i="1"/>
  <c r="T761" i="1"/>
  <c r="U761" i="1"/>
  <c r="V761" i="1"/>
  <c r="K718" i="1"/>
  <c r="L718" i="1"/>
  <c r="O718" i="1"/>
  <c r="P718" i="1"/>
  <c r="Q718" i="1"/>
  <c r="R718" i="1"/>
  <c r="S718" i="1"/>
  <c r="T718" i="1"/>
  <c r="U718" i="1"/>
  <c r="V718" i="1"/>
  <c r="K737" i="1"/>
  <c r="L737" i="1"/>
  <c r="O737" i="1"/>
  <c r="P737" i="1"/>
  <c r="Q737" i="1"/>
  <c r="R737" i="1"/>
  <c r="S737" i="1"/>
  <c r="T737" i="1"/>
  <c r="U737" i="1"/>
  <c r="V737" i="1"/>
  <c r="K775" i="1"/>
  <c r="L775" i="1"/>
  <c r="O775" i="1"/>
  <c r="P775" i="1"/>
  <c r="Q775" i="1"/>
  <c r="R775" i="1"/>
  <c r="S775" i="1"/>
  <c r="T775" i="1"/>
  <c r="U775" i="1"/>
  <c r="V775" i="1"/>
  <c r="K736" i="1"/>
  <c r="L736" i="1"/>
  <c r="O736" i="1"/>
  <c r="P736" i="1"/>
  <c r="Q736" i="1"/>
  <c r="R736" i="1"/>
  <c r="S736" i="1"/>
  <c r="T736" i="1"/>
  <c r="U736" i="1"/>
  <c r="V736" i="1"/>
  <c r="K729" i="1"/>
  <c r="L729" i="1"/>
  <c r="O729" i="1"/>
  <c r="P729" i="1"/>
  <c r="Q729" i="1"/>
  <c r="R729" i="1"/>
  <c r="S729" i="1"/>
  <c r="T729" i="1"/>
  <c r="U729" i="1"/>
  <c r="V729" i="1"/>
  <c r="K767" i="1"/>
  <c r="L767" i="1"/>
  <c r="O767" i="1"/>
  <c r="P767" i="1"/>
  <c r="Q767" i="1"/>
  <c r="R767" i="1"/>
  <c r="S767" i="1"/>
  <c r="T767" i="1"/>
  <c r="U767" i="1"/>
  <c r="V767" i="1"/>
  <c r="K806" i="1"/>
  <c r="L806" i="1"/>
  <c r="O806" i="1"/>
  <c r="P806" i="1"/>
  <c r="Q806" i="1"/>
  <c r="R806" i="1"/>
  <c r="S806" i="1"/>
  <c r="T806" i="1"/>
  <c r="U806" i="1"/>
  <c r="V806" i="1"/>
  <c r="K820" i="1"/>
  <c r="L820" i="1"/>
  <c r="O820" i="1"/>
  <c r="P820" i="1"/>
  <c r="Q820" i="1"/>
  <c r="R820" i="1"/>
  <c r="S820" i="1"/>
  <c r="T820" i="1"/>
  <c r="U820" i="1"/>
  <c r="V820" i="1"/>
  <c r="K821" i="1"/>
  <c r="L821" i="1"/>
  <c r="O821" i="1"/>
  <c r="P821" i="1"/>
  <c r="Q821" i="1"/>
  <c r="R821" i="1"/>
  <c r="S821" i="1"/>
  <c r="T821" i="1"/>
  <c r="U821" i="1"/>
  <c r="V821" i="1"/>
  <c r="K803" i="1"/>
  <c r="L803" i="1"/>
  <c r="O803" i="1"/>
  <c r="P803" i="1"/>
  <c r="Q803" i="1"/>
  <c r="R803" i="1"/>
  <c r="S803" i="1"/>
  <c r="T803" i="1"/>
  <c r="U803" i="1"/>
  <c r="V803" i="1"/>
  <c r="K816" i="1"/>
  <c r="L816" i="1"/>
  <c r="O816" i="1"/>
  <c r="P816" i="1"/>
  <c r="Q816" i="1"/>
  <c r="R816" i="1"/>
  <c r="S816" i="1"/>
  <c r="T816" i="1"/>
  <c r="U816" i="1"/>
  <c r="V816" i="1"/>
  <c r="K778" i="1"/>
  <c r="L778" i="1"/>
  <c r="O778" i="1"/>
  <c r="P778" i="1"/>
  <c r="Q778" i="1"/>
  <c r="R778" i="1"/>
  <c r="S778" i="1"/>
  <c r="T778" i="1"/>
  <c r="U778" i="1"/>
  <c r="V778" i="1"/>
  <c r="K788" i="1"/>
  <c r="L788" i="1"/>
  <c r="O788" i="1"/>
  <c r="P788" i="1"/>
  <c r="Q788" i="1"/>
  <c r="R788" i="1"/>
  <c r="S788" i="1"/>
  <c r="T788" i="1"/>
  <c r="U788" i="1"/>
  <c r="V788" i="1"/>
  <c r="K831" i="1"/>
  <c r="L831" i="1"/>
  <c r="O831" i="1"/>
  <c r="P831" i="1"/>
  <c r="Q831" i="1"/>
  <c r="R831" i="1"/>
  <c r="S831" i="1"/>
  <c r="T831" i="1"/>
  <c r="U831" i="1"/>
  <c r="V831" i="1"/>
  <c r="K793" i="1"/>
  <c r="L793" i="1"/>
  <c r="O793" i="1"/>
  <c r="P793" i="1"/>
  <c r="Q793" i="1"/>
  <c r="R793" i="1"/>
  <c r="S793" i="1"/>
  <c r="T793" i="1"/>
  <c r="U793" i="1"/>
  <c r="V793" i="1"/>
  <c r="K810" i="1"/>
  <c r="L810" i="1"/>
  <c r="O810" i="1"/>
  <c r="P810" i="1"/>
  <c r="Q810" i="1"/>
  <c r="R810" i="1"/>
  <c r="S810" i="1"/>
  <c r="T810" i="1"/>
  <c r="U810" i="1"/>
  <c r="V810" i="1"/>
  <c r="K794" i="1"/>
  <c r="L794" i="1"/>
  <c r="O794" i="1"/>
  <c r="P794" i="1"/>
  <c r="Q794" i="1"/>
  <c r="R794" i="1"/>
  <c r="S794" i="1"/>
  <c r="T794" i="1"/>
  <c r="U794" i="1"/>
  <c r="V794" i="1"/>
  <c r="K790" i="1"/>
  <c r="L790" i="1"/>
  <c r="O790" i="1"/>
  <c r="P790" i="1"/>
  <c r="Q790" i="1"/>
  <c r="R790" i="1"/>
  <c r="S790" i="1"/>
  <c r="T790" i="1"/>
  <c r="U790" i="1"/>
  <c r="V790" i="1"/>
  <c r="K832" i="1"/>
  <c r="L832" i="1"/>
  <c r="O832" i="1"/>
  <c r="P832" i="1"/>
  <c r="Q832" i="1"/>
  <c r="R832" i="1"/>
  <c r="S832" i="1"/>
  <c r="T832" i="1"/>
  <c r="U832" i="1"/>
  <c r="V832" i="1"/>
  <c r="K804" i="1"/>
  <c r="L804" i="1"/>
  <c r="O804" i="1"/>
  <c r="P804" i="1"/>
  <c r="Q804" i="1"/>
  <c r="R804" i="1"/>
  <c r="S804" i="1"/>
  <c r="T804" i="1"/>
  <c r="U804" i="1"/>
  <c r="V804" i="1"/>
  <c r="K799" i="1"/>
  <c r="L799" i="1"/>
  <c r="O799" i="1"/>
  <c r="P799" i="1"/>
  <c r="Q799" i="1"/>
  <c r="R799" i="1"/>
  <c r="S799" i="1"/>
  <c r="T799" i="1"/>
  <c r="U799" i="1"/>
  <c r="V799" i="1"/>
  <c r="K801" i="1"/>
  <c r="L801" i="1"/>
  <c r="O801" i="1"/>
  <c r="P801" i="1"/>
  <c r="Q801" i="1"/>
  <c r="R801" i="1"/>
  <c r="S801" i="1"/>
  <c r="T801" i="1"/>
  <c r="U801" i="1"/>
  <c r="V801" i="1"/>
  <c r="K791" i="1"/>
  <c r="L791" i="1"/>
  <c r="O791" i="1"/>
  <c r="P791" i="1"/>
  <c r="Q791" i="1"/>
  <c r="R791" i="1"/>
  <c r="S791" i="1"/>
  <c r="T791" i="1"/>
  <c r="U791" i="1"/>
  <c r="V791" i="1"/>
  <c r="K830" i="1"/>
  <c r="L830" i="1"/>
  <c r="O830" i="1"/>
  <c r="P830" i="1"/>
  <c r="Q830" i="1"/>
  <c r="R830" i="1"/>
  <c r="S830" i="1"/>
  <c r="T830" i="1"/>
  <c r="U830" i="1"/>
  <c r="V830" i="1"/>
  <c r="K789" i="1"/>
  <c r="L789" i="1"/>
  <c r="O789" i="1"/>
  <c r="P789" i="1"/>
  <c r="Q789" i="1"/>
  <c r="R789" i="1"/>
  <c r="S789" i="1"/>
  <c r="T789" i="1"/>
  <c r="U789" i="1"/>
  <c r="V789" i="1"/>
  <c r="K784" i="1"/>
  <c r="L784" i="1"/>
  <c r="O784" i="1"/>
  <c r="P784" i="1"/>
  <c r="Q784" i="1"/>
  <c r="R784" i="1"/>
  <c r="S784" i="1"/>
  <c r="T784" i="1"/>
  <c r="U784" i="1"/>
  <c r="V784" i="1"/>
  <c r="K809" i="1"/>
  <c r="L809" i="1"/>
  <c r="O809" i="1"/>
  <c r="P809" i="1"/>
  <c r="Q809" i="1"/>
  <c r="R809" i="1"/>
  <c r="S809" i="1"/>
  <c r="T809" i="1"/>
  <c r="U809" i="1"/>
  <c r="V809" i="1"/>
  <c r="K812" i="1"/>
  <c r="L812" i="1"/>
  <c r="O812" i="1"/>
  <c r="P812" i="1"/>
  <c r="Q812" i="1"/>
  <c r="R812" i="1"/>
  <c r="S812" i="1"/>
  <c r="T812" i="1"/>
  <c r="U812" i="1"/>
  <c r="V812" i="1"/>
  <c r="K826" i="1"/>
  <c r="L826" i="1"/>
  <c r="O826" i="1"/>
  <c r="P826" i="1"/>
  <c r="Q826" i="1"/>
  <c r="R826" i="1"/>
  <c r="S826" i="1"/>
  <c r="T826" i="1"/>
  <c r="U826" i="1"/>
  <c r="V826" i="1"/>
  <c r="K802" i="1"/>
  <c r="L802" i="1"/>
  <c r="O802" i="1"/>
  <c r="P802" i="1"/>
  <c r="Q802" i="1"/>
  <c r="R802" i="1"/>
  <c r="S802" i="1"/>
  <c r="T802" i="1"/>
  <c r="U802" i="1"/>
  <c r="V802" i="1"/>
  <c r="K824" i="1"/>
  <c r="L824" i="1"/>
  <c r="O824" i="1"/>
  <c r="P824" i="1"/>
  <c r="Q824" i="1"/>
  <c r="R824" i="1"/>
  <c r="S824" i="1"/>
  <c r="T824" i="1"/>
  <c r="U824" i="1"/>
  <c r="V824" i="1"/>
  <c r="K817" i="1"/>
  <c r="L817" i="1"/>
  <c r="O817" i="1"/>
  <c r="P817" i="1"/>
  <c r="Q817" i="1"/>
  <c r="R817" i="1"/>
  <c r="S817" i="1"/>
  <c r="T817" i="1"/>
  <c r="U817" i="1"/>
  <c r="V817" i="1"/>
  <c r="K825" i="1"/>
  <c r="L825" i="1"/>
  <c r="O825" i="1"/>
  <c r="P825" i="1"/>
  <c r="Q825" i="1"/>
  <c r="R825" i="1"/>
  <c r="S825" i="1"/>
  <c r="T825" i="1"/>
  <c r="U825" i="1"/>
  <c r="V825" i="1"/>
  <c r="K833" i="1"/>
  <c r="L833" i="1"/>
  <c r="O833" i="1"/>
  <c r="P833" i="1"/>
  <c r="Q833" i="1"/>
  <c r="R833" i="1"/>
  <c r="S833" i="1"/>
  <c r="T833" i="1"/>
  <c r="U833" i="1"/>
  <c r="V833" i="1"/>
  <c r="K811" i="1"/>
  <c r="L811" i="1"/>
  <c r="O811" i="1"/>
  <c r="P811" i="1"/>
  <c r="Q811" i="1"/>
  <c r="R811" i="1"/>
  <c r="S811" i="1"/>
  <c r="T811" i="1"/>
  <c r="U811" i="1"/>
  <c r="V811" i="1"/>
  <c r="K827" i="1"/>
  <c r="L827" i="1"/>
  <c r="O827" i="1"/>
  <c r="P827" i="1"/>
  <c r="Q827" i="1"/>
  <c r="R827" i="1"/>
  <c r="S827" i="1"/>
  <c r="T827" i="1"/>
  <c r="U827" i="1"/>
  <c r="V827" i="1"/>
  <c r="K819" i="1"/>
  <c r="L819" i="1"/>
  <c r="O819" i="1"/>
  <c r="P819" i="1"/>
  <c r="Q819" i="1"/>
  <c r="R819" i="1"/>
  <c r="S819" i="1"/>
  <c r="T819" i="1"/>
  <c r="U819" i="1"/>
  <c r="V819" i="1"/>
  <c r="K792" i="1"/>
  <c r="L792" i="1"/>
  <c r="O792" i="1"/>
  <c r="P792" i="1"/>
  <c r="Q792" i="1"/>
  <c r="R792" i="1"/>
  <c r="S792" i="1"/>
  <c r="T792" i="1"/>
  <c r="U792" i="1"/>
  <c r="V792" i="1"/>
  <c r="K782" i="1"/>
  <c r="L782" i="1"/>
  <c r="O782" i="1"/>
  <c r="P782" i="1"/>
  <c r="Q782" i="1"/>
  <c r="R782" i="1"/>
  <c r="S782" i="1"/>
  <c r="T782" i="1"/>
  <c r="U782" i="1"/>
  <c r="V782" i="1"/>
  <c r="K777" i="1"/>
  <c r="L777" i="1"/>
  <c r="O777" i="1"/>
  <c r="P777" i="1"/>
  <c r="Q777" i="1"/>
  <c r="R777" i="1"/>
  <c r="S777" i="1"/>
  <c r="T777" i="1"/>
  <c r="U777" i="1"/>
  <c r="V777" i="1"/>
  <c r="K785" i="1"/>
  <c r="L785" i="1"/>
  <c r="O785" i="1"/>
  <c r="P785" i="1"/>
  <c r="Q785" i="1"/>
  <c r="R785" i="1"/>
  <c r="S785" i="1"/>
  <c r="T785" i="1"/>
  <c r="U785" i="1"/>
  <c r="V785" i="1"/>
  <c r="K814" i="1"/>
  <c r="L814" i="1"/>
  <c r="O814" i="1"/>
  <c r="P814" i="1"/>
  <c r="Q814" i="1"/>
  <c r="R814" i="1"/>
  <c r="S814" i="1"/>
  <c r="T814" i="1"/>
  <c r="U814" i="1"/>
  <c r="V814" i="1"/>
  <c r="K822" i="1"/>
  <c r="L822" i="1"/>
  <c r="O822" i="1"/>
  <c r="P822" i="1"/>
  <c r="Q822" i="1"/>
  <c r="R822" i="1"/>
  <c r="S822" i="1"/>
  <c r="T822" i="1"/>
  <c r="U822" i="1"/>
  <c r="V822" i="1"/>
  <c r="K815" i="1"/>
  <c r="L815" i="1"/>
  <c r="O815" i="1"/>
  <c r="P815" i="1"/>
  <c r="Q815" i="1"/>
  <c r="R815" i="1"/>
  <c r="S815" i="1"/>
  <c r="T815" i="1"/>
  <c r="U815" i="1"/>
  <c r="V815" i="1"/>
  <c r="K795" i="1"/>
  <c r="L795" i="1"/>
  <c r="O795" i="1"/>
  <c r="P795" i="1"/>
  <c r="Q795" i="1"/>
  <c r="R795" i="1"/>
  <c r="S795" i="1"/>
  <c r="T795" i="1"/>
  <c r="U795" i="1"/>
  <c r="V795" i="1"/>
  <c r="K800" i="1"/>
  <c r="L800" i="1"/>
  <c r="O800" i="1"/>
  <c r="P800" i="1"/>
  <c r="Q800" i="1"/>
  <c r="R800" i="1"/>
  <c r="S800" i="1"/>
  <c r="T800" i="1"/>
  <c r="U800" i="1"/>
  <c r="V800" i="1"/>
  <c r="K780" i="1"/>
  <c r="L780" i="1"/>
  <c r="O780" i="1"/>
  <c r="P780" i="1"/>
  <c r="Q780" i="1"/>
  <c r="R780" i="1"/>
  <c r="S780" i="1"/>
  <c r="T780" i="1"/>
  <c r="U780" i="1"/>
  <c r="V780" i="1"/>
  <c r="K828" i="1"/>
  <c r="L828" i="1"/>
  <c r="O828" i="1"/>
  <c r="P828" i="1"/>
  <c r="Q828" i="1"/>
  <c r="R828" i="1"/>
  <c r="S828" i="1"/>
  <c r="T828" i="1"/>
  <c r="U828" i="1"/>
  <c r="V828" i="1"/>
  <c r="K786" i="1"/>
  <c r="L786" i="1"/>
  <c r="O786" i="1"/>
  <c r="P786" i="1"/>
  <c r="Q786" i="1"/>
  <c r="R786" i="1"/>
  <c r="S786" i="1"/>
  <c r="T786" i="1"/>
  <c r="U786" i="1"/>
  <c r="V786" i="1"/>
  <c r="K813" i="1"/>
  <c r="L813" i="1"/>
  <c r="O813" i="1"/>
  <c r="P813" i="1"/>
  <c r="Q813" i="1"/>
  <c r="R813" i="1"/>
  <c r="S813" i="1"/>
  <c r="T813" i="1"/>
  <c r="U813" i="1"/>
  <c r="V813" i="1"/>
  <c r="K783" i="1"/>
  <c r="L783" i="1"/>
  <c r="O783" i="1"/>
  <c r="P783" i="1"/>
  <c r="Q783" i="1"/>
  <c r="R783" i="1"/>
  <c r="S783" i="1"/>
  <c r="T783" i="1"/>
  <c r="U783" i="1"/>
  <c r="V783" i="1"/>
  <c r="K787" i="1"/>
  <c r="L787" i="1"/>
  <c r="O787" i="1"/>
  <c r="P787" i="1"/>
  <c r="Q787" i="1"/>
  <c r="R787" i="1"/>
  <c r="S787" i="1"/>
  <c r="T787" i="1"/>
  <c r="U787" i="1"/>
  <c r="V787" i="1"/>
  <c r="K781" i="1"/>
  <c r="L781" i="1"/>
  <c r="O781" i="1"/>
  <c r="P781" i="1"/>
  <c r="Q781" i="1"/>
  <c r="R781" i="1"/>
  <c r="S781" i="1"/>
  <c r="T781" i="1"/>
  <c r="U781" i="1"/>
  <c r="V781" i="1"/>
  <c r="K807" i="1"/>
  <c r="L807" i="1"/>
  <c r="O807" i="1"/>
  <c r="P807" i="1"/>
  <c r="Q807" i="1"/>
  <c r="R807" i="1"/>
  <c r="S807" i="1"/>
  <c r="T807" i="1"/>
  <c r="U807" i="1"/>
  <c r="V807" i="1"/>
  <c r="K818" i="1"/>
  <c r="L818" i="1"/>
  <c r="O818" i="1"/>
  <c r="P818" i="1"/>
  <c r="Q818" i="1"/>
  <c r="R818" i="1"/>
  <c r="S818" i="1"/>
  <c r="T818" i="1"/>
  <c r="U818" i="1"/>
  <c r="V818" i="1"/>
  <c r="K798" i="1"/>
  <c r="L798" i="1"/>
  <c r="O798" i="1"/>
  <c r="P798" i="1"/>
  <c r="Q798" i="1"/>
  <c r="R798" i="1"/>
  <c r="S798" i="1"/>
  <c r="T798" i="1"/>
  <c r="U798" i="1"/>
  <c r="V798" i="1"/>
  <c r="K805" i="1"/>
  <c r="L805" i="1"/>
  <c r="O805" i="1"/>
  <c r="P805" i="1"/>
  <c r="Q805" i="1"/>
  <c r="R805" i="1"/>
  <c r="S805" i="1"/>
  <c r="T805" i="1"/>
  <c r="U805" i="1"/>
  <c r="V805" i="1"/>
  <c r="K779" i="1"/>
  <c r="L779" i="1"/>
  <c r="O779" i="1"/>
  <c r="P779" i="1"/>
  <c r="Q779" i="1"/>
  <c r="R779" i="1"/>
  <c r="S779" i="1"/>
  <c r="T779" i="1"/>
  <c r="U779" i="1"/>
  <c r="V779" i="1"/>
  <c r="K823" i="1"/>
  <c r="L823" i="1"/>
  <c r="O823" i="1"/>
  <c r="P823" i="1"/>
  <c r="Q823" i="1"/>
  <c r="R823" i="1"/>
  <c r="S823" i="1"/>
  <c r="T823" i="1"/>
  <c r="U823" i="1"/>
  <c r="V823" i="1"/>
  <c r="K776" i="1"/>
  <c r="L776" i="1"/>
  <c r="O776" i="1"/>
  <c r="P776" i="1"/>
  <c r="Q776" i="1"/>
  <c r="R776" i="1"/>
  <c r="S776" i="1"/>
  <c r="T776" i="1"/>
  <c r="U776" i="1"/>
  <c r="V776" i="1"/>
  <c r="K797" i="1"/>
  <c r="L797" i="1"/>
  <c r="O797" i="1"/>
  <c r="P797" i="1"/>
  <c r="Q797" i="1"/>
  <c r="R797" i="1"/>
  <c r="S797" i="1"/>
  <c r="T797" i="1"/>
  <c r="U797" i="1"/>
  <c r="V797" i="1"/>
  <c r="K808" i="1"/>
  <c r="L808" i="1"/>
  <c r="O808" i="1"/>
  <c r="P808" i="1"/>
  <c r="Q808" i="1"/>
  <c r="R808" i="1"/>
  <c r="S808" i="1"/>
  <c r="T808" i="1"/>
  <c r="U808" i="1"/>
  <c r="V808" i="1"/>
  <c r="K796" i="1"/>
  <c r="L796" i="1"/>
  <c r="O796" i="1"/>
  <c r="P796" i="1"/>
  <c r="Q796" i="1"/>
  <c r="R796" i="1"/>
  <c r="S796" i="1"/>
  <c r="T796" i="1"/>
  <c r="U796" i="1"/>
  <c r="V796" i="1"/>
  <c r="K829" i="1"/>
  <c r="L829" i="1"/>
  <c r="O829" i="1"/>
  <c r="P829" i="1"/>
  <c r="Q829" i="1"/>
  <c r="R829" i="1"/>
  <c r="S829" i="1"/>
  <c r="T829" i="1"/>
  <c r="U829" i="1"/>
  <c r="V829" i="1"/>
  <c r="K1794" i="1"/>
  <c r="L1794" i="1"/>
  <c r="O1794" i="1"/>
  <c r="P1794" i="1"/>
  <c r="Q1794" i="1"/>
  <c r="R1794" i="1"/>
  <c r="S1794" i="1"/>
  <c r="T1794" i="1"/>
  <c r="U1794" i="1"/>
  <c r="V1794" i="1"/>
  <c r="K1795" i="1"/>
  <c r="L1795" i="1"/>
  <c r="O1795" i="1"/>
  <c r="P1795" i="1"/>
  <c r="Q1795" i="1"/>
  <c r="R1795" i="1"/>
  <c r="S1795" i="1"/>
  <c r="T1795" i="1"/>
  <c r="U1795" i="1"/>
  <c r="V1795" i="1"/>
  <c r="K1797" i="1"/>
  <c r="L1797" i="1"/>
  <c r="O1797" i="1"/>
  <c r="P1797" i="1"/>
  <c r="Q1797" i="1"/>
  <c r="R1797" i="1"/>
  <c r="S1797" i="1"/>
  <c r="T1797" i="1"/>
  <c r="U1797" i="1"/>
  <c r="V1797" i="1"/>
  <c r="K1798" i="1"/>
  <c r="L1798" i="1"/>
  <c r="O1798" i="1"/>
  <c r="P1798" i="1"/>
  <c r="Q1798" i="1"/>
  <c r="R1798" i="1"/>
  <c r="S1798" i="1"/>
  <c r="T1798" i="1"/>
  <c r="U1798" i="1"/>
  <c r="V1798" i="1"/>
  <c r="K1800" i="1"/>
  <c r="L1800" i="1"/>
  <c r="O1800" i="1"/>
  <c r="P1800" i="1"/>
  <c r="Q1800" i="1"/>
  <c r="R1800" i="1"/>
  <c r="S1800" i="1"/>
  <c r="T1800" i="1"/>
  <c r="U1800" i="1"/>
  <c r="V1800" i="1"/>
  <c r="K1801" i="1"/>
  <c r="L1801" i="1"/>
  <c r="O1801" i="1"/>
  <c r="P1801" i="1"/>
  <c r="Q1801" i="1"/>
  <c r="R1801" i="1"/>
  <c r="S1801" i="1"/>
  <c r="T1801" i="1"/>
  <c r="U1801" i="1"/>
  <c r="V1801" i="1"/>
  <c r="K1799" i="1"/>
  <c r="L1799" i="1"/>
  <c r="O1799" i="1"/>
  <c r="P1799" i="1"/>
  <c r="Q1799" i="1"/>
  <c r="R1799" i="1"/>
  <c r="S1799" i="1"/>
  <c r="T1799" i="1"/>
  <c r="U1799" i="1"/>
  <c r="V1799" i="1"/>
  <c r="K1866" i="1"/>
  <c r="L1866" i="1"/>
  <c r="O1866" i="1"/>
  <c r="P1866" i="1"/>
  <c r="Q1866" i="1"/>
  <c r="R1866" i="1"/>
  <c r="S1866" i="1"/>
  <c r="T1866" i="1"/>
  <c r="U1866" i="1"/>
  <c r="V1866" i="1"/>
  <c r="K1869" i="1"/>
  <c r="L1869" i="1"/>
  <c r="O1869" i="1"/>
  <c r="P1869" i="1"/>
  <c r="Q1869" i="1"/>
  <c r="R1869" i="1"/>
  <c r="S1869" i="1"/>
  <c r="T1869" i="1"/>
  <c r="U1869" i="1"/>
  <c r="V1869" i="1"/>
  <c r="K1870" i="1"/>
  <c r="L1870" i="1"/>
  <c r="O1870" i="1"/>
  <c r="P1870" i="1"/>
  <c r="Q1870" i="1"/>
  <c r="R1870" i="1"/>
  <c r="S1870" i="1"/>
  <c r="T1870" i="1"/>
  <c r="U1870" i="1"/>
  <c r="V1870" i="1"/>
  <c r="K1863" i="1"/>
  <c r="L1863" i="1"/>
  <c r="O1863" i="1"/>
  <c r="P1863" i="1"/>
  <c r="Q1863" i="1"/>
  <c r="R1863" i="1"/>
  <c r="S1863" i="1"/>
  <c r="T1863" i="1"/>
  <c r="U1863" i="1"/>
  <c r="V1863" i="1"/>
  <c r="K1861" i="1"/>
  <c r="L1861" i="1"/>
  <c r="O1861" i="1"/>
  <c r="P1861" i="1"/>
  <c r="Q1861" i="1"/>
  <c r="R1861" i="1"/>
  <c r="S1861" i="1"/>
  <c r="T1861" i="1"/>
  <c r="U1861" i="1"/>
  <c r="V1861" i="1"/>
  <c r="K1858" i="1"/>
  <c r="L1858" i="1"/>
  <c r="O1858" i="1"/>
  <c r="P1858" i="1"/>
  <c r="Q1858" i="1"/>
  <c r="R1858" i="1"/>
  <c r="S1858" i="1"/>
  <c r="T1858" i="1"/>
  <c r="U1858" i="1"/>
  <c r="V1858" i="1"/>
  <c r="K1871" i="1"/>
  <c r="L1871" i="1"/>
  <c r="O1871" i="1"/>
  <c r="P1871" i="1"/>
  <c r="Q1871" i="1"/>
  <c r="R1871" i="1"/>
  <c r="S1871" i="1"/>
  <c r="T1871" i="1"/>
  <c r="U1871" i="1"/>
  <c r="V1871" i="1"/>
  <c r="K1889" i="1"/>
  <c r="L1889" i="1"/>
  <c r="O1889" i="1"/>
  <c r="P1889" i="1"/>
  <c r="Q1889" i="1"/>
  <c r="R1889" i="1"/>
  <c r="S1889" i="1"/>
  <c r="T1889" i="1"/>
  <c r="U1889" i="1"/>
  <c r="V1889" i="1"/>
  <c r="K1796" i="1"/>
  <c r="L1796" i="1"/>
  <c r="O1796" i="1"/>
  <c r="P1796" i="1"/>
  <c r="Q1796" i="1"/>
  <c r="R1796" i="1"/>
  <c r="S1796" i="1"/>
  <c r="T1796" i="1"/>
  <c r="U1796" i="1"/>
  <c r="V1796" i="1"/>
  <c r="K4" i="1"/>
  <c r="L4" i="1"/>
  <c r="O4" i="1"/>
  <c r="P4" i="1"/>
  <c r="Q4" i="1"/>
  <c r="R4" i="1"/>
  <c r="S4" i="1"/>
  <c r="T4" i="1"/>
  <c r="U4" i="1"/>
  <c r="V4" i="1"/>
  <c r="K5" i="1"/>
  <c r="L5" i="1"/>
  <c r="O5" i="1"/>
  <c r="P5" i="1"/>
  <c r="Q5" i="1"/>
  <c r="R5" i="1"/>
  <c r="S5" i="1"/>
  <c r="T5" i="1"/>
  <c r="U5" i="1"/>
  <c r="V5" i="1"/>
  <c r="K159" i="1"/>
  <c r="L159" i="1"/>
  <c r="O159" i="1"/>
  <c r="P159" i="1"/>
  <c r="Q159" i="1"/>
  <c r="R159" i="1"/>
  <c r="S159" i="1"/>
  <c r="T159" i="1"/>
  <c r="U159" i="1"/>
  <c r="V159" i="1"/>
  <c r="K163" i="1"/>
  <c r="L163" i="1"/>
  <c r="O163" i="1"/>
  <c r="P163" i="1"/>
  <c r="Q163" i="1"/>
  <c r="R163" i="1"/>
  <c r="S163" i="1"/>
  <c r="T163" i="1"/>
  <c r="U163" i="1"/>
  <c r="V163" i="1"/>
  <c r="K156" i="1"/>
  <c r="L156" i="1"/>
  <c r="O156" i="1"/>
  <c r="P156" i="1"/>
  <c r="Q156" i="1"/>
  <c r="R156" i="1"/>
  <c r="S156" i="1"/>
  <c r="T156" i="1"/>
  <c r="U156" i="1"/>
  <c r="V156" i="1"/>
  <c r="K164" i="1"/>
  <c r="L164" i="1"/>
  <c r="O164" i="1"/>
  <c r="P164" i="1"/>
  <c r="Q164" i="1"/>
  <c r="R164" i="1"/>
  <c r="S164" i="1"/>
  <c r="T164" i="1"/>
  <c r="U164" i="1"/>
  <c r="V164" i="1"/>
  <c r="K165" i="1"/>
  <c r="L165" i="1"/>
  <c r="O165" i="1"/>
  <c r="P165" i="1"/>
  <c r="Q165" i="1"/>
  <c r="R165" i="1"/>
  <c r="S165" i="1"/>
  <c r="T165" i="1"/>
  <c r="U165" i="1"/>
  <c r="V165" i="1"/>
  <c r="K166" i="1"/>
  <c r="L166" i="1"/>
  <c r="O166" i="1"/>
  <c r="P166" i="1"/>
  <c r="Q166" i="1"/>
  <c r="R166" i="1"/>
  <c r="S166" i="1"/>
  <c r="T166" i="1"/>
  <c r="U166" i="1"/>
  <c r="V166" i="1"/>
  <c r="K2" i="1"/>
  <c r="L2" i="1"/>
  <c r="O2" i="1"/>
  <c r="P2" i="1"/>
  <c r="Q2" i="1"/>
  <c r="R2" i="1"/>
  <c r="S2" i="1"/>
  <c r="T2" i="1"/>
  <c r="U2" i="1"/>
  <c r="V2" i="1"/>
  <c r="K3" i="1"/>
  <c r="L3" i="1"/>
  <c r="O3" i="1"/>
  <c r="P3" i="1"/>
  <c r="Q3" i="1"/>
  <c r="R3" i="1"/>
  <c r="S3" i="1"/>
  <c r="T3" i="1"/>
  <c r="U3" i="1"/>
  <c r="V3" i="1"/>
  <c r="K1752" i="1"/>
  <c r="L1752" i="1"/>
  <c r="O1752" i="1"/>
  <c r="P1752" i="1"/>
  <c r="Q1752" i="1"/>
  <c r="R1752" i="1"/>
  <c r="S1752" i="1"/>
  <c r="T1752" i="1"/>
  <c r="U1752" i="1"/>
  <c r="V1752" i="1"/>
  <c r="K1751" i="1"/>
  <c r="L1751" i="1"/>
  <c r="O1751" i="1"/>
  <c r="P1751" i="1"/>
  <c r="Q1751" i="1"/>
  <c r="R1751" i="1"/>
  <c r="S1751" i="1"/>
  <c r="T1751" i="1"/>
  <c r="U1751" i="1"/>
  <c r="V1751" i="1"/>
  <c r="K1762" i="1"/>
  <c r="L1762" i="1"/>
  <c r="O1762" i="1"/>
  <c r="P1762" i="1"/>
  <c r="Q1762" i="1"/>
  <c r="R1762" i="1"/>
  <c r="S1762" i="1"/>
  <c r="T1762" i="1"/>
  <c r="U1762" i="1"/>
  <c r="V1762" i="1"/>
  <c r="K1761" i="1"/>
  <c r="L1761" i="1"/>
  <c r="O1761" i="1"/>
  <c r="P1761" i="1"/>
  <c r="Q1761" i="1"/>
  <c r="R1761" i="1"/>
  <c r="S1761" i="1"/>
  <c r="T1761" i="1"/>
  <c r="U1761" i="1"/>
  <c r="V1761" i="1"/>
  <c r="K1760" i="1"/>
  <c r="L1760" i="1"/>
  <c r="O1760" i="1"/>
  <c r="P1760" i="1"/>
  <c r="Q1760" i="1"/>
  <c r="R1760" i="1"/>
  <c r="S1760" i="1"/>
  <c r="T1760" i="1"/>
  <c r="U1760" i="1"/>
  <c r="V1760" i="1"/>
  <c r="K1765" i="1"/>
  <c r="L1765" i="1"/>
  <c r="O1765" i="1"/>
  <c r="P1765" i="1"/>
  <c r="Q1765" i="1"/>
  <c r="R1765" i="1"/>
  <c r="S1765" i="1"/>
  <c r="T1765" i="1"/>
  <c r="U1765" i="1"/>
  <c r="V1765" i="1"/>
  <c r="K1756" i="1"/>
  <c r="L1756" i="1"/>
  <c r="O1756" i="1"/>
  <c r="P1756" i="1"/>
  <c r="Q1756" i="1"/>
  <c r="R1756" i="1"/>
  <c r="S1756" i="1"/>
  <c r="T1756" i="1"/>
  <c r="U1756" i="1"/>
  <c r="V1756" i="1"/>
  <c r="K1755" i="1"/>
  <c r="L1755" i="1"/>
  <c r="O1755" i="1"/>
  <c r="P1755" i="1"/>
  <c r="Q1755" i="1"/>
  <c r="R1755" i="1"/>
  <c r="S1755" i="1"/>
  <c r="T1755" i="1"/>
  <c r="U1755" i="1"/>
  <c r="V1755" i="1"/>
  <c r="K1754" i="1"/>
  <c r="L1754" i="1"/>
  <c r="O1754" i="1"/>
  <c r="P1754" i="1"/>
  <c r="Q1754" i="1"/>
  <c r="R1754" i="1"/>
  <c r="S1754" i="1"/>
  <c r="T1754" i="1"/>
  <c r="U1754" i="1"/>
  <c r="V1754" i="1"/>
  <c r="K1757" i="1"/>
  <c r="L1757" i="1"/>
  <c r="O1757" i="1"/>
  <c r="P1757" i="1"/>
  <c r="Q1757" i="1"/>
  <c r="R1757" i="1"/>
  <c r="S1757" i="1"/>
  <c r="T1757" i="1"/>
  <c r="U1757" i="1"/>
  <c r="V1757" i="1"/>
  <c r="K1771" i="1"/>
  <c r="L1771" i="1"/>
  <c r="O1771" i="1"/>
  <c r="P1771" i="1"/>
  <c r="Q1771" i="1"/>
  <c r="R1771" i="1"/>
  <c r="S1771" i="1"/>
  <c r="T1771" i="1"/>
  <c r="U1771" i="1"/>
  <c r="V1771" i="1"/>
  <c r="K1769" i="1"/>
  <c r="L1769" i="1"/>
  <c r="O1769" i="1"/>
  <c r="P1769" i="1"/>
  <c r="Q1769" i="1"/>
  <c r="R1769" i="1"/>
  <c r="S1769" i="1"/>
  <c r="T1769" i="1"/>
  <c r="U1769" i="1"/>
  <c r="V1769" i="1"/>
  <c r="K1767" i="1"/>
  <c r="L1767" i="1"/>
  <c r="O1767" i="1"/>
  <c r="P1767" i="1"/>
  <c r="Q1767" i="1"/>
  <c r="R1767" i="1"/>
  <c r="S1767" i="1"/>
  <c r="T1767" i="1"/>
  <c r="U1767" i="1"/>
  <c r="V1767" i="1"/>
  <c r="K1778" i="1"/>
  <c r="L1778" i="1"/>
  <c r="O1778" i="1"/>
  <c r="P1778" i="1"/>
  <c r="Q1778" i="1"/>
  <c r="R1778" i="1"/>
  <c r="S1778" i="1"/>
  <c r="T1778" i="1"/>
  <c r="U1778" i="1"/>
  <c r="V1778" i="1"/>
  <c r="K1776" i="1"/>
  <c r="L1776" i="1"/>
  <c r="O1776" i="1"/>
  <c r="P1776" i="1"/>
  <c r="Q1776" i="1"/>
  <c r="R1776" i="1"/>
  <c r="S1776" i="1"/>
  <c r="T1776" i="1"/>
  <c r="U1776" i="1"/>
  <c r="V1776" i="1"/>
  <c r="K1784" i="1"/>
  <c r="L1784" i="1"/>
  <c r="O1784" i="1"/>
  <c r="P1784" i="1"/>
  <c r="Q1784" i="1"/>
  <c r="R1784" i="1"/>
  <c r="S1784" i="1"/>
  <c r="T1784" i="1"/>
  <c r="U1784" i="1"/>
  <c r="V1784" i="1"/>
  <c r="K1779" i="1"/>
  <c r="L1779" i="1"/>
  <c r="O1779" i="1"/>
  <c r="P1779" i="1"/>
  <c r="Q1779" i="1"/>
  <c r="R1779" i="1"/>
  <c r="S1779" i="1"/>
  <c r="T1779" i="1"/>
  <c r="U1779" i="1"/>
  <c r="V1779" i="1"/>
  <c r="K1780" i="1"/>
  <c r="L1780" i="1"/>
  <c r="O1780" i="1"/>
  <c r="P1780" i="1"/>
  <c r="Q1780" i="1"/>
  <c r="R1780" i="1"/>
  <c r="S1780" i="1"/>
  <c r="T1780" i="1"/>
  <c r="U1780" i="1"/>
  <c r="V1780" i="1"/>
  <c r="K1785" i="1"/>
  <c r="L1785" i="1"/>
  <c r="O1785" i="1"/>
  <c r="P1785" i="1"/>
  <c r="Q1785" i="1"/>
  <c r="R1785" i="1"/>
  <c r="S1785" i="1"/>
  <c r="T1785" i="1"/>
  <c r="U1785" i="1"/>
  <c r="V1785" i="1"/>
  <c r="K1788" i="1"/>
  <c r="L1788" i="1"/>
  <c r="O1788" i="1"/>
  <c r="P1788" i="1"/>
  <c r="Q1788" i="1"/>
  <c r="R1788" i="1"/>
  <c r="S1788" i="1"/>
  <c r="T1788" i="1"/>
  <c r="U1788" i="1"/>
  <c r="V1788" i="1"/>
  <c r="K1792" i="1"/>
  <c r="L1792" i="1"/>
  <c r="O1792" i="1"/>
  <c r="P1792" i="1"/>
  <c r="Q1792" i="1"/>
  <c r="R1792" i="1"/>
  <c r="S1792" i="1"/>
  <c r="T1792" i="1"/>
  <c r="U1792" i="1"/>
  <c r="V1792" i="1"/>
  <c r="K1790" i="1"/>
  <c r="L1790" i="1"/>
  <c r="O1790" i="1"/>
  <c r="P1790" i="1"/>
  <c r="Q1790" i="1"/>
  <c r="R1790" i="1"/>
  <c r="S1790" i="1"/>
  <c r="T1790" i="1"/>
  <c r="U1790" i="1"/>
  <c r="V1790" i="1"/>
  <c r="K1793" i="1"/>
  <c r="L1793" i="1"/>
  <c r="O1793" i="1"/>
  <c r="P1793" i="1"/>
  <c r="Q1793" i="1"/>
  <c r="R1793" i="1"/>
  <c r="S1793" i="1"/>
  <c r="T1793" i="1"/>
  <c r="U1793" i="1"/>
  <c r="V1793" i="1"/>
  <c r="K1791" i="1"/>
  <c r="L1791" i="1"/>
  <c r="O1791" i="1"/>
  <c r="P1791" i="1"/>
  <c r="Q1791" i="1"/>
  <c r="R1791" i="1"/>
  <c r="S1791" i="1"/>
  <c r="T1791" i="1"/>
  <c r="U1791" i="1"/>
  <c r="V1791" i="1"/>
  <c r="K1789" i="1"/>
  <c r="L1789" i="1"/>
  <c r="O1789" i="1"/>
  <c r="P1789" i="1"/>
  <c r="Q1789" i="1"/>
  <c r="R1789" i="1"/>
  <c r="S1789" i="1"/>
  <c r="T1789" i="1"/>
  <c r="U1789" i="1"/>
  <c r="V1789" i="1"/>
  <c r="K1803" i="1"/>
  <c r="L1803" i="1"/>
  <c r="O1803" i="1"/>
  <c r="P1803" i="1"/>
  <c r="Q1803" i="1"/>
  <c r="R1803" i="1"/>
  <c r="S1803" i="1"/>
  <c r="T1803" i="1"/>
  <c r="U1803" i="1"/>
  <c r="V1803" i="1"/>
  <c r="K1806" i="1"/>
  <c r="L1806" i="1"/>
  <c r="O1806" i="1"/>
  <c r="P1806" i="1"/>
  <c r="Q1806" i="1"/>
  <c r="R1806" i="1"/>
  <c r="S1806" i="1"/>
  <c r="T1806" i="1"/>
  <c r="U1806" i="1"/>
  <c r="V1806" i="1"/>
  <c r="K1805" i="1"/>
  <c r="L1805" i="1"/>
  <c r="O1805" i="1"/>
  <c r="P1805" i="1"/>
  <c r="Q1805" i="1"/>
  <c r="R1805" i="1"/>
  <c r="S1805" i="1"/>
  <c r="T1805" i="1"/>
  <c r="U1805" i="1"/>
  <c r="V1805" i="1"/>
  <c r="K1804" i="1"/>
  <c r="L1804" i="1"/>
  <c r="O1804" i="1"/>
  <c r="P1804" i="1"/>
  <c r="Q1804" i="1"/>
  <c r="R1804" i="1"/>
  <c r="S1804" i="1"/>
  <c r="T1804" i="1"/>
  <c r="U1804" i="1"/>
  <c r="V1804" i="1"/>
  <c r="K1802" i="1"/>
  <c r="L1802" i="1"/>
  <c r="O1802" i="1"/>
  <c r="P1802" i="1"/>
  <c r="Q1802" i="1"/>
  <c r="R1802" i="1"/>
  <c r="S1802" i="1"/>
  <c r="T1802" i="1"/>
  <c r="U1802" i="1"/>
  <c r="V1802" i="1"/>
  <c r="K1808" i="1"/>
  <c r="L1808" i="1"/>
  <c r="O1808" i="1"/>
  <c r="P1808" i="1"/>
  <c r="Q1808" i="1"/>
  <c r="R1808" i="1"/>
  <c r="S1808" i="1"/>
  <c r="T1808" i="1"/>
  <c r="U1808" i="1"/>
  <c r="V1808" i="1"/>
  <c r="K1809" i="1"/>
  <c r="L1809" i="1"/>
  <c r="O1809" i="1"/>
  <c r="P1809" i="1"/>
  <c r="Q1809" i="1"/>
  <c r="R1809" i="1"/>
  <c r="S1809" i="1"/>
  <c r="T1809" i="1"/>
  <c r="U1809" i="1"/>
  <c r="V1809" i="1"/>
  <c r="K1807" i="1"/>
  <c r="L1807" i="1"/>
  <c r="O1807" i="1"/>
  <c r="P1807" i="1"/>
  <c r="Q1807" i="1"/>
  <c r="R1807" i="1"/>
  <c r="S1807" i="1"/>
  <c r="T1807" i="1"/>
  <c r="U1807" i="1"/>
  <c r="V1807" i="1"/>
  <c r="K1812" i="1"/>
  <c r="L1812" i="1"/>
  <c r="O1812" i="1"/>
  <c r="P1812" i="1"/>
  <c r="Q1812" i="1"/>
  <c r="R1812" i="1"/>
  <c r="S1812" i="1"/>
  <c r="T1812" i="1"/>
  <c r="U1812" i="1"/>
  <c r="V1812" i="1"/>
  <c r="K1810" i="1"/>
  <c r="L1810" i="1"/>
  <c r="O1810" i="1"/>
  <c r="P1810" i="1"/>
  <c r="Q1810" i="1"/>
  <c r="R1810" i="1"/>
  <c r="S1810" i="1"/>
  <c r="T1810" i="1"/>
  <c r="U1810" i="1"/>
  <c r="V1810" i="1"/>
  <c r="K1811" i="1"/>
  <c r="L1811" i="1"/>
  <c r="O1811" i="1"/>
  <c r="P1811" i="1"/>
  <c r="Q1811" i="1"/>
  <c r="R1811" i="1"/>
  <c r="S1811" i="1"/>
  <c r="T1811" i="1"/>
  <c r="U1811" i="1"/>
  <c r="V1811" i="1"/>
  <c r="K1824" i="1"/>
  <c r="L1824" i="1"/>
  <c r="O1824" i="1"/>
  <c r="P1824" i="1"/>
  <c r="Q1824" i="1"/>
  <c r="R1824" i="1"/>
  <c r="S1824" i="1"/>
  <c r="T1824" i="1"/>
  <c r="U1824" i="1"/>
  <c r="V1824" i="1"/>
  <c r="K1830" i="1"/>
  <c r="L1830" i="1"/>
  <c r="O1830" i="1"/>
  <c r="P1830" i="1"/>
  <c r="Q1830" i="1"/>
  <c r="R1830" i="1"/>
  <c r="S1830" i="1"/>
  <c r="T1830" i="1"/>
  <c r="U1830" i="1"/>
  <c r="V1830" i="1"/>
  <c r="K1820" i="1"/>
  <c r="L1820" i="1"/>
  <c r="O1820" i="1"/>
  <c r="P1820" i="1"/>
  <c r="Q1820" i="1"/>
  <c r="R1820" i="1"/>
  <c r="S1820" i="1"/>
  <c r="T1820" i="1"/>
  <c r="U1820" i="1"/>
  <c r="V1820" i="1"/>
  <c r="K1818" i="1"/>
  <c r="L1818" i="1"/>
  <c r="O1818" i="1"/>
  <c r="P1818" i="1"/>
  <c r="Q1818" i="1"/>
  <c r="R1818" i="1"/>
  <c r="S1818" i="1"/>
  <c r="T1818" i="1"/>
  <c r="U1818" i="1"/>
  <c r="V1818" i="1"/>
  <c r="K1822" i="1"/>
  <c r="L1822" i="1"/>
  <c r="O1822" i="1"/>
  <c r="P1822" i="1"/>
  <c r="Q1822" i="1"/>
  <c r="R1822" i="1"/>
  <c r="S1822" i="1"/>
  <c r="T1822" i="1"/>
  <c r="U1822" i="1"/>
  <c r="V1822" i="1"/>
  <c r="K1816" i="1"/>
  <c r="L1816" i="1"/>
  <c r="O1816" i="1"/>
  <c r="P1816" i="1"/>
  <c r="Q1816" i="1"/>
  <c r="R1816" i="1"/>
  <c r="S1816" i="1"/>
  <c r="T1816" i="1"/>
  <c r="U1816" i="1"/>
  <c r="V1816" i="1"/>
  <c r="K1828" i="1"/>
  <c r="L1828" i="1"/>
  <c r="O1828" i="1"/>
  <c r="P1828" i="1"/>
  <c r="Q1828" i="1"/>
  <c r="R1828" i="1"/>
  <c r="S1828" i="1"/>
  <c r="T1828" i="1"/>
  <c r="U1828" i="1"/>
  <c r="V1828" i="1"/>
  <c r="K1814" i="1"/>
  <c r="L1814" i="1"/>
  <c r="O1814" i="1"/>
  <c r="P1814" i="1"/>
  <c r="Q1814" i="1"/>
  <c r="R1814" i="1"/>
  <c r="S1814" i="1"/>
  <c r="T1814" i="1"/>
  <c r="U1814" i="1"/>
  <c r="V1814" i="1"/>
  <c r="K1826" i="1"/>
  <c r="L1826" i="1"/>
  <c r="O1826" i="1"/>
  <c r="P1826" i="1"/>
  <c r="Q1826" i="1"/>
  <c r="R1826" i="1"/>
  <c r="S1826" i="1"/>
  <c r="T1826" i="1"/>
  <c r="U1826" i="1"/>
  <c r="V1826" i="1"/>
  <c r="K1836" i="1"/>
  <c r="L1836" i="1"/>
  <c r="O1836" i="1"/>
  <c r="P1836" i="1"/>
  <c r="Q1836" i="1"/>
  <c r="R1836" i="1"/>
  <c r="S1836" i="1"/>
  <c r="T1836" i="1"/>
  <c r="U1836" i="1"/>
  <c r="V1836" i="1"/>
  <c r="K1833" i="1"/>
  <c r="L1833" i="1"/>
  <c r="O1833" i="1"/>
  <c r="P1833" i="1"/>
  <c r="Q1833" i="1"/>
  <c r="R1833" i="1"/>
  <c r="S1833" i="1"/>
  <c r="T1833" i="1"/>
  <c r="U1833" i="1"/>
  <c r="V1833" i="1"/>
  <c r="K1835" i="1"/>
  <c r="L1835" i="1"/>
  <c r="O1835" i="1"/>
  <c r="P1835" i="1"/>
  <c r="Q1835" i="1"/>
  <c r="R1835" i="1"/>
  <c r="S1835" i="1"/>
  <c r="T1835" i="1"/>
  <c r="U1835" i="1"/>
  <c r="V1835" i="1"/>
  <c r="K1834" i="1"/>
  <c r="L1834" i="1"/>
  <c r="O1834" i="1"/>
  <c r="P1834" i="1"/>
  <c r="Q1834" i="1"/>
  <c r="R1834" i="1"/>
  <c r="S1834" i="1"/>
  <c r="T1834" i="1"/>
  <c r="U1834" i="1"/>
  <c r="V1834" i="1"/>
  <c r="K1832" i="1"/>
  <c r="L1832" i="1"/>
  <c r="O1832" i="1"/>
  <c r="P1832" i="1"/>
  <c r="Q1832" i="1"/>
  <c r="R1832" i="1"/>
  <c r="S1832" i="1"/>
  <c r="T1832" i="1"/>
  <c r="U1832" i="1"/>
  <c r="V1832" i="1"/>
  <c r="K1831" i="1"/>
  <c r="L1831" i="1"/>
  <c r="O1831" i="1"/>
  <c r="P1831" i="1"/>
  <c r="Q1831" i="1"/>
  <c r="R1831" i="1"/>
  <c r="S1831" i="1"/>
  <c r="T1831" i="1"/>
  <c r="U1831" i="1"/>
  <c r="V1831" i="1"/>
  <c r="K1840" i="1"/>
  <c r="L1840" i="1"/>
  <c r="O1840" i="1"/>
  <c r="P1840" i="1"/>
  <c r="Q1840" i="1"/>
  <c r="R1840" i="1"/>
  <c r="S1840" i="1"/>
  <c r="T1840" i="1"/>
  <c r="U1840" i="1"/>
  <c r="V1840" i="1"/>
  <c r="K1843" i="1"/>
  <c r="L1843" i="1"/>
  <c r="O1843" i="1"/>
  <c r="P1843" i="1"/>
  <c r="Q1843" i="1"/>
  <c r="R1843" i="1"/>
  <c r="S1843" i="1"/>
  <c r="T1843" i="1"/>
  <c r="U1843" i="1"/>
  <c r="V1843" i="1"/>
  <c r="K1838" i="1"/>
  <c r="L1838" i="1"/>
  <c r="O1838" i="1"/>
  <c r="P1838" i="1"/>
  <c r="Q1838" i="1"/>
  <c r="R1838" i="1"/>
  <c r="S1838" i="1"/>
  <c r="T1838" i="1"/>
  <c r="U1838" i="1"/>
  <c r="V1838" i="1"/>
  <c r="K1842" i="1"/>
  <c r="L1842" i="1"/>
  <c r="O1842" i="1"/>
  <c r="P1842" i="1"/>
  <c r="Q1842" i="1"/>
  <c r="R1842" i="1"/>
  <c r="S1842" i="1"/>
  <c r="T1842" i="1"/>
  <c r="U1842" i="1"/>
  <c r="V1842" i="1"/>
  <c r="K1841" i="1"/>
  <c r="L1841" i="1"/>
  <c r="O1841" i="1"/>
  <c r="P1841" i="1"/>
  <c r="Q1841" i="1"/>
  <c r="R1841" i="1"/>
  <c r="S1841" i="1"/>
  <c r="T1841" i="1"/>
  <c r="U1841" i="1"/>
  <c r="V1841" i="1"/>
  <c r="K1844" i="1"/>
  <c r="L1844" i="1"/>
  <c r="O1844" i="1"/>
  <c r="P1844" i="1"/>
  <c r="Q1844" i="1"/>
  <c r="R1844" i="1"/>
  <c r="S1844" i="1"/>
  <c r="T1844" i="1"/>
  <c r="U1844" i="1"/>
  <c r="V1844" i="1"/>
  <c r="K1839" i="1"/>
  <c r="L1839" i="1"/>
  <c r="O1839" i="1"/>
  <c r="P1839" i="1"/>
  <c r="Q1839" i="1"/>
  <c r="R1839" i="1"/>
  <c r="S1839" i="1"/>
  <c r="T1839" i="1"/>
  <c r="U1839" i="1"/>
  <c r="V1839" i="1"/>
  <c r="K1837" i="1"/>
  <c r="L1837" i="1"/>
  <c r="O1837" i="1"/>
  <c r="P1837" i="1"/>
  <c r="Q1837" i="1"/>
  <c r="R1837" i="1"/>
  <c r="S1837" i="1"/>
  <c r="T1837" i="1"/>
  <c r="U1837" i="1"/>
  <c r="V1837" i="1"/>
  <c r="K1847" i="1"/>
  <c r="L1847" i="1"/>
  <c r="O1847" i="1"/>
  <c r="P1847" i="1"/>
  <c r="Q1847" i="1"/>
  <c r="R1847" i="1"/>
  <c r="S1847" i="1"/>
  <c r="T1847" i="1"/>
  <c r="U1847" i="1"/>
  <c r="V1847" i="1"/>
  <c r="K1849" i="1"/>
  <c r="L1849" i="1"/>
  <c r="O1849" i="1"/>
  <c r="P1849" i="1"/>
  <c r="Q1849" i="1"/>
  <c r="R1849" i="1"/>
  <c r="S1849" i="1"/>
  <c r="T1849" i="1"/>
  <c r="U1849" i="1"/>
  <c r="V1849" i="1"/>
  <c r="K1845" i="1"/>
  <c r="L1845" i="1"/>
  <c r="O1845" i="1"/>
  <c r="P1845" i="1"/>
  <c r="Q1845" i="1"/>
  <c r="R1845" i="1"/>
  <c r="S1845" i="1"/>
  <c r="T1845" i="1"/>
  <c r="U1845" i="1"/>
  <c r="V1845" i="1"/>
  <c r="K1848" i="1"/>
  <c r="L1848" i="1"/>
  <c r="O1848" i="1"/>
  <c r="P1848" i="1"/>
  <c r="Q1848" i="1"/>
  <c r="R1848" i="1"/>
  <c r="S1848" i="1"/>
  <c r="T1848" i="1"/>
  <c r="U1848" i="1"/>
  <c r="V1848" i="1"/>
  <c r="K1846" i="1"/>
  <c r="L1846" i="1"/>
  <c r="O1846" i="1"/>
  <c r="P1846" i="1"/>
  <c r="Q1846" i="1"/>
  <c r="R1846" i="1"/>
  <c r="S1846" i="1"/>
  <c r="T1846" i="1"/>
  <c r="U1846" i="1"/>
  <c r="V1846" i="1"/>
  <c r="K1850" i="1"/>
  <c r="L1850" i="1"/>
  <c r="O1850" i="1"/>
  <c r="P1850" i="1"/>
  <c r="Q1850" i="1"/>
  <c r="R1850" i="1"/>
  <c r="S1850" i="1"/>
  <c r="T1850" i="1"/>
  <c r="U1850" i="1"/>
  <c r="V1850" i="1"/>
  <c r="K1852" i="1"/>
  <c r="L1852" i="1"/>
  <c r="O1852" i="1"/>
  <c r="P1852" i="1"/>
  <c r="Q1852" i="1"/>
  <c r="R1852" i="1"/>
  <c r="S1852" i="1"/>
  <c r="T1852" i="1"/>
  <c r="U1852" i="1"/>
  <c r="V1852" i="1"/>
  <c r="K1851" i="1"/>
  <c r="L1851" i="1"/>
  <c r="O1851" i="1"/>
  <c r="P1851" i="1"/>
  <c r="Q1851" i="1"/>
  <c r="R1851" i="1"/>
  <c r="S1851" i="1"/>
  <c r="T1851" i="1"/>
  <c r="U1851" i="1"/>
  <c r="V1851" i="1"/>
  <c r="K1857" i="1"/>
  <c r="L1857" i="1"/>
  <c r="O1857" i="1"/>
  <c r="P1857" i="1"/>
  <c r="Q1857" i="1"/>
  <c r="R1857" i="1"/>
  <c r="S1857" i="1"/>
  <c r="T1857" i="1"/>
  <c r="U1857" i="1"/>
  <c r="V1857" i="1"/>
  <c r="K1854" i="1"/>
  <c r="L1854" i="1"/>
  <c r="O1854" i="1"/>
  <c r="P1854" i="1"/>
  <c r="Q1854" i="1"/>
  <c r="R1854" i="1"/>
  <c r="S1854" i="1"/>
  <c r="T1854" i="1"/>
  <c r="U1854" i="1"/>
  <c r="V1854" i="1"/>
  <c r="K1856" i="1"/>
  <c r="L1856" i="1"/>
  <c r="O1856" i="1"/>
  <c r="P1856" i="1"/>
  <c r="Q1856" i="1"/>
  <c r="R1856" i="1"/>
  <c r="S1856" i="1"/>
  <c r="T1856" i="1"/>
  <c r="U1856" i="1"/>
  <c r="V1856" i="1"/>
  <c r="K1855" i="1"/>
  <c r="L1855" i="1"/>
  <c r="O1855" i="1"/>
  <c r="P1855" i="1"/>
  <c r="Q1855" i="1"/>
  <c r="R1855" i="1"/>
  <c r="S1855" i="1"/>
  <c r="T1855" i="1"/>
  <c r="U1855" i="1"/>
  <c r="V1855" i="1"/>
  <c r="K1853" i="1"/>
  <c r="L1853" i="1"/>
  <c r="O1853" i="1"/>
  <c r="P1853" i="1"/>
  <c r="Q1853" i="1"/>
  <c r="R1853" i="1"/>
  <c r="S1853" i="1"/>
  <c r="T1853" i="1"/>
  <c r="U1853" i="1"/>
  <c r="V1853" i="1"/>
  <c r="K1865" i="1"/>
  <c r="L1865" i="1"/>
  <c r="O1865" i="1"/>
  <c r="P1865" i="1"/>
  <c r="Q1865" i="1"/>
  <c r="R1865" i="1"/>
  <c r="S1865" i="1"/>
  <c r="T1865" i="1"/>
  <c r="U1865" i="1"/>
  <c r="V1865" i="1"/>
  <c r="K1868" i="1"/>
  <c r="L1868" i="1"/>
  <c r="O1868" i="1"/>
  <c r="P1868" i="1"/>
  <c r="Q1868" i="1"/>
  <c r="R1868" i="1"/>
  <c r="S1868" i="1"/>
  <c r="T1868" i="1"/>
  <c r="U1868" i="1"/>
  <c r="V1868" i="1"/>
  <c r="K1867" i="1"/>
  <c r="L1867" i="1"/>
  <c r="O1867" i="1"/>
  <c r="P1867" i="1"/>
  <c r="Q1867" i="1"/>
  <c r="R1867" i="1"/>
  <c r="S1867" i="1"/>
  <c r="T1867" i="1"/>
  <c r="U1867" i="1"/>
  <c r="V1867" i="1"/>
  <c r="K1864" i="1"/>
  <c r="L1864" i="1"/>
  <c r="O1864" i="1"/>
  <c r="P1864" i="1"/>
  <c r="Q1864" i="1"/>
  <c r="R1864" i="1"/>
  <c r="S1864" i="1"/>
  <c r="T1864" i="1"/>
  <c r="U1864" i="1"/>
  <c r="V1864" i="1"/>
  <c r="K1860" i="1"/>
  <c r="L1860" i="1"/>
  <c r="O1860" i="1"/>
  <c r="P1860" i="1"/>
  <c r="Q1860" i="1"/>
  <c r="R1860" i="1"/>
  <c r="S1860" i="1"/>
  <c r="T1860" i="1"/>
  <c r="U1860" i="1"/>
  <c r="V1860" i="1"/>
  <c r="K1862" i="1"/>
  <c r="L1862" i="1"/>
  <c r="O1862" i="1"/>
  <c r="P1862" i="1"/>
  <c r="Q1862" i="1"/>
  <c r="R1862" i="1"/>
  <c r="S1862" i="1"/>
  <c r="T1862" i="1"/>
  <c r="U1862" i="1"/>
  <c r="V1862" i="1"/>
  <c r="K1859" i="1"/>
  <c r="L1859" i="1"/>
  <c r="O1859" i="1"/>
  <c r="P1859" i="1"/>
  <c r="Q1859" i="1"/>
  <c r="R1859" i="1"/>
  <c r="S1859" i="1"/>
  <c r="T1859" i="1"/>
  <c r="U1859" i="1"/>
  <c r="V1859" i="1"/>
  <c r="K1878" i="1"/>
  <c r="L1878" i="1"/>
  <c r="O1878" i="1"/>
  <c r="P1878" i="1"/>
  <c r="Q1878" i="1"/>
  <c r="R1878" i="1"/>
  <c r="S1878" i="1"/>
  <c r="T1878" i="1"/>
  <c r="U1878" i="1"/>
  <c r="V1878" i="1"/>
  <c r="K1876" i="1"/>
  <c r="L1876" i="1"/>
  <c r="O1876" i="1"/>
  <c r="P1876" i="1"/>
  <c r="Q1876" i="1"/>
  <c r="R1876" i="1"/>
  <c r="S1876" i="1"/>
  <c r="T1876" i="1"/>
  <c r="U1876" i="1"/>
  <c r="V1876" i="1"/>
  <c r="K1875" i="1"/>
  <c r="L1875" i="1"/>
  <c r="O1875" i="1"/>
  <c r="P1875" i="1"/>
  <c r="Q1875" i="1"/>
  <c r="R1875" i="1"/>
  <c r="S1875" i="1"/>
  <c r="T1875" i="1"/>
  <c r="U1875" i="1"/>
  <c r="V1875" i="1"/>
  <c r="K1880" i="1"/>
  <c r="L1880" i="1"/>
  <c r="O1880" i="1"/>
  <c r="P1880" i="1"/>
  <c r="Q1880" i="1"/>
  <c r="R1880" i="1"/>
  <c r="S1880" i="1"/>
  <c r="T1880" i="1"/>
  <c r="U1880" i="1"/>
  <c r="V1880" i="1"/>
  <c r="K1873" i="1"/>
  <c r="L1873" i="1"/>
  <c r="O1873" i="1"/>
  <c r="P1873" i="1"/>
  <c r="Q1873" i="1"/>
  <c r="R1873" i="1"/>
  <c r="S1873" i="1"/>
  <c r="T1873" i="1"/>
  <c r="U1873" i="1"/>
  <c r="V1873" i="1"/>
  <c r="K1877" i="1"/>
  <c r="L1877" i="1"/>
  <c r="O1877" i="1"/>
  <c r="P1877" i="1"/>
  <c r="Q1877" i="1"/>
  <c r="R1877" i="1"/>
  <c r="S1877" i="1"/>
  <c r="T1877" i="1"/>
  <c r="U1877" i="1"/>
  <c r="V1877" i="1"/>
  <c r="K1879" i="1"/>
  <c r="L1879" i="1"/>
  <c r="O1879" i="1"/>
  <c r="P1879" i="1"/>
  <c r="Q1879" i="1"/>
  <c r="R1879" i="1"/>
  <c r="S1879" i="1"/>
  <c r="T1879" i="1"/>
  <c r="U1879" i="1"/>
  <c r="V1879" i="1"/>
  <c r="K1874" i="1"/>
  <c r="L1874" i="1"/>
  <c r="O1874" i="1"/>
  <c r="P1874" i="1"/>
  <c r="Q1874" i="1"/>
  <c r="R1874" i="1"/>
  <c r="S1874" i="1"/>
  <c r="T1874" i="1"/>
  <c r="U1874" i="1"/>
  <c r="V1874" i="1"/>
  <c r="K1872" i="1"/>
  <c r="L1872" i="1"/>
  <c r="O1872" i="1"/>
  <c r="P1872" i="1"/>
  <c r="Q1872" i="1"/>
  <c r="R1872" i="1"/>
  <c r="S1872" i="1"/>
  <c r="T1872" i="1"/>
  <c r="U1872" i="1"/>
  <c r="V1872" i="1"/>
  <c r="K1894" i="1"/>
  <c r="L1894" i="1"/>
  <c r="O1894" i="1"/>
  <c r="P1894" i="1"/>
  <c r="Q1894" i="1"/>
  <c r="R1894" i="1"/>
  <c r="S1894" i="1"/>
  <c r="T1894" i="1"/>
  <c r="U1894" i="1"/>
  <c r="V1894" i="1"/>
  <c r="K1893" i="1"/>
  <c r="L1893" i="1"/>
  <c r="O1893" i="1"/>
  <c r="P1893" i="1"/>
  <c r="Q1893" i="1"/>
  <c r="R1893" i="1"/>
  <c r="S1893" i="1"/>
  <c r="T1893" i="1"/>
  <c r="U1893" i="1"/>
  <c r="V1893" i="1"/>
  <c r="K1890" i="1"/>
  <c r="L1890" i="1"/>
  <c r="O1890" i="1"/>
  <c r="P1890" i="1"/>
  <c r="Q1890" i="1"/>
  <c r="R1890" i="1"/>
  <c r="S1890" i="1"/>
  <c r="T1890" i="1"/>
  <c r="U1890" i="1"/>
  <c r="V1890" i="1"/>
  <c r="K1753" i="1"/>
  <c r="L1753" i="1"/>
  <c r="O1753" i="1"/>
  <c r="P1753" i="1"/>
  <c r="Q1753" i="1"/>
  <c r="R1753" i="1"/>
  <c r="S1753" i="1"/>
  <c r="T1753" i="1"/>
  <c r="U1753" i="1"/>
  <c r="V1753" i="1"/>
  <c r="K1549" i="1"/>
  <c r="L1549" i="1"/>
  <c r="O1549" i="1"/>
  <c r="P1549" i="1"/>
  <c r="Q1549" i="1"/>
  <c r="R1549" i="1"/>
  <c r="S1549" i="1"/>
  <c r="T1549" i="1"/>
  <c r="U1549" i="1"/>
  <c r="V1549" i="1"/>
  <c r="K1551" i="1"/>
  <c r="L1551" i="1"/>
  <c r="O1551" i="1"/>
  <c r="P1551" i="1"/>
  <c r="Q1551" i="1"/>
  <c r="R1551" i="1"/>
  <c r="S1551" i="1"/>
  <c r="T1551" i="1"/>
  <c r="U1551" i="1"/>
  <c r="V1551" i="1"/>
  <c r="K1548" i="1"/>
  <c r="L1548" i="1"/>
  <c r="O1548" i="1"/>
  <c r="P1548" i="1"/>
  <c r="Q1548" i="1"/>
  <c r="R1548" i="1"/>
  <c r="S1548" i="1"/>
  <c r="T1548" i="1"/>
  <c r="U1548" i="1"/>
  <c r="V1548" i="1"/>
  <c r="K1550" i="1"/>
  <c r="L1550" i="1"/>
  <c r="O1550" i="1"/>
  <c r="P1550" i="1"/>
  <c r="Q1550" i="1"/>
  <c r="R1550" i="1"/>
  <c r="S1550" i="1"/>
  <c r="T1550" i="1"/>
  <c r="U1550" i="1"/>
  <c r="V1550" i="1"/>
  <c r="K1547" i="1"/>
  <c r="L1547" i="1"/>
  <c r="O1547" i="1"/>
  <c r="P1547" i="1"/>
  <c r="Q1547" i="1"/>
  <c r="R1547" i="1"/>
  <c r="S1547" i="1"/>
  <c r="T1547" i="1"/>
  <c r="U1547" i="1"/>
  <c r="V1547" i="1"/>
  <c r="K1546" i="1"/>
  <c r="L1546" i="1"/>
  <c r="O1546" i="1"/>
  <c r="P1546" i="1"/>
  <c r="Q1546" i="1"/>
  <c r="R1546" i="1"/>
  <c r="S1546" i="1"/>
  <c r="T1546" i="1"/>
  <c r="U1546" i="1"/>
  <c r="V1546" i="1"/>
  <c r="K1561" i="1"/>
  <c r="L1561" i="1"/>
  <c r="O1561" i="1"/>
  <c r="P1561" i="1"/>
  <c r="Q1561" i="1"/>
  <c r="R1561" i="1"/>
  <c r="S1561" i="1"/>
  <c r="T1561" i="1"/>
  <c r="U1561" i="1"/>
  <c r="V1561" i="1"/>
  <c r="K1562" i="1"/>
  <c r="L1562" i="1"/>
  <c r="O1562" i="1"/>
  <c r="P1562" i="1"/>
  <c r="Q1562" i="1"/>
  <c r="R1562" i="1"/>
  <c r="S1562" i="1"/>
  <c r="T1562" i="1"/>
  <c r="U1562" i="1"/>
  <c r="V1562" i="1"/>
  <c r="K1563" i="1"/>
  <c r="L1563" i="1"/>
  <c r="O1563" i="1"/>
  <c r="P1563" i="1"/>
  <c r="Q1563" i="1"/>
  <c r="R1563" i="1"/>
  <c r="S1563" i="1"/>
  <c r="T1563" i="1"/>
  <c r="U1563" i="1"/>
  <c r="V1563" i="1"/>
  <c r="K1556" i="1"/>
  <c r="L1556" i="1"/>
  <c r="O1556" i="1"/>
  <c r="P1556" i="1"/>
  <c r="Q1556" i="1"/>
  <c r="R1556" i="1"/>
  <c r="S1556" i="1"/>
  <c r="T1556" i="1"/>
  <c r="U1556" i="1"/>
  <c r="V1556" i="1"/>
  <c r="K1564" i="1"/>
  <c r="L1564" i="1"/>
  <c r="O1564" i="1"/>
  <c r="P1564" i="1"/>
  <c r="Q1564" i="1"/>
  <c r="R1564" i="1"/>
  <c r="S1564" i="1"/>
  <c r="T1564" i="1"/>
  <c r="U1564" i="1"/>
  <c r="V1564" i="1"/>
  <c r="K1566" i="1"/>
  <c r="L1566" i="1"/>
  <c r="O1566" i="1"/>
  <c r="P1566" i="1"/>
  <c r="Q1566" i="1"/>
  <c r="R1566" i="1"/>
  <c r="S1566" i="1"/>
  <c r="T1566" i="1"/>
  <c r="U1566" i="1"/>
  <c r="V1566" i="1"/>
  <c r="K1567" i="1"/>
  <c r="L1567" i="1"/>
  <c r="O1567" i="1"/>
  <c r="P1567" i="1"/>
  <c r="Q1567" i="1"/>
  <c r="R1567" i="1"/>
  <c r="S1567" i="1"/>
  <c r="T1567" i="1"/>
  <c r="U1567" i="1"/>
  <c r="V1567" i="1"/>
  <c r="K1554" i="1"/>
  <c r="L1554" i="1"/>
  <c r="O1554" i="1"/>
  <c r="P1554" i="1"/>
  <c r="Q1554" i="1"/>
  <c r="R1554" i="1"/>
  <c r="S1554" i="1"/>
  <c r="T1554" i="1"/>
  <c r="U1554" i="1"/>
  <c r="V1554" i="1"/>
  <c r="K1558" i="1"/>
  <c r="L1558" i="1"/>
  <c r="O1558" i="1"/>
  <c r="P1558" i="1"/>
  <c r="Q1558" i="1"/>
  <c r="R1558" i="1"/>
  <c r="S1558" i="1"/>
  <c r="T1558" i="1"/>
  <c r="U1558" i="1"/>
  <c r="V1558" i="1"/>
  <c r="K1560" i="1"/>
  <c r="L1560" i="1"/>
  <c r="O1560" i="1"/>
  <c r="P1560" i="1"/>
  <c r="Q1560" i="1"/>
  <c r="R1560" i="1"/>
  <c r="S1560" i="1"/>
  <c r="T1560" i="1"/>
  <c r="U1560" i="1"/>
  <c r="V1560" i="1"/>
  <c r="K1559" i="1"/>
  <c r="L1559" i="1"/>
  <c r="O1559" i="1"/>
  <c r="P1559" i="1"/>
  <c r="Q1559" i="1"/>
  <c r="R1559" i="1"/>
  <c r="S1559" i="1"/>
  <c r="T1559" i="1"/>
  <c r="U1559" i="1"/>
  <c r="V1559" i="1"/>
  <c r="K1568" i="1"/>
  <c r="L1568" i="1"/>
  <c r="O1568" i="1"/>
  <c r="P1568" i="1"/>
  <c r="Q1568" i="1"/>
  <c r="R1568" i="1"/>
  <c r="S1568" i="1"/>
  <c r="T1568" i="1"/>
  <c r="U1568" i="1"/>
  <c r="V1568" i="1"/>
  <c r="K1557" i="1"/>
  <c r="L1557" i="1"/>
  <c r="O1557" i="1"/>
  <c r="P1557" i="1"/>
  <c r="Q1557" i="1"/>
  <c r="R1557" i="1"/>
  <c r="S1557" i="1"/>
  <c r="T1557" i="1"/>
  <c r="U1557" i="1"/>
  <c r="V1557" i="1"/>
  <c r="K1565" i="1"/>
  <c r="L1565" i="1"/>
  <c r="O1565" i="1"/>
  <c r="P1565" i="1"/>
  <c r="Q1565" i="1"/>
  <c r="R1565" i="1"/>
  <c r="S1565" i="1"/>
  <c r="T1565" i="1"/>
  <c r="U1565" i="1"/>
  <c r="V1565" i="1"/>
  <c r="K1552" i="1"/>
  <c r="L1552" i="1"/>
  <c r="O1552" i="1"/>
  <c r="P1552" i="1"/>
  <c r="Q1552" i="1"/>
  <c r="R1552" i="1"/>
  <c r="S1552" i="1"/>
  <c r="T1552" i="1"/>
  <c r="U1552" i="1"/>
  <c r="V1552" i="1"/>
  <c r="K1555" i="1"/>
  <c r="L1555" i="1"/>
  <c r="O1555" i="1"/>
  <c r="P1555" i="1"/>
  <c r="Q1555" i="1"/>
  <c r="R1555" i="1"/>
  <c r="S1555" i="1"/>
  <c r="T1555" i="1"/>
  <c r="U1555" i="1"/>
  <c r="V1555" i="1"/>
  <c r="K1553" i="1"/>
  <c r="L1553" i="1"/>
  <c r="O1553" i="1"/>
  <c r="P1553" i="1"/>
  <c r="Q1553" i="1"/>
  <c r="R1553" i="1"/>
  <c r="S1553" i="1"/>
  <c r="T1553" i="1"/>
  <c r="U1553" i="1"/>
  <c r="V1553" i="1"/>
  <c r="K1582" i="1"/>
  <c r="L1582" i="1"/>
  <c r="O1582" i="1"/>
  <c r="P1582" i="1"/>
  <c r="Q1582" i="1"/>
  <c r="R1582" i="1"/>
  <c r="S1582" i="1"/>
  <c r="T1582" i="1"/>
  <c r="U1582" i="1"/>
  <c r="V1582" i="1"/>
  <c r="K1577" i="1"/>
  <c r="L1577" i="1"/>
  <c r="O1577" i="1"/>
  <c r="P1577" i="1"/>
  <c r="Q1577" i="1"/>
  <c r="R1577" i="1"/>
  <c r="S1577" i="1"/>
  <c r="T1577" i="1"/>
  <c r="U1577" i="1"/>
  <c r="V1577" i="1"/>
  <c r="K1580" i="1"/>
  <c r="L1580" i="1"/>
  <c r="O1580" i="1"/>
  <c r="P1580" i="1"/>
  <c r="Q1580" i="1"/>
  <c r="R1580" i="1"/>
  <c r="S1580" i="1"/>
  <c r="T1580" i="1"/>
  <c r="U1580" i="1"/>
  <c r="V1580" i="1"/>
  <c r="K1573" i="1"/>
  <c r="L1573" i="1"/>
  <c r="O1573" i="1"/>
  <c r="P1573" i="1"/>
  <c r="Q1573" i="1"/>
  <c r="R1573" i="1"/>
  <c r="S1573" i="1"/>
  <c r="T1573" i="1"/>
  <c r="U1573" i="1"/>
  <c r="V1573" i="1"/>
  <c r="K1574" i="1"/>
  <c r="L1574" i="1"/>
  <c r="O1574" i="1"/>
  <c r="P1574" i="1"/>
  <c r="Q1574" i="1"/>
  <c r="R1574" i="1"/>
  <c r="S1574" i="1"/>
  <c r="T1574" i="1"/>
  <c r="U1574" i="1"/>
  <c r="V1574" i="1"/>
  <c r="K1572" i="1"/>
  <c r="L1572" i="1"/>
  <c r="O1572" i="1"/>
  <c r="P1572" i="1"/>
  <c r="Q1572" i="1"/>
  <c r="R1572" i="1"/>
  <c r="S1572" i="1"/>
  <c r="T1572" i="1"/>
  <c r="U1572" i="1"/>
  <c r="V1572" i="1"/>
  <c r="K1575" i="1"/>
  <c r="L1575" i="1"/>
  <c r="O1575" i="1"/>
  <c r="P1575" i="1"/>
  <c r="Q1575" i="1"/>
  <c r="R1575" i="1"/>
  <c r="S1575" i="1"/>
  <c r="T1575" i="1"/>
  <c r="U1575" i="1"/>
  <c r="V1575" i="1"/>
  <c r="K1578" i="1"/>
  <c r="L1578" i="1"/>
  <c r="O1578" i="1"/>
  <c r="P1578" i="1"/>
  <c r="Q1578" i="1"/>
  <c r="R1578" i="1"/>
  <c r="S1578" i="1"/>
  <c r="T1578" i="1"/>
  <c r="U1578" i="1"/>
  <c r="V1578" i="1"/>
  <c r="K1579" i="1"/>
  <c r="L1579" i="1"/>
  <c r="O1579" i="1"/>
  <c r="P1579" i="1"/>
  <c r="Q1579" i="1"/>
  <c r="R1579" i="1"/>
  <c r="S1579" i="1"/>
  <c r="T1579" i="1"/>
  <c r="U1579" i="1"/>
  <c r="V1579" i="1"/>
  <c r="K1576" i="1"/>
  <c r="L1576" i="1"/>
  <c r="O1576" i="1"/>
  <c r="P1576" i="1"/>
  <c r="Q1576" i="1"/>
  <c r="R1576" i="1"/>
  <c r="S1576" i="1"/>
  <c r="T1576" i="1"/>
  <c r="U1576" i="1"/>
  <c r="V1576" i="1"/>
  <c r="K1581" i="1"/>
  <c r="L1581" i="1"/>
  <c r="O1581" i="1"/>
  <c r="P1581" i="1"/>
  <c r="Q1581" i="1"/>
  <c r="R1581" i="1"/>
  <c r="S1581" i="1"/>
  <c r="T1581" i="1"/>
  <c r="U1581" i="1"/>
  <c r="V1581" i="1"/>
  <c r="K1569" i="1"/>
  <c r="L1569" i="1"/>
  <c r="O1569" i="1"/>
  <c r="P1569" i="1"/>
  <c r="Q1569" i="1"/>
  <c r="R1569" i="1"/>
  <c r="S1569" i="1"/>
  <c r="T1569" i="1"/>
  <c r="U1569" i="1"/>
  <c r="V1569" i="1"/>
  <c r="K1571" i="1"/>
  <c r="L1571" i="1"/>
  <c r="O1571" i="1"/>
  <c r="P1571" i="1"/>
  <c r="Q1571" i="1"/>
  <c r="R1571" i="1"/>
  <c r="S1571" i="1"/>
  <c r="T1571" i="1"/>
  <c r="U1571" i="1"/>
  <c r="V1571" i="1"/>
  <c r="K1570" i="1"/>
  <c r="L1570" i="1"/>
  <c r="O1570" i="1"/>
  <c r="P1570" i="1"/>
  <c r="Q1570" i="1"/>
  <c r="R1570" i="1"/>
  <c r="S1570" i="1"/>
  <c r="T1570" i="1"/>
  <c r="U1570" i="1"/>
  <c r="V1570" i="1"/>
  <c r="K1590" i="1"/>
  <c r="L1590" i="1"/>
  <c r="O1590" i="1"/>
  <c r="P1590" i="1"/>
  <c r="Q1590" i="1"/>
  <c r="R1590" i="1"/>
  <c r="S1590" i="1"/>
  <c r="T1590" i="1"/>
  <c r="U1590" i="1"/>
  <c r="V1590" i="1"/>
  <c r="K1592" i="1"/>
  <c r="L1592" i="1"/>
  <c r="O1592" i="1"/>
  <c r="P1592" i="1"/>
  <c r="Q1592" i="1"/>
  <c r="R1592" i="1"/>
  <c r="S1592" i="1"/>
  <c r="T1592" i="1"/>
  <c r="U1592" i="1"/>
  <c r="V1592" i="1"/>
  <c r="K1588" i="1"/>
  <c r="L1588" i="1"/>
  <c r="O1588" i="1"/>
  <c r="P1588" i="1"/>
  <c r="Q1588" i="1"/>
  <c r="R1588" i="1"/>
  <c r="S1588" i="1"/>
  <c r="T1588" i="1"/>
  <c r="U1588" i="1"/>
  <c r="V1588" i="1"/>
  <c r="K1594" i="1"/>
  <c r="L1594" i="1"/>
  <c r="O1594" i="1"/>
  <c r="P1594" i="1"/>
  <c r="Q1594" i="1"/>
  <c r="R1594" i="1"/>
  <c r="S1594" i="1"/>
  <c r="T1594" i="1"/>
  <c r="U1594" i="1"/>
  <c r="V1594" i="1"/>
  <c r="K1596" i="1"/>
  <c r="L1596" i="1"/>
  <c r="O1596" i="1"/>
  <c r="P1596" i="1"/>
  <c r="Q1596" i="1"/>
  <c r="R1596" i="1"/>
  <c r="S1596" i="1"/>
  <c r="T1596" i="1"/>
  <c r="U1596" i="1"/>
  <c r="V1596" i="1"/>
  <c r="K1586" i="1"/>
  <c r="L1586" i="1"/>
  <c r="O1586" i="1"/>
  <c r="P1586" i="1"/>
  <c r="Q1586" i="1"/>
  <c r="R1586" i="1"/>
  <c r="S1586" i="1"/>
  <c r="T1586" i="1"/>
  <c r="U1586" i="1"/>
  <c r="V1586" i="1"/>
  <c r="K1584" i="1"/>
  <c r="L1584" i="1"/>
  <c r="O1584" i="1"/>
  <c r="P1584" i="1"/>
  <c r="Q1584" i="1"/>
  <c r="R1584" i="1"/>
  <c r="S1584" i="1"/>
  <c r="T1584" i="1"/>
  <c r="U1584" i="1"/>
  <c r="V1584" i="1"/>
  <c r="K1600" i="1"/>
  <c r="L1600" i="1"/>
  <c r="O1600" i="1"/>
  <c r="P1600" i="1"/>
  <c r="Q1600" i="1"/>
  <c r="R1600" i="1"/>
  <c r="S1600" i="1"/>
  <c r="T1600" i="1"/>
  <c r="U1600" i="1"/>
  <c r="V1600" i="1"/>
  <c r="K1608" i="1"/>
  <c r="L1608" i="1"/>
  <c r="O1608" i="1"/>
  <c r="P1608" i="1"/>
  <c r="Q1608" i="1"/>
  <c r="R1608" i="1"/>
  <c r="S1608" i="1"/>
  <c r="T1608" i="1"/>
  <c r="U1608" i="1"/>
  <c r="V1608" i="1"/>
  <c r="K1598" i="1"/>
  <c r="L1598" i="1"/>
  <c r="O1598" i="1"/>
  <c r="P1598" i="1"/>
  <c r="Q1598" i="1"/>
  <c r="R1598" i="1"/>
  <c r="S1598" i="1"/>
  <c r="T1598" i="1"/>
  <c r="U1598" i="1"/>
  <c r="V1598" i="1"/>
  <c r="K1610" i="1"/>
  <c r="L1610" i="1"/>
  <c r="O1610" i="1"/>
  <c r="P1610" i="1"/>
  <c r="Q1610" i="1"/>
  <c r="R1610" i="1"/>
  <c r="S1610" i="1"/>
  <c r="T1610" i="1"/>
  <c r="U1610" i="1"/>
  <c r="V1610" i="1"/>
  <c r="K1612" i="1"/>
  <c r="L1612" i="1"/>
  <c r="O1612" i="1"/>
  <c r="P1612" i="1"/>
  <c r="Q1612" i="1"/>
  <c r="R1612" i="1"/>
  <c r="S1612" i="1"/>
  <c r="T1612" i="1"/>
  <c r="U1612" i="1"/>
  <c r="V1612" i="1"/>
  <c r="K1606" i="1"/>
  <c r="L1606" i="1"/>
  <c r="O1606" i="1"/>
  <c r="P1606" i="1"/>
  <c r="Q1606" i="1"/>
  <c r="R1606" i="1"/>
  <c r="S1606" i="1"/>
  <c r="T1606" i="1"/>
  <c r="U1606" i="1"/>
  <c r="V1606" i="1"/>
  <c r="K1602" i="1"/>
  <c r="L1602" i="1"/>
  <c r="O1602" i="1"/>
  <c r="P1602" i="1"/>
  <c r="Q1602" i="1"/>
  <c r="R1602" i="1"/>
  <c r="S1602" i="1"/>
  <c r="T1602" i="1"/>
  <c r="U1602" i="1"/>
  <c r="V1602" i="1"/>
  <c r="K1615" i="1"/>
  <c r="L1615" i="1"/>
  <c r="O1615" i="1"/>
  <c r="P1615" i="1"/>
  <c r="Q1615" i="1"/>
  <c r="R1615" i="1"/>
  <c r="S1615" i="1"/>
  <c r="T1615" i="1"/>
  <c r="U1615" i="1"/>
  <c r="V1615" i="1"/>
  <c r="K1616" i="1"/>
  <c r="L1616" i="1"/>
  <c r="O1616" i="1"/>
  <c r="P1616" i="1"/>
  <c r="Q1616" i="1"/>
  <c r="R1616" i="1"/>
  <c r="S1616" i="1"/>
  <c r="T1616" i="1"/>
  <c r="U1616" i="1"/>
  <c r="V1616" i="1"/>
  <c r="K1604" i="1"/>
  <c r="L1604" i="1"/>
  <c r="O1604" i="1"/>
  <c r="P1604" i="1"/>
  <c r="Q1604" i="1"/>
  <c r="R1604" i="1"/>
  <c r="S1604" i="1"/>
  <c r="T1604" i="1"/>
  <c r="U1604" i="1"/>
  <c r="V1604" i="1"/>
  <c r="K1620" i="1"/>
  <c r="L1620" i="1"/>
  <c r="O1620" i="1"/>
  <c r="P1620" i="1"/>
  <c r="Q1620" i="1"/>
  <c r="R1620" i="1"/>
  <c r="S1620" i="1"/>
  <c r="T1620" i="1"/>
  <c r="U1620" i="1"/>
  <c r="V1620" i="1"/>
  <c r="K1624" i="1"/>
  <c r="L1624" i="1"/>
  <c r="O1624" i="1"/>
  <c r="P1624" i="1"/>
  <c r="Q1624" i="1"/>
  <c r="R1624" i="1"/>
  <c r="S1624" i="1"/>
  <c r="T1624" i="1"/>
  <c r="U1624" i="1"/>
  <c r="V1624" i="1"/>
  <c r="K1617" i="1"/>
  <c r="L1617" i="1"/>
  <c r="O1617" i="1"/>
  <c r="P1617" i="1"/>
  <c r="Q1617" i="1"/>
  <c r="R1617" i="1"/>
  <c r="S1617" i="1"/>
  <c r="T1617" i="1"/>
  <c r="U1617" i="1"/>
  <c r="V1617" i="1"/>
  <c r="K1623" i="1"/>
  <c r="L1623" i="1"/>
  <c r="O1623" i="1"/>
  <c r="P1623" i="1"/>
  <c r="Q1623" i="1"/>
  <c r="R1623" i="1"/>
  <c r="S1623" i="1"/>
  <c r="T1623" i="1"/>
  <c r="U1623" i="1"/>
  <c r="V1623" i="1"/>
  <c r="K1618" i="1"/>
  <c r="L1618" i="1"/>
  <c r="O1618" i="1"/>
  <c r="P1618" i="1"/>
  <c r="Q1618" i="1"/>
  <c r="R1618" i="1"/>
  <c r="S1618" i="1"/>
  <c r="T1618" i="1"/>
  <c r="U1618" i="1"/>
  <c r="V1618" i="1"/>
  <c r="K1619" i="1"/>
  <c r="L1619" i="1"/>
  <c r="O1619" i="1"/>
  <c r="P1619" i="1"/>
  <c r="Q1619" i="1"/>
  <c r="R1619" i="1"/>
  <c r="S1619" i="1"/>
  <c r="T1619" i="1"/>
  <c r="U1619" i="1"/>
  <c r="V1619" i="1"/>
  <c r="K1621" i="1"/>
  <c r="L1621" i="1"/>
  <c r="O1621" i="1"/>
  <c r="P1621" i="1"/>
  <c r="Q1621" i="1"/>
  <c r="R1621" i="1"/>
  <c r="S1621" i="1"/>
  <c r="T1621" i="1"/>
  <c r="U1621" i="1"/>
  <c r="V1621" i="1"/>
  <c r="K1622" i="1"/>
  <c r="L1622" i="1"/>
  <c r="O1622" i="1"/>
  <c r="P1622" i="1"/>
  <c r="Q1622" i="1"/>
  <c r="R1622" i="1"/>
  <c r="S1622" i="1"/>
  <c r="T1622" i="1"/>
  <c r="U1622" i="1"/>
  <c r="V1622" i="1"/>
  <c r="K1626" i="1"/>
  <c r="L1626" i="1"/>
  <c r="O1626" i="1"/>
  <c r="P1626" i="1"/>
  <c r="Q1626" i="1"/>
  <c r="R1626" i="1"/>
  <c r="S1626" i="1"/>
  <c r="T1626" i="1"/>
  <c r="U1626" i="1"/>
  <c r="V1626" i="1"/>
  <c r="K1634" i="1"/>
  <c r="L1634" i="1"/>
  <c r="O1634" i="1"/>
  <c r="P1634" i="1"/>
  <c r="Q1634" i="1"/>
  <c r="R1634" i="1"/>
  <c r="S1634" i="1"/>
  <c r="T1634" i="1"/>
  <c r="U1634" i="1"/>
  <c r="V1634" i="1"/>
  <c r="K1630" i="1"/>
  <c r="L1630" i="1"/>
  <c r="O1630" i="1"/>
  <c r="P1630" i="1"/>
  <c r="Q1630" i="1"/>
  <c r="R1630" i="1"/>
  <c r="S1630" i="1"/>
  <c r="T1630" i="1"/>
  <c r="U1630" i="1"/>
  <c r="V1630" i="1"/>
  <c r="K1628" i="1"/>
  <c r="L1628" i="1"/>
  <c r="O1628" i="1"/>
  <c r="P1628" i="1"/>
  <c r="Q1628" i="1"/>
  <c r="R1628" i="1"/>
  <c r="S1628" i="1"/>
  <c r="T1628" i="1"/>
  <c r="U1628" i="1"/>
  <c r="V1628" i="1"/>
  <c r="K1632" i="1"/>
  <c r="L1632" i="1"/>
  <c r="O1632" i="1"/>
  <c r="P1632" i="1"/>
  <c r="Q1632" i="1"/>
  <c r="R1632" i="1"/>
  <c r="S1632" i="1"/>
  <c r="T1632" i="1"/>
  <c r="U1632" i="1"/>
  <c r="V1632" i="1"/>
  <c r="K1637" i="1"/>
  <c r="L1637" i="1"/>
  <c r="O1637" i="1"/>
  <c r="P1637" i="1"/>
  <c r="Q1637" i="1"/>
  <c r="R1637" i="1"/>
  <c r="S1637" i="1"/>
  <c r="T1637" i="1"/>
  <c r="U1637" i="1"/>
  <c r="V1637" i="1"/>
  <c r="K1635" i="1"/>
  <c r="L1635" i="1"/>
  <c r="O1635" i="1"/>
  <c r="P1635" i="1"/>
  <c r="Q1635" i="1"/>
  <c r="R1635" i="1"/>
  <c r="S1635" i="1"/>
  <c r="T1635" i="1"/>
  <c r="U1635" i="1"/>
  <c r="V1635" i="1"/>
  <c r="K1638" i="1"/>
  <c r="L1638" i="1"/>
  <c r="O1638" i="1"/>
  <c r="P1638" i="1"/>
  <c r="Q1638" i="1"/>
  <c r="R1638" i="1"/>
  <c r="S1638" i="1"/>
  <c r="T1638" i="1"/>
  <c r="U1638" i="1"/>
  <c r="V1638" i="1"/>
  <c r="K1636" i="1"/>
  <c r="L1636" i="1"/>
  <c r="O1636" i="1"/>
  <c r="P1636" i="1"/>
  <c r="Q1636" i="1"/>
  <c r="R1636" i="1"/>
  <c r="S1636" i="1"/>
  <c r="T1636" i="1"/>
  <c r="U1636" i="1"/>
  <c r="V1636" i="1"/>
  <c r="K1683" i="1"/>
  <c r="L1683" i="1"/>
  <c r="O1683" i="1"/>
  <c r="P1683" i="1"/>
  <c r="Q1683" i="1"/>
  <c r="R1683" i="1"/>
  <c r="S1683" i="1"/>
  <c r="T1683" i="1"/>
  <c r="U1683" i="1"/>
  <c r="V1683" i="1"/>
  <c r="K1684" i="1"/>
  <c r="L1684" i="1"/>
  <c r="O1684" i="1"/>
  <c r="P1684" i="1"/>
  <c r="Q1684" i="1"/>
  <c r="R1684" i="1"/>
  <c r="S1684" i="1"/>
  <c r="T1684" i="1"/>
  <c r="U1684" i="1"/>
  <c r="V1684" i="1"/>
  <c r="K1696" i="1"/>
  <c r="L1696" i="1"/>
  <c r="O1696" i="1"/>
  <c r="P1696" i="1"/>
  <c r="Q1696" i="1"/>
  <c r="R1696" i="1"/>
  <c r="S1696" i="1"/>
  <c r="T1696" i="1"/>
  <c r="U1696" i="1"/>
  <c r="V1696" i="1"/>
  <c r="K1646" i="1"/>
  <c r="L1646" i="1"/>
  <c r="O1646" i="1"/>
  <c r="P1646" i="1"/>
  <c r="Q1646" i="1"/>
  <c r="R1646" i="1"/>
  <c r="S1646" i="1"/>
  <c r="T1646" i="1"/>
  <c r="U1646" i="1"/>
  <c r="V1646" i="1"/>
  <c r="K1643" i="1"/>
  <c r="L1643" i="1"/>
  <c r="O1643" i="1"/>
  <c r="P1643" i="1"/>
  <c r="Q1643" i="1"/>
  <c r="R1643" i="1"/>
  <c r="S1643" i="1"/>
  <c r="T1643" i="1"/>
  <c r="U1643" i="1"/>
  <c r="V1643" i="1"/>
  <c r="K1673" i="1"/>
  <c r="L1673" i="1"/>
  <c r="O1673" i="1"/>
  <c r="P1673" i="1"/>
  <c r="Q1673" i="1"/>
  <c r="R1673" i="1"/>
  <c r="S1673" i="1"/>
  <c r="T1673" i="1"/>
  <c r="U1673" i="1"/>
  <c r="V1673" i="1"/>
  <c r="K1651" i="1"/>
  <c r="L1651" i="1"/>
  <c r="O1651" i="1"/>
  <c r="P1651" i="1"/>
  <c r="Q1651" i="1"/>
  <c r="R1651" i="1"/>
  <c r="S1651" i="1"/>
  <c r="T1651" i="1"/>
  <c r="U1651" i="1"/>
  <c r="V1651" i="1"/>
  <c r="K1707" i="1"/>
  <c r="L1707" i="1"/>
  <c r="O1707" i="1"/>
  <c r="P1707" i="1"/>
  <c r="Q1707" i="1"/>
  <c r="R1707" i="1"/>
  <c r="S1707" i="1"/>
  <c r="T1707" i="1"/>
  <c r="U1707" i="1"/>
  <c r="V1707" i="1"/>
  <c r="K1682" i="1"/>
  <c r="L1682" i="1"/>
  <c r="O1682" i="1"/>
  <c r="P1682" i="1"/>
  <c r="Q1682" i="1"/>
  <c r="R1682" i="1"/>
  <c r="S1682" i="1"/>
  <c r="T1682" i="1"/>
  <c r="U1682" i="1"/>
  <c r="V1682" i="1"/>
  <c r="K1678" i="1"/>
  <c r="L1678" i="1"/>
  <c r="O1678" i="1"/>
  <c r="P1678" i="1"/>
  <c r="Q1678" i="1"/>
  <c r="R1678" i="1"/>
  <c r="S1678" i="1"/>
  <c r="T1678" i="1"/>
  <c r="U1678" i="1"/>
  <c r="V1678" i="1"/>
  <c r="K1699" i="1"/>
  <c r="L1699" i="1"/>
  <c r="O1699" i="1"/>
  <c r="P1699" i="1"/>
  <c r="Q1699" i="1"/>
  <c r="R1699" i="1"/>
  <c r="S1699" i="1"/>
  <c r="T1699" i="1"/>
  <c r="U1699" i="1"/>
  <c r="V1699" i="1"/>
  <c r="K1650" i="1"/>
  <c r="L1650" i="1"/>
  <c r="O1650" i="1"/>
  <c r="P1650" i="1"/>
  <c r="Q1650" i="1"/>
  <c r="R1650" i="1"/>
  <c r="S1650" i="1"/>
  <c r="T1650" i="1"/>
  <c r="U1650" i="1"/>
  <c r="V1650" i="1"/>
  <c r="K1641" i="1"/>
  <c r="L1641" i="1"/>
  <c r="O1641" i="1"/>
  <c r="P1641" i="1"/>
  <c r="Q1641" i="1"/>
  <c r="R1641" i="1"/>
  <c r="S1641" i="1"/>
  <c r="T1641" i="1"/>
  <c r="U1641" i="1"/>
  <c r="V1641" i="1"/>
  <c r="K1693" i="1"/>
  <c r="L1693" i="1"/>
  <c r="O1693" i="1"/>
  <c r="P1693" i="1"/>
  <c r="Q1693" i="1"/>
  <c r="R1693" i="1"/>
  <c r="S1693" i="1"/>
  <c r="T1693" i="1"/>
  <c r="U1693" i="1"/>
  <c r="V1693" i="1"/>
  <c r="K1708" i="1"/>
  <c r="L1708" i="1"/>
  <c r="O1708" i="1"/>
  <c r="P1708" i="1"/>
  <c r="Q1708" i="1"/>
  <c r="R1708" i="1"/>
  <c r="S1708" i="1"/>
  <c r="T1708" i="1"/>
  <c r="U1708" i="1"/>
  <c r="V1708" i="1"/>
  <c r="K1667" i="1"/>
  <c r="L1667" i="1"/>
  <c r="O1667" i="1"/>
  <c r="P1667" i="1"/>
  <c r="Q1667" i="1"/>
  <c r="R1667" i="1"/>
  <c r="S1667" i="1"/>
  <c r="T1667" i="1"/>
  <c r="U1667" i="1"/>
  <c r="V1667" i="1"/>
  <c r="K1689" i="1"/>
  <c r="L1689" i="1"/>
  <c r="O1689" i="1"/>
  <c r="P1689" i="1"/>
  <c r="Q1689" i="1"/>
  <c r="R1689" i="1"/>
  <c r="S1689" i="1"/>
  <c r="T1689" i="1"/>
  <c r="U1689" i="1"/>
  <c r="V1689" i="1"/>
  <c r="K1649" i="1"/>
  <c r="L1649" i="1"/>
  <c r="O1649" i="1"/>
  <c r="P1649" i="1"/>
  <c r="Q1649" i="1"/>
  <c r="R1649" i="1"/>
  <c r="S1649" i="1"/>
  <c r="T1649" i="1"/>
  <c r="U1649" i="1"/>
  <c r="V1649" i="1"/>
  <c r="K1642" i="1"/>
  <c r="L1642" i="1"/>
  <c r="O1642" i="1"/>
  <c r="P1642" i="1"/>
  <c r="Q1642" i="1"/>
  <c r="R1642" i="1"/>
  <c r="S1642" i="1"/>
  <c r="T1642" i="1"/>
  <c r="U1642" i="1"/>
  <c r="V1642" i="1"/>
  <c r="K1697" i="1"/>
  <c r="L1697" i="1"/>
  <c r="O1697" i="1"/>
  <c r="P1697" i="1"/>
  <c r="Q1697" i="1"/>
  <c r="R1697" i="1"/>
  <c r="S1697" i="1"/>
  <c r="T1697" i="1"/>
  <c r="U1697" i="1"/>
  <c r="V1697" i="1"/>
  <c r="K1694" i="1"/>
  <c r="L1694" i="1"/>
  <c r="O1694" i="1"/>
  <c r="P1694" i="1"/>
  <c r="Q1694" i="1"/>
  <c r="R1694" i="1"/>
  <c r="S1694" i="1"/>
  <c r="T1694" i="1"/>
  <c r="U1694" i="1"/>
  <c r="V1694" i="1"/>
  <c r="K1685" i="1"/>
  <c r="L1685" i="1"/>
  <c r="O1685" i="1"/>
  <c r="P1685" i="1"/>
  <c r="Q1685" i="1"/>
  <c r="R1685" i="1"/>
  <c r="S1685" i="1"/>
  <c r="T1685" i="1"/>
  <c r="U1685" i="1"/>
  <c r="V1685" i="1"/>
  <c r="K1670" i="1"/>
  <c r="L1670" i="1"/>
  <c r="O1670" i="1"/>
  <c r="P1670" i="1"/>
  <c r="Q1670" i="1"/>
  <c r="R1670" i="1"/>
  <c r="S1670" i="1"/>
  <c r="T1670" i="1"/>
  <c r="U1670" i="1"/>
  <c r="V1670" i="1"/>
  <c r="K1674" i="1"/>
  <c r="L1674" i="1"/>
  <c r="O1674" i="1"/>
  <c r="P1674" i="1"/>
  <c r="Q1674" i="1"/>
  <c r="R1674" i="1"/>
  <c r="S1674" i="1"/>
  <c r="T1674" i="1"/>
  <c r="U1674" i="1"/>
  <c r="V1674" i="1"/>
  <c r="K1700" i="1"/>
  <c r="L1700" i="1"/>
  <c r="O1700" i="1"/>
  <c r="P1700" i="1"/>
  <c r="Q1700" i="1"/>
  <c r="R1700" i="1"/>
  <c r="S1700" i="1"/>
  <c r="T1700" i="1"/>
  <c r="U1700" i="1"/>
  <c r="V1700" i="1"/>
  <c r="K1709" i="1"/>
  <c r="L1709" i="1"/>
  <c r="O1709" i="1"/>
  <c r="P1709" i="1"/>
  <c r="Q1709" i="1"/>
  <c r="R1709" i="1"/>
  <c r="S1709" i="1"/>
  <c r="T1709" i="1"/>
  <c r="U1709" i="1"/>
  <c r="V1709" i="1"/>
  <c r="K1655" i="1"/>
  <c r="L1655" i="1"/>
  <c r="O1655" i="1"/>
  <c r="P1655" i="1"/>
  <c r="Q1655" i="1"/>
  <c r="R1655" i="1"/>
  <c r="S1655" i="1"/>
  <c r="T1655" i="1"/>
  <c r="U1655" i="1"/>
  <c r="V1655" i="1"/>
  <c r="K1701" i="1"/>
  <c r="L1701" i="1"/>
  <c r="O1701" i="1"/>
  <c r="P1701" i="1"/>
  <c r="Q1701" i="1"/>
  <c r="R1701" i="1"/>
  <c r="S1701" i="1"/>
  <c r="T1701" i="1"/>
  <c r="U1701" i="1"/>
  <c r="V1701" i="1"/>
  <c r="K1704" i="1"/>
  <c r="L1704" i="1"/>
  <c r="O1704" i="1"/>
  <c r="P1704" i="1"/>
  <c r="Q1704" i="1"/>
  <c r="R1704" i="1"/>
  <c r="S1704" i="1"/>
  <c r="T1704" i="1"/>
  <c r="U1704" i="1"/>
  <c r="V1704" i="1"/>
  <c r="K1690" i="1"/>
  <c r="L1690" i="1"/>
  <c r="O1690" i="1"/>
  <c r="P1690" i="1"/>
  <c r="Q1690" i="1"/>
  <c r="R1690" i="1"/>
  <c r="S1690" i="1"/>
  <c r="T1690" i="1"/>
  <c r="U1690" i="1"/>
  <c r="V1690" i="1"/>
  <c r="K1681" i="1"/>
  <c r="L1681" i="1"/>
  <c r="O1681" i="1"/>
  <c r="P1681" i="1"/>
  <c r="Q1681" i="1"/>
  <c r="R1681" i="1"/>
  <c r="S1681" i="1"/>
  <c r="T1681" i="1"/>
  <c r="U1681" i="1"/>
  <c r="V1681" i="1"/>
  <c r="K1691" i="1"/>
  <c r="L1691" i="1"/>
  <c r="O1691" i="1"/>
  <c r="P1691" i="1"/>
  <c r="Q1691" i="1"/>
  <c r="R1691" i="1"/>
  <c r="S1691" i="1"/>
  <c r="T1691" i="1"/>
  <c r="U1691" i="1"/>
  <c r="V1691" i="1"/>
  <c r="K1662" i="1"/>
  <c r="L1662" i="1"/>
  <c r="O1662" i="1"/>
  <c r="P1662" i="1"/>
  <c r="Q1662" i="1"/>
  <c r="R1662" i="1"/>
  <c r="S1662" i="1"/>
  <c r="T1662" i="1"/>
  <c r="U1662" i="1"/>
  <c r="V1662" i="1"/>
  <c r="K1656" i="1"/>
  <c r="L1656" i="1"/>
  <c r="O1656" i="1"/>
  <c r="P1656" i="1"/>
  <c r="Q1656" i="1"/>
  <c r="R1656" i="1"/>
  <c r="S1656" i="1"/>
  <c r="T1656" i="1"/>
  <c r="U1656" i="1"/>
  <c r="V1656" i="1"/>
  <c r="K1648" i="1"/>
  <c r="L1648" i="1"/>
  <c r="O1648" i="1"/>
  <c r="P1648" i="1"/>
  <c r="Q1648" i="1"/>
  <c r="R1648" i="1"/>
  <c r="S1648" i="1"/>
  <c r="T1648" i="1"/>
  <c r="U1648" i="1"/>
  <c r="V1648" i="1"/>
  <c r="K1644" i="1"/>
  <c r="L1644" i="1"/>
  <c r="O1644" i="1"/>
  <c r="P1644" i="1"/>
  <c r="Q1644" i="1"/>
  <c r="R1644" i="1"/>
  <c r="S1644" i="1"/>
  <c r="T1644" i="1"/>
  <c r="U1644" i="1"/>
  <c r="V1644" i="1"/>
  <c r="K1664" i="1"/>
  <c r="L1664" i="1"/>
  <c r="O1664" i="1"/>
  <c r="P1664" i="1"/>
  <c r="Q1664" i="1"/>
  <c r="R1664" i="1"/>
  <c r="S1664" i="1"/>
  <c r="T1664" i="1"/>
  <c r="U1664" i="1"/>
  <c r="V1664" i="1"/>
  <c r="K1659" i="1"/>
  <c r="L1659" i="1"/>
  <c r="O1659" i="1"/>
  <c r="P1659" i="1"/>
  <c r="Q1659" i="1"/>
  <c r="R1659" i="1"/>
  <c r="S1659" i="1"/>
  <c r="T1659" i="1"/>
  <c r="U1659" i="1"/>
  <c r="V1659" i="1"/>
  <c r="K1666" i="1"/>
  <c r="L1666" i="1"/>
  <c r="O1666" i="1"/>
  <c r="P1666" i="1"/>
  <c r="Q1666" i="1"/>
  <c r="R1666" i="1"/>
  <c r="S1666" i="1"/>
  <c r="T1666" i="1"/>
  <c r="U1666" i="1"/>
  <c r="V1666" i="1"/>
  <c r="K1665" i="1"/>
  <c r="L1665" i="1"/>
  <c r="O1665" i="1"/>
  <c r="P1665" i="1"/>
  <c r="Q1665" i="1"/>
  <c r="R1665" i="1"/>
  <c r="S1665" i="1"/>
  <c r="T1665" i="1"/>
  <c r="U1665" i="1"/>
  <c r="V1665" i="1"/>
  <c r="K1679" i="1"/>
  <c r="L1679" i="1"/>
  <c r="O1679" i="1"/>
  <c r="P1679" i="1"/>
  <c r="Q1679" i="1"/>
  <c r="R1679" i="1"/>
  <c r="S1679" i="1"/>
  <c r="T1679" i="1"/>
  <c r="U1679" i="1"/>
  <c r="V1679" i="1"/>
  <c r="K1675" i="1"/>
  <c r="L1675" i="1"/>
  <c r="O1675" i="1"/>
  <c r="P1675" i="1"/>
  <c r="Q1675" i="1"/>
  <c r="R1675" i="1"/>
  <c r="S1675" i="1"/>
  <c r="T1675" i="1"/>
  <c r="U1675" i="1"/>
  <c r="V1675" i="1"/>
  <c r="K1661" i="1"/>
  <c r="L1661" i="1"/>
  <c r="O1661" i="1"/>
  <c r="P1661" i="1"/>
  <c r="Q1661" i="1"/>
  <c r="R1661" i="1"/>
  <c r="S1661" i="1"/>
  <c r="T1661" i="1"/>
  <c r="U1661" i="1"/>
  <c r="V1661" i="1"/>
  <c r="K1663" i="1"/>
  <c r="L1663" i="1"/>
  <c r="O1663" i="1"/>
  <c r="P1663" i="1"/>
  <c r="Q1663" i="1"/>
  <c r="R1663" i="1"/>
  <c r="S1663" i="1"/>
  <c r="T1663" i="1"/>
  <c r="U1663" i="1"/>
  <c r="V1663" i="1"/>
  <c r="K1647" i="1"/>
  <c r="L1647" i="1"/>
  <c r="O1647" i="1"/>
  <c r="P1647" i="1"/>
  <c r="Q1647" i="1"/>
  <c r="R1647" i="1"/>
  <c r="S1647" i="1"/>
  <c r="T1647" i="1"/>
  <c r="U1647" i="1"/>
  <c r="V1647" i="1"/>
  <c r="K1645" i="1"/>
  <c r="L1645" i="1"/>
  <c r="O1645" i="1"/>
  <c r="P1645" i="1"/>
  <c r="Q1645" i="1"/>
  <c r="R1645" i="1"/>
  <c r="S1645" i="1"/>
  <c r="T1645" i="1"/>
  <c r="U1645" i="1"/>
  <c r="V1645" i="1"/>
  <c r="K1652" i="1"/>
  <c r="L1652" i="1"/>
  <c r="O1652" i="1"/>
  <c r="P1652" i="1"/>
  <c r="Q1652" i="1"/>
  <c r="R1652" i="1"/>
  <c r="S1652" i="1"/>
  <c r="T1652" i="1"/>
  <c r="U1652" i="1"/>
  <c r="V1652" i="1"/>
  <c r="K1660" i="1"/>
  <c r="L1660" i="1"/>
  <c r="O1660" i="1"/>
  <c r="P1660" i="1"/>
  <c r="Q1660" i="1"/>
  <c r="R1660" i="1"/>
  <c r="S1660" i="1"/>
  <c r="T1660" i="1"/>
  <c r="U1660" i="1"/>
  <c r="V1660" i="1"/>
  <c r="K1695" i="1"/>
  <c r="L1695" i="1"/>
  <c r="O1695" i="1"/>
  <c r="P1695" i="1"/>
  <c r="Q1695" i="1"/>
  <c r="R1695" i="1"/>
  <c r="S1695" i="1"/>
  <c r="T1695" i="1"/>
  <c r="U1695" i="1"/>
  <c r="V1695" i="1"/>
  <c r="K1657" i="1"/>
  <c r="L1657" i="1"/>
  <c r="O1657" i="1"/>
  <c r="P1657" i="1"/>
  <c r="Q1657" i="1"/>
  <c r="R1657" i="1"/>
  <c r="S1657" i="1"/>
  <c r="T1657" i="1"/>
  <c r="U1657" i="1"/>
  <c r="V1657" i="1"/>
  <c r="K1668" i="1"/>
  <c r="L1668" i="1"/>
  <c r="O1668" i="1"/>
  <c r="P1668" i="1"/>
  <c r="Q1668" i="1"/>
  <c r="R1668" i="1"/>
  <c r="S1668" i="1"/>
  <c r="T1668" i="1"/>
  <c r="U1668" i="1"/>
  <c r="V1668" i="1"/>
  <c r="K1677" i="1"/>
  <c r="L1677" i="1"/>
  <c r="O1677" i="1"/>
  <c r="P1677" i="1"/>
  <c r="Q1677" i="1"/>
  <c r="R1677" i="1"/>
  <c r="S1677" i="1"/>
  <c r="T1677" i="1"/>
  <c r="U1677" i="1"/>
  <c r="V1677" i="1"/>
  <c r="K1658" i="1"/>
  <c r="L1658" i="1"/>
  <c r="O1658" i="1"/>
  <c r="P1658" i="1"/>
  <c r="Q1658" i="1"/>
  <c r="R1658" i="1"/>
  <c r="S1658" i="1"/>
  <c r="T1658" i="1"/>
  <c r="U1658" i="1"/>
  <c r="V1658" i="1"/>
  <c r="K1671" i="1"/>
  <c r="L1671" i="1"/>
  <c r="O1671" i="1"/>
  <c r="P1671" i="1"/>
  <c r="Q1671" i="1"/>
  <c r="R1671" i="1"/>
  <c r="S1671" i="1"/>
  <c r="T1671" i="1"/>
  <c r="U1671" i="1"/>
  <c r="V1671" i="1"/>
  <c r="K1710" i="1"/>
  <c r="L1710" i="1"/>
  <c r="O1710" i="1"/>
  <c r="P1710" i="1"/>
  <c r="Q1710" i="1"/>
  <c r="R1710" i="1"/>
  <c r="S1710" i="1"/>
  <c r="T1710" i="1"/>
  <c r="U1710" i="1"/>
  <c r="V1710" i="1"/>
  <c r="K1692" i="1"/>
  <c r="L1692" i="1"/>
  <c r="O1692" i="1"/>
  <c r="P1692" i="1"/>
  <c r="Q1692" i="1"/>
  <c r="R1692" i="1"/>
  <c r="S1692" i="1"/>
  <c r="T1692" i="1"/>
  <c r="U1692" i="1"/>
  <c r="V1692" i="1"/>
  <c r="K1705" i="1"/>
  <c r="L1705" i="1"/>
  <c r="O1705" i="1"/>
  <c r="P1705" i="1"/>
  <c r="Q1705" i="1"/>
  <c r="R1705" i="1"/>
  <c r="S1705" i="1"/>
  <c r="T1705" i="1"/>
  <c r="U1705" i="1"/>
  <c r="V1705" i="1"/>
  <c r="K1686" i="1"/>
  <c r="L1686" i="1"/>
  <c r="O1686" i="1"/>
  <c r="P1686" i="1"/>
  <c r="Q1686" i="1"/>
  <c r="R1686" i="1"/>
  <c r="S1686" i="1"/>
  <c r="T1686" i="1"/>
  <c r="U1686" i="1"/>
  <c r="V1686" i="1"/>
  <c r="K1687" i="1"/>
  <c r="L1687" i="1"/>
  <c r="O1687" i="1"/>
  <c r="P1687" i="1"/>
  <c r="Q1687" i="1"/>
  <c r="R1687" i="1"/>
  <c r="S1687" i="1"/>
  <c r="T1687" i="1"/>
  <c r="U1687" i="1"/>
  <c r="V1687" i="1"/>
  <c r="K1639" i="1"/>
  <c r="L1639" i="1"/>
  <c r="O1639" i="1"/>
  <c r="P1639" i="1"/>
  <c r="Q1639" i="1"/>
  <c r="R1639" i="1"/>
  <c r="S1639" i="1"/>
  <c r="T1639" i="1"/>
  <c r="U1639" i="1"/>
  <c r="V1639" i="1"/>
  <c r="K1640" i="1"/>
  <c r="L1640" i="1"/>
  <c r="O1640" i="1"/>
  <c r="P1640" i="1"/>
  <c r="Q1640" i="1"/>
  <c r="R1640" i="1"/>
  <c r="S1640" i="1"/>
  <c r="T1640" i="1"/>
  <c r="U1640" i="1"/>
  <c r="V1640" i="1"/>
  <c r="K1676" i="1"/>
  <c r="L1676" i="1"/>
  <c r="O1676" i="1"/>
  <c r="P1676" i="1"/>
  <c r="Q1676" i="1"/>
  <c r="R1676" i="1"/>
  <c r="S1676" i="1"/>
  <c r="T1676" i="1"/>
  <c r="U1676" i="1"/>
  <c r="V1676" i="1"/>
  <c r="K1672" i="1"/>
  <c r="L1672" i="1"/>
  <c r="O1672" i="1"/>
  <c r="P1672" i="1"/>
  <c r="Q1672" i="1"/>
  <c r="R1672" i="1"/>
  <c r="S1672" i="1"/>
  <c r="T1672" i="1"/>
  <c r="U1672" i="1"/>
  <c r="V1672" i="1"/>
  <c r="K1698" i="1"/>
  <c r="L1698" i="1"/>
  <c r="O1698" i="1"/>
  <c r="P1698" i="1"/>
  <c r="Q1698" i="1"/>
  <c r="R1698" i="1"/>
  <c r="S1698" i="1"/>
  <c r="T1698" i="1"/>
  <c r="U1698" i="1"/>
  <c r="V1698" i="1"/>
  <c r="K1706" i="1"/>
  <c r="L1706" i="1"/>
  <c r="O1706" i="1"/>
  <c r="P1706" i="1"/>
  <c r="Q1706" i="1"/>
  <c r="R1706" i="1"/>
  <c r="S1706" i="1"/>
  <c r="T1706" i="1"/>
  <c r="U1706" i="1"/>
  <c r="V1706" i="1"/>
  <c r="K1680" i="1"/>
  <c r="L1680" i="1"/>
  <c r="O1680" i="1"/>
  <c r="P1680" i="1"/>
  <c r="Q1680" i="1"/>
  <c r="R1680" i="1"/>
  <c r="S1680" i="1"/>
  <c r="T1680" i="1"/>
  <c r="U1680" i="1"/>
  <c r="V1680" i="1"/>
  <c r="K1702" i="1"/>
  <c r="L1702" i="1"/>
  <c r="O1702" i="1"/>
  <c r="P1702" i="1"/>
  <c r="Q1702" i="1"/>
  <c r="R1702" i="1"/>
  <c r="S1702" i="1"/>
  <c r="T1702" i="1"/>
  <c r="U1702" i="1"/>
  <c r="V1702" i="1"/>
  <c r="K1688" i="1"/>
  <c r="L1688" i="1"/>
  <c r="O1688" i="1"/>
  <c r="P1688" i="1"/>
  <c r="Q1688" i="1"/>
  <c r="R1688" i="1"/>
  <c r="S1688" i="1"/>
  <c r="T1688" i="1"/>
  <c r="U1688" i="1"/>
  <c r="V1688" i="1"/>
  <c r="K1713" i="1"/>
  <c r="L1713" i="1"/>
  <c r="O1713" i="1"/>
  <c r="P1713" i="1"/>
  <c r="Q1713" i="1"/>
  <c r="R1713" i="1"/>
  <c r="S1713" i="1"/>
  <c r="T1713" i="1"/>
  <c r="U1713" i="1"/>
  <c r="V1713" i="1"/>
  <c r="K1712" i="1"/>
  <c r="L1712" i="1"/>
  <c r="O1712" i="1"/>
  <c r="P1712" i="1"/>
  <c r="Q1712" i="1"/>
  <c r="R1712" i="1"/>
  <c r="S1712" i="1"/>
  <c r="T1712" i="1"/>
  <c r="U1712" i="1"/>
  <c r="V1712" i="1"/>
  <c r="K1714" i="1"/>
  <c r="L1714" i="1"/>
  <c r="O1714" i="1"/>
  <c r="P1714" i="1"/>
  <c r="Q1714" i="1"/>
  <c r="R1714" i="1"/>
  <c r="S1714" i="1"/>
  <c r="T1714" i="1"/>
  <c r="U1714" i="1"/>
  <c r="V1714" i="1"/>
  <c r="K1711" i="1"/>
  <c r="L1711" i="1"/>
  <c r="O1711" i="1"/>
  <c r="P1711" i="1"/>
  <c r="Q1711" i="1"/>
  <c r="R1711" i="1"/>
  <c r="S1711" i="1"/>
  <c r="T1711" i="1"/>
  <c r="U1711" i="1"/>
  <c r="V1711" i="1"/>
  <c r="K1715" i="1"/>
  <c r="L1715" i="1"/>
  <c r="O1715" i="1"/>
  <c r="P1715" i="1"/>
  <c r="Q1715" i="1"/>
  <c r="R1715" i="1"/>
  <c r="S1715" i="1"/>
  <c r="T1715" i="1"/>
  <c r="U1715" i="1"/>
  <c r="V1715" i="1"/>
  <c r="K1724" i="1"/>
  <c r="L1724" i="1"/>
  <c r="O1724" i="1"/>
  <c r="P1724" i="1"/>
  <c r="Q1724" i="1"/>
  <c r="R1724" i="1"/>
  <c r="S1724" i="1"/>
  <c r="T1724" i="1"/>
  <c r="U1724" i="1"/>
  <c r="V1724" i="1"/>
  <c r="K1725" i="1"/>
  <c r="L1725" i="1"/>
  <c r="O1725" i="1"/>
  <c r="P1725" i="1"/>
  <c r="Q1725" i="1"/>
  <c r="R1725" i="1"/>
  <c r="S1725" i="1"/>
  <c r="T1725" i="1"/>
  <c r="U1725" i="1"/>
  <c r="V1725" i="1"/>
  <c r="K1726" i="1"/>
  <c r="L1726" i="1"/>
  <c r="O1726" i="1"/>
  <c r="P1726" i="1"/>
  <c r="Q1726" i="1"/>
  <c r="R1726" i="1"/>
  <c r="S1726" i="1"/>
  <c r="T1726" i="1"/>
  <c r="U1726" i="1"/>
  <c r="V1726" i="1"/>
  <c r="K1720" i="1"/>
  <c r="L1720" i="1"/>
  <c r="O1720" i="1"/>
  <c r="P1720" i="1"/>
  <c r="Q1720" i="1"/>
  <c r="R1720" i="1"/>
  <c r="S1720" i="1"/>
  <c r="T1720" i="1"/>
  <c r="U1720" i="1"/>
  <c r="V1720" i="1"/>
  <c r="K1721" i="1"/>
  <c r="L1721" i="1"/>
  <c r="O1721" i="1"/>
  <c r="P1721" i="1"/>
  <c r="Q1721" i="1"/>
  <c r="R1721" i="1"/>
  <c r="S1721" i="1"/>
  <c r="T1721" i="1"/>
  <c r="U1721" i="1"/>
  <c r="V1721" i="1"/>
  <c r="K1719" i="1"/>
  <c r="L1719" i="1"/>
  <c r="O1719" i="1"/>
  <c r="P1719" i="1"/>
  <c r="Q1719" i="1"/>
  <c r="R1719" i="1"/>
  <c r="S1719" i="1"/>
  <c r="T1719" i="1"/>
  <c r="U1719" i="1"/>
  <c r="V1719" i="1"/>
  <c r="K1717" i="1"/>
  <c r="L1717" i="1"/>
  <c r="O1717" i="1"/>
  <c r="P1717" i="1"/>
  <c r="Q1717" i="1"/>
  <c r="R1717" i="1"/>
  <c r="S1717" i="1"/>
  <c r="T1717" i="1"/>
  <c r="U1717" i="1"/>
  <c r="V1717" i="1"/>
  <c r="K1723" i="1"/>
  <c r="L1723" i="1"/>
  <c r="O1723" i="1"/>
  <c r="P1723" i="1"/>
  <c r="Q1723" i="1"/>
  <c r="R1723" i="1"/>
  <c r="S1723" i="1"/>
  <c r="T1723" i="1"/>
  <c r="U1723" i="1"/>
  <c r="V1723" i="1"/>
  <c r="K1722" i="1"/>
  <c r="L1722" i="1"/>
  <c r="O1722" i="1"/>
  <c r="P1722" i="1"/>
  <c r="Q1722" i="1"/>
  <c r="R1722" i="1"/>
  <c r="S1722" i="1"/>
  <c r="T1722" i="1"/>
  <c r="U1722" i="1"/>
  <c r="V1722" i="1"/>
  <c r="K1718" i="1"/>
  <c r="L1718" i="1"/>
  <c r="O1718" i="1"/>
  <c r="P1718" i="1"/>
  <c r="Q1718" i="1"/>
  <c r="R1718" i="1"/>
  <c r="S1718" i="1"/>
  <c r="T1718" i="1"/>
  <c r="U1718" i="1"/>
  <c r="V1718" i="1"/>
  <c r="K1716" i="1"/>
  <c r="L1716" i="1"/>
  <c r="O1716" i="1"/>
  <c r="P1716" i="1"/>
  <c r="Q1716" i="1"/>
  <c r="R1716" i="1"/>
  <c r="S1716" i="1"/>
  <c r="T1716" i="1"/>
  <c r="U1716" i="1"/>
  <c r="V1716" i="1"/>
  <c r="K1730" i="1"/>
  <c r="L1730" i="1"/>
  <c r="O1730" i="1"/>
  <c r="P1730" i="1"/>
  <c r="Q1730" i="1"/>
  <c r="R1730" i="1"/>
  <c r="S1730" i="1"/>
  <c r="T1730" i="1"/>
  <c r="U1730" i="1"/>
  <c r="V1730" i="1"/>
  <c r="K1727" i="1"/>
  <c r="L1727" i="1"/>
  <c r="O1727" i="1"/>
  <c r="P1727" i="1"/>
  <c r="Q1727" i="1"/>
  <c r="R1727" i="1"/>
  <c r="S1727" i="1"/>
  <c r="T1727" i="1"/>
  <c r="U1727" i="1"/>
  <c r="V1727" i="1"/>
  <c r="K1729" i="1"/>
  <c r="L1729" i="1"/>
  <c r="O1729" i="1"/>
  <c r="P1729" i="1"/>
  <c r="Q1729" i="1"/>
  <c r="R1729" i="1"/>
  <c r="S1729" i="1"/>
  <c r="T1729" i="1"/>
  <c r="U1729" i="1"/>
  <c r="V1729" i="1"/>
  <c r="K1731" i="1"/>
  <c r="L1731" i="1"/>
  <c r="O1731" i="1"/>
  <c r="P1731" i="1"/>
  <c r="Q1731" i="1"/>
  <c r="R1731" i="1"/>
  <c r="S1731" i="1"/>
  <c r="T1731" i="1"/>
  <c r="U1731" i="1"/>
  <c r="V1731" i="1"/>
  <c r="K1728" i="1"/>
  <c r="L1728" i="1"/>
  <c r="O1728" i="1"/>
  <c r="P1728" i="1"/>
  <c r="Q1728" i="1"/>
  <c r="R1728" i="1"/>
  <c r="S1728" i="1"/>
  <c r="T1728" i="1"/>
  <c r="U1728" i="1"/>
  <c r="V1728" i="1"/>
  <c r="K1738" i="1"/>
  <c r="L1738" i="1"/>
  <c r="O1738" i="1"/>
  <c r="P1738" i="1"/>
  <c r="Q1738" i="1"/>
  <c r="R1738" i="1"/>
  <c r="S1738" i="1"/>
  <c r="T1738" i="1"/>
  <c r="U1738" i="1"/>
  <c r="V1738" i="1"/>
  <c r="K1739" i="1"/>
  <c r="L1739" i="1"/>
  <c r="O1739" i="1"/>
  <c r="P1739" i="1"/>
  <c r="Q1739" i="1"/>
  <c r="R1739" i="1"/>
  <c r="S1739" i="1"/>
  <c r="T1739" i="1"/>
  <c r="U1739" i="1"/>
  <c r="V1739" i="1"/>
  <c r="K1733" i="1"/>
  <c r="L1733" i="1"/>
  <c r="O1733" i="1"/>
  <c r="P1733" i="1"/>
  <c r="Q1733" i="1"/>
  <c r="R1733" i="1"/>
  <c r="S1733" i="1"/>
  <c r="T1733" i="1"/>
  <c r="U1733" i="1"/>
  <c r="V1733" i="1"/>
  <c r="K1732" i="1"/>
  <c r="L1732" i="1"/>
  <c r="O1732" i="1"/>
  <c r="P1732" i="1"/>
  <c r="Q1732" i="1"/>
  <c r="R1732" i="1"/>
  <c r="S1732" i="1"/>
  <c r="T1732" i="1"/>
  <c r="U1732" i="1"/>
  <c r="V1732" i="1"/>
  <c r="K1735" i="1"/>
  <c r="L1735" i="1"/>
  <c r="O1735" i="1"/>
  <c r="P1735" i="1"/>
  <c r="Q1735" i="1"/>
  <c r="R1735" i="1"/>
  <c r="S1735" i="1"/>
  <c r="T1735" i="1"/>
  <c r="U1735" i="1"/>
  <c r="V1735" i="1"/>
  <c r="K1737" i="1"/>
  <c r="L1737" i="1"/>
  <c r="O1737" i="1"/>
  <c r="P1737" i="1"/>
  <c r="Q1737" i="1"/>
  <c r="R1737" i="1"/>
  <c r="S1737" i="1"/>
  <c r="T1737" i="1"/>
  <c r="U1737" i="1"/>
  <c r="V1737" i="1"/>
  <c r="K1736" i="1"/>
  <c r="L1736" i="1"/>
  <c r="O1736" i="1"/>
  <c r="P1736" i="1"/>
  <c r="Q1736" i="1"/>
  <c r="R1736" i="1"/>
  <c r="S1736" i="1"/>
  <c r="T1736" i="1"/>
  <c r="U1736" i="1"/>
  <c r="V1736" i="1"/>
  <c r="K1734" i="1"/>
  <c r="L1734" i="1"/>
  <c r="O1734" i="1"/>
  <c r="P1734" i="1"/>
  <c r="Q1734" i="1"/>
  <c r="R1734" i="1"/>
  <c r="S1734" i="1"/>
  <c r="T1734" i="1"/>
  <c r="U1734" i="1"/>
  <c r="V1734" i="1"/>
  <c r="K1741" i="1"/>
  <c r="L1741" i="1"/>
  <c r="O1741" i="1"/>
  <c r="P1741" i="1"/>
  <c r="Q1741" i="1"/>
  <c r="R1741" i="1"/>
  <c r="S1741" i="1"/>
  <c r="T1741" i="1"/>
  <c r="U1741" i="1"/>
  <c r="V1741" i="1"/>
  <c r="K1742" i="1"/>
  <c r="L1742" i="1"/>
  <c r="O1742" i="1"/>
  <c r="P1742" i="1"/>
  <c r="Q1742" i="1"/>
  <c r="R1742" i="1"/>
  <c r="S1742" i="1"/>
  <c r="T1742" i="1"/>
  <c r="U1742" i="1"/>
  <c r="V1742" i="1"/>
  <c r="K1745" i="1"/>
  <c r="L1745" i="1"/>
  <c r="O1745" i="1"/>
  <c r="P1745" i="1"/>
  <c r="Q1745" i="1"/>
  <c r="R1745" i="1"/>
  <c r="S1745" i="1"/>
  <c r="T1745" i="1"/>
  <c r="U1745" i="1"/>
  <c r="V1745" i="1"/>
  <c r="K1744" i="1"/>
  <c r="L1744" i="1"/>
  <c r="O1744" i="1"/>
  <c r="P1744" i="1"/>
  <c r="Q1744" i="1"/>
  <c r="R1744" i="1"/>
  <c r="S1744" i="1"/>
  <c r="T1744" i="1"/>
  <c r="U1744" i="1"/>
  <c r="V1744" i="1"/>
  <c r="K1746" i="1"/>
  <c r="L1746" i="1"/>
  <c r="O1746" i="1"/>
  <c r="P1746" i="1"/>
  <c r="Q1746" i="1"/>
  <c r="R1746" i="1"/>
  <c r="S1746" i="1"/>
  <c r="T1746" i="1"/>
  <c r="U1746" i="1"/>
  <c r="V1746" i="1"/>
  <c r="K1743" i="1"/>
  <c r="L1743" i="1"/>
  <c r="O1743" i="1"/>
  <c r="P1743" i="1"/>
  <c r="Q1743" i="1"/>
  <c r="R1743" i="1"/>
  <c r="S1743" i="1"/>
  <c r="T1743" i="1"/>
  <c r="U1743" i="1"/>
  <c r="V1743" i="1"/>
  <c r="K1750" i="1"/>
  <c r="L1750" i="1"/>
  <c r="O1750" i="1"/>
  <c r="P1750" i="1"/>
  <c r="Q1750" i="1"/>
  <c r="R1750" i="1"/>
  <c r="S1750" i="1"/>
  <c r="T1750" i="1"/>
  <c r="U1750" i="1"/>
  <c r="V1750" i="1"/>
  <c r="K1749" i="1"/>
  <c r="L1749" i="1"/>
  <c r="O1749" i="1"/>
  <c r="P1749" i="1"/>
  <c r="Q1749" i="1"/>
  <c r="R1749" i="1"/>
  <c r="S1749" i="1"/>
  <c r="T1749" i="1"/>
  <c r="U1749" i="1"/>
  <c r="V1749" i="1"/>
  <c r="K1543" i="1"/>
  <c r="L1543" i="1"/>
  <c r="O1543" i="1"/>
  <c r="P1543" i="1"/>
  <c r="Q1543" i="1"/>
  <c r="R1543" i="1"/>
  <c r="S1543" i="1"/>
  <c r="T1543" i="1"/>
  <c r="U1543" i="1"/>
  <c r="V1543" i="1"/>
  <c r="K1589" i="1"/>
  <c r="L1589" i="1"/>
  <c r="O1589" i="1"/>
  <c r="P1589" i="1"/>
  <c r="Q1589" i="1"/>
  <c r="R1589" i="1"/>
  <c r="S1589" i="1"/>
  <c r="T1589" i="1"/>
  <c r="U1589" i="1"/>
  <c r="V1589" i="1"/>
  <c r="K1591" i="1"/>
  <c r="L1591" i="1"/>
  <c r="O1591" i="1"/>
  <c r="P1591" i="1"/>
  <c r="Q1591" i="1"/>
  <c r="R1591" i="1"/>
  <c r="S1591" i="1"/>
  <c r="T1591" i="1"/>
  <c r="U1591" i="1"/>
  <c r="V1591" i="1"/>
  <c r="K1587" i="1"/>
  <c r="L1587" i="1"/>
  <c r="O1587" i="1"/>
  <c r="P1587" i="1"/>
  <c r="Q1587" i="1"/>
  <c r="R1587" i="1"/>
  <c r="S1587" i="1"/>
  <c r="T1587" i="1"/>
  <c r="U1587" i="1"/>
  <c r="V1587" i="1"/>
  <c r="K1593" i="1"/>
  <c r="L1593" i="1"/>
  <c r="O1593" i="1"/>
  <c r="P1593" i="1"/>
  <c r="Q1593" i="1"/>
  <c r="R1593" i="1"/>
  <c r="S1593" i="1"/>
  <c r="T1593" i="1"/>
  <c r="U1593" i="1"/>
  <c r="V1593" i="1"/>
  <c r="K1595" i="1"/>
  <c r="L1595" i="1"/>
  <c r="O1595" i="1"/>
  <c r="P1595" i="1"/>
  <c r="Q1595" i="1"/>
  <c r="R1595" i="1"/>
  <c r="S1595" i="1"/>
  <c r="T1595" i="1"/>
  <c r="U1595" i="1"/>
  <c r="V1595" i="1"/>
  <c r="K1585" i="1"/>
  <c r="L1585" i="1"/>
  <c r="O1585" i="1"/>
  <c r="P1585" i="1"/>
  <c r="Q1585" i="1"/>
  <c r="R1585" i="1"/>
  <c r="S1585" i="1"/>
  <c r="T1585" i="1"/>
  <c r="U1585" i="1"/>
  <c r="V1585" i="1"/>
  <c r="K1583" i="1"/>
  <c r="L1583" i="1"/>
  <c r="O1583" i="1"/>
  <c r="P1583" i="1"/>
  <c r="Q1583" i="1"/>
  <c r="R1583" i="1"/>
  <c r="S1583" i="1"/>
  <c r="T1583" i="1"/>
  <c r="U1583" i="1"/>
  <c r="V1583" i="1"/>
  <c r="K1599" i="1"/>
  <c r="L1599" i="1"/>
  <c r="O1599" i="1"/>
  <c r="P1599" i="1"/>
  <c r="Q1599" i="1"/>
  <c r="R1599" i="1"/>
  <c r="S1599" i="1"/>
  <c r="T1599" i="1"/>
  <c r="U1599" i="1"/>
  <c r="V1599" i="1"/>
  <c r="K1607" i="1"/>
  <c r="L1607" i="1"/>
  <c r="O1607" i="1"/>
  <c r="P1607" i="1"/>
  <c r="Q1607" i="1"/>
  <c r="R1607" i="1"/>
  <c r="S1607" i="1"/>
  <c r="T1607" i="1"/>
  <c r="U1607" i="1"/>
  <c r="V1607" i="1"/>
  <c r="K1597" i="1"/>
  <c r="L1597" i="1"/>
  <c r="O1597" i="1"/>
  <c r="P1597" i="1"/>
  <c r="Q1597" i="1"/>
  <c r="R1597" i="1"/>
  <c r="S1597" i="1"/>
  <c r="T1597" i="1"/>
  <c r="U1597" i="1"/>
  <c r="V1597" i="1"/>
  <c r="K1609" i="1"/>
  <c r="L1609" i="1"/>
  <c r="O1609" i="1"/>
  <c r="P1609" i="1"/>
  <c r="Q1609" i="1"/>
  <c r="R1609" i="1"/>
  <c r="S1609" i="1"/>
  <c r="T1609" i="1"/>
  <c r="U1609" i="1"/>
  <c r="V1609" i="1"/>
  <c r="K1611" i="1"/>
  <c r="L1611" i="1"/>
  <c r="O1611" i="1"/>
  <c r="P1611" i="1"/>
  <c r="Q1611" i="1"/>
  <c r="R1611" i="1"/>
  <c r="S1611" i="1"/>
  <c r="T1611" i="1"/>
  <c r="U1611" i="1"/>
  <c r="V1611" i="1"/>
  <c r="K1605" i="1"/>
  <c r="L1605" i="1"/>
  <c r="O1605" i="1"/>
  <c r="P1605" i="1"/>
  <c r="Q1605" i="1"/>
  <c r="R1605" i="1"/>
  <c r="S1605" i="1"/>
  <c r="T1605" i="1"/>
  <c r="U1605" i="1"/>
  <c r="V1605" i="1"/>
  <c r="K1601" i="1"/>
  <c r="L1601" i="1"/>
  <c r="O1601" i="1"/>
  <c r="P1601" i="1"/>
  <c r="Q1601" i="1"/>
  <c r="R1601" i="1"/>
  <c r="S1601" i="1"/>
  <c r="T1601" i="1"/>
  <c r="U1601" i="1"/>
  <c r="V1601" i="1"/>
  <c r="K1613" i="1"/>
  <c r="L1613" i="1"/>
  <c r="O1613" i="1"/>
  <c r="P1613" i="1"/>
  <c r="Q1613" i="1"/>
  <c r="R1613" i="1"/>
  <c r="S1613" i="1"/>
  <c r="T1613" i="1"/>
  <c r="U1613" i="1"/>
  <c r="V1613" i="1"/>
  <c r="K1614" i="1"/>
  <c r="L1614" i="1"/>
  <c r="O1614" i="1"/>
  <c r="P1614" i="1"/>
  <c r="Q1614" i="1"/>
  <c r="R1614" i="1"/>
  <c r="S1614" i="1"/>
  <c r="T1614" i="1"/>
  <c r="U1614" i="1"/>
  <c r="V1614" i="1"/>
  <c r="K1603" i="1"/>
  <c r="L1603" i="1"/>
  <c r="O1603" i="1"/>
  <c r="P1603" i="1"/>
  <c r="Q1603" i="1"/>
  <c r="R1603" i="1"/>
  <c r="S1603" i="1"/>
  <c r="T1603" i="1"/>
  <c r="U1603" i="1"/>
  <c r="V1603" i="1"/>
  <c r="K1625" i="1"/>
  <c r="L1625" i="1"/>
  <c r="O1625" i="1"/>
  <c r="P1625" i="1"/>
  <c r="Q1625" i="1"/>
  <c r="R1625" i="1"/>
  <c r="S1625" i="1"/>
  <c r="T1625" i="1"/>
  <c r="U1625" i="1"/>
  <c r="V1625" i="1"/>
  <c r="K1633" i="1"/>
  <c r="L1633" i="1"/>
  <c r="O1633" i="1"/>
  <c r="P1633" i="1"/>
  <c r="Q1633" i="1"/>
  <c r="R1633" i="1"/>
  <c r="S1633" i="1"/>
  <c r="T1633" i="1"/>
  <c r="U1633" i="1"/>
  <c r="V1633" i="1"/>
  <c r="K1629" i="1"/>
  <c r="L1629" i="1"/>
  <c r="O1629" i="1"/>
  <c r="P1629" i="1"/>
  <c r="Q1629" i="1"/>
  <c r="R1629" i="1"/>
  <c r="S1629" i="1"/>
  <c r="T1629" i="1"/>
  <c r="U1629" i="1"/>
  <c r="V1629" i="1"/>
  <c r="K1627" i="1"/>
  <c r="L1627" i="1"/>
  <c r="O1627" i="1"/>
  <c r="P1627" i="1"/>
  <c r="Q1627" i="1"/>
  <c r="R1627" i="1"/>
  <c r="S1627" i="1"/>
  <c r="T1627" i="1"/>
  <c r="U1627" i="1"/>
  <c r="V1627" i="1"/>
  <c r="K1631" i="1"/>
  <c r="L1631" i="1"/>
  <c r="O1631" i="1"/>
  <c r="P1631" i="1"/>
  <c r="Q1631" i="1"/>
  <c r="R1631" i="1"/>
  <c r="S1631" i="1"/>
  <c r="T1631" i="1"/>
  <c r="U1631" i="1"/>
  <c r="V1631" i="1"/>
  <c r="K1823" i="1"/>
  <c r="L1823" i="1"/>
  <c r="O1823" i="1"/>
  <c r="P1823" i="1"/>
  <c r="Q1823" i="1"/>
  <c r="R1823" i="1"/>
  <c r="S1823" i="1"/>
  <c r="T1823" i="1"/>
  <c r="U1823" i="1"/>
  <c r="V1823" i="1"/>
  <c r="K1829" i="1"/>
  <c r="L1829" i="1"/>
  <c r="O1829" i="1"/>
  <c r="P1829" i="1"/>
  <c r="Q1829" i="1"/>
  <c r="R1829" i="1"/>
  <c r="S1829" i="1"/>
  <c r="T1829" i="1"/>
  <c r="U1829" i="1"/>
  <c r="V1829" i="1"/>
  <c r="K1819" i="1"/>
  <c r="L1819" i="1"/>
  <c r="O1819" i="1"/>
  <c r="P1819" i="1"/>
  <c r="Q1819" i="1"/>
  <c r="R1819" i="1"/>
  <c r="S1819" i="1"/>
  <c r="T1819" i="1"/>
  <c r="U1819" i="1"/>
  <c r="V1819" i="1"/>
  <c r="K1817" i="1"/>
  <c r="L1817" i="1"/>
  <c r="O1817" i="1"/>
  <c r="P1817" i="1"/>
  <c r="Q1817" i="1"/>
  <c r="R1817" i="1"/>
  <c r="S1817" i="1"/>
  <c r="T1817" i="1"/>
  <c r="U1817" i="1"/>
  <c r="V1817" i="1"/>
  <c r="K1821" i="1"/>
  <c r="L1821" i="1"/>
  <c r="O1821" i="1"/>
  <c r="P1821" i="1"/>
  <c r="Q1821" i="1"/>
  <c r="R1821" i="1"/>
  <c r="S1821" i="1"/>
  <c r="T1821" i="1"/>
  <c r="U1821" i="1"/>
  <c r="V1821" i="1"/>
  <c r="K1815" i="1"/>
  <c r="L1815" i="1"/>
  <c r="O1815" i="1"/>
  <c r="P1815" i="1"/>
  <c r="Q1815" i="1"/>
  <c r="R1815" i="1"/>
  <c r="S1815" i="1"/>
  <c r="T1815" i="1"/>
  <c r="U1815" i="1"/>
  <c r="V1815" i="1"/>
  <c r="K1827" i="1"/>
  <c r="L1827" i="1"/>
  <c r="O1827" i="1"/>
  <c r="P1827" i="1"/>
  <c r="Q1827" i="1"/>
  <c r="R1827" i="1"/>
  <c r="S1827" i="1"/>
  <c r="T1827" i="1"/>
  <c r="U1827" i="1"/>
  <c r="V1827" i="1"/>
  <c r="K1813" i="1"/>
  <c r="L1813" i="1"/>
  <c r="O1813" i="1"/>
  <c r="P1813" i="1"/>
  <c r="Q1813" i="1"/>
  <c r="R1813" i="1"/>
  <c r="S1813" i="1"/>
  <c r="T1813" i="1"/>
  <c r="U1813" i="1"/>
  <c r="V1813" i="1"/>
  <c r="K1825" i="1"/>
  <c r="L1825" i="1"/>
  <c r="O1825" i="1"/>
  <c r="P1825" i="1"/>
  <c r="Q1825" i="1"/>
  <c r="R1825" i="1"/>
  <c r="S1825" i="1"/>
  <c r="T1825" i="1"/>
  <c r="U1825" i="1"/>
  <c r="V1825" i="1"/>
  <c r="K217" i="1"/>
  <c r="L217" i="1"/>
  <c r="O217" i="1"/>
  <c r="P217" i="1"/>
  <c r="Q217" i="1"/>
  <c r="R217" i="1"/>
  <c r="S217" i="1"/>
  <c r="T217" i="1"/>
  <c r="U217" i="1"/>
  <c r="V217" i="1"/>
  <c r="K230" i="1"/>
  <c r="L230" i="1"/>
  <c r="O230" i="1"/>
  <c r="P230" i="1"/>
  <c r="Q230" i="1"/>
  <c r="R230" i="1"/>
  <c r="S230" i="1"/>
  <c r="T230" i="1"/>
  <c r="U230" i="1"/>
  <c r="V230" i="1"/>
  <c r="K215" i="1"/>
  <c r="L215" i="1"/>
  <c r="O215" i="1"/>
  <c r="P215" i="1"/>
  <c r="Q215" i="1"/>
  <c r="R215" i="1"/>
  <c r="S215" i="1"/>
  <c r="T215" i="1"/>
  <c r="U215" i="1"/>
  <c r="V215" i="1"/>
  <c r="K228" i="1"/>
  <c r="L228" i="1"/>
  <c r="O228" i="1"/>
  <c r="P228" i="1"/>
  <c r="Q228" i="1"/>
  <c r="R228" i="1"/>
  <c r="S228" i="1"/>
  <c r="T228" i="1"/>
  <c r="U228" i="1"/>
  <c r="V228" i="1"/>
  <c r="K206" i="1"/>
  <c r="L206" i="1"/>
  <c r="O206" i="1"/>
  <c r="P206" i="1"/>
  <c r="Q206" i="1"/>
  <c r="R206" i="1"/>
  <c r="S206" i="1"/>
  <c r="T206" i="1"/>
  <c r="U206" i="1"/>
  <c r="V206" i="1"/>
  <c r="K210" i="1"/>
  <c r="L210" i="1"/>
  <c r="O210" i="1"/>
  <c r="P210" i="1"/>
  <c r="Q210" i="1"/>
  <c r="R210" i="1"/>
  <c r="S210" i="1"/>
  <c r="T210" i="1"/>
  <c r="U210" i="1"/>
  <c r="V210" i="1"/>
  <c r="K183" i="1"/>
  <c r="L183" i="1"/>
  <c r="O183" i="1"/>
  <c r="P183" i="1"/>
  <c r="Q183" i="1"/>
  <c r="R183" i="1"/>
  <c r="S183" i="1"/>
  <c r="T183" i="1"/>
  <c r="U183" i="1"/>
  <c r="V183" i="1"/>
  <c r="K193" i="1"/>
  <c r="L193" i="1"/>
  <c r="O193" i="1"/>
  <c r="P193" i="1"/>
  <c r="Q193" i="1"/>
  <c r="R193" i="1"/>
  <c r="S193" i="1"/>
  <c r="T193" i="1"/>
  <c r="U193" i="1"/>
  <c r="V193" i="1"/>
  <c r="K234" i="1"/>
  <c r="L234" i="1"/>
  <c r="O234" i="1"/>
  <c r="P234" i="1"/>
  <c r="Q234" i="1"/>
  <c r="R234" i="1"/>
  <c r="S234" i="1"/>
  <c r="T234" i="1"/>
  <c r="U234" i="1"/>
  <c r="V234" i="1"/>
  <c r="K197" i="1"/>
  <c r="L197" i="1"/>
  <c r="O197" i="1"/>
  <c r="P197" i="1"/>
  <c r="Q197" i="1"/>
  <c r="R197" i="1"/>
  <c r="S197" i="1"/>
  <c r="T197" i="1"/>
  <c r="U197" i="1"/>
  <c r="V197" i="1"/>
  <c r="K226" i="1"/>
  <c r="L226" i="1"/>
  <c r="O226" i="1"/>
  <c r="P226" i="1"/>
  <c r="Q226" i="1"/>
  <c r="R226" i="1"/>
  <c r="S226" i="1"/>
  <c r="T226" i="1"/>
  <c r="U226" i="1"/>
  <c r="V226" i="1"/>
  <c r="K204" i="1"/>
  <c r="L204" i="1"/>
  <c r="O204" i="1"/>
  <c r="P204" i="1"/>
  <c r="Q204" i="1"/>
  <c r="R204" i="1"/>
  <c r="S204" i="1"/>
  <c r="T204" i="1"/>
  <c r="U204" i="1"/>
  <c r="V204" i="1"/>
  <c r="K211" i="1"/>
  <c r="L211" i="1"/>
  <c r="O211" i="1"/>
  <c r="P211" i="1"/>
  <c r="Q211" i="1"/>
  <c r="R211" i="1"/>
  <c r="S211" i="1"/>
  <c r="T211" i="1"/>
  <c r="U211" i="1"/>
  <c r="V211" i="1"/>
  <c r="K231" i="1"/>
  <c r="L231" i="1"/>
  <c r="O231" i="1"/>
  <c r="P231" i="1"/>
  <c r="Q231" i="1"/>
  <c r="R231" i="1"/>
  <c r="S231" i="1"/>
  <c r="T231" i="1"/>
  <c r="U231" i="1"/>
  <c r="V231" i="1"/>
  <c r="K222" i="1"/>
  <c r="L222" i="1"/>
  <c r="O222" i="1"/>
  <c r="P222" i="1"/>
  <c r="Q222" i="1"/>
  <c r="R222" i="1"/>
  <c r="S222" i="1"/>
  <c r="T222" i="1"/>
  <c r="U222" i="1"/>
  <c r="V222" i="1"/>
  <c r="K202" i="1"/>
  <c r="L202" i="1"/>
  <c r="O202" i="1"/>
  <c r="P202" i="1"/>
  <c r="Q202" i="1"/>
  <c r="R202" i="1"/>
  <c r="S202" i="1"/>
  <c r="T202" i="1"/>
  <c r="U202" i="1"/>
  <c r="V202" i="1"/>
  <c r="K207" i="1"/>
  <c r="L207" i="1"/>
  <c r="O207" i="1"/>
  <c r="P207" i="1"/>
  <c r="Q207" i="1"/>
  <c r="R207" i="1"/>
  <c r="S207" i="1"/>
  <c r="T207" i="1"/>
  <c r="U207" i="1"/>
  <c r="V207" i="1"/>
  <c r="K198" i="1"/>
  <c r="L198" i="1"/>
  <c r="O198" i="1"/>
  <c r="P198" i="1"/>
  <c r="Q198" i="1"/>
  <c r="R198" i="1"/>
  <c r="S198" i="1"/>
  <c r="T198" i="1"/>
  <c r="U198" i="1"/>
  <c r="V198" i="1"/>
  <c r="K235" i="1"/>
  <c r="L235" i="1"/>
  <c r="O235" i="1"/>
  <c r="P235" i="1"/>
  <c r="Q235" i="1"/>
  <c r="R235" i="1"/>
  <c r="S235" i="1"/>
  <c r="T235" i="1"/>
  <c r="U235" i="1"/>
  <c r="V235" i="1"/>
  <c r="K194" i="1"/>
  <c r="L194" i="1"/>
  <c r="O194" i="1"/>
  <c r="P194" i="1"/>
  <c r="Q194" i="1"/>
  <c r="R194" i="1"/>
  <c r="S194" i="1"/>
  <c r="T194" i="1"/>
  <c r="U194" i="1"/>
  <c r="V194" i="1"/>
  <c r="K189" i="1"/>
  <c r="L189" i="1"/>
  <c r="O189" i="1"/>
  <c r="P189" i="1"/>
  <c r="Q189" i="1"/>
  <c r="R189" i="1"/>
  <c r="S189" i="1"/>
  <c r="T189" i="1"/>
  <c r="U189" i="1"/>
  <c r="V189" i="1"/>
  <c r="K224" i="1"/>
  <c r="L224" i="1"/>
  <c r="O224" i="1"/>
  <c r="P224" i="1"/>
  <c r="Q224" i="1"/>
  <c r="R224" i="1"/>
  <c r="S224" i="1"/>
  <c r="T224" i="1"/>
  <c r="U224" i="1"/>
  <c r="V224" i="1"/>
  <c r="K213" i="1"/>
  <c r="L213" i="1"/>
  <c r="O213" i="1"/>
  <c r="P213" i="1"/>
  <c r="Q213" i="1"/>
  <c r="R213" i="1"/>
  <c r="S213" i="1"/>
  <c r="T213" i="1"/>
  <c r="U213" i="1"/>
  <c r="V213" i="1"/>
  <c r="K232" i="1"/>
  <c r="L232" i="1"/>
  <c r="O232" i="1"/>
  <c r="P232" i="1"/>
  <c r="Q232" i="1"/>
  <c r="R232" i="1"/>
  <c r="S232" i="1"/>
  <c r="T232" i="1"/>
  <c r="U232" i="1"/>
  <c r="V232" i="1"/>
  <c r="K208" i="1"/>
  <c r="L208" i="1"/>
  <c r="O208" i="1"/>
  <c r="P208" i="1"/>
  <c r="Q208" i="1"/>
  <c r="R208" i="1"/>
  <c r="S208" i="1"/>
  <c r="T208" i="1"/>
  <c r="U208" i="1"/>
  <c r="V208" i="1"/>
  <c r="K236" i="1"/>
  <c r="L236" i="1"/>
  <c r="O236" i="1"/>
  <c r="P236" i="1"/>
  <c r="Q236" i="1"/>
  <c r="R236" i="1"/>
  <c r="S236" i="1"/>
  <c r="T236" i="1"/>
  <c r="U236" i="1"/>
  <c r="V236" i="1"/>
  <c r="K218" i="1"/>
  <c r="L218" i="1"/>
  <c r="O218" i="1"/>
  <c r="P218" i="1"/>
  <c r="Q218" i="1"/>
  <c r="R218" i="1"/>
  <c r="S218" i="1"/>
  <c r="T218" i="1"/>
  <c r="U218" i="1"/>
  <c r="V218" i="1"/>
  <c r="K219" i="1"/>
  <c r="L219" i="1"/>
  <c r="O219" i="1"/>
  <c r="P219" i="1"/>
  <c r="Q219" i="1"/>
  <c r="R219" i="1"/>
  <c r="S219" i="1"/>
  <c r="T219" i="1"/>
  <c r="U219" i="1"/>
  <c r="V219" i="1"/>
  <c r="K220" i="1"/>
  <c r="L220" i="1"/>
  <c r="O220" i="1"/>
  <c r="P220" i="1"/>
  <c r="Q220" i="1"/>
  <c r="R220" i="1"/>
  <c r="S220" i="1"/>
  <c r="T220" i="1"/>
  <c r="U220" i="1"/>
  <c r="V220" i="1"/>
  <c r="K227" i="1"/>
  <c r="L227" i="1"/>
  <c r="O227" i="1"/>
  <c r="P227" i="1"/>
  <c r="Q227" i="1"/>
  <c r="R227" i="1"/>
  <c r="S227" i="1"/>
  <c r="T227" i="1"/>
  <c r="U227" i="1"/>
  <c r="V227" i="1"/>
  <c r="K187" i="1"/>
  <c r="L187" i="1"/>
  <c r="O187" i="1"/>
  <c r="P187" i="1"/>
  <c r="Q187" i="1"/>
  <c r="R187" i="1"/>
  <c r="S187" i="1"/>
  <c r="T187" i="1"/>
  <c r="U187" i="1"/>
  <c r="V187" i="1"/>
  <c r="K186" i="1"/>
  <c r="L186" i="1"/>
  <c r="O186" i="1"/>
  <c r="P186" i="1"/>
  <c r="Q186" i="1"/>
  <c r="R186" i="1"/>
  <c r="S186" i="1"/>
  <c r="T186" i="1"/>
  <c r="U186" i="1"/>
  <c r="V186" i="1"/>
  <c r="K181" i="1"/>
  <c r="L181" i="1"/>
  <c r="O181" i="1"/>
  <c r="P181" i="1"/>
  <c r="Q181" i="1"/>
  <c r="R181" i="1"/>
  <c r="S181" i="1"/>
  <c r="T181" i="1"/>
  <c r="U181" i="1"/>
  <c r="V181" i="1"/>
  <c r="K190" i="1"/>
  <c r="L190" i="1"/>
  <c r="O190" i="1"/>
  <c r="P190" i="1"/>
  <c r="Q190" i="1"/>
  <c r="R190" i="1"/>
  <c r="S190" i="1"/>
  <c r="T190" i="1"/>
  <c r="U190" i="1"/>
  <c r="V190" i="1"/>
  <c r="K205" i="1"/>
  <c r="L205" i="1"/>
  <c r="O205" i="1"/>
  <c r="P205" i="1"/>
  <c r="Q205" i="1"/>
  <c r="R205" i="1"/>
  <c r="S205" i="1"/>
  <c r="T205" i="1"/>
  <c r="U205" i="1"/>
  <c r="V205" i="1"/>
  <c r="K225" i="1"/>
  <c r="L225" i="1"/>
  <c r="O225" i="1"/>
  <c r="P225" i="1"/>
  <c r="Q225" i="1"/>
  <c r="R225" i="1"/>
  <c r="S225" i="1"/>
  <c r="T225" i="1"/>
  <c r="U225" i="1"/>
  <c r="V225" i="1"/>
  <c r="K212" i="1"/>
  <c r="L212" i="1"/>
  <c r="O212" i="1"/>
  <c r="P212" i="1"/>
  <c r="Q212" i="1"/>
  <c r="R212" i="1"/>
  <c r="S212" i="1"/>
  <c r="T212" i="1"/>
  <c r="U212" i="1"/>
  <c r="V212" i="1"/>
  <c r="K195" i="1"/>
  <c r="L195" i="1"/>
  <c r="O195" i="1"/>
  <c r="P195" i="1"/>
  <c r="Q195" i="1"/>
  <c r="R195" i="1"/>
  <c r="S195" i="1"/>
  <c r="T195" i="1"/>
  <c r="U195" i="1"/>
  <c r="V195" i="1"/>
  <c r="K200" i="1"/>
  <c r="L200" i="1"/>
  <c r="O200" i="1"/>
  <c r="P200" i="1"/>
  <c r="Q200" i="1"/>
  <c r="R200" i="1"/>
  <c r="S200" i="1"/>
  <c r="T200" i="1"/>
  <c r="U200" i="1"/>
  <c r="V200" i="1"/>
  <c r="K184" i="1"/>
  <c r="L184" i="1"/>
  <c r="O184" i="1"/>
  <c r="P184" i="1"/>
  <c r="Q184" i="1"/>
  <c r="R184" i="1"/>
  <c r="S184" i="1"/>
  <c r="T184" i="1"/>
  <c r="U184" i="1"/>
  <c r="V184" i="1"/>
  <c r="K233" i="1"/>
  <c r="L233" i="1"/>
  <c r="O233" i="1"/>
  <c r="P233" i="1"/>
  <c r="Q233" i="1"/>
  <c r="R233" i="1"/>
  <c r="S233" i="1"/>
  <c r="T233" i="1"/>
  <c r="U233" i="1"/>
  <c r="V233" i="1"/>
  <c r="K191" i="1"/>
  <c r="L191" i="1"/>
  <c r="O191" i="1"/>
  <c r="P191" i="1"/>
  <c r="Q191" i="1"/>
  <c r="R191" i="1"/>
  <c r="S191" i="1"/>
  <c r="T191" i="1"/>
  <c r="U191" i="1"/>
  <c r="V191" i="1"/>
  <c r="K209" i="1"/>
  <c r="L209" i="1"/>
  <c r="O209" i="1"/>
  <c r="P209" i="1"/>
  <c r="Q209" i="1"/>
  <c r="R209" i="1"/>
  <c r="S209" i="1"/>
  <c r="T209" i="1"/>
  <c r="U209" i="1"/>
  <c r="V209" i="1"/>
  <c r="K188" i="1"/>
  <c r="L188" i="1"/>
  <c r="O188" i="1"/>
  <c r="P188" i="1"/>
  <c r="Q188" i="1"/>
  <c r="R188" i="1"/>
  <c r="S188" i="1"/>
  <c r="T188" i="1"/>
  <c r="U188" i="1"/>
  <c r="V188" i="1"/>
  <c r="K201" i="1"/>
  <c r="L201" i="1"/>
  <c r="O201" i="1"/>
  <c r="P201" i="1"/>
  <c r="Q201" i="1"/>
  <c r="R201" i="1"/>
  <c r="S201" i="1"/>
  <c r="T201" i="1"/>
  <c r="U201" i="1"/>
  <c r="V201" i="1"/>
  <c r="K185" i="1"/>
  <c r="L185" i="1"/>
  <c r="O185" i="1"/>
  <c r="P185" i="1"/>
  <c r="Q185" i="1"/>
  <c r="R185" i="1"/>
  <c r="S185" i="1"/>
  <c r="T185" i="1"/>
  <c r="U185" i="1"/>
  <c r="V185" i="1"/>
  <c r="K223" i="1"/>
  <c r="L223" i="1"/>
  <c r="O223" i="1"/>
  <c r="P223" i="1"/>
  <c r="Q223" i="1"/>
  <c r="R223" i="1"/>
  <c r="S223" i="1"/>
  <c r="T223" i="1"/>
  <c r="U223" i="1"/>
  <c r="V223" i="1"/>
  <c r="K214" i="1"/>
  <c r="L214" i="1"/>
  <c r="O214" i="1"/>
  <c r="P214" i="1"/>
  <c r="Q214" i="1"/>
  <c r="R214" i="1"/>
  <c r="S214" i="1"/>
  <c r="T214" i="1"/>
  <c r="U214" i="1"/>
  <c r="V214" i="1"/>
  <c r="K203" i="1"/>
  <c r="L203" i="1"/>
  <c r="O203" i="1"/>
  <c r="P203" i="1"/>
  <c r="Q203" i="1"/>
  <c r="R203" i="1"/>
  <c r="S203" i="1"/>
  <c r="T203" i="1"/>
  <c r="U203" i="1"/>
  <c r="V203" i="1"/>
  <c r="K221" i="1"/>
  <c r="L221" i="1"/>
  <c r="O221" i="1"/>
  <c r="P221" i="1"/>
  <c r="Q221" i="1"/>
  <c r="R221" i="1"/>
  <c r="S221" i="1"/>
  <c r="T221" i="1"/>
  <c r="U221" i="1"/>
  <c r="V221" i="1"/>
  <c r="K182" i="1"/>
  <c r="L182" i="1"/>
  <c r="O182" i="1"/>
  <c r="P182" i="1"/>
  <c r="Q182" i="1"/>
  <c r="R182" i="1"/>
  <c r="S182" i="1"/>
  <c r="T182" i="1"/>
  <c r="U182" i="1"/>
  <c r="V182" i="1"/>
  <c r="K216" i="1"/>
  <c r="L216" i="1"/>
  <c r="O216" i="1"/>
  <c r="P216" i="1"/>
  <c r="Q216" i="1"/>
  <c r="R216" i="1"/>
  <c r="S216" i="1"/>
  <c r="T216" i="1"/>
  <c r="U216" i="1"/>
  <c r="V216" i="1"/>
  <c r="K180" i="1"/>
  <c r="L180" i="1"/>
  <c r="O180" i="1"/>
  <c r="P180" i="1"/>
  <c r="Q180" i="1"/>
  <c r="R180" i="1"/>
  <c r="S180" i="1"/>
  <c r="T180" i="1"/>
  <c r="U180" i="1"/>
  <c r="V180" i="1"/>
  <c r="K192" i="1"/>
  <c r="L192" i="1"/>
  <c r="O192" i="1"/>
  <c r="P192" i="1"/>
  <c r="Q192" i="1"/>
  <c r="R192" i="1"/>
  <c r="S192" i="1"/>
  <c r="T192" i="1"/>
  <c r="U192" i="1"/>
  <c r="V192" i="1"/>
  <c r="K199" i="1"/>
  <c r="L199" i="1"/>
  <c r="O199" i="1"/>
  <c r="P199" i="1"/>
  <c r="Q199" i="1"/>
  <c r="R199" i="1"/>
  <c r="S199" i="1"/>
  <c r="T199" i="1"/>
  <c r="U199" i="1"/>
  <c r="V199" i="1"/>
  <c r="K196" i="1"/>
  <c r="L196" i="1"/>
  <c r="O196" i="1"/>
  <c r="P196" i="1"/>
  <c r="Q196" i="1"/>
  <c r="R196" i="1"/>
  <c r="S196" i="1"/>
  <c r="T196" i="1"/>
  <c r="U196" i="1"/>
  <c r="V196" i="1"/>
  <c r="K229" i="1"/>
  <c r="L229" i="1"/>
  <c r="O229" i="1"/>
  <c r="P229" i="1"/>
  <c r="Q229" i="1"/>
  <c r="R229" i="1"/>
  <c r="S229" i="1"/>
  <c r="T229" i="1"/>
  <c r="U229" i="1"/>
  <c r="V229" i="1"/>
  <c r="K348" i="1"/>
  <c r="L348" i="1"/>
  <c r="O348" i="1"/>
  <c r="P348" i="1"/>
  <c r="Q348" i="1"/>
  <c r="R348" i="1"/>
  <c r="S348" i="1"/>
  <c r="T348" i="1"/>
  <c r="U348" i="1"/>
  <c r="V348" i="1"/>
  <c r="K349" i="1"/>
  <c r="L349" i="1"/>
  <c r="O349" i="1"/>
  <c r="P349" i="1"/>
  <c r="Q349" i="1"/>
  <c r="R349" i="1"/>
  <c r="S349" i="1"/>
  <c r="T349" i="1"/>
  <c r="U349" i="1"/>
  <c r="V349" i="1"/>
  <c r="K320" i="1"/>
  <c r="L320" i="1"/>
  <c r="O320" i="1"/>
  <c r="P320" i="1"/>
  <c r="Q320" i="1"/>
  <c r="R320" i="1"/>
  <c r="S320" i="1"/>
  <c r="T320" i="1"/>
  <c r="U320" i="1"/>
  <c r="V320" i="1"/>
  <c r="K347" i="1"/>
  <c r="L347" i="1"/>
  <c r="O347" i="1"/>
  <c r="P347" i="1"/>
  <c r="Q347" i="1"/>
  <c r="R347" i="1"/>
  <c r="S347" i="1"/>
  <c r="T347" i="1"/>
  <c r="U347" i="1"/>
  <c r="V347" i="1"/>
  <c r="K303" i="1"/>
  <c r="L303" i="1"/>
  <c r="O303" i="1"/>
  <c r="P303" i="1"/>
  <c r="Q303" i="1"/>
  <c r="R303" i="1"/>
  <c r="S303" i="1"/>
  <c r="T303" i="1"/>
  <c r="U303" i="1"/>
  <c r="V303" i="1"/>
  <c r="K344" i="1"/>
  <c r="L344" i="1"/>
  <c r="O344" i="1"/>
  <c r="P344" i="1"/>
  <c r="Q344" i="1"/>
  <c r="R344" i="1"/>
  <c r="S344" i="1"/>
  <c r="T344" i="1"/>
  <c r="U344" i="1"/>
  <c r="V344" i="1"/>
  <c r="K312" i="1"/>
  <c r="L312" i="1"/>
  <c r="O312" i="1"/>
  <c r="P312" i="1"/>
  <c r="Q312" i="1"/>
  <c r="R312" i="1"/>
  <c r="S312" i="1"/>
  <c r="T312" i="1"/>
  <c r="U312" i="1"/>
  <c r="V312" i="1"/>
  <c r="K318" i="1"/>
  <c r="L318" i="1"/>
  <c r="O318" i="1"/>
  <c r="P318" i="1"/>
  <c r="Q318" i="1"/>
  <c r="R318" i="1"/>
  <c r="S318" i="1"/>
  <c r="T318" i="1"/>
  <c r="U318" i="1"/>
  <c r="V318" i="1"/>
  <c r="K353" i="1"/>
  <c r="L353" i="1"/>
  <c r="O353" i="1"/>
  <c r="P353" i="1"/>
  <c r="Q353" i="1"/>
  <c r="R353" i="1"/>
  <c r="S353" i="1"/>
  <c r="T353" i="1"/>
  <c r="U353" i="1"/>
  <c r="V353" i="1"/>
  <c r="K314" i="1"/>
  <c r="L314" i="1"/>
  <c r="O314" i="1"/>
  <c r="P314" i="1"/>
  <c r="Q314" i="1"/>
  <c r="R314" i="1"/>
  <c r="S314" i="1"/>
  <c r="T314" i="1"/>
  <c r="U314" i="1"/>
  <c r="V314" i="1"/>
  <c r="K324" i="1"/>
  <c r="L324" i="1"/>
  <c r="O324" i="1"/>
  <c r="P324" i="1"/>
  <c r="Q324" i="1"/>
  <c r="R324" i="1"/>
  <c r="S324" i="1"/>
  <c r="T324" i="1"/>
  <c r="U324" i="1"/>
  <c r="V324" i="1"/>
  <c r="K342" i="1"/>
  <c r="L342" i="1"/>
  <c r="O342" i="1"/>
  <c r="P342" i="1"/>
  <c r="Q342" i="1"/>
  <c r="R342" i="1"/>
  <c r="S342" i="1"/>
  <c r="T342" i="1"/>
  <c r="U342" i="1"/>
  <c r="V342" i="1"/>
  <c r="K334" i="1"/>
  <c r="L334" i="1"/>
  <c r="O334" i="1"/>
  <c r="P334" i="1"/>
  <c r="Q334" i="1"/>
  <c r="R334" i="1"/>
  <c r="S334" i="1"/>
  <c r="T334" i="1"/>
  <c r="U334" i="1"/>
  <c r="V334" i="1"/>
  <c r="K310" i="1"/>
  <c r="L310" i="1"/>
  <c r="O310" i="1"/>
  <c r="P310" i="1"/>
  <c r="Q310" i="1"/>
  <c r="R310" i="1"/>
  <c r="S310" i="1"/>
  <c r="T310" i="1"/>
  <c r="U310" i="1"/>
  <c r="V310" i="1"/>
  <c r="K323" i="1"/>
  <c r="L323" i="1"/>
  <c r="O323" i="1"/>
  <c r="P323" i="1"/>
  <c r="Q323" i="1"/>
  <c r="R323" i="1"/>
  <c r="S323" i="1"/>
  <c r="T323" i="1"/>
  <c r="U323" i="1"/>
  <c r="V323" i="1"/>
  <c r="K313" i="1"/>
  <c r="L313" i="1"/>
  <c r="O313" i="1"/>
  <c r="P313" i="1"/>
  <c r="Q313" i="1"/>
  <c r="R313" i="1"/>
  <c r="S313" i="1"/>
  <c r="T313" i="1"/>
  <c r="U313" i="1"/>
  <c r="V313" i="1"/>
  <c r="K352" i="1"/>
  <c r="L352" i="1"/>
  <c r="O352" i="1"/>
  <c r="P352" i="1"/>
  <c r="Q352" i="1"/>
  <c r="R352" i="1"/>
  <c r="S352" i="1"/>
  <c r="T352" i="1"/>
  <c r="U352" i="1"/>
  <c r="V352" i="1"/>
  <c r="K311" i="1"/>
  <c r="L311" i="1"/>
  <c r="O311" i="1"/>
  <c r="P311" i="1"/>
  <c r="Q311" i="1"/>
  <c r="R311" i="1"/>
  <c r="S311" i="1"/>
  <c r="T311" i="1"/>
  <c r="U311" i="1"/>
  <c r="V311" i="1"/>
  <c r="K309" i="1"/>
  <c r="L309" i="1"/>
  <c r="O309" i="1"/>
  <c r="P309" i="1"/>
  <c r="Q309" i="1"/>
  <c r="R309" i="1"/>
  <c r="S309" i="1"/>
  <c r="T309" i="1"/>
  <c r="U309" i="1"/>
  <c r="V309" i="1"/>
  <c r="K337" i="1"/>
  <c r="L337" i="1"/>
  <c r="O337" i="1"/>
  <c r="P337" i="1"/>
  <c r="Q337" i="1"/>
  <c r="R337" i="1"/>
  <c r="S337" i="1"/>
  <c r="T337" i="1"/>
  <c r="U337" i="1"/>
  <c r="V337" i="1"/>
  <c r="K343" i="1"/>
  <c r="L343" i="1"/>
  <c r="O343" i="1"/>
  <c r="P343" i="1"/>
  <c r="Q343" i="1"/>
  <c r="R343" i="1"/>
  <c r="S343" i="1"/>
  <c r="T343" i="1"/>
  <c r="U343" i="1"/>
  <c r="V343" i="1"/>
  <c r="K336" i="1"/>
  <c r="L336" i="1"/>
  <c r="O336" i="1"/>
  <c r="P336" i="1"/>
  <c r="Q336" i="1"/>
  <c r="R336" i="1"/>
  <c r="S336" i="1"/>
  <c r="T336" i="1"/>
  <c r="U336" i="1"/>
  <c r="V336" i="1"/>
  <c r="K325" i="1"/>
  <c r="L325" i="1"/>
  <c r="O325" i="1"/>
  <c r="P325" i="1"/>
  <c r="Q325" i="1"/>
  <c r="R325" i="1"/>
  <c r="S325" i="1"/>
  <c r="T325" i="1"/>
  <c r="U325" i="1"/>
  <c r="V325" i="1"/>
  <c r="K350" i="1"/>
  <c r="L350" i="1"/>
  <c r="O350" i="1"/>
  <c r="P350" i="1"/>
  <c r="Q350" i="1"/>
  <c r="R350" i="1"/>
  <c r="S350" i="1"/>
  <c r="T350" i="1"/>
  <c r="U350" i="1"/>
  <c r="V350" i="1"/>
  <c r="K351" i="1"/>
  <c r="L351" i="1"/>
  <c r="O351" i="1"/>
  <c r="P351" i="1"/>
  <c r="Q351" i="1"/>
  <c r="R351" i="1"/>
  <c r="S351" i="1"/>
  <c r="T351" i="1"/>
  <c r="U351" i="1"/>
  <c r="V351" i="1"/>
  <c r="K335" i="1"/>
  <c r="L335" i="1"/>
  <c r="O335" i="1"/>
  <c r="P335" i="1"/>
  <c r="Q335" i="1"/>
  <c r="R335" i="1"/>
  <c r="S335" i="1"/>
  <c r="T335" i="1"/>
  <c r="U335" i="1"/>
  <c r="V335" i="1"/>
  <c r="K354" i="1"/>
  <c r="L354" i="1"/>
  <c r="O354" i="1"/>
  <c r="P354" i="1"/>
  <c r="Q354" i="1"/>
  <c r="R354" i="1"/>
  <c r="S354" i="1"/>
  <c r="T354" i="1"/>
  <c r="U354" i="1"/>
  <c r="V354" i="1"/>
  <c r="K338" i="1"/>
  <c r="L338" i="1"/>
  <c r="O338" i="1"/>
  <c r="P338" i="1"/>
  <c r="Q338" i="1"/>
  <c r="R338" i="1"/>
  <c r="S338" i="1"/>
  <c r="T338" i="1"/>
  <c r="U338" i="1"/>
  <c r="V338" i="1"/>
  <c r="K339" i="1"/>
  <c r="L339" i="1"/>
  <c r="O339" i="1"/>
  <c r="P339" i="1"/>
  <c r="Q339" i="1"/>
  <c r="R339" i="1"/>
  <c r="S339" i="1"/>
  <c r="T339" i="1"/>
  <c r="U339" i="1"/>
  <c r="V339" i="1"/>
  <c r="K306" i="1"/>
  <c r="L306" i="1"/>
  <c r="O306" i="1"/>
  <c r="P306" i="1"/>
  <c r="Q306" i="1"/>
  <c r="R306" i="1"/>
  <c r="S306" i="1"/>
  <c r="T306" i="1"/>
  <c r="U306" i="1"/>
  <c r="V306" i="1"/>
  <c r="K302" i="1"/>
  <c r="L302" i="1"/>
  <c r="O302" i="1"/>
  <c r="P302" i="1"/>
  <c r="Q302" i="1"/>
  <c r="R302" i="1"/>
  <c r="S302" i="1"/>
  <c r="T302" i="1"/>
  <c r="U302" i="1"/>
  <c r="V302" i="1"/>
  <c r="K300" i="1"/>
  <c r="L300" i="1"/>
  <c r="O300" i="1"/>
  <c r="P300" i="1"/>
  <c r="Q300" i="1"/>
  <c r="R300" i="1"/>
  <c r="S300" i="1"/>
  <c r="T300" i="1"/>
  <c r="U300" i="1"/>
  <c r="V300" i="1"/>
  <c r="K326" i="1"/>
  <c r="L326" i="1"/>
  <c r="O326" i="1"/>
  <c r="P326" i="1"/>
  <c r="Q326" i="1"/>
  <c r="R326" i="1"/>
  <c r="S326" i="1"/>
  <c r="T326" i="1"/>
  <c r="U326" i="1"/>
  <c r="V326" i="1"/>
  <c r="K331" i="1"/>
  <c r="L331" i="1"/>
  <c r="O331" i="1"/>
  <c r="P331" i="1"/>
  <c r="Q331" i="1"/>
  <c r="R331" i="1"/>
  <c r="S331" i="1"/>
  <c r="T331" i="1"/>
  <c r="U331" i="1"/>
  <c r="V331" i="1"/>
  <c r="K340" i="1"/>
  <c r="L340" i="1"/>
  <c r="O340" i="1"/>
  <c r="P340" i="1"/>
  <c r="Q340" i="1"/>
  <c r="R340" i="1"/>
  <c r="S340" i="1"/>
  <c r="T340" i="1"/>
  <c r="U340" i="1"/>
  <c r="V340" i="1"/>
  <c r="K329" i="1"/>
  <c r="L329" i="1"/>
  <c r="O329" i="1"/>
  <c r="P329" i="1"/>
  <c r="Q329" i="1"/>
  <c r="R329" i="1"/>
  <c r="S329" i="1"/>
  <c r="T329" i="1"/>
  <c r="U329" i="1"/>
  <c r="V329" i="1"/>
  <c r="K322" i="1"/>
  <c r="L322" i="1"/>
  <c r="O322" i="1"/>
  <c r="P322" i="1"/>
  <c r="Q322" i="1"/>
  <c r="R322" i="1"/>
  <c r="S322" i="1"/>
  <c r="T322" i="1"/>
  <c r="U322" i="1"/>
  <c r="V322" i="1"/>
  <c r="K327" i="1"/>
  <c r="L327" i="1"/>
  <c r="O327" i="1"/>
  <c r="P327" i="1"/>
  <c r="Q327" i="1"/>
  <c r="R327" i="1"/>
  <c r="S327" i="1"/>
  <c r="T327" i="1"/>
  <c r="U327" i="1"/>
  <c r="V327" i="1"/>
  <c r="K304" i="1"/>
  <c r="L304" i="1"/>
  <c r="O304" i="1"/>
  <c r="P304" i="1"/>
  <c r="Q304" i="1"/>
  <c r="R304" i="1"/>
  <c r="S304" i="1"/>
  <c r="T304" i="1"/>
  <c r="U304" i="1"/>
  <c r="V304" i="1"/>
  <c r="K345" i="1"/>
  <c r="L345" i="1"/>
  <c r="O345" i="1"/>
  <c r="P345" i="1"/>
  <c r="Q345" i="1"/>
  <c r="R345" i="1"/>
  <c r="S345" i="1"/>
  <c r="T345" i="1"/>
  <c r="U345" i="1"/>
  <c r="V345" i="1"/>
  <c r="K308" i="1"/>
  <c r="L308" i="1"/>
  <c r="O308" i="1"/>
  <c r="P308" i="1"/>
  <c r="Q308" i="1"/>
  <c r="R308" i="1"/>
  <c r="S308" i="1"/>
  <c r="T308" i="1"/>
  <c r="U308" i="1"/>
  <c r="V308" i="1"/>
  <c r="K328" i="1"/>
  <c r="L328" i="1"/>
  <c r="O328" i="1"/>
  <c r="P328" i="1"/>
  <c r="Q328" i="1"/>
  <c r="R328" i="1"/>
  <c r="S328" i="1"/>
  <c r="T328" i="1"/>
  <c r="U328" i="1"/>
  <c r="V328" i="1"/>
  <c r="K307" i="1"/>
  <c r="L307" i="1"/>
  <c r="O307" i="1"/>
  <c r="P307" i="1"/>
  <c r="Q307" i="1"/>
  <c r="R307" i="1"/>
  <c r="S307" i="1"/>
  <c r="T307" i="1"/>
  <c r="U307" i="1"/>
  <c r="V307" i="1"/>
  <c r="K330" i="1"/>
  <c r="L330" i="1"/>
  <c r="O330" i="1"/>
  <c r="P330" i="1"/>
  <c r="Q330" i="1"/>
  <c r="R330" i="1"/>
  <c r="S330" i="1"/>
  <c r="T330" i="1"/>
  <c r="U330" i="1"/>
  <c r="V330" i="1"/>
  <c r="K305" i="1"/>
  <c r="L305" i="1"/>
  <c r="O305" i="1"/>
  <c r="P305" i="1"/>
  <c r="Q305" i="1"/>
  <c r="R305" i="1"/>
  <c r="S305" i="1"/>
  <c r="T305" i="1"/>
  <c r="U305" i="1"/>
  <c r="V305" i="1"/>
  <c r="K317" i="1"/>
  <c r="L317" i="1"/>
  <c r="O317" i="1"/>
  <c r="P317" i="1"/>
  <c r="Q317" i="1"/>
  <c r="R317" i="1"/>
  <c r="S317" i="1"/>
  <c r="T317" i="1"/>
  <c r="U317" i="1"/>
  <c r="V317" i="1"/>
  <c r="K341" i="1"/>
  <c r="L341" i="1"/>
  <c r="O341" i="1"/>
  <c r="P341" i="1"/>
  <c r="Q341" i="1"/>
  <c r="R341" i="1"/>
  <c r="S341" i="1"/>
  <c r="T341" i="1"/>
  <c r="U341" i="1"/>
  <c r="V341" i="1"/>
  <c r="K321" i="1"/>
  <c r="L321" i="1"/>
  <c r="O321" i="1"/>
  <c r="P321" i="1"/>
  <c r="Q321" i="1"/>
  <c r="R321" i="1"/>
  <c r="S321" i="1"/>
  <c r="T321" i="1"/>
  <c r="U321" i="1"/>
  <c r="V321" i="1"/>
  <c r="K332" i="1"/>
  <c r="L332" i="1"/>
  <c r="O332" i="1"/>
  <c r="P332" i="1"/>
  <c r="Q332" i="1"/>
  <c r="R332" i="1"/>
  <c r="S332" i="1"/>
  <c r="T332" i="1"/>
  <c r="U332" i="1"/>
  <c r="V332" i="1"/>
  <c r="K301" i="1"/>
  <c r="L301" i="1"/>
  <c r="O301" i="1"/>
  <c r="P301" i="1"/>
  <c r="Q301" i="1"/>
  <c r="R301" i="1"/>
  <c r="S301" i="1"/>
  <c r="T301" i="1"/>
  <c r="U301" i="1"/>
  <c r="V301" i="1"/>
  <c r="K333" i="1"/>
  <c r="L333" i="1"/>
  <c r="O333" i="1"/>
  <c r="P333" i="1"/>
  <c r="Q333" i="1"/>
  <c r="R333" i="1"/>
  <c r="S333" i="1"/>
  <c r="T333" i="1"/>
  <c r="U333" i="1"/>
  <c r="V333" i="1"/>
  <c r="K299" i="1"/>
  <c r="L299" i="1"/>
  <c r="O299" i="1"/>
  <c r="P299" i="1"/>
  <c r="Q299" i="1"/>
  <c r="R299" i="1"/>
  <c r="S299" i="1"/>
  <c r="T299" i="1"/>
  <c r="U299" i="1"/>
  <c r="V299" i="1"/>
  <c r="K316" i="1"/>
  <c r="L316" i="1"/>
  <c r="O316" i="1"/>
  <c r="P316" i="1"/>
  <c r="Q316" i="1"/>
  <c r="R316" i="1"/>
  <c r="S316" i="1"/>
  <c r="T316" i="1"/>
  <c r="U316" i="1"/>
  <c r="V316" i="1"/>
  <c r="K319" i="1"/>
  <c r="L319" i="1"/>
  <c r="O319" i="1"/>
  <c r="P319" i="1"/>
  <c r="Q319" i="1"/>
  <c r="R319" i="1"/>
  <c r="S319" i="1"/>
  <c r="T319" i="1"/>
  <c r="U319" i="1"/>
  <c r="V319" i="1"/>
  <c r="K315" i="1"/>
  <c r="L315" i="1"/>
  <c r="O315" i="1"/>
  <c r="P315" i="1"/>
  <c r="Q315" i="1"/>
  <c r="R315" i="1"/>
  <c r="S315" i="1"/>
  <c r="T315" i="1"/>
  <c r="U315" i="1"/>
  <c r="V315" i="1"/>
  <c r="K346" i="1"/>
  <c r="L346" i="1"/>
  <c r="O346" i="1"/>
  <c r="P346" i="1"/>
  <c r="Q346" i="1"/>
  <c r="R346" i="1"/>
  <c r="S346" i="1"/>
  <c r="T346" i="1"/>
  <c r="U346" i="1"/>
  <c r="V346" i="1"/>
  <c r="K462" i="1"/>
  <c r="L462" i="1"/>
  <c r="O462" i="1"/>
  <c r="P462" i="1"/>
  <c r="Q462" i="1"/>
  <c r="R462" i="1"/>
  <c r="S462" i="1"/>
  <c r="T462" i="1"/>
  <c r="U462" i="1"/>
  <c r="V462" i="1"/>
  <c r="K471" i="1"/>
  <c r="L471" i="1"/>
  <c r="O471" i="1"/>
  <c r="P471" i="1"/>
  <c r="Q471" i="1"/>
  <c r="R471" i="1"/>
  <c r="S471" i="1"/>
  <c r="T471" i="1"/>
  <c r="U471" i="1"/>
  <c r="V471" i="1"/>
  <c r="K472" i="1"/>
  <c r="L472" i="1"/>
  <c r="O472" i="1"/>
  <c r="P472" i="1"/>
  <c r="Q472" i="1"/>
  <c r="R472" i="1"/>
  <c r="S472" i="1"/>
  <c r="T472" i="1"/>
  <c r="U472" i="1"/>
  <c r="V472" i="1"/>
  <c r="K463" i="1"/>
  <c r="L463" i="1"/>
  <c r="O463" i="1"/>
  <c r="P463" i="1"/>
  <c r="Q463" i="1"/>
  <c r="R463" i="1"/>
  <c r="S463" i="1"/>
  <c r="T463" i="1"/>
  <c r="U463" i="1"/>
  <c r="V463" i="1"/>
  <c r="K436" i="1"/>
  <c r="L436" i="1"/>
  <c r="O436" i="1"/>
  <c r="P436" i="1"/>
  <c r="Q436" i="1"/>
  <c r="R436" i="1"/>
  <c r="S436" i="1"/>
  <c r="T436" i="1"/>
  <c r="U436" i="1"/>
  <c r="V436" i="1"/>
  <c r="K444" i="1"/>
  <c r="L444" i="1"/>
  <c r="O444" i="1"/>
  <c r="P444" i="1"/>
  <c r="Q444" i="1"/>
  <c r="R444" i="1"/>
  <c r="S444" i="1"/>
  <c r="T444" i="1"/>
  <c r="U444" i="1"/>
  <c r="V444" i="1"/>
  <c r="K416" i="1"/>
  <c r="L416" i="1"/>
  <c r="O416" i="1"/>
  <c r="P416" i="1"/>
  <c r="Q416" i="1"/>
  <c r="R416" i="1"/>
  <c r="S416" i="1"/>
  <c r="T416" i="1"/>
  <c r="U416" i="1"/>
  <c r="V416" i="1"/>
  <c r="K459" i="1"/>
  <c r="L459" i="1"/>
  <c r="O459" i="1"/>
  <c r="P459" i="1"/>
  <c r="Q459" i="1"/>
  <c r="R459" i="1"/>
  <c r="S459" i="1"/>
  <c r="T459" i="1"/>
  <c r="U459" i="1"/>
  <c r="V459" i="1"/>
  <c r="K425" i="1"/>
  <c r="L425" i="1"/>
  <c r="O425" i="1"/>
  <c r="P425" i="1"/>
  <c r="Q425" i="1"/>
  <c r="R425" i="1"/>
  <c r="S425" i="1"/>
  <c r="T425" i="1"/>
  <c r="U425" i="1"/>
  <c r="V425" i="1"/>
  <c r="K468" i="1"/>
  <c r="L468" i="1"/>
  <c r="O468" i="1"/>
  <c r="P468" i="1"/>
  <c r="Q468" i="1"/>
  <c r="R468" i="1"/>
  <c r="S468" i="1"/>
  <c r="T468" i="1"/>
  <c r="U468" i="1"/>
  <c r="V468" i="1"/>
  <c r="K473" i="1"/>
  <c r="L473" i="1"/>
  <c r="O473" i="1"/>
  <c r="P473" i="1"/>
  <c r="Q473" i="1"/>
  <c r="R473" i="1"/>
  <c r="S473" i="1"/>
  <c r="T473" i="1"/>
  <c r="U473" i="1"/>
  <c r="V473" i="1"/>
  <c r="K430" i="1"/>
  <c r="L430" i="1"/>
  <c r="O430" i="1"/>
  <c r="P430" i="1"/>
  <c r="Q430" i="1"/>
  <c r="R430" i="1"/>
  <c r="S430" i="1"/>
  <c r="T430" i="1"/>
  <c r="U430" i="1"/>
  <c r="V430" i="1"/>
  <c r="K431" i="1"/>
  <c r="L431" i="1"/>
  <c r="O431" i="1"/>
  <c r="P431" i="1"/>
  <c r="Q431" i="1"/>
  <c r="R431" i="1"/>
  <c r="S431" i="1"/>
  <c r="T431" i="1"/>
  <c r="U431" i="1"/>
  <c r="V431" i="1"/>
  <c r="K446" i="1"/>
  <c r="L446" i="1"/>
  <c r="O446" i="1"/>
  <c r="P446" i="1"/>
  <c r="Q446" i="1"/>
  <c r="R446" i="1"/>
  <c r="S446" i="1"/>
  <c r="T446" i="1"/>
  <c r="U446" i="1"/>
  <c r="V446" i="1"/>
  <c r="K454" i="1"/>
  <c r="L454" i="1"/>
  <c r="O454" i="1"/>
  <c r="P454" i="1"/>
  <c r="Q454" i="1"/>
  <c r="R454" i="1"/>
  <c r="S454" i="1"/>
  <c r="T454" i="1"/>
  <c r="U454" i="1"/>
  <c r="V454" i="1"/>
  <c r="K455" i="1"/>
  <c r="L455" i="1"/>
  <c r="O455" i="1"/>
  <c r="P455" i="1"/>
  <c r="Q455" i="1"/>
  <c r="R455" i="1"/>
  <c r="S455" i="1"/>
  <c r="T455" i="1"/>
  <c r="U455" i="1"/>
  <c r="V455" i="1"/>
  <c r="K423" i="1"/>
  <c r="L423" i="1"/>
  <c r="O423" i="1"/>
  <c r="P423" i="1"/>
  <c r="Q423" i="1"/>
  <c r="R423" i="1"/>
  <c r="S423" i="1"/>
  <c r="T423" i="1"/>
  <c r="U423" i="1"/>
  <c r="V423" i="1"/>
  <c r="K440" i="1"/>
  <c r="L440" i="1"/>
  <c r="O440" i="1"/>
  <c r="P440" i="1"/>
  <c r="Q440" i="1"/>
  <c r="R440" i="1"/>
  <c r="S440" i="1"/>
  <c r="T440" i="1"/>
  <c r="U440" i="1"/>
  <c r="V440" i="1"/>
  <c r="K466" i="1"/>
  <c r="L466" i="1"/>
  <c r="O466" i="1"/>
  <c r="P466" i="1"/>
  <c r="Q466" i="1"/>
  <c r="R466" i="1"/>
  <c r="S466" i="1"/>
  <c r="T466" i="1"/>
  <c r="U466" i="1"/>
  <c r="V466" i="1"/>
  <c r="K432" i="1"/>
  <c r="L432" i="1"/>
  <c r="O432" i="1"/>
  <c r="P432" i="1"/>
  <c r="Q432" i="1"/>
  <c r="R432" i="1"/>
  <c r="S432" i="1"/>
  <c r="T432" i="1"/>
  <c r="U432" i="1"/>
  <c r="V432" i="1"/>
  <c r="K469" i="1"/>
  <c r="L469" i="1"/>
  <c r="O469" i="1"/>
  <c r="P469" i="1"/>
  <c r="Q469" i="1"/>
  <c r="R469" i="1"/>
  <c r="S469" i="1"/>
  <c r="T469" i="1"/>
  <c r="U469" i="1"/>
  <c r="V469" i="1"/>
  <c r="K470" i="1"/>
  <c r="L470" i="1"/>
  <c r="O470" i="1"/>
  <c r="P470" i="1"/>
  <c r="Q470" i="1"/>
  <c r="R470" i="1"/>
  <c r="S470" i="1"/>
  <c r="T470" i="1"/>
  <c r="U470" i="1"/>
  <c r="V470" i="1"/>
  <c r="K441" i="1"/>
  <c r="L441" i="1"/>
  <c r="O441" i="1"/>
  <c r="P441" i="1"/>
  <c r="Q441" i="1"/>
  <c r="R441" i="1"/>
  <c r="S441" i="1"/>
  <c r="T441" i="1"/>
  <c r="U441" i="1"/>
  <c r="V441" i="1"/>
  <c r="K438" i="1"/>
  <c r="L438" i="1"/>
  <c r="O438" i="1"/>
  <c r="P438" i="1"/>
  <c r="Q438" i="1"/>
  <c r="R438" i="1"/>
  <c r="S438" i="1"/>
  <c r="T438" i="1"/>
  <c r="U438" i="1"/>
  <c r="V438" i="1"/>
  <c r="K456" i="1"/>
  <c r="L456" i="1"/>
  <c r="O456" i="1"/>
  <c r="P456" i="1"/>
  <c r="Q456" i="1"/>
  <c r="R456" i="1"/>
  <c r="S456" i="1"/>
  <c r="T456" i="1"/>
  <c r="U456" i="1"/>
  <c r="V456" i="1"/>
  <c r="K464" i="1"/>
  <c r="L464" i="1"/>
  <c r="O464" i="1"/>
  <c r="P464" i="1"/>
  <c r="Q464" i="1"/>
  <c r="R464" i="1"/>
  <c r="S464" i="1"/>
  <c r="T464" i="1"/>
  <c r="U464" i="1"/>
  <c r="V464" i="1"/>
  <c r="K460" i="1"/>
  <c r="L460" i="1"/>
  <c r="O460" i="1"/>
  <c r="P460" i="1"/>
  <c r="Q460" i="1"/>
  <c r="R460" i="1"/>
  <c r="S460" i="1"/>
  <c r="T460" i="1"/>
  <c r="U460" i="1"/>
  <c r="V460" i="1"/>
  <c r="K443" i="1"/>
  <c r="L443" i="1"/>
  <c r="O443" i="1"/>
  <c r="P443" i="1"/>
  <c r="Q443" i="1"/>
  <c r="R443" i="1"/>
  <c r="S443" i="1"/>
  <c r="T443" i="1"/>
  <c r="U443" i="1"/>
  <c r="V443" i="1"/>
  <c r="K465" i="1"/>
  <c r="L465" i="1"/>
  <c r="O465" i="1"/>
  <c r="P465" i="1"/>
  <c r="Q465" i="1"/>
  <c r="R465" i="1"/>
  <c r="S465" i="1"/>
  <c r="T465" i="1"/>
  <c r="U465" i="1"/>
  <c r="V465" i="1"/>
  <c r="K452" i="1"/>
  <c r="L452" i="1"/>
  <c r="O452" i="1"/>
  <c r="P452" i="1"/>
  <c r="Q452" i="1"/>
  <c r="R452" i="1"/>
  <c r="S452" i="1"/>
  <c r="T452" i="1"/>
  <c r="U452" i="1"/>
  <c r="V452" i="1"/>
  <c r="K457" i="1"/>
  <c r="L457" i="1"/>
  <c r="O457" i="1"/>
  <c r="P457" i="1"/>
  <c r="Q457" i="1"/>
  <c r="R457" i="1"/>
  <c r="S457" i="1"/>
  <c r="T457" i="1"/>
  <c r="U457" i="1"/>
  <c r="V457" i="1"/>
  <c r="K474" i="1"/>
  <c r="L474" i="1"/>
  <c r="O474" i="1"/>
  <c r="P474" i="1"/>
  <c r="Q474" i="1"/>
  <c r="R474" i="1"/>
  <c r="S474" i="1"/>
  <c r="T474" i="1"/>
  <c r="U474" i="1"/>
  <c r="V474" i="1"/>
  <c r="K450" i="1"/>
  <c r="L450" i="1"/>
  <c r="O450" i="1"/>
  <c r="P450" i="1"/>
  <c r="Q450" i="1"/>
  <c r="R450" i="1"/>
  <c r="S450" i="1"/>
  <c r="T450" i="1"/>
  <c r="U450" i="1"/>
  <c r="V450" i="1"/>
  <c r="K475" i="1"/>
  <c r="L475" i="1"/>
  <c r="O475" i="1"/>
  <c r="P475" i="1"/>
  <c r="Q475" i="1"/>
  <c r="R475" i="1"/>
  <c r="S475" i="1"/>
  <c r="T475" i="1"/>
  <c r="U475" i="1"/>
  <c r="V475" i="1"/>
  <c r="K448" i="1"/>
  <c r="L448" i="1"/>
  <c r="O448" i="1"/>
  <c r="P448" i="1"/>
  <c r="Q448" i="1"/>
  <c r="R448" i="1"/>
  <c r="S448" i="1"/>
  <c r="T448" i="1"/>
  <c r="U448" i="1"/>
  <c r="V448" i="1"/>
  <c r="K458" i="1"/>
  <c r="L458" i="1"/>
  <c r="O458" i="1"/>
  <c r="P458" i="1"/>
  <c r="Q458" i="1"/>
  <c r="R458" i="1"/>
  <c r="S458" i="1"/>
  <c r="T458" i="1"/>
  <c r="U458" i="1"/>
  <c r="V458" i="1"/>
  <c r="K420" i="1"/>
  <c r="L420" i="1"/>
  <c r="O420" i="1"/>
  <c r="P420" i="1"/>
  <c r="Q420" i="1"/>
  <c r="R420" i="1"/>
  <c r="S420" i="1"/>
  <c r="T420" i="1"/>
  <c r="U420" i="1"/>
  <c r="V420" i="1"/>
  <c r="K419" i="1"/>
  <c r="L419" i="1"/>
  <c r="O419" i="1"/>
  <c r="P419" i="1"/>
  <c r="Q419" i="1"/>
  <c r="R419" i="1"/>
  <c r="S419" i="1"/>
  <c r="T419" i="1"/>
  <c r="U419" i="1"/>
  <c r="V419" i="1"/>
  <c r="K414" i="1"/>
  <c r="L414" i="1"/>
  <c r="O414" i="1"/>
  <c r="P414" i="1"/>
  <c r="Q414" i="1"/>
  <c r="R414" i="1"/>
  <c r="S414" i="1"/>
  <c r="T414" i="1"/>
  <c r="U414" i="1"/>
  <c r="V414" i="1"/>
  <c r="K437" i="1"/>
  <c r="L437" i="1"/>
  <c r="O437" i="1"/>
  <c r="P437" i="1"/>
  <c r="Q437" i="1"/>
  <c r="R437" i="1"/>
  <c r="S437" i="1"/>
  <c r="T437" i="1"/>
  <c r="U437" i="1"/>
  <c r="V437" i="1"/>
  <c r="K442" i="1"/>
  <c r="L442" i="1"/>
  <c r="O442" i="1"/>
  <c r="P442" i="1"/>
  <c r="Q442" i="1"/>
  <c r="R442" i="1"/>
  <c r="S442" i="1"/>
  <c r="T442" i="1"/>
  <c r="U442" i="1"/>
  <c r="V442" i="1"/>
  <c r="K453" i="1"/>
  <c r="L453" i="1"/>
  <c r="O453" i="1"/>
  <c r="P453" i="1"/>
  <c r="Q453" i="1"/>
  <c r="R453" i="1"/>
  <c r="S453" i="1"/>
  <c r="T453" i="1"/>
  <c r="U453" i="1"/>
  <c r="V453" i="1"/>
  <c r="K424" i="1"/>
  <c r="L424" i="1"/>
  <c r="O424" i="1"/>
  <c r="P424" i="1"/>
  <c r="Q424" i="1"/>
  <c r="R424" i="1"/>
  <c r="S424" i="1"/>
  <c r="T424" i="1"/>
  <c r="U424" i="1"/>
  <c r="V424" i="1"/>
  <c r="K428" i="1"/>
  <c r="L428" i="1"/>
  <c r="O428" i="1"/>
  <c r="P428" i="1"/>
  <c r="Q428" i="1"/>
  <c r="R428" i="1"/>
  <c r="S428" i="1"/>
  <c r="T428" i="1"/>
  <c r="U428" i="1"/>
  <c r="V428" i="1"/>
  <c r="K434" i="1"/>
  <c r="L434" i="1"/>
  <c r="O434" i="1"/>
  <c r="P434" i="1"/>
  <c r="Q434" i="1"/>
  <c r="R434" i="1"/>
  <c r="S434" i="1"/>
  <c r="T434" i="1"/>
  <c r="U434" i="1"/>
  <c r="V434" i="1"/>
  <c r="K417" i="1"/>
  <c r="L417" i="1"/>
  <c r="O417" i="1"/>
  <c r="P417" i="1"/>
  <c r="Q417" i="1"/>
  <c r="R417" i="1"/>
  <c r="S417" i="1"/>
  <c r="T417" i="1"/>
  <c r="U417" i="1"/>
  <c r="V417" i="1"/>
  <c r="K467" i="1"/>
  <c r="L467" i="1"/>
  <c r="O467" i="1"/>
  <c r="P467" i="1"/>
  <c r="Q467" i="1"/>
  <c r="R467" i="1"/>
  <c r="S467" i="1"/>
  <c r="T467" i="1"/>
  <c r="U467" i="1"/>
  <c r="V467" i="1"/>
  <c r="K426" i="1"/>
  <c r="L426" i="1"/>
  <c r="O426" i="1"/>
  <c r="P426" i="1"/>
  <c r="Q426" i="1"/>
  <c r="R426" i="1"/>
  <c r="S426" i="1"/>
  <c r="T426" i="1"/>
  <c r="U426" i="1"/>
  <c r="V426" i="1"/>
  <c r="K447" i="1"/>
  <c r="L447" i="1"/>
  <c r="O447" i="1"/>
  <c r="P447" i="1"/>
  <c r="Q447" i="1"/>
  <c r="R447" i="1"/>
  <c r="S447" i="1"/>
  <c r="T447" i="1"/>
  <c r="U447" i="1"/>
  <c r="V447" i="1"/>
  <c r="K422" i="1"/>
  <c r="L422" i="1"/>
  <c r="O422" i="1"/>
  <c r="P422" i="1"/>
  <c r="Q422" i="1"/>
  <c r="R422" i="1"/>
  <c r="S422" i="1"/>
  <c r="T422" i="1"/>
  <c r="U422" i="1"/>
  <c r="V422" i="1"/>
  <c r="K421" i="1"/>
  <c r="L421" i="1"/>
  <c r="O421" i="1"/>
  <c r="P421" i="1"/>
  <c r="Q421" i="1"/>
  <c r="R421" i="1"/>
  <c r="S421" i="1"/>
  <c r="T421" i="1"/>
  <c r="U421" i="1"/>
  <c r="V421" i="1"/>
  <c r="K418" i="1"/>
  <c r="L418" i="1"/>
  <c r="O418" i="1"/>
  <c r="P418" i="1"/>
  <c r="Q418" i="1"/>
  <c r="R418" i="1"/>
  <c r="S418" i="1"/>
  <c r="T418" i="1"/>
  <c r="U418" i="1"/>
  <c r="V418" i="1"/>
  <c r="K439" i="1"/>
  <c r="L439" i="1"/>
  <c r="O439" i="1"/>
  <c r="P439" i="1"/>
  <c r="Q439" i="1"/>
  <c r="R439" i="1"/>
  <c r="S439" i="1"/>
  <c r="T439" i="1"/>
  <c r="U439" i="1"/>
  <c r="V439" i="1"/>
  <c r="K449" i="1"/>
  <c r="L449" i="1"/>
  <c r="O449" i="1"/>
  <c r="P449" i="1"/>
  <c r="Q449" i="1"/>
  <c r="R449" i="1"/>
  <c r="S449" i="1"/>
  <c r="T449" i="1"/>
  <c r="U449" i="1"/>
  <c r="V449" i="1"/>
  <c r="K435" i="1"/>
  <c r="L435" i="1"/>
  <c r="O435" i="1"/>
  <c r="P435" i="1"/>
  <c r="Q435" i="1"/>
  <c r="R435" i="1"/>
  <c r="S435" i="1"/>
  <c r="T435" i="1"/>
  <c r="U435" i="1"/>
  <c r="V435" i="1"/>
  <c r="K445" i="1"/>
  <c r="L445" i="1"/>
  <c r="O445" i="1"/>
  <c r="P445" i="1"/>
  <c r="Q445" i="1"/>
  <c r="R445" i="1"/>
  <c r="S445" i="1"/>
  <c r="T445" i="1"/>
  <c r="U445" i="1"/>
  <c r="V445" i="1"/>
  <c r="K415" i="1"/>
  <c r="L415" i="1"/>
  <c r="O415" i="1"/>
  <c r="P415" i="1"/>
  <c r="Q415" i="1"/>
  <c r="R415" i="1"/>
  <c r="S415" i="1"/>
  <c r="T415" i="1"/>
  <c r="U415" i="1"/>
  <c r="V415" i="1"/>
  <c r="K451" i="1"/>
  <c r="L451" i="1"/>
  <c r="O451" i="1"/>
  <c r="P451" i="1"/>
  <c r="Q451" i="1"/>
  <c r="R451" i="1"/>
  <c r="S451" i="1"/>
  <c r="T451" i="1"/>
  <c r="U451" i="1"/>
  <c r="V451" i="1"/>
  <c r="K413" i="1"/>
  <c r="L413" i="1"/>
  <c r="O413" i="1"/>
  <c r="P413" i="1"/>
  <c r="Q413" i="1"/>
  <c r="R413" i="1"/>
  <c r="S413" i="1"/>
  <c r="T413" i="1"/>
  <c r="U413" i="1"/>
  <c r="V413" i="1"/>
  <c r="K433" i="1"/>
  <c r="L433" i="1"/>
  <c r="O433" i="1"/>
  <c r="P433" i="1"/>
  <c r="Q433" i="1"/>
  <c r="R433" i="1"/>
  <c r="S433" i="1"/>
  <c r="T433" i="1"/>
  <c r="U433" i="1"/>
  <c r="V433" i="1"/>
  <c r="K429" i="1"/>
  <c r="L429" i="1"/>
  <c r="O429" i="1"/>
  <c r="P429" i="1"/>
  <c r="Q429" i="1"/>
  <c r="R429" i="1"/>
  <c r="S429" i="1"/>
  <c r="T429" i="1"/>
  <c r="U429" i="1"/>
  <c r="V429" i="1"/>
  <c r="K427" i="1"/>
  <c r="L427" i="1"/>
  <c r="O427" i="1"/>
  <c r="P427" i="1"/>
  <c r="Q427" i="1"/>
  <c r="R427" i="1"/>
  <c r="S427" i="1"/>
  <c r="T427" i="1"/>
  <c r="U427" i="1"/>
  <c r="V427" i="1"/>
  <c r="K461" i="1"/>
  <c r="L461" i="1"/>
  <c r="O461" i="1"/>
  <c r="P461" i="1"/>
  <c r="Q461" i="1"/>
  <c r="R461" i="1"/>
  <c r="S461" i="1"/>
  <c r="T461" i="1"/>
  <c r="U461" i="1"/>
  <c r="V461" i="1"/>
  <c r="K630" i="1"/>
  <c r="L630" i="1"/>
  <c r="O630" i="1"/>
  <c r="P630" i="1"/>
  <c r="Q630" i="1"/>
  <c r="R630" i="1"/>
  <c r="S630" i="1"/>
  <c r="T630" i="1"/>
  <c r="U630" i="1"/>
  <c r="V630" i="1"/>
  <c r="K653" i="1"/>
  <c r="L653" i="1"/>
  <c r="O653" i="1"/>
  <c r="P653" i="1"/>
  <c r="Q653" i="1"/>
  <c r="R653" i="1"/>
  <c r="S653" i="1"/>
  <c r="T653" i="1"/>
  <c r="U653" i="1"/>
  <c r="V653" i="1"/>
  <c r="K632" i="1"/>
  <c r="L632" i="1"/>
  <c r="O632" i="1"/>
  <c r="P632" i="1"/>
  <c r="Q632" i="1"/>
  <c r="R632" i="1"/>
  <c r="S632" i="1"/>
  <c r="T632" i="1"/>
  <c r="U632" i="1"/>
  <c r="V632" i="1"/>
  <c r="K633" i="1"/>
  <c r="L633" i="1"/>
  <c r="O633" i="1"/>
  <c r="P633" i="1"/>
  <c r="Q633" i="1"/>
  <c r="R633" i="1"/>
  <c r="S633" i="1"/>
  <c r="T633" i="1"/>
  <c r="U633" i="1"/>
  <c r="V633" i="1"/>
  <c r="K638" i="1"/>
  <c r="L638" i="1"/>
  <c r="O638" i="1"/>
  <c r="P638" i="1"/>
  <c r="Q638" i="1"/>
  <c r="R638" i="1"/>
  <c r="S638" i="1"/>
  <c r="T638" i="1"/>
  <c r="U638" i="1"/>
  <c r="V638" i="1"/>
  <c r="K605" i="1"/>
  <c r="L605" i="1"/>
  <c r="O605" i="1"/>
  <c r="P605" i="1"/>
  <c r="Q605" i="1"/>
  <c r="R605" i="1"/>
  <c r="S605" i="1"/>
  <c r="T605" i="1"/>
  <c r="U605" i="1"/>
  <c r="V605" i="1"/>
  <c r="K645" i="1"/>
  <c r="L645" i="1"/>
  <c r="O645" i="1"/>
  <c r="P645" i="1"/>
  <c r="Q645" i="1"/>
  <c r="R645" i="1"/>
  <c r="S645" i="1"/>
  <c r="T645" i="1"/>
  <c r="U645" i="1"/>
  <c r="V645" i="1"/>
  <c r="K612" i="1"/>
  <c r="L612" i="1"/>
  <c r="O612" i="1"/>
  <c r="P612" i="1"/>
  <c r="Q612" i="1"/>
  <c r="R612" i="1"/>
  <c r="S612" i="1"/>
  <c r="T612" i="1"/>
  <c r="U612" i="1"/>
  <c r="V612" i="1"/>
  <c r="K623" i="1"/>
  <c r="L623" i="1"/>
  <c r="O623" i="1"/>
  <c r="P623" i="1"/>
  <c r="Q623" i="1"/>
  <c r="R623" i="1"/>
  <c r="S623" i="1"/>
  <c r="T623" i="1"/>
  <c r="U623" i="1"/>
  <c r="V623" i="1"/>
  <c r="K614" i="1"/>
  <c r="L614" i="1"/>
  <c r="O614" i="1"/>
  <c r="P614" i="1"/>
  <c r="Q614" i="1"/>
  <c r="R614" i="1"/>
  <c r="S614" i="1"/>
  <c r="T614" i="1"/>
  <c r="U614" i="1"/>
  <c r="V614" i="1"/>
  <c r="K621" i="1"/>
  <c r="L621" i="1"/>
  <c r="O621" i="1"/>
  <c r="P621" i="1"/>
  <c r="Q621" i="1"/>
  <c r="R621" i="1"/>
  <c r="S621" i="1"/>
  <c r="T621" i="1"/>
  <c r="U621" i="1"/>
  <c r="V621" i="1"/>
  <c r="K639" i="1"/>
  <c r="L639" i="1"/>
  <c r="O639" i="1"/>
  <c r="P639" i="1"/>
  <c r="Q639" i="1"/>
  <c r="R639" i="1"/>
  <c r="S639" i="1"/>
  <c r="T639" i="1"/>
  <c r="U639" i="1"/>
  <c r="V639" i="1"/>
  <c r="K640" i="1"/>
  <c r="L640" i="1"/>
  <c r="O640" i="1"/>
  <c r="P640" i="1"/>
  <c r="Q640" i="1"/>
  <c r="R640" i="1"/>
  <c r="S640" i="1"/>
  <c r="T640" i="1"/>
  <c r="U640" i="1"/>
  <c r="V640" i="1"/>
  <c r="K618" i="1"/>
  <c r="L618" i="1"/>
  <c r="O618" i="1"/>
  <c r="P618" i="1"/>
  <c r="Q618" i="1"/>
  <c r="R618" i="1"/>
  <c r="S618" i="1"/>
  <c r="T618" i="1"/>
  <c r="U618" i="1"/>
  <c r="V618" i="1"/>
  <c r="K634" i="1"/>
  <c r="L634" i="1"/>
  <c r="O634" i="1"/>
  <c r="P634" i="1"/>
  <c r="Q634" i="1"/>
  <c r="R634" i="1"/>
  <c r="S634" i="1"/>
  <c r="T634" i="1"/>
  <c r="U634" i="1"/>
  <c r="V634" i="1"/>
  <c r="K625" i="1"/>
  <c r="L625" i="1"/>
  <c r="O625" i="1"/>
  <c r="P625" i="1"/>
  <c r="Q625" i="1"/>
  <c r="R625" i="1"/>
  <c r="S625" i="1"/>
  <c r="T625" i="1"/>
  <c r="U625" i="1"/>
  <c r="V625" i="1"/>
  <c r="K619" i="1"/>
  <c r="L619" i="1"/>
  <c r="O619" i="1"/>
  <c r="P619" i="1"/>
  <c r="Q619" i="1"/>
  <c r="R619" i="1"/>
  <c r="S619" i="1"/>
  <c r="T619" i="1"/>
  <c r="U619" i="1"/>
  <c r="V619" i="1"/>
  <c r="K616" i="1"/>
  <c r="L616" i="1"/>
  <c r="O616" i="1"/>
  <c r="P616" i="1"/>
  <c r="Q616" i="1"/>
  <c r="R616" i="1"/>
  <c r="S616" i="1"/>
  <c r="T616" i="1"/>
  <c r="U616" i="1"/>
  <c r="V616" i="1"/>
  <c r="K646" i="1"/>
  <c r="L646" i="1"/>
  <c r="O646" i="1"/>
  <c r="P646" i="1"/>
  <c r="Q646" i="1"/>
  <c r="R646" i="1"/>
  <c r="S646" i="1"/>
  <c r="T646" i="1"/>
  <c r="U646" i="1"/>
  <c r="V646" i="1"/>
  <c r="K641" i="1"/>
  <c r="L641" i="1"/>
  <c r="O641" i="1"/>
  <c r="P641" i="1"/>
  <c r="Q641" i="1"/>
  <c r="R641" i="1"/>
  <c r="S641" i="1"/>
  <c r="T641" i="1"/>
  <c r="U641" i="1"/>
  <c r="V641" i="1"/>
  <c r="K636" i="1"/>
  <c r="L636" i="1"/>
  <c r="O636" i="1"/>
  <c r="P636" i="1"/>
  <c r="Q636" i="1"/>
  <c r="R636" i="1"/>
  <c r="S636" i="1"/>
  <c r="T636" i="1"/>
  <c r="U636" i="1"/>
  <c r="V636" i="1"/>
  <c r="K627" i="1"/>
  <c r="L627" i="1"/>
  <c r="O627" i="1"/>
  <c r="P627" i="1"/>
  <c r="Q627" i="1"/>
  <c r="R627" i="1"/>
  <c r="S627" i="1"/>
  <c r="T627" i="1"/>
  <c r="U627" i="1"/>
  <c r="V627" i="1"/>
  <c r="K637" i="1"/>
  <c r="L637" i="1"/>
  <c r="O637" i="1"/>
  <c r="P637" i="1"/>
  <c r="Q637" i="1"/>
  <c r="R637" i="1"/>
  <c r="S637" i="1"/>
  <c r="T637" i="1"/>
  <c r="U637" i="1"/>
  <c r="V637" i="1"/>
  <c r="K652" i="1"/>
  <c r="L652" i="1"/>
  <c r="O652" i="1"/>
  <c r="P652" i="1"/>
  <c r="Q652" i="1"/>
  <c r="R652" i="1"/>
  <c r="S652" i="1"/>
  <c r="T652" i="1"/>
  <c r="U652" i="1"/>
  <c r="V652" i="1"/>
  <c r="K647" i="1"/>
  <c r="L647" i="1"/>
  <c r="O647" i="1"/>
  <c r="P647" i="1"/>
  <c r="Q647" i="1"/>
  <c r="R647" i="1"/>
  <c r="S647" i="1"/>
  <c r="T647" i="1"/>
  <c r="U647" i="1"/>
  <c r="V647" i="1"/>
  <c r="K648" i="1"/>
  <c r="L648" i="1"/>
  <c r="O648" i="1"/>
  <c r="P648" i="1"/>
  <c r="Q648" i="1"/>
  <c r="R648" i="1"/>
  <c r="S648" i="1"/>
  <c r="T648" i="1"/>
  <c r="U648" i="1"/>
  <c r="V648" i="1"/>
  <c r="K642" i="1"/>
  <c r="L642" i="1"/>
  <c r="O642" i="1"/>
  <c r="P642" i="1"/>
  <c r="Q642" i="1"/>
  <c r="R642" i="1"/>
  <c r="S642" i="1"/>
  <c r="T642" i="1"/>
  <c r="U642" i="1"/>
  <c r="V642" i="1"/>
  <c r="K609" i="1"/>
  <c r="L609" i="1"/>
  <c r="O609" i="1"/>
  <c r="P609" i="1"/>
  <c r="Q609" i="1"/>
  <c r="R609" i="1"/>
  <c r="S609" i="1"/>
  <c r="T609" i="1"/>
  <c r="U609" i="1"/>
  <c r="V609" i="1"/>
  <c r="K608" i="1"/>
  <c r="L608" i="1"/>
  <c r="O608" i="1"/>
  <c r="P608" i="1"/>
  <c r="Q608" i="1"/>
  <c r="R608" i="1"/>
  <c r="S608" i="1"/>
  <c r="T608" i="1"/>
  <c r="U608" i="1"/>
  <c r="V608" i="1"/>
  <c r="K603" i="1"/>
  <c r="L603" i="1"/>
  <c r="O603" i="1"/>
  <c r="P603" i="1"/>
  <c r="Q603" i="1"/>
  <c r="R603" i="1"/>
  <c r="S603" i="1"/>
  <c r="T603" i="1"/>
  <c r="U603" i="1"/>
  <c r="V603" i="1"/>
  <c r="K615" i="1"/>
  <c r="L615" i="1"/>
  <c r="O615" i="1"/>
  <c r="P615" i="1"/>
  <c r="Q615" i="1"/>
  <c r="R615" i="1"/>
  <c r="S615" i="1"/>
  <c r="T615" i="1"/>
  <c r="U615" i="1"/>
  <c r="V615" i="1"/>
  <c r="K626" i="1"/>
  <c r="L626" i="1"/>
  <c r="O626" i="1"/>
  <c r="P626" i="1"/>
  <c r="Q626" i="1"/>
  <c r="R626" i="1"/>
  <c r="S626" i="1"/>
  <c r="T626" i="1"/>
  <c r="U626" i="1"/>
  <c r="V626" i="1"/>
  <c r="K649" i="1"/>
  <c r="L649" i="1"/>
  <c r="O649" i="1"/>
  <c r="P649" i="1"/>
  <c r="Q649" i="1"/>
  <c r="R649" i="1"/>
  <c r="S649" i="1"/>
  <c r="T649" i="1"/>
  <c r="U649" i="1"/>
  <c r="V649" i="1"/>
  <c r="K624" i="1"/>
  <c r="L624" i="1"/>
  <c r="O624" i="1"/>
  <c r="P624" i="1"/>
  <c r="Q624" i="1"/>
  <c r="R624" i="1"/>
  <c r="S624" i="1"/>
  <c r="T624" i="1"/>
  <c r="U624" i="1"/>
  <c r="V624" i="1"/>
  <c r="K617" i="1"/>
  <c r="L617" i="1"/>
  <c r="O617" i="1"/>
  <c r="P617" i="1"/>
  <c r="Q617" i="1"/>
  <c r="R617" i="1"/>
  <c r="S617" i="1"/>
  <c r="T617" i="1"/>
  <c r="U617" i="1"/>
  <c r="V617" i="1"/>
  <c r="K643" i="1"/>
  <c r="L643" i="1"/>
  <c r="O643" i="1"/>
  <c r="P643" i="1"/>
  <c r="Q643" i="1"/>
  <c r="R643" i="1"/>
  <c r="S643" i="1"/>
  <c r="T643" i="1"/>
  <c r="U643" i="1"/>
  <c r="V643" i="1"/>
  <c r="K606" i="1"/>
  <c r="L606" i="1"/>
  <c r="O606" i="1"/>
  <c r="P606" i="1"/>
  <c r="Q606" i="1"/>
  <c r="R606" i="1"/>
  <c r="S606" i="1"/>
  <c r="T606" i="1"/>
  <c r="U606" i="1"/>
  <c r="V606" i="1"/>
  <c r="K611" i="1"/>
  <c r="L611" i="1"/>
  <c r="O611" i="1"/>
  <c r="P611" i="1"/>
  <c r="Q611" i="1"/>
  <c r="R611" i="1"/>
  <c r="S611" i="1"/>
  <c r="T611" i="1"/>
  <c r="U611" i="1"/>
  <c r="V611" i="1"/>
  <c r="K651" i="1"/>
  <c r="L651" i="1"/>
  <c r="O651" i="1"/>
  <c r="P651" i="1"/>
  <c r="Q651" i="1"/>
  <c r="R651" i="1"/>
  <c r="S651" i="1"/>
  <c r="T651" i="1"/>
  <c r="U651" i="1"/>
  <c r="V651" i="1"/>
  <c r="K610" i="1"/>
  <c r="L610" i="1"/>
  <c r="O610" i="1"/>
  <c r="P610" i="1"/>
  <c r="Q610" i="1"/>
  <c r="R610" i="1"/>
  <c r="S610" i="1"/>
  <c r="T610" i="1"/>
  <c r="U610" i="1"/>
  <c r="V610" i="1"/>
  <c r="K620" i="1"/>
  <c r="L620" i="1"/>
  <c r="O620" i="1"/>
  <c r="P620" i="1"/>
  <c r="Q620" i="1"/>
  <c r="R620" i="1"/>
  <c r="S620" i="1"/>
  <c r="T620" i="1"/>
  <c r="U620" i="1"/>
  <c r="V620" i="1"/>
  <c r="K607" i="1"/>
  <c r="L607" i="1"/>
  <c r="O607" i="1"/>
  <c r="P607" i="1"/>
  <c r="Q607" i="1"/>
  <c r="R607" i="1"/>
  <c r="S607" i="1"/>
  <c r="T607" i="1"/>
  <c r="U607" i="1"/>
  <c r="V607" i="1"/>
  <c r="K629" i="1"/>
  <c r="L629" i="1"/>
  <c r="O629" i="1"/>
  <c r="P629" i="1"/>
  <c r="Q629" i="1"/>
  <c r="R629" i="1"/>
  <c r="S629" i="1"/>
  <c r="T629" i="1"/>
  <c r="U629" i="1"/>
  <c r="V629" i="1"/>
  <c r="K644" i="1"/>
  <c r="L644" i="1"/>
  <c r="O644" i="1"/>
  <c r="P644" i="1"/>
  <c r="Q644" i="1"/>
  <c r="R644" i="1"/>
  <c r="S644" i="1"/>
  <c r="T644" i="1"/>
  <c r="U644" i="1"/>
  <c r="V644" i="1"/>
  <c r="K628" i="1"/>
  <c r="L628" i="1"/>
  <c r="O628" i="1"/>
  <c r="P628" i="1"/>
  <c r="Q628" i="1"/>
  <c r="R628" i="1"/>
  <c r="S628" i="1"/>
  <c r="T628" i="1"/>
  <c r="U628" i="1"/>
  <c r="V628" i="1"/>
  <c r="K631" i="1"/>
  <c r="L631" i="1"/>
  <c r="O631" i="1"/>
  <c r="P631" i="1"/>
  <c r="Q631" i="1"/>
  <c r="R631" i="1"/>
  <c r="S631" i="1"/>
  <c r="T631" i="1"/>
  <c r="U631" i="1"/>
  <c r="V631" i="1"/>
  <c r="K604" i="1"/>
  <c r="L604" i="1"/>
  <c r="O604" i="1"/>
  <c r="P604" i="1"/>
  <c r="Q604" i="1"/>
  <c r="R604" i="1"/>
  <c r="S604" i="1"/>
  <c r="T604" i="1"/>
  <c r="U604" i="1"/>
  <c r="V604" i="1"/>
  <c r="K635" i="1"/>
  <c r="L635" i="1"/>
  <c r="O635" i="1"/>
  <c r="P635" i="1"/>
  <c r="Q635" i="1"/>
  <c r="R635" i="1"/>
  <c r="S635" i="1"/>
  <c r="T635" i="1"/>
  <c r="U635" i="1"/>
  <c r="V635" i="1"/>
  <c r="K602" i="1"/>
  <c r="L602" i="1"/>
  <c r="O602" i="1"/>
  <c r="P602" i="1"/>
  <c r="Q602" i="1"/>
  <c r="R602" i="1"/>
  <c r="S602" i="1"/>
  <c r="T602" i="1"/>
  <c r="U602" i="1"/>
  <c r="V602" i="1"/>
  <c r="K613" i="1"/>
  <c r="L613" i="1"/>
  <c r="O613" i="1"/>
  <c r="P613" i="1"/>
  <c r="Q613" i="1"/>
  <c r="R613" i="1"/>
  <c r="S613" i="1"/>
  <c r="T613" i="1"/>
  <c r="U613" i="1"/>
  <c r="V613" i="1"/>
  <c r="K650" i="1"/>
  <c r="L650" i="1"/>
  <c r="O650" i="1"/>
  <c r="P650" i="1"/>
  <c r="Q650" i="1"/>
  <c r="R650" i="1"/>
  <c r="S650" i="1"/>
  <c r="T650" i="1"/>
  <c r="U650" i="1"/>
  <c r="V650" i="1"/>
  <c r="K622" i="1"/>
  <c r="L622" i="1"/>
  <c r="O622" i="1"/>
  <c r="P622" i="1"/>
  <c r="Q622" i="1"/>
  <c r="R622" i="1"/>
  <c r="S622" i="1"/>
  <c r="T622" i="1"/>
  <c r="U622" i="1"/>
  <c r="V622" i="1"/>
  <c r="K654" i="1"/>
  <c r="L654" i="1"/>
  <c r="O654" i="1"/>
  <c r="P654" i="1"/>
  <c r="Q654" i="1"/>
  <c r="R654" i="1"/>
  <c r="S654" i="1"/>
  <c r="T654" i="1"/>
  <c r="U654" i="1"/>
  <c r="V654" i="1"/>
  <c r="K848" i="1"/>
  <c r="L848" i="1"/>
  <c r="O848" i="1"/>
  <c r="P848" i="1"/>
  <c r="Q848" i="1"/>
  <c r="R848" i="1"/>
  <c r="S848" i="1"/>
  <c r="T848" i="1"/>
  <c r="U848" i="1"/>
  <c r="V848" i="1"/>
  <c r="K847" i="1"/>
  <c r="L847" i="1"/>
  <c r="O847" i="1"/>
  <c r="P847" i="1"/>
  <c r="Q847" i="1"/>
  <c r="R847" i="1"/>
  <c r="S847" i="1"/>
  <c r="T847" i="1"/>
  <c r="U847" i="1"/>
  <c r="V847" i="1"/>
  <c r="K851" i="1"/>
  <c r="L851" i="1"/>
  <c r="O851" i="1"/>
  <c r="P851" i="1"/>
  <c r="Q851" i="1"/>
  <c r="R851" i="1"/>
  <c r="S851" i="1"/>
  <c r="T851" i="1"/>
  <c r="U851" i="1"/>
  <c r="V851" i="1"/>
  <c r="K853" i="1"/>
  <c r="L853" i="1"/>
  <c r="O853" i="1"/>
  <c r="P853" i="1"/>
  <c r="Q853" i="1"/>
  <c r="R853" i="1"/>
  <c r="S853" i="1"/>
  <c r="T853" i="1"/>
  <c r="U853" i="1"/>
  <c r="V853" i="1"/>
  <c r="K854" i="1"/>
  <c r="L854" i="1"/>
  <c r="O854" i="1"/>
  <c r="P854" i="1"/>
  <c r="Q854" i="1"/>
  <c r="R854" i="1"/>
  <c r="S854" i="1"/>
  <c r="T854" i="1"/>
  <c r="U854" i="1"/>
  <c r="V854" i="1"/>
  <c r="K838" i="1"/>
  <c r="L838" i="1"/>
  <c r="O838" i="1"/>
  <c r="P838" i="1"/>
  <c r="Q838" i="1"/>
  <c r="R838" i="1"/>
  <c r="S838" i="1"/>
  <c r="T838" i="1"/>
  <c r="U838" i="1"/>
  <c r="V838" i="1"/>
  <c r="K849" i="1"/>
  <c r="L849" i="1"/>
  <c r="O849" i="1"/>
  <c r="P849" i="1"/>
  <c r="Q849" i="1"/>
  <c r="R849" i="1"/>
  <c r="S849" i="1"/>
  <c r="T849" i="1"/>
  <c r="U849" i="1"/>
  <c r="V849" i="1"/>
  <c r="K855" i="1"/>
  <c r="L855" i="1"/>
  <c r="O855" i="1"/>
  <c r="P855" i="1"/>
  <c r="Q855" i="1"/>
  <c r="R855" i="1"/>
  <c r="S855" i="1"/>
  <c r="T855" i="1"/>
  <c r="U855" i="1"/>
  <c r="V855" i="1"/>
  <c r="K842" i="1"/>
  <c r="L842" i="1"/>
  <c r="O842" i="1"/>
  <c r="P842" i="1"/>
  <c r="Q842" i="1"/>
  <c r="R842" i="1"/>
  <c r="S842" i="1"/>
  <c r="T842" i="1"/>
  <c r="U842" i="1"/>
  <c r="V842" i="1"/>
  <c r="K836" i="1"/>
  <c r="L836" i="1"/>
  <c r="O836" i="1"/>
  <c r="P836" i="1"/>
  <c r="Q836" i="1"/>
  <c r="R836" i="1"/>
  <c r="S836" i="1"/>
  <c r="T836" i="1"/>
  <c r="U836" i="1"/>
  <c r="V836" i="1"/>
  <c r="K850" i="1"/>
  <c r="L850" i="1"/>
  <c r="O850" i="1"/>
  <c r="P850" i="1"/>
  <c r="Q850" i="1"/>
  <c r="R850" i="1"/>
  <c r="S850" i="1"/>
  <c r="T850" i="1"/>
  <c r="U850" i="1"/>
  <c r="V850" i="1"/>
  <c r="K846" i="1"/>
  <c r="L846" i="1"/>
  <c r="O846" i="1"/>
  <c r="P846" i="1"/>
  <c r="Q846" i="1"/>
  <c r="R846" i="1"/>
  <c r="S846" i="1"/>
  <c r="T846" i="1"/>
  <c r="U846" i="1"/>
  <c r="V846" i="1"/>
  <c r="K845" i="1"/>
  <c r="L845" i="1"/>
  <c r="O845" i="1"/>
  <c r="P845" i="1"/>
  <c r="Q845" i="1"/>
  <c r="R845" i="1"/>
  <c r="S845" i="1"/>
  <c r="T845" i="1"/>
  <c r="U845" i="1"/>
  <c r="V845" i="1"/>
  <c r="K840" i="1"/>
  <c r="L840" i="1"/>
  <c r="O840" i="1"/>
  <c r="P840" i="1"/>
  <c r="Q840" i="1"/>
  <c r="R840" i="1"/>
  <c r="S840" i="1"/>
  <c r="T840" i="1"/>
  <c r="U840" i="1"/>
  <c r="V840" i="1"/>
  <c r="K837" i="1"/>
  <c r="L837" i="1"/>
  <c r="O837" i="1"/>
  <c r="P837" i="1"/>
  <c r="Q837" i="1"/>
  <c r="R837" i="1"/>
  <c r="S837" i="1"/>
  <c r="T837" i="1"/>
  <c r="U837" i="1"/>
  <c r="V837" i="1"/>
  <c r="K839" i="1"/>
  <c r="L839" i="1"/>
  <c r="O839" i="1"/>
  <c r="P839" i="1"/>
  <c r="Q839" i="1"/>
  <c r="R839" i="1"/>
  <c r="S839" i="1"/>
  <c r="T839" i="1"/>
  <c r="U839" i="1"/>
  <c r="V839" i="1"/>
  <c r="K852" i="1"/>
  <c r="L852" i="1"/>
  <c r="O852" i="1"/>
  <c r="P852" i="1"/>
  <c r="Q852" i="1"/>
  <c r="R852" i="1"/>
  <c r="S852" i="1"/>
  <c r="T852" i="1"/>
  <c r="U852" i="1"/>
  <c r="V852" i="1"/>
  <c r="K841" i="1"/>
  <c r="L841" i="1"/>
  <c r="O841" i="1"/>
  <c r="P841" i="1"/>
  <c r="Q841" i="1"/>
  <c r="R841" i="1"/>
  <c r="S841" i="1"/>
  <c r="T841" i="1"/>
  <c r="U841" i="1"/>
  <c r="V841" i="1"/>
  <c r="K835" i="1"/>
  <c r="L835" i="1"/>
  <c r="O835" i="1"/>
  <c r="P835" i="1"/>
  <c r="Q835" i="1"/>
  <c r="R835" i="1"/>
  <c r="S835" i="1"/>
  <c r="T835" i="1"/>
  <c r="U835" i="1"/>
  <c r="V835" i="1"/>
  <c r="K844" i="1"/>
  <c r="L844" i="1"/>
  <c r="O844" i="1"/>
  <c r="P844" i="1"/>
  <c r="Q844" i="1"/>
  <c r="R844" i="1"/>
  <c r="S844" i="1"/>
  <c r="T844" i="1"/>
  <c r="U844" i="1"/>
  <c r="V844" i="1"/>
  <c r="K834" i="1"/>
  <c r="L834" i="1"/>
  <c r="O834" i="1"/>
  <c r="P834" i="1"/>
  <c r="Q834" i="1"/>
  <c r="R834" i="1"/>
  <c r="S834" i="1"/>
  <c r="T834" i="1"/>
  <c r="U834" i="1"/>
  <c r="V834" i="1"/>
  <c r="K843" i="1"/>
  <c r="L843" i="1"/>
  <c r="O843" i="1"/>
  <c r="P843" i="1"/>
  <c r="Q843" i="1"/>
  <c r="R843" i="1"/>
  <c r="S843" i="1"/>
  <c r="T843" i="1"/>
  <c r="U843" i="1"/>
  <c r="V843" i="1"/>
  <c r="K874" i="1"/>
  <c r="L874" i="1"/>
  <c r="O874" i="1"/>
  <c r="P874" i="1"/>
  <c r="Q874" i="1"/>
  <c r="R874" i="1"/>
  <c r="S874" i="1"/>
  <c r="T874" i="1"/>
  <c r="U874" i="1"/>
  <c r="V874" i="1"/>
  <c r="K868" i="1"/>
  <c r="L868" i="1"/>
  <c r="O868" i="1"/>
  <c r="P868" i="1"/>
  <c r="Q868" i="1"/>
  <c r="R868" i="1"/>
  <c r="S868" i="1"/>
  <c r="T868" i="1"/>
  <c r="U868" i="1"/>
  <c r="V868" i="1"/>
  <c r="K859" i="1"/>
  <c r="L859" i="1"/>
  <c r="O859" i="1"/>
  <c r="P859" i="1"/>
  <c r="Q859" i="1"/>
  <c r="R859" i="1"/>
  <c r="S859" i="1"/>
  <c r="T859" i="1"/>
  <c r="U859" i="1"/>
  <c r="V859" i="1"/>
  <c r="K865" i="1"/>
  <c r="L865" i="1"/>
  <c r="O865" i="1"/>
  <c r="P865" i="1"/>
  <c r="Q865" i="1"/>
  <c r="R865" i="1"/>
  <c r="S865" i="1"/>
  <c r="T865" i="1"/>
  <c r="U865" i="1"/>
  <c r="V865" i="1"/>
  <c r="K857" i="1"/>
  <c r="L857" i="1"/>
  <c r="O857" i="1"/>
  <c r="P857" i="1"/>
  <c r="Q857" i="1"/>
  <c r="R857" i="1"/>
  <c r="S857" i="1"/>
  <c r="T857" i="1"/>
  <c r="U857" i="1"/>
  <c r="V857" i="1"/>
  <c r="K856" i="1"/>
  <c r="L856" i="1"/>
  <c r="O856" i="1"/>
  <c r="P856" i="1"/>
  <c r="Q856" i="1"/>
  <c r="R856" i="1"/>
  <c r="S856" i="1"/>
  <c r="T856" i="1"/>
  <c r="U856" i="1"/>
  <c r="V856" i="1"/>
  <c r="K871" i="1"/>
  <c r="L871" i="1"/>
  <c r="O871" i="1"/>
  <c r="P871" i="1"/>
  <c r="Q871" i="1"/>
  <c r="R871" i="1"/>
  <c r="S871" i="1"/>
  <c r="T871" i="1"/>
  <c r="U871" i="1"/>
  <c r="V871" i="1"/>
  <c r="K861" i="1"/>
  <c r="L861" i="1"/>
  <c r="O861" i="1"/>
  <c r="P861" i="1"/>
  <c r="Q861" i="1"/>
  <c r="R861" i="1"/>
  <c r="S861" i="1"/>
  <c r="T861" i="1"/>
  <c r="U861" i="1"/>
  <c r="V861" i="1"/>
  <c r="K860" i="1"/>
  <c r="L860" i="1"/>
  <c r="O860" i="1"/>
  <c r="P860" i="1"/>
  <c r="Q860" i="1"/>
  <c r="R860" i="1"/>
  <c r="S860" i="1"/>
  <c r="T860" i="1"/>
  <c r="U860" i="1"/>
  <c r="V860" i="1"/>
  <c r="K869" i="1"/>
  <c r="L869" i="1"/>
  <c r="O869" i="1"/>
  <c r="P869" i="1"/>
  <c r="Q869" i="1"/>
  <c r="R869" i="1"/>
  <c r="S869" i="1"/>
  <c r="T869" i="1"/>
  <c r="U869" i="1"/>
  <c r="V869" i="1"/>
  <c r="K872" i="1"/>
  <c r="L872" i="1"/>
  <c r="O872" i="1"/>
  <c r="P872" i="1"/>
  <c r="Q872" i="1"/>
  <c r="R872" i="1"/>
  <c r="S872" i="1"/>
  <c r="T872" i="1"/>
  <c r="U872" i="1"/>
  <c r="V872" i="1"/>
  <c r="K867" i="1"/>
  <c r="L867" i="1"/>
  <c r="O867" i="1"/>
  <c r="P867" i="1"/>
  <c r="Q867" i="1"/>
  <c r="R867" i="1"/>
  <c r="S867" i="1"/>
  <c r="T867" i="1"/>
  <c r="U867" i="1"/>
  <c r="V867" i="1"/>
  <c r="K870" i="1"/>
  <c r="L870" i="1"/>
  <c r="O870" i="1"/>
  <c r="P870" i="1"/>
  <c r="Q870" i="1"/>
  <c r="R870" i="1"/>
  <c r="S870" i="1"/>
  <c r="T870" i="1"/>
  <c r="U870" i="1"/>
  <c r="V870" i="1"/>
  <c r="K862" i="1"/>
  <c r="L862" i="1"/>
  <c r="O862" i="1"/>
  <c r="P862" i="1"/>
  <c r="Q862" i="1"/>
  <c r="R862" i="1"/>
  <c r="S862" i="1"/>
  <c r="T862" i="1"/>
  <c r="U862" i="1"/>
  <c r="V862" i="1"/>
  <c r="K866" i="1"/>
  <c r="L866" i="1"/>
  <c r="O866" i="1"/>
  <c r="P866" i="1"/>
  <c r="Q866" i="1"/>
  <c r="R866" i="1"/>
  <c r="S866" i="1"/>
  <c r="T866" i="1"/>
  <c r="U866" i="1"/>
  <c r="V866" i="1"/>
  <c r="K863" i="1"/>
  <c r="L863" i="1"/>
  <c r="O863" i="1"/>
  <c r="P863" i="1"/>
  <c r="Q863" i="1"/>
  <c r="R863" i="1"/>
  <c r="S863" i="1"/>
  <c r="T863" i="1"/>
  <c r="U863" i="1"/>
  <c r="V863" i="1"/>
  <c r="K864" i="1"/>
  <c r="L864" i="1"/>
  <c r="O864" i="1"/>
  <c r="P864" i="1"/>
  <c r="Q864" i="1"/>
  <c r="R864" i="1"/>
  <c r="S864" i="1"/>
  <c r="T864" i="1"/>
  <c r="U864" i="1"/>
  <c r="V864" i="1"/>
  <c r="K858" i="1"/>
  <c r="L858" i="1"/>
  <c r="O858" i="1"/>
  <c r="P858" i="1"/>
  <c r="Q858" i="1"/>
  <c r="R858" i="1"/>
  <c r="S858" i="1"/>
  <c r="T858" i="1"/>
  <c r="U858" i="1"/>
  <c r="V858" i="1"/>
  <c r="K873" i="1"/>
  <c r="L873" i="1"/>
  <c r="O873" i="1"/>
  <c r="P873" i="1"/>
  <c r="Q873" i="1"/>
  <c r="R873" i="1"/>
  <c r="S873" i="1"/>
  <c r="T873" i="1"/>
  <c r="U873" i="1"/>
  <c r="V873" i="1"/>
  <c r="K878" i="1"/>
  <c r="L878" i="1"/>
  <c r="O878" i="1"/>
  <c r="P878" i="1"/>
  <c r="Q878" i="1"/>
  <c r="R878" i="1"/>
  <c r="S878" i="1"/>
  <c r="T878" i="1"/>
  <c r="U878" i="1"/>
  <c r="V878" i="1"/>
  <c r="K879" i="1"/>
  <c r="L879" i="1"/>
  <c r="O879" i="1"/>
  <c r="P879" i="1"/>
  <c r="Q879" i="1"/>
  <c r="R879" i="1"/>
  <c r="S879" i="1"/>
  <c r="T879" i="1"/>
  <c r="U879" i="1"/>
  <c r="V879" i="1"/>
  <c r="K880" i="1"/>
  <c r="L880" i="1"/>
  <c r="O880" i="1"/>
  <c r="P880" i="1"/>
  <c r="Q880" i="1"/>
  <c r="R880" i="1"/>
  <c r="S880" i="1"/>
  <c r="T880" i="1"/>
  <c r="U880" i="1"/>
  <c r="V880" i="1"/>
  <c r="K881" i="1"/>
  <c r="L881" i="1"/>
  <c r="O881" i="1"/>
  <c r="P881" i="1"/>
  <c r="Q881" i="1"/>
  <c r="R881" i="1"/>
  <c r="S881" i="1"/>
  <c r="T881" i="1"/>
  <c r="U881" i="1"/>
  <c r="V881" i="1"/>
  <c r="K877" i="1"/>
  <c r="L877" i="1"/>
  <c r="O877" i="1"/>
  <c r="P877" i="1"/>
  <c r="Q877" i="1"/>
  <c r="R877" i="1"/>
  <c r="S877" i="1"/>
  <c r="T877" i="1"/>
  <c r="U877" i="1"/>
  <c r="V877" i="1"/>
  <c r="K876" i="1"/>
  <c r="L876" i="1"/>
  <c r="O876" i="1"/>
  <c r="P876" i="1"/>
  <c r="Q876" i="1"/>
  <c r="R876" i="1"/>
  <c r="S876" i="1"/>
  <c r="T876" i="1"/>
  <c r="U876" i="1"/>
  <c r="V876" i="1"/>
  <c r="K875" i="1"/>
  <c r="L875" i="1"/>
  <c r="O875" i="1"/>
  <c r="P875" i="1"/>
  <c r="Q875" i="1"/>
  <c r="R875" i="1"/>
  <c r="S875" i="1"/>
  <c r="T875" i="1"/>
  <c r="U875" i="1"/>
  <c r="V875" i="1"/>
  <c r="K900" i="1"/>
  <c r="L900" i="1"/>
  <c r="O900" i="1"/>
  <c r="P900" i="1"/>
  <c r="Q900" i="1"/>
  <c r="R900" i="1"/>
  <c r="S900" i="1"/>
  <c r="T900" i="1"/>
  <c r="U900" i="1"/>
  <c r="V900" i="1"/>
  <c r="K896" i="1"/>
  <c r="L896" i="1"/>
  <c r="O896" i="1"/>
  <c r="P896" i="1"/>
  <c r="Q896" i="1"/>
  <c r="R896" i="1"/>
  <c r="S896" i="1"/>
  <c r="T896" i="1"/>
  <c r="U896" i="1"/>
  <c r="V896" i="1"/>
  <c r="K908" i="1"/>
  <c r="L908" i="1"/>
  <c r="O908" i="1"/>
  <c r="P908" i="1"/>
  <c r="Q908" i="1"/>
  <c r="R908" i="1"/>
  <c r="S908" i="1"/>
  <c r="T908" i="1"/>
  <c r="U908" i="1"/>
  <c r="V908" i="1"/>
  <c r="K910" i="1"/>
  <c r="L910" i="1"/>
  <c r="O910" i="1"/>
  <c r="P910" i="1"/>
  <c r="Q910" i="1"/>
  <c r="R910" i="1"/>
  <c r="S910" i="1"/>
  <c r="T910" i="1"/>
  <c r="U910" i="1"/>
  <c r="V910" i="1"/>
  <c r="K903" i="1"/>
  <c r="L903" i="1"/>
  <c r="O903" i="1"/>
  <c r="P903" i="1"/>
  <c r="Q903" i="1"/>
  <c r="R903" i="1"/>
  <c r="S903" i="1"/>
  <c r="T903" i="1"/>
  <c r="U903" i="1"/>
  <c r="V903" i="1"/>
  <c r="K906" i="1"/>
  <c r="L906" i="1"/>
  <c r="O906" i="1"/>
  <c r="P906" i="1"/>
  <c r="Q906" i="1"/>
  <c r="R906" i="1"/>
  <c r="S906" i="1"/>
  <c r="T906" i="1"/>
  <c r="U906" i="1"/>
  <c r="V906" i="1"/>
  <c r="K909" i="1"/>
  <c r="L909" i="1"/>
  <c r="O909" i="1"/>
  <c r="P909" i="1"/>
  <c r="Q909" i="1"/>
  <c r="R909" i="1"/>
  <c r="S909" i="1"/>
  <c r="T909" i="1"/>
  <c r="U909" i="1"/>
  <c r="V909" i="1"/>
  <c r="K902" i="1"/>
  <c r="L902" i="1"/>
  <c r="O902" i="1"/>
  <c r="P902" i="1"/>
  <c r="Q902" i="1"/>
  <c r="R902" i="1"/>
  <c r="S902" i="1"/>
  <c r="T902" i="1"/>
  <c r="U902" i="1"/>
  <c r="V902" i="1"/>
  <c r="K904" i="1"/>
  <c r="L904" i="1"/>
  <c r="O904" i="1"/>
  <c r="P904" i="1"/>
  <c r="Q904" i="1"/>
  <c r="R904" i="1"/>
  <c r="S904" i="1"/>
  <c r="T904" i="1"/>
  <c r="U904" i="1"/>
  <c r="V904" i="1"/>
  <c r="K907" i="1"/>
  <c r="L907" i="1"/>
  <c r="O907" i="1"/>
  <c r="P907" i="1"/>
  <c r="Q907" i="1"/>
  <c r="R907" i="1"/>
  <c r="S907" i="1"/>
  <c r="T907" i="1"/>
  <c r="U907" i="1"/>
  <c r="V907" i="1"/>
  <c r="K897" i="1"/>
  <c r="L897" i="1"/>
  <c r="O897" i="1"/>
  <c r="P897" i="1"/>
  <c r="Q897" i="1"/>
  <c r="R897" i="1"/>
  <c r="S897" i="1"/>
  <c r="T897" i="1"/>
  <c r="U897" i="1"/>
  <c r="V897" i="1"/>
  <c r="K917" i="1"/>
  <c r="L917" i="1"/>
  <c r="O917" i="1"/>
  <c r="P917" i="1"/>
  <c r="Q917" i="1"/>
  <c r="R917" i="1"/>
  <c r="S917" i="1"/>
  <c r="T917" i="1"/>
  <c r="U917" i="1"/>
  <c r="V917" i="1"/>
  <c r="K912" i="1"/>
  <c r="L912" i="1"/>
  <c r="O912" i="1"/>
  <c r="P912" i="1"/>
  <c r="Q912" i="1"/>
  <c r="R912" i="1"/>
  <c r="S912" i="1"/>
  <c r="T912" i="1"/>
  <c r="U912" i="1"/>
  <c r="V912" i="1"/>
  <c r="K915" i="1"/>
  <c r="L915" i="1"/>
  <c r="O915" i="1"/>
  <c r="P915" i="1"/>
  <c r="Q915" i="1"/>
  <c r="R915" i="1"/>
  <c r="S915" i="1"/>
  <c r="T915" i="1"/>
  <c r="U915" i="1"/>
  <c r="V915" i="1"/>
  <c r="K913" i="1"/>
  <c r="L913" i="1"/>
  <c r="O913" i="1"/>
  <c r="P913" i="1"/>
  <c r="Q913" i="1"/>
  <c r="R913" i="1"/>
  <c r="S913" i="1"/>
  <c r="T913" i="1"/>
  <c r="U913" i="1"/>
  <c r="V913" i="1"/>
  <c r="K918" i="1"/>
  <c r="L918" i="1"/>
  <c r="O918" i="1"/>
  <c r="P918" i="1"/>
  <c r="Q918" i="1"/>
  <c r="R918" i="1"/>
  <c r="S918" i="1"/>
  <c r="T918" i="1"/>
  <c r="U918" i="1"/>
  <c r="V918" i="1"/>
  <c r="K916" i="1"/>
  <c r="L916" i="1"/>
  <c r="O916" i="1"/>
  <c r="P916" i="1"/>
  <c r="Q916" i="1"/>
  <c r="R916" i="1"/>
  <c r="S916" i="1"/>
  <c r="T916" i="1"/>
  <c r="U916" i="1"/>
  <c r="V916" i="1"/>
  <c r="K911" i="1"/>
  <c r="L911" i="1"/>
  <c r="O911" i="1"/>
  <c r="P911" i="1"/>
  <c r="Q911" i="1"/>
  <c r="R911" i="1"/>
  <c r="S911" i="1"/>
  <c r="T911" i="1"/>
  <c r="U911" i="1"/>
  <c r="V911" i="1"/>
  <c r="K914" i="1"/>
  <c r="L914" i="1"/>
  <c r="O914" i="1"/>
  <c r="P914" i="1"/>
  <c r="Q914" i="1"/>
  <c r="R914" i="1"/>
  <c r="S914" i="1"/>
  <c r="T914" i="1"/>
  <c r="U914" i="1"/>
  <c r="V914" i="1"/>
  <c r="K921" i="1"/>
  <c r="L921" i="1"/>
  <c r="O921" i="1"/>
  <c r="P921" i="1"/>
  <c r="Q921" i="1"/>
  <c r="R921" i="1"/>
  <c r="S921" i="1"/>
  <c r="T921" i="1"/>
  <c r="U921" i="1"/>
  <c r="V921" i="1"/>
  <c r="K919" i="1"/>
  <c r="L919" i="1"/>
  <c r="O919" i="1"/>
  <c r="P919" i="1"/>
  <c r="Q919" i="1"/>
  <c r="R919" i="1"/>
  <c r="S919" i="1"/>
  <c r="T919" i="1"/>
  <c r="U919" i="1"/>
  <c r="V919" i="1"/>
  <c r="K920" i="1"/>
  <c r="L920" i="1"/>
  <c r="O920" i="1"/>
  <c r="P920" i="1"/>
  <c r="Q920" i="1"/>
  <c r="R920" i="1"/>
  <c r="S920" i="1"/>
  <c r="T920" i="1"/>
  <c r="U920" i="1"/>
  <c r="V920" i="1"/>
  <c r="K973" i="1"/>
  <c r="L973" i="1"/>
  <c r="O973" i="1"/>
  <c r="P973" i="1"/>
  <c r="Q973" i="1"/>
  <c r="R973" i="1"/>
  <c r="S973" i="1"/>
  <c r="T973" i="1"/>
  <c r="U973" i="1"/>
  <c r="V973" i="1"/>
  <c r="K967" i="1"/>
  <c r="L967" i="1"/>
  <c r="O967" i="1"/>
  <c r="P967" i="1"/>
  <c r="Q967" i="1"/>
  <c r="R967" i="1"/>
  <c r="S967" i="1"/>
  <c r="T967" i="1"/>
  <c r="U967" i="1"/>
  <c r="V967" i="1"/>
  <c r="K962" i="1"/>
  <c r="L962" i="1"/>
  <c r="O962" i="1"/>
  <c r="P962" i="1"/>
  <c r="Q962" i="1"/>
  <c r="R962" i="1"/>
  <c r="S962" i="1"/>
  <c r="T962" i="1"/>
  <c r="U962" i="1"/>
  <c r="V962" i="1"/>
  <c r="K939" i="1"/>
  <c r="L939" i="1"/>
  <c r="O939" i="1"/>
  <c r="P939" i="1"/>
  <c r="Q939" i="1"/>
  <c r="R939" i="1"/>
  <c r="S939" i="1"/>
  <c r="T939" i="1"/>
  <c r="U939" i="1"/>
  <c r="V939" i="1"/>
  <c r="K963" i="1"/>
  <c r="L963" i="1"/>
  <c r="O963" i="1"/>
  <c r="P963" i="1"/>
  <c r="Q963" i="1"/>
  <c r="R963" i="1"/>
  <c r="S963" i="1"/>
  <c r="T963" i="1"/>
  <c r="U963" i="1"/>
  <c r="V963" i="1"/>
  <c r="K933" i="1"/>
  <c r="L933" i="1"/>
  <c r="O933" i="1"/>
  <c r="P933" i="1"/>
  <c r="Q933" i="1"/>
  <c r="R933" i="1"/>
  <c r="S933" i="1"/>
  <c r="T933" i="1"/>
  <c r="U933" i="1"/>
  <c r="V933" i="1"/>
  <c r="K954" i="1"/>
  <c r="L954" i="1"/>
  <c r="O954" i="1"/>
  <c r="P954" i="1"/>
  <c r="Q954" i="1"/>
  <c r="R954" i="1"/>
  <c r="S954" i="1"/>
  <c r="T954" i="1"/>
  <c r="U954" i="1"/>
  <c r="V954" i="1"/>
  <c r="K974" i="1"/>
  <c r="L974" i="1"/>
  <c r="O974" i="1"/>
  <c r="P974" i="1"/>
  <c r="Q974" i="1"/>
  <c r="R974" i="1"/>
  <c r="S974" i="1"/>
  <c r="T974" i="1"/>
  <c r="U974" i="1"/>
  <c r="V974" i="1"/>
  <c r="K964" i="1"/>
  <c r="L964" i="1"/>
  <c r="O964" i="1"/>
  <c r="P964" i="1"/>
  <c r="Q964" i="1"/>
  <c r="R964" i="1"/>
  <c r="S964" i="1"/>
  <c r="T964" i="1"/>
  <c r="U964" i="1"/>
  <c r="V964" i="1"/>
  <c r="K968" i="1"/>
  <c r="L968" i="1"/>
  <c r="O968" i="1"/>
  <c r="P968" i="1"/>
  <c r="Q968" i="1"/>
  <c r="R968" i="1"/>
  <c r="S968" i="1"/>
  <c r="T968" i="1"/>
  <c r="U968" i="1"/>
  <c r="V968" i="1"/>
  <c r="K955" i="1"/>
  <c r="L955" i="1"/>
  <c r="O955" i="1"/>
  <c r="P955" i="1"/>
  <c r="Q955" i="1"/>
  <c r="R955" i="1"/>
  <c r="S955" i="1"/>
  <c r="T955" i="1"/>
  <c r="U955" i="1"/>
  <c r="V955" i="1"/>
  <c r="K950" i="1"/>
  <c r="L950" i="1"/>
  <c r="O950" i="1"/>
  <c r="P950" i="1"/>
  <c r="Q950" i="1"/>
  <c r="R950" i="1"/>
  <c r="S950" i="1"/>
  <c r="T950" i="1"/>
  <c r="U950" i="1"/>
  <c r="V950" i="1"/>
  <c r="K969" i="1"/>
  <c r="L969" i="1"/>
  <c r="O969" i="1"/>
  <c r="P969" i="1"/>
  <c r="Q969" i="1"/>
  <c r="R969" i="1"/>
  <c r="S969" i="1"/>
  <c r="T969" i="1"/>
  <c r="U969" i="1"/>
  <c r="V969" i="1"/>
  <c r="K944" i="1"/>
  <c r="L944" i="1"/>
  <c r="O944" i="1"/>
  <c r="P944" i="1"/>
  <c r="Q944" i="1"/>
  <c r="R944" i="1"/>
  <c r="S944" i="1"/>
  <c r="T944" i="1"/>
  <c r="U944" i="1"/>
  <c r="V944" i="1"/>
  <c r="K945" i="1"/>
  <c r="L945" i="1"/>
  <c r="O945" i="1"/>
  <c r="P945" i="1"/>
  <c r="Q945" i="1"/>
  <c r="R945" i="1"/>
  <c r="S945" i="1"/>
  <c r="T945" i="1"/>
  <c r="U945" i="1"/>
  <c r="V945" i="1"/>
  <c r="K927" i="1"/>
  <c r="L927" i="1"/>
  <c r="O927" i="1"/>
  <c r="P927" i="1"/>
  <c r="Q927" i="1"/>
  <c r="R927" i="1"/>
  <c r="S927" i="1"/>
  <c r="T927" i="1"/>
  <c r="U927" i="1"/>
  <c r="V927" i="1"/>
  <c r="K957" i="1"/>
  <c r="L957" i="1"/>
  <c r="O957" i="1"/>
  <c r="P957" i="1"/>
  <c r="Q957" i="1"/>
  <c r="R957" i="1"/>
  <c r="S957" i="1"/>
  <c r="T957" i="1"/>
  <c r="U957" i="1"/>
  <c r="V957" i="1"/>
  <c r="K958" i="1"/>
  <c r="L958" i="1"/>
  <c r="O958" i="1"/>
  <c r="P958" i="1"/>
  <c r="Q958" i="1"/>
  <c r="R958" i="1"/>
  <c r="S958" i="1"/>
  <c r="T958" i="1"/>
  <c r="U958" i="1"/>
  <c r="V958" i="1"/>
  <c r="K940" i="1"/>
  <c r="L940" i="1"/>
  <c r="O940" i="1"/>
  <c r="P940" i="1"/>
  <c r="Q940" i="1"/>
  <c r="R940" i="1"/>
  <c r="S940" i="1"/>
  <c r="T940" i="1"/>
  <c r="U940" i="1"/>
  <c r="V940" i="1"/>
  <c r="K932" i="1"/>
  <c r="L932" i="1"/>
  <c r="O932" i="1"/>
  <c r="P932" i="1"/>
  <c r="Q932" i="1"/>
  <c r="R932" i="1"/>
  <c r="S932" i="1"/>
  <c r="T932" i="1"/>
  <c r="U932" i="1"/>
  <c r="V932" i="1"/>
  <c r="K956" i="1"/>
  <c r="L956" i="1"/>
  <c r="O956" i="1"/>
  <c r="P956" i="1"/>
  <c r="Q956" i="1"/>
  <c r="R956" i="1"/>
  <c r="S956" i="1"/>
  <c r="T956" i="1"/>
  <c r="U956" i="1"/>
  <c r="V956" i="1"/>
  <c r="K946" i="1"/>
  <c r="L946" i="1"/>
  <c r="O946" i="1"/>
  <c r="P946" i="1"/>
  <c r="Q946" i="1"/>
  <c r="R946" i="1"/>
  <c r="S946" i="1"/>
  <c r="T946" i="1"/>
  <c r="U946" i="1"/>
  <c r="V946" i="1"/>
  <c r="K948" i="1"/>
  <c r="L948" i="1"/>
  <c r="O948" i="1"/>
  <c r="P948" i="1"/>
  <c r="Q948" i="1"/>
  <c r="R948" i="1"/>
  <c r="S948" i="1"/>
  <c r="T948" i="1"/>
  <c r="U948" i="1"/>
  <c r="V948" i="1"/>
  <c r="K965" i="1"/>
  <c r="L965" i="1"/>
  <c r="O965" i="1"/>
  <c r="P965" i="1"/>
  <c r="Q965" i="1"/>
  <c r="R965" i="1"/>
  <c r="S965" i="1"/>
  <c r="T965" i="1"/>
  <c r="U965" i="1"/>
  <c r="V965" i="1"/>
  <c r="K975" i="1"/>
  <c r="L975" i="1"/>
  <c r="O975" i="1"/>
  <c r="P975" i="1"/>
  <c r="Q975" i="1"/>
  <c r="R975" i="1"/>
  <c r="S975" i="1"/>
  <c r="T975" i="1"/>
  <c r="U975" i="1"/>
  <c r="V975" i="1"/>
  <c r="K952" i="1"/>
  <c r="L952" i="1"/>
  <c r="O952" i="1"/>
  <c r="P952" i="1"/>
  <c r="Q952" i="1"/>
  <c r="R952" i="1"/>
  <c r="S952" i="1"/>
  <c r="T952" i="1"/>
  <c r="U952" i="1"/>
  <c r="V952" i="1"/>
  <c r="K953" i="1"/>
  <c r="L953" i="1"/>
  <c r="O953" i="1"/>
  <c r="P953" i="1"/>
  <c r="Q953" i="1"/>
  <c r="R953" i="1"/>
  <c r="S953" i="1"/>
  <c r="T953" i="1"/>
  <c r="U953" i="1"/>
  <c r="V953" i="1"/>
  <c r="K929" i="1"/>
  <c r="L929" i="1"/>
  <c r="O929" i="1"/>
  <c r="P929" i="1"/>
  <c r="Q929" i="1"/>
  <c r="R929" i="1"/>
  <c r="S929" i="1"/>
  <c r="T929" i="1"/>
  <c r="U929" i="1"/>
  <c r="V929" i="1"/>
  <c r="K925" i="1"/>
  <c r="L925" i="1"/>
  <c r="O925" i="1"/>
  <c r="P925" i="1"/>
  <c r="Q925" i="1"/>
  <c r="R925" i="1"/>
  <c r="S925" i="1"/>
  <c r="T925" i="1"/>
  <c r="U925" i="1"/>
  <c r="V925" i="1"/>
  <c r="K959" i="1"/>
  <c r="L959" i="1"/>
  <c r="O959" i="1"/>
  <c r="P959" i="1"/>
  <c r="Q959" i="1"/>
  <c r="R959" i="1"/>
  <c r="S959" i="1"/>
  <c r="T959" i="1"/>
  <c r="U959" i="1"/>
  <c r="V959" i="1"/>
  <c r="K951" i="1"/>
  <c r="L951" i="1"/>
  <c r="O951" i="1"/>
  <c r="P951" i="1"/>
  <c r="Q951" i="1"/>
  <c r="R951" i="1"/>
  <c r="S951" i="1"/>
  <c r="T951" i="1"/>
  <c r="U951" i="1"/>
  <c r="V951" i="1"/>
  <c r="K970" i="1"/>
  <c r="L970" i="1"/>
  <c r="O970" i="1"/>
  <c r="P970" i="1"/>
  <c r="Q970" i="1"/>
  <c r="R970" i="1"/>
  <c r="S970" i="1"/>
  <c r="T970" i="1"/>
  <c r="U970" i="1"/>
  <c r="V970" i="1"/>
  <c r="K949" i="1"/>
  <c r="L949" i="1"/>
  <c r="O949" i="1"/>
  <c r="P949" i="1"/>
  <c r="Q949" i="1"/>
  <c r="R949" i="1"/>
  <c r="S949" i="1"/>
  <c r="T949" i="1"/>
  <c r="U949" i="1"/>
  <c r="V949" i="1"/>
  <c r="K960" i="1"/>
  <c r="L960" i="1"/>
  <c r="O960" i="1"/>
  <c r="P960" i="1"/>
  <c r="Q960" i="1"/>
  <c r="R960" i="1"/>
  <c r="S960" i="1"/>
  <c r="T960" i="1"/>
  <c r="U960" i="1"/>
  <c r="V960" i="1"/>
  <c r="K942" i="1"/>
  <c r="L942" i="1"/>
  <c r="O942" i="1"/>
  <c r="P942" i="1"/>
  <c r="Q942" i="1"/>
  <c r="R942" i="1"/>
  <c r="S942" i="1"/>
  <c r="T942" i="1"/>
  <c r="U942" i="1"/>
  <c r="V942" i="1"/>
  <c r="K930" i="1"/>
  <c r="L930" i="1"/>
  <c r="O930" i="1"/>
  <c r="P930" i="1"/>
  <c r="Q930" i="1"/>
  <c r="R930" i="1"/>
  <c r="S930" i="1"/>
  <c r="T930" i="1"/>
  <c r="U930" i="1"/>
  <c r="V930" i="1"/>
  <c r="K943" i="1"/>
  <c r="L943" i="1"/>
  <c r="O943" i="1"/>
  <c r="P943" i="1"/>
  <c r="Q943" i="1"/>
  <c r="R943" i="1"/>
  <c r="S943" i="1"/>
  <c r="T943" i="1"/>
  <c r="U943" i="1"/>
  <c r="V943" i="1"/>
  <c r="K934" i="1"/>
  <c r="L934" i="1"/>
  <c r="O934" i="1"/>
  <c r="P934" i="1"/>
  <c r="Q934" i="1"/>
  <c r="R934" i="1"/>
  <c r="S934" i="1"/>
  <c r="T934" i="1"/>
  <c r="U934" i="1"/>
  <c r="V934" i="1"/>
  <c r="K928" i="1"/>
  <c r="L928" i="1"/>
  <c r="O928" i="1"/>
  <c r="P928" i="1"/>
  <c r="Q928" i="1"/>
  <c r="R928" i="1"/>
  <c r="S928" i="1"/>
  <c r="T928" i="1"/>
  <c r="U928" i="1"/>
  <c r="V928" i="1"/>
  <c r="K922" i="1"/>
  <c r="L922" i="1"/>
  <c r="O922" i="1"/>
  <c r="P922" i="1"/>
  <c r="Q922" i="1"/>
  <c r="R922" i="1"/>
  <c r="S922" i="1"/>
  <c r="T922" i="1"/>
  <c r="U922" i="1"/>
  <c r="V922" i="1"/>
  <c r="K931" i="1"/>
  <c r="L931" i="1"/>
  <c r="O931" i="1"/>
  <c r="P931" i="1"/>
  <c r="Q931" i="1"/>
  <c r="R931" i="1"/>
  <c r="S931" i="1"/>
  <c r="T931" i="1"/>
  <c r="U931" i="1"/>
  <c r="V931" i="1"/>
  <c r="K937" i="1"/>
  <c r="L937" i="1"/>
  <c r="O937" i="1"/>
  <c r="P937" i="1"/>
  <c r="Q937" i="1"/>
  <c r="R937" i="1"/>
  <c r="S937" i="1"/>
  <c r="T937" i="1"/>
  <c r="U937" i="1"/>
  <c r="V937" i="1"/>
  <c r="K926" i="1"/>
  <c r="L926" i="1"/>
  <c r="O926" i="1"/>
  <c r="P926" i="1"/>
  <c r="Q926" i="1"/>
  <c r="R926" i="1"/>
  <c r="S926" i="1"/>
  <c r="T926" i="1"/>
  <c r="U926" i="1"/>
  <c r="V926" i="1"/>
  <c r="K936" i="1"/>
  <c r="L936" i="1"/>
  <c r="O936" i="1"/>
  <c r="P936" i="1"/>
  <c r="Q936" i="1"/>
  <c r="R936" i="1"/>
  <c r="S936" i="1"/>
  <c r="T936" i="1"/>
  <c r="U936" i="1"/>
  <c r="V936" i="1"/>
  <c r="K935" i="1"/>
  <c r="L935" i="1"/>
  <c r="O935" i="1"/>
  <c r="P935" i="1"/>
  <c r="Q935" i="1"/>
  <c r="R935" i="1"/>
  <c r="S935" i="1"/>
  <c r="T935" i="1"/>
  <c r="U935" i="1"/>
  <c r="V935" i="1"/>
  <c r="K971" i="1"/>
  <c r="L971" i="1"/>
  <c r="O971" i="1"/>
  <c r="P971" i="1"/>
  <c r="Q971" i="1"/>
  <c r="R971" i="1"/>
  <c r="S971" i="1"/>
  <c r="T971" i="1"/>
  <c r="U971" i="1"/>
  <c r="V971" i="1"/>
  <c r="K947" i="1"/>
  <c r="L947" i="1"/>
  <c r="O947" i="1"/>
  <c r="P947" i="1"/>
  <c r="Q947" i="1"/>
  <c r="R947" i="1"/>
  <c r="S947" i="1"/>
  <c r="T947" i="1"/>
  <c r="U947" i="1"/>
  <c r="V947" i="1"/>
  <c r="K966" i="1"/>
  <c r="L966" i="1"/>
  <c r="O966" i="1"/>
  <c r="P966" i="1"/>
  <c r="Q966" i="1"/>
  <c r="R966" i="1"/>
  <c r="S966" i="1"/>
  <c r="T966" i="1"/>
  <c r="U966" i="1"/>
  <c r="V966" i="1"/>
  <c r="K923" i="1"/>
  <c r="L923" i="1"/>
  <c r="O923" i="1"/>
  <c r="P923" i="1"/>
  <c r="Q923" i="1"/>
  <c r="R923" i="1"/>
  <c r="S923" i="1"/>
  <c r="T923" i="1"/>
  <c r="U923" i="1"/>
  <c r="V923" i="1"/>
  <c r="K938" i="1"/>
  <c r="L938" i="1"/>
  <c r="O938" i="1"/>
  <c r="P938" i="1"/>
  <c r="Q938" i="1"/>
  <c r="R938" i="1"/>
  <c r="S938" i="1"/>
  <c r="T938" i="1"/>
  <c r="U938" i="1"/>
  <c r="V938" i="1"/>
  <c r="K924" i="1"/>
  <c r="L924" i="1"/>
  <c r="O924" i="1"/>
  <c r="P924" i="1"/>
  <c r="Q924" i="1"/>
  <c r="R924" i="1"/>
  <c r="S924" i="1"/>
  <c r="T924" i="1"/>
  <c r="U924" i="1"/>
  <c r="V924" i="1"/>
  <c r="K941" i="1"/>
  <c r="L941" i="1"/>
  <c r="O941" i="1"/>
  <c r="P941" i="1"/>
  <c r="Q941" i="1"/>
  <c r="R941" i="1"/>
  <c r="S941" i="1"/>
  <c r="T941" i="1"/>
  <c r="U941" i="1"/>
  <c r="V941" i="1"/>
  <c r="K961" i="1"/>
  <c r="L961" i="1"/>
  <c r="O961" i="1"/>
  <c r="P961" i="1"/>
  <c r="Q961" i="1"/>
  <c r="R961" i="1"/>
  <c r="S961" i="1"/>
  <c r="T961" i="1"/>
  <c r="U961" i="1"/>
  <c r="V961" i="1"/>
  <c r="K972" i="1"/>
  <c r="L972" i="1"/>
  <c r="O972" i="1"/>
  <c r="P972" i="1"/>
  <c r="Q972" i="1"/>
  <c r="R972" i="1"/>
  <c r="S972" i="1"/>
  <c r="T972" i="1"/>
  <c r="U972" i="1"/>
  <c r="V972" i="1"/>
  <c r="K1022" i="1"/>
  <c r="L1022" i="1"/>
  <c r="O1022" i="1"/>
  <c r="P1022" i="1"/>
  <c r="Q1022" i="1"/>
  <c r="R1022" i="1"/>
  <c r="S1022" i="1"/>
  <c r="T1022" i="1"/>
  <c r="U1022" i="1"/>
  <c r="V1022" i="1"/>
  <c r="K1007" i="1"/>
  <c r="L1007" i="1"/>
  <c r="O1007" i="1"/>
  <c r="P1007" i="1"/>
  <c r="Q1007" i="1"/>
  <c r="R1007" i="1"/>
  <c r="S1007" i="1"/>
  <c r="T1007" i="1"/>
  <c r="U1007" i="1"/>
  <c r="V1007" i="1"/>
  <c r="K994" i="1"/>
  <c r="L994" i="1"/>
  <c r="O994" i="1"/>
  <c r="P994" i="1"/>
  <c r="Q994" i="1"/>
  <c r="R994" i="1"/>
  <c r="S994" i="1"/>
  <c r="T994" i="1"/>
  <c r="U994" i="1"/>
  <c r="V994" i="1"/>
  <c r="K984" i="1"/>
  <c r="L984" i="1"/>
  <c r="O984" i="1"/>
  <c r="P984" i="1"/>
  <c r="Q984" i="1"/>
  <c r="R984" i="1"/>
  <c r="S984" i="1"/>
  <c r="T984" i="1"/>
  <c r="U984" i="1"/>
  <c r="V984" i="1"/>
  <c r="K1008" i="1"/>
  <c r="L1008" i="1"/>
  <c r="O1008" i="1"/>
  <c r="P1008" i="1"/>
  <c r="Q1008" i="1"/>
  <c r="R1008" i="1"/>
  <c r="S1008" i="1"/>
  <c r="T1008" i="1"/>
  <c r="U1008" i="1"/>
  <c r="V1008" i="1"/>
  <c r="K1016" i="1"/>
  <c r="L1016" i="1"/>
  <c r="O1016" i="1"/>
  <c r="P1016" i="1"/>
  <c r="Q1016" i="1"/>
  <c r="R1016" i="1"/>
  <c r="S1016" i="1"/>
  <c r="T1016" i="1"/>
  <c r="U1016" i="1"/>
  <c r="V1016" i="1"/>
  <c r="K986" i="1"/>
  <c r="L986" i="1"/>
  <c r="O986" i="1"/>
  <c r="P986" i="1"/>
  <c r="Q986" i="1"/>
  <c r="R986" i="1"/>
  <c r="S986" i="1"/>
  <c r="T986" i="1"/>
  <c r="U986" i="1"/>
  <c r="V986" i="1"/>
  <c r="K988" i="1"/>
  <c r="L988" i="1"/>
  <c r="O988" i="1"/>
  <c r="P988" i="1"/>
  <c r="Q988" i="1"/>
  <c r="R988" i="1"/>
  <c r="S988" i="1"/>
  <c r="T988" i="1"/>
  <c r="U988" i="1"/>
  <c r="V988" i="1"/>
  <c r="K1023" i="1"/>
  <c r="L1023" i="1"/>
  <c r="O1023" i="1"/>
  <c r="P1023" i="1"/>
  <c r="Q1023" i="1"/>
  <c r="R1023" i="1"/>
  <c r="S1023" i="1"/>
  <c r="T1023" i="1"/>
  <c r="U1023" i="1"/>
  <c r="V1023" i="1"/>
  <c r="K1017" i="1"/>
  <c r="L1017" i="1"/>
  <c r="O1017" i="1"/>
  <c r="P1017" i="1"/>
  <c r="Q1017" i="1"/>
  <c r="R1017" i="1"/>
  <c r="S1017" i="1"/>
  <c r="T1017" i="1"/>
  <c r="U1017" i="1"/>
  <c r="V1017" i="1"/>
  <c r="K1001" i="1"/>
  <c r="L1001" i="1"/>
  <c r="O1001" i="1"/>
  <c r="P1001" i="1"/>
  <c r="Q1001" i="1"/>
  <c r="R1001" i="1"/>
  <c r="S1001" i="1"/>
  <c r="T1001" i="1"/>
  <c r="U1001" i="1"/>
  <c r="V1001" i="1"/>
  <c r="K997" i="1"/>
  <c r="L997" i="1"/>
  <c r="O997" i="1"/>
  <c r="P997" i="1"/>
  <c r="Q997" i="1"/>
  <c r="R997" i="1"/>
  <c r="S997" i="1"/>
  <c r="T997" i="1"/>
  <c r="U997" i="1"/>
  <c r="V997" i="1"/>
  <c r="K1024" i="1"/>
  <c r="L1024" i="1"/>
  <c r="O1024" i="1"/>
  <c r="P1024" i="1"/>
  <c r="Q1024" i="1"/>
  <c r="R1024" i="1"/>
  <c r="S1024" i="1"/>
  <c r="T1024" i="1"/>
  <c r="U1024" i="1"/>
  <c r="V1024" i="1"/>
  <c r="K1000" i="1"/>
  <c r="L1000" i="1"/>
  <c r="O1000" i="1"/>
  <c r="P1000" i="1"/>
  <c r="Q1000" i="1"/>
  <c r="R1000" i="1"/>
  <c r="S1000" i="1"/>
  <c r="T1000" i="1"/>
  <c r="U1000" i="1"/>
  <c r="V1000" i="1"/>
  <c r="K982" i="1"/>
  <c r="L982" i="1"/>
  <c r="O982" i="1"/>
  <c r="P982" i="1"/>
  <c r="Q982" i="1"/>
  <c r="R982" i="1"/>
  <c r="S982" i="1"/>
  <c r="T982" i="1"/>
  <c r="U982" i="1"/>
  <c r="V982" i="1"/>
  <c r="K1018" i="1"/>
  <c r="L1018" i="1"/>
  <c r="O1018" i="1"/>
  <c r="P1018" i="1"/>
  <c r="Q1018" i="1"/>
  <c r="R1018" i="1"/>
  <c r="S1018" i="1"/>
  <c r="T1018" i="1"/>
  <c r="U1018" i="1"/>
  <c r="V1018" i="1"/>
  <c r="K1014" i="1"/>
  <c r="L1014" i="1"/>
  <c r="O1014" i="1"/>
  <c r="P1014" i="1"/>
  <c r="Q1014" i="1"/>
  <c r="R1014" i="1"/>
  <c r="S1014" i="1"/>
  <c r="T1014" i="1"/>
  <c r="U1014" i="1"/>
  <c r="V1014" i="1"/>
  <c r="K1015" i="1"/>
  <c r="L1015" i="1"/>
  <c r="O1015" i="1"/>
  <c r="P1015" i="1"/>
  <c r="Q1015" i="1"/>
  <c r="R1015" i="1"/>
  <c r="S1015" i="1"/>
  <c r="T1015" i="1"/>
  <c r="U1015" i="1"/>
  <c r="V1015" i="1"/>
  <c r="K985" i="1"/>
  <c r="L985" i="1"/>
  <c r="O985" i="1"/>
  <c r="P985" i="1"/>
  <c r="Q985" i="1"/>
  <c r="R985" i="1"/>
  <c r="S985" i="1"/>
  <c r="T985" i="1"/>
  <c r="U985" i="1"/>
  <c r="V985" i="1"/>
  <c r="K1004" i="1"/>
  <c r="L1004" i="1"/>
  <c r="O1004" i="1"/>
  <c r="P1004" i="1"/>
  <c r="Q1004" i="1"/>
  <c r="R1004" i="1"/>
  <c r="S1004" i="1"/>
  <c r="T1004" i="1"/>
  <c r="U1004" i="1"/>
  <c r="V1004" i="1"/>
  <c r="K991" i="1"/>
  <c r="L991" i="1"/>
  <c r="O991" i="1"/>
  <c r="P991" i="1"/>
  <c r="Q991" i="1"/>
  <c r="R991" i="1"/>
  <c r="S991" i="1"/>
  <c r="T991" i="1"/>
  <c r="U991" i="1"/>
  <c r="V991" i="1"/>
  <c r="K1025" i="1"/>
  <c r="L1025" i="1"/>
  <c r="O1025" i="1"/>
  <c r="P1025" i="1"/>
  <c r="Q1025" i="1"/>
  <c r="R1025" i="1"/>
  <c r="S1025" i="1"/>
  <c r="T1025" i="1"/>
  <c r="U1025" i="1"/>
  <c r="V1025" i="1"/>
  <c r="K1003" i="1"/>
  <c r="L1003" i="1"/>
  <c r="O1003" i="1"/>
  <c r="P1003" i="1"/>
  <c r="Q1003" i="1"/>
  <c r="R1003" i="1"/>
  <c r="S1003" i="1"/>
  <c r="T1003" i="1"/>
  <c r="U1003" i="1"/>
  <c r="V1003" i="1"/>
  <c r="K1026" i="1"/>
  <c r="L1026" i="1"/>
  <c r="O1026" i="1"/>
  <c r="P1026" i="1"/>
  <c r="Q1026" i="1"/>
  <c r="R1026" i="1"/>
  <c r="S1026" i="1"/>
  <c r="T1026" i="1"/>
  <c r="U1026" i="1"/>
  <c r="V1026" i="1"/>
  <c r="K1011" i="1"/>
  <c r="L1011" i="1"/>
  <c r="O1011" i="1"/>
  <c r="P1011" i="1"/>
  <c r="Q1011" i="1"/>
  <c r="R1011" i="1"/>
  <c r="S1011" i="1"/>
  <c r="T1011" i="1"/>
  <c r="U1011" i="1"/>
  <c r="V1011" i="1"/>
  <c r="K1019" i="1"/>
  <c r="L1019" i="1"/>
  <c r="O1019" i="1"/>
  <c r="P1019" i="1"/>
  <c r="Q1019" i="1"/>
  <c r="R1019" i="1"/>
  <c r="S1019" i="1"/>
  <c r="T1019" i="1"/>
  <c r="U1019" i="1"/>
  <c r="V1019" i="1"/>
  <c r="K1020" i="1"/>
  <c r="L1020" i="1"/>
  <c r="O1020" i="1"/>
  <c r="P1020" i="1"/>
  <c r="Q1020" i="1"/>
  <c r="R1020" i="1"/>
  <c r="S1020" i="1"/>
  <c r="T1020" i="1"/>
  <c r="U1020" i="1"/>
  <c r="V1020" i="1"/>
  <c r="K1012" i="1"/>
  <c r="L1012" i="1"/>
  <c r="O1012" i="1"/>
  <c r="P1012" i="1"/>
  <c r="Q1012" i="1"/>
  <c r="R1012" i="1"/>
  <c r="S1012" i="1"/>
  <c r="T1012" i="1"/>
  <c r="U1012" i="1"/>
  <c r="V1012" i="1"/>
  <c r="K983" i="1"/>
  <c r="L983" i="1"/>
  <c r="O983" i="1"/>
  <c r="P983" i="1"/>
  <c r="Q983" i="1"/>
  <c r="R983" i="1"/>
  <c r="S983" i="1"/>
  <c r="T983" i="1"/>
  <c r="U983" i="1"/>
  <c r="V983" i="1"/>
  <c r="K979" i="1"/>
  <c r="L979" i="1"/>
  <c r="O979" i="1"/>
  <c r="P979" i="1"/>
  <c r="Q979" i="1"/>
  <c r="R979" i="1"/>
  <c r="S979" i="1"/>
  <c r="T979" i="1"/>
  <c r="U979" i="1"/>
  <c r="V979" i="1"/>
  <c r="K1027" i="1"/>
  <c r="L1027" i="1"/>
  <c r="O1027" i="1"/>
  <c r="P1027" i="1"/>
  <c r="Q1027" i="1"/>
  <c r="R1027" i="1"/>
  <c r="S1027" i="1"/>
  <c r="T1027" i="1"/>
  <c r="U1027" i="1"/>
  <c r="V1027" i="1"/>
  <c r="K1002" i="1"/>
  <c r="L1002" i="1"/>
  <c r="O1002" i="1"/>
  <c r="P1002" i="1"/>
  <c r="Q1002" i="1"/>
  <c r="R1002" i="1"/>
  <c r="S1002" i="1"/>
  <c r="T1002" i="1"/>
  <c r="U1002" i="1"/>
  <c r="V1002" i="1"/>
  <c r="K1005" i="1"/>
  <c r="L1005" i="1"/>
  <c r="O1005" i="1"/>
  <c r="P1005" i="1"/>
  <c r="Q1005" i="1"/>
  <c r="R1005" i="1"/>
  <c r="S1005" i="1"/>
  <c r="T1005" i="1"/>
  <c r="U1005" i="1"/>
  <c r="V1005" i="1"/>
  <c r="K1009" i="1"/>
  <c r="L1009" i="1"/>
  <c r="O1009" i="1"/>
  <c r="P1009" i="1"/>
  <c r="Q1009" i="1"/>
  <c r="R1009" i="1"/>
  <c r="S1009" i="1"/>
  <c r="T1009" i="1"/>
  <c r="U1009" i="1"/>
  <c r="V1009" i="1"/>
  <c r="K981" i="1"/>
  <c r="L981" i="1"/>
  <c r="O981" i="1"/>
  <c r="P981" i="1"/>
  <c r="Q981" i="1"/>
  <c r="R981" i="1"/>
  <c r="S981" i="1"/>
  <c r="T981" i="1"/>
  <c r="U981" i="1"/>
  <c r="V981" i="1"/>
  <c r="K1006" i="1"/>
  <c r="L1006" i="1"/>
  <c r="O1006" i="1"/>
  <c r="P1006" i="1"/>
  <c r="Q1006" i="1"/>
  <c r="R1006" i="1"/>
  <c r="S1006" i="1"/>
  <c r="T1006" i="1"/>
  <c r="U1006" i="1"/>
  <c r="V1006" i="1"/>
  <c r="K989" i="1"/>
  <c r="L989" i="1"/>
  <c r="O989" i="1"/>
  <c r="P989" i="1"/>
  <c r="Q989" i="1"/>
  <c r="R989" i="1"/>
  <c r="S989" i="1"/>
  <c r="T989" i="1"/>
  <c r="U989" i="1"/>
  <c r="V989" i="1"/>
  <c r="K998" i="1"/>
  <c r="L998" i="1"/>
  <c r="O998" i="1"/>
  <c r="P998" i="1"/>
  <c r="Q998" i="1"/>
  <c r="R998" i="1"/>
  <c r="S998" i="1"/>
  <c r="T998" i="1"/>
  <c r="U998" i="1"/>
  <c r="V998" i="1"/>
  <c r="K976" i="1"/>
  <c r="L976" i="1"/>
  <c r="O976" i="1"/>
  <c r="P976" i="1"/>
  <c r="Q976" i="1"/>
  <c r="R976" i="1"/>
  <c r="S976" i="1"/>
  <c r="T976" i="1"/>
  <c r="U976" i="1"/>
  <c r="V976" i="1"/>
  <c r="K995" i="1"/>
  <c r="L995" i="1"/>
  <c r="O995" i="1"/>
  <c r="P995" i="1"/>
  <c r="Q995" i="1"/>
  <c r="R995" i="1"/>
  <c r="S995" i="1"/>
  <c r="T995" i="1"/>
  <c r="U995" i="1"/>
  <c r="V995" i="1"/>
  <c r="K992" i="1"/>
  <c r="L992" i="1"/>
  <c r="O992" i="1"/>
  <c r="P992" i="1"/>
  <c r="Q992" i="1"/>
  <c r="R992" i="1"/>
  <c r="S992" i="1"/>
  <c r="T992" i="1"/>
  <c r="U992" i="1"/>
  <c r="V992" i="1"/>
  <c r="K980" i="1"/>
  <c r="L980" i="1"/>
  <c r="O980" i="1"/>
  <c r="P980" i="1"/>
  <c r="Q980" i="1"/>
  <c r="R980" i="1"/>
  <c r="S980" i="1"/>
  <c r="T980" i="1"/>
  <c r="U980" i="1"/>
  <c r="V980" i="1"/>
  <c r="K990" i="1"/>
  <c r="L990" i="1"/>
  <c r="O990" i="1"/>
  <c r="P990" i="1"/>
  <c r="Q990" i="1"/>
  <c r="R990" i="1"/>
  <c r="S990" i="1"/>
  <c r="T990" i="1"/>
  <c r="U990" i="1"/>
  <c r="V990" i="1"/>
  <c r="K987" i="1"/>
  <c r="L987" i="1"/>
  <c r="O987" i="1"/>
  <c r="P987" i="1"/>
  <c r="Q987" i="1"/>
  <c r="R987" i="1"/>
  <c r="S987" i="1"/>
  <c r="T987" i="1"/>
  <c r="U987" i="1"/>
  <c r="V987" i="1"/>
  <c r="K999" i="1"/>
  <c r="L999" i="1"/>
  <c r="O999" i="1"/>
  <c r="P999" i="1"/>
  <c r="Q999" i="1"/>
  <c r="R999" i="1"/>
  <c r="S999" i="1"/>
  <c r="T999" i="1"/>
  <c r="U999" i="1"/>
  <c r="V999" i="1"/>
  <c r="K1028" i="1"/>
  <c r="L1028" i="1"/>
  <c r="O1028" i="1"/>
  <c r="P1028" i="1"/>
  <c r="Q1028" i="1"/>
  <c r="R1028" i="1"/>
  <c r="S1028" i="1"/>
  <c r="T1028" i="1"/>
  <c r="U1028" i="1"/>
  <c r="V1028" i="1"/>
  <c r="K1013" i="1"/>
  <c r="L1013" i="1"/>
  <c r="O1013" i="1"/>
  <c r="P1013" i="1"/>
  <c r="Q1013" i="1"/>
  <c r="R1013" i="1"/>
  <c r="S1013" i="1"/>
  <c r="T1013" i="1"/>
  <c r="U1013" i="1"/>
  <c r="V1013" i="1"/>
  <c r="K977" i="1"/>
  <c r="L977" i="1"/>
  <c r="O977" i="1"/>
  <c r="P977" i="1"/>
  <c r="Q977" i="1"/>
  <c r="R977" i="1"/>
  <c r="S977" i="1"/>
  <c r="T977" i="1"/>
  <c r="U977" i="1"/>
  <c r="V977" i="1"/>
  <c r="K993" i="1"/>
  <c r="L993" i="1"/>
  <c r="O993" i="1"/>
  <c r="P993" i="1"/>
  <c r="Q993" i="1"/>
  <c r="R993" i="1"/>
  <c r="S993" i="1"/>
  <c r="T993" i="1"/>
  <c r="U993" i="1"/>
  <c r="V993" i="1"/>
  <c r="K978" i="1"/>
  <c r="L978" i="1"/>
  <c r="O978" i="1"/>
  <c r="P978" i="1"/>
  <c r="Q978" i="1"/>
  <c r="R978" i="1"/>
  <c r="S978" i="1"/>
  <c r="T978" i="1"/>
  <c r="U978" i="1"/>
  <c r="V978" i="1"/>
  <c r="K996" i="1"/>
  <c r="L996" i="1"/>
  <c r="O996" i="1"/>
  <c r="P996" i="1"/>
  <c r="Q996" i="1"/>
  <c r="R996" i="1"/>
  <c r="S996" i="1"/>
  <c r="T996" i="1"/>
  <c r="U996" i="1"/>
  <c r="V996" i="1"/>
  <c r="K1021" i="1"/>
  <c r="L1021" i="1"/>
  <c r="O1021" i="1"/>
  <c r="P1021" i="1"/>
  <c r="Q1021" i="1"/>
  <c r="R1021" i="1"/>
  <c r="S1021" i="1"/>
  <c r="T1021" i="1"/>
  <c r="U1021" i="1"/>
  <c r="V1021" i="1"/>
  <c r="K1010" i="1"/>
  <c r="L1010" i="1"/>
  <c r="O1010" i="1"/>
  <c r="P1010" i="1"/>
  <c r="Q1010" i="1"/>
  <c r="R1010" i="1"/>
  <c r="S1010" i="1"/>
  <c r="T1010" i="1"/>
  <c r="U1010" i="1"/>
  <c r="V1010" i="1"/>
  <c r="K1059" i="1"/>
  <c r="L1059" i="1"/>
  <c r="O1059" i="1"/>
  <c r="P1059" i="1"/>
  <c r="Q1059" i="1"/>
  <c r="R1059" i="1"/>
  <c r="S1059" i="1"/>
  <c r="T1059" i="1"/>
  <c r="U1059" i="1"/>
  <c r="V1059" i="1"/>
  <c r="K1046" i="1"/>
  <c r="L1046" i="1"/>
  <c r="O1046" i="1"/>
  <c r="P1046" i="1"/>
  <c r="Q1046" i="1"/>
  <c r="R1046" i="1"/>
  <c r="S1046" i="1"/>
  <c r="T1046" i="1"/>
  <c r="U1046" i="1"/>
  <c r="V1046" i="1"/>
  <c r="K1041" i="1"/>
  <c r="L1041" i="1"/>
  <c r="O1041" i="1"/>
  <c r="P1041" i="1"/>
  <c r="Q1041" i="1"/>
  <c r="R1041" i="1"/>
  <c r="S1041" i="1"/>
  <c r="T1041" i="1"/>
  <c r="U1041" i="1"/>
  <c r="V1041" i="1"/>
  <c r="K1056" i="1"/>
  <c r="L1056" i="1"/>
  <c r="O1056" i="1"/>
  <c r="P1056" i="1"/>
  <c r="Q1056" i="1"/>
  <c r="R1056" i="1"/>
  <c r="S1056" i="1"/>
  <c r="T1056" i="1"/>
  <c r="U1056" i="1"/>
  <c r="V1056" i="1"/>
  <c r="K1073" i="1"/>
  <c r="L1073" i="1"/>
  <c r="O1073" i="1"/>
  <c r="P1073" i="1"/>
  <c r="Q1073" i="1"/>
  <c r="R1073" i="1"/>
  <c r="S1073" i="1"/>
  <c r="T1073" i="1"/>
  <c r="U1073" i="1"/>
  <c r="V1073" i="1"/>
  <c r="K1077" i="1"/>
  <c r="L1077" i="1"/>
  <c r="O1077" i="1"/>
  <c r="P1077" i="1"/>
  <c r="Q1077" i="1"/>
  <c r="R1077" i="1"/>
  <c r="S1077" i="1"/>
  <c r="T1077" i="1"/>
  <c r="U1077" i="1"/>
  <c r="V1077" i="1"/>
  <c r="K1039" i="1"/>
  <c r="L1039" i="1"/>
  <c r="O1039" i="1"/>
  <c r="P1039" i="1"/>
  <c r="Q1039" i="1"/>
  <c r="R1039" i="1"/>
  <c r="S1039" i="1"/>
  <c r="T1039" i="1"/>
  <c r="U1039" i="1"/>
  <c r="V1039" i="1"/>
  <c r="K1047" i="1"/>
  <c r="L1047" i="1"/>
  <c r="O1047" i="1"/>
  <c r="P1047" i="1"/>
  <c r="Q1047" i="1"/>
  <c r="R1047" i="1"/>
  <c r="S1047" i="1"/>
  <c r="T1047" i="1"/>
  <c r="U1047" i="1"/>
  <c r="V1047" i="1"/>
  <c r="K1078" i="1"/>
  <c r="L1078" i="1"/>
  <c r="O1078" i="1"/>
  <c r="P1078" i="1"/>
  <c r="Q1078" i="1"/>
  <c r="R1078" i="1"/>
  <c r="S1078" i="1"/>
  <c r="T1078" i="1"/>
  <c r="U1078" i="1"/>
  <c r="V1078" i="1"/>
  <c r="K1067" i="1"/>
  <c r="L1067" i="1"/>
  <c r="O1067" i="1"/>
  <c r="P1067" i="1"/>
  <c r="Q1067" i="1"/>
  <c r="R1067" i="1"/>
  <c r="S1067" i="1"/>
  <c r="T1067" i="1"/>
  <c r="U1067" i="1"/>
  <c r="V1067" i="1"/>
  <c r="K1049" i="1"/>
  <c r="L1049" i="1"/>
  <c r="O1049" i="1"/>
  <c r="P1049" i="1"/>
  <c r="Q1049" i="1"/>
  <c r="R1049" i="1"/>
  <c r="S1049" i="1"/>
  <c r="T1049" i="1"/>
  <c r="U1049" i="1"/>
  <c r="V1049" i="1"/>
  <c r="K1074" i="1"/>
  <c r="L1074" i="1"/>
  <c r="O1074" i="1"/>
  <c r="P1074" i="1"/>
  <c r="Q1074" i="1"/>
  <c r="R1074" i="1"/>
  <c r="S1074" i="1"/>
  <c r="T1074" i="1"/>
  <c r="U1074" i="1"/>
  <c r="V1074" i="1"/>
  <c r="K1050" i="1"/>
  <c r="L1050" i="1"/>
  <c r="O1050" i="1"/>
  <c r="P1050" i="1"/>
  <c r="Q1050" i="1"/>
  <c r="R1050" i="1"/>
  <c r="S1050" i="1"/>
  <c r="T1050" i="1"/>
  <c r="U1050" i="1"/>
  <c r="V1050" i="1"/>
  <c r="K1036" i="1"/>
  <c r="L1036" i="1"/>
  <c r="O1036" i="1"/>
  <c r="P1036" i="1"/>
  <c r="Q1036" i="1"/>
  <c r="R1036" i="1"/>
  <c r="S1036" i="1"/>
  <c r="T1036" i="1"/>
  <c r="U1036" i="1"/>
  <c r="V1036" i="1"/>
  <c r="K1068" i="1"/>
  <c r="L1068" i="1"/>
  <c r="O1068" i="1"/>
  <c r="P1068" i="1"/>
  <c r="Q1068" i="1"/>
  <c r="R1068" i="1"/>
  <c r="S1068" i="1"/>
  <c r="T1068" i="1"/>
  <c r="U1068" i="1"/>
  <c r="V1068" i="1"/>
  <c r="K1060" i="1"/>
  <c r="L1060" i="1"/>
  <c r="O1060" i="1"/>
  <c r="P1060" i="1"/>
  <c r="Q1060" i="1"/>
  <c r="R1060" i="1"/>
  <c r="S1060" i="1"/>
  <c r="T1060" i="1"/>
  <c r="U1060" i="1"/>
  <c r="V1060" i="1"/>
  <c r="K1052" i="1"/>
  <c r="L1052" i="1"/>
  <c r="O1052" i="1"/>
  <c r="P1052" i="1"/>
  <c r="Q1052" i="1"/>
  <c r="R1052" i="1"/>
  <c r="S1052" i="1"/>
  <c r="T1052" i="1"/>
  <c r="U1052" i="1"/>
  <c r="V1052" i="1"/>
  <c r="K1038" i="1"/>
  <c r="L1038" i="1"/>
  <c r="O1038" i="1"/>
  <c r="P1038" i="1"/>
  <c r="Q1038" i="1"/>
  <c r="R1038" i="1"/>
  <c r="S1038" i="1"/>
  <c r="T1038" i="1"/>
  <c r="U1038" i="1"/>
  <c r="V1038" i="1"/>
  <c r="K1069" i="1"/>
  <c r="L1069" i="1"/>
  <c r="O1069" i="1"/>
  <c r="P1069" i="1"/>
  <c r="Q1069" i="1"/>
  <c r="R1069" i="1"/>
  <c r="S1069" i="1"/>
  <c r="T1069" i="1"/>
  <c r="U1069" i="1"/>
  <c r="V1069" i="1"/>
  <c r="K1051" i="1"/>
  <c r="L1051" i="1"/>
  <c r="O1051" i="1"/>
  <c r="P1051" i="1"/>
  <c r="Q1051" i="1"/>
  <c r="R1051" i="1"/>
  <c r="S1051" i="1"/>
  <c r="T1051" i="1"/>
  <c r="U1051" i="1"/>
  <c r="V1051" i="1"/>
  <c r="K1054" i="1"/>
  <c r="L1054" i="1"/>
  <c r="O1054" i="1"/>
  <c r="P1054" i="1"/>
  <c r="Q1054" i="1"/>
  <c r="R1054" i="1"/>
  <c r="S1054" i="1"/>
  <c r="T1054" i="1"/>
  <c r="U1054" i="1"/>
  <c r="V1054" i="1"/>
  <c r="K1070" i="1"/>
  <c r="L1070" i="1"/>
  <c r="O1070" i="1"/>
  <c r="P1070" i="1"/>
  <c r="Q1070" i="1"/>
  <c r="R1070" i="1"/>
  <c r="S1070" i="1"/>
  <c r="T1070" i="1"/>
  <c r="U1070" i="1"/>
  <c r="V1070" i="1"/>
  <c r="K1063" i="1"/>
  <c r="L1063" i="1"/>
  <c r="O1063" i="1"/>
  <c r="P1063" i="1"/>
  <c r="Q1063" i="1"/>
  <c r="R1063" i="1"/>
  <c r="S1063" i="1"/>
  <c r="T1063" i="1"/>
  <c r="U1063" i="1"/>
  <c r="V1063" i="1"/>
  <c r="K1057" i="1"/>
  <c r="L1057" i="1"/>
  <c r="O1057" i="1"/>
  <c r="P1057" i="1"/>
  <c r="Q1057" i="1"/>
  <c r="R1057" i="1"/>
  <c r="S1057" i="1"/>
  <c r="T1057" i="1"/>
  <c r="U1057" i="1"/>
  <c r="V1057" i="1"/>
  <c r="K1061" i="1"/>
  <c r="L1061" i="1"/>
  <c r="O1061" i="1"/>
  <c r="P1061" i="1"/>
  <c r="Q1061" i="1"/>
  <c r="R1061" i="1"/>
  <c r="S1061" i="1"/>
  <c r="T1061" i="1"/>
  <c r="U1061" i="1"/>
  <c r="V1061" i="1"/>
  <c r="K1037" i="1"/>
  <c r="L1037" i="1"/>
  <c r="O1037" i="1"/>
  <c r="P1037" i="1"/>
  <c r="Q1037" i="1"/>
  <c r="R1037" i="1"/>
  <c r="S1037" i="1"/>
  <c r="T1037" i="1"/>
  <c r="U1037" i="1"/>
  <c r="V1037" i="1"/>
  <c r="K1031" i="1"/>
  <c r="L1031" i="1"/>
  <c r="O1031" i="1"/>
  <c r="P1031" i="1"/>
  <c r="Q1031" i="1"/>
  <c r="R1031" i="1"/>
  <c r="S1031" i="1"/>
  <c r="T1031" i="1"/>
  <c r="U1031" i="1"/>
  <c r="V1031" i="1"/>
  <c r="K1071" i="1"/>
  <c r="L1071" i="1"/>
  <c r="O1071" i="1"/>
  <c r="P1071" i="1"/>
  <c r="Q1071" i="1"/>
  <c r="R1071" i="1"/>
  <c r="S1071" i="1"/>
  <c r="T1071" i="1"/>
  <c r="U1071" i="1"/>
  <c r="V1071" i="1"/>
  <c r="K1055" i="1"/>
  <c r="L1055" i="1"/>
  <c r="O1055" i="1"/>
  <c r="P1055" i="1"/>
  <c r="Q1055" i="1"/>
  <c r="R1055" i="1"/>
  <c r="S1055" i="1"/>
  <c r="T1055" i="1"/>
  <c r="U1055" i="1"/>
  <c r="V1055" i="1"/>
  <c r="K1065" i="1"/>
  <c r="L1065" i="1"/>
  <c r="O1065" i="1"/>
  <c r="P1065" i="1"/>
  <c r="Q1065" i="1"/>
  <c r="R1065" i="1"/>
  <c r="S1065" i="1"/>
  <c r="T1065" i="1"/>
  <c r="U1065" i="1"/>
  <c r="V1065" i="1"/>
  <c r="K1064" i="1"/>
  <c r="L1064" i="1"/>
  <c r="O1064" i="1"/>
  <c r="P1064" i="1"/>
  <c r="Q1064" i="1"/>
  <c r="R1064" i="1"/>
  <c r="S1064" i="1"/>
  <c r="T1064" i="1"/>
  <c r="U1064" i="1"/>
  <c r="V1064" i="1"/>
  <c r="K1035" i="1"/>
  <c r="L1035" i="1"/>
  <c r="O1035" i="1"/>
  <c r="P1035" i="1"/>
  <c r="Q1035" i="1"/>
  <c r="R1035" i="1"/>
  <c r="S1035" i="1"/>
  <c r="T1035" i="1"/>
  <c r="U1035" i="1"/>
  <c r="V1035" i="1"/>
  <c r="K1075" i="1"/>
  <c r="L1075" i="1"/>
  <c r="O1075" i="1"/>
  <c r="P1075" i="1"/>
  <c r="Q1075" i="1"/>
  <c r="R1075" i="1"/>
  <c r="S1075" i="1"/>
  <c r="T1075" i="1"/>
  <c r="U1075" i="1"/>
  <c r="V1075" i="1"/>
  <c r="K1040" i="1"/>
  <c r="L1040" i="1"/>
  <c r="O1040" i="1"/>
  <c r="P1040" i="1"/>
  <c r="Q1040" i="1"/>
  <c r="R1040" i="1"/>
  <c r="S1040" i="1"/>
  <c r="T1040" i="1"/>
  <c r="U1040" i="1"/>
  <c r="V1040" i="1"/>
  <c r="K1062" i="1"/>
  <c r="L1062" i="1"/>
  <c r="O1062" i="1"/>
  <c r="P1062" i="1"/>
  <c r="Q1062" i="1"/>
  <c r="R1062" i="1"/>
  <c r="S1062" i="1"/>
  <c r="T1062" i="1"/>
  <c r="U1062" i="1"/>
  <c r="V1062" i="1"/>
  <c r="K1032" i="1"/>
  <c r="L1032" i="1"/>
  <c r="O1032" i="1"/>
  <c r="P1032" i="1"/>
  <c r="Q1032" i="1"/>
  <c r="R1032" i="1"/>
  <c r="S1032" i="1"/>
  <c r="T1032" i="1"/>
  <c r="U1032" i="1"/>
  <c r="V1032" i="1"/>
  <c r="K1058" i="1"/>
  <c r="L1058" i="1"/>
  <c r="O1058" i="1"/>
  <c r="P1058" i="1"/>
  <c r="Q1058" i="1"/>
  <c r="R1058" i="1"/>
  <c r="S1058" i="1"/>
  <c r="T1058" i="1"/>
  <c r="U1058" i="1"/>
  <c r="V1058" i="1"/>
  <c r="K1034" i="1"/>
  <c r="L1034" i="1"/>
  <c r="O1034" i="1"/>
  <c r="P1034" i="1"/>
  <c r="Q1034" i="1"/>
  <c r="R1034" i="1"/>
  <c r="S1034" i="1"/>
  <c r="T1034" i="1"/>
  <c r="U1034" i="1"/>
  <c r="V1034" i="1"/>
  <c r="K1044" i="1"/>
  <c r="L1044" i="1"/>
  <c r="O1044" i="1"/>
  <c r="P1044" i="1"/>
  <c r="Q1044" i="1"/>
  <c r="R1044" i="1"/>
  <c r="S1044" i="1"/>
  <c r="T1044" i="1"/>
  <c r="U1044" i="1"/>
  <c r="V1044" i="1"/>
  <c r="K1033" i="1"/>
  <c r="L1033" i="1"/>
  <c r="O1033" i="1"/>
  <c r="P1033" i="1"/>
  <c r="Q1033" i="1"/>
  <c r="R1033" i="1"/>
  <c r="S1033" i="1"/>
  <c r="T1033" i="1"/>
  <c r="U1033" i="1"/>
  <c r="V1033" i="1"/>
  <c r="K1042" i="1"/>
  <c r="L1042" i="1"/>
  <c r="O1042" i="1"/>
  <c r="P1042" i="1"/>
  <c r="Q1042" i="1"/>
  <c r="R1042" i="1"/>
  <c r="S1042" i="1"/>
  <c r="T1042" i="1"/>
  <c r="U1042" i="1"/>
  <c r="V1042" i="1"/>
  <c r="K1043" i="1"/>
  <c r="L1043" i="1"/>
  <c r="O1043" i="1"/>
  <c r="P1043" i="1"/>
  <c r="Q1043" i="1"/>
  <c r="R1043" i="1"/>
  <c r="S1043" i="1"/>
  <c r="T1043" i="1"/>
  <c r="U1043" i="1"/>
  <c r="V1043" i="1"/>
  <c r="K1053" i="1"/>
  <c r="L1053" i="1"/>
  <c r="O1053" i="1"/>
  <c r="P1053" i="1"/>
  <c r="Q1053" i="1"/>
  <c r="R1053" i="1"/>
  <c r="S1053" i="1"/>
  <c r="T1053" i="1"/>
  <c r="U1053" i="1"/>
  <c r="V1053" i="1"/>
  <c r="K1076" i="1"/>
  <c r="L1076" i="1"/>
  <c r="O1076" i="1"/>
  <c r="P1076" i="1"/>
  <c r="Q1076" i="1"/>
  <c r="R1076" i="1"/>
  <c r="S1076" i="1"/>
  <c r="T1076" i="1"/>
  <c r="U1076" i="1"/>
  <c r="V1076" i="1"/>
  <c r="K1066" i="1"/>
  <c r="L1066" i="1"/>
  <c r="O1066" i="1"/>
  <c r="P1066" i="1"/>
  <c r="Q1066" i="1"/>
  <c r="R1066" i="1"/>
  <c r="S1066" i="1"/>
  <c r="T1066" i="1"/>
  <c r="U1066" i="1"/>
  <c r="V1066" i="1"/>
  <c r="K1029" i="1"/>
  <c r="L1029" i="1"/>
  <c r="O1029" i="1"/>
  <c r="P1029" i="1"/>
  <c r="Q1029" i="1"/>
  <c r="R1029" i="1"/>
  <c r="S1029" i="1"/>
  <c r="T1029" i="1"/>
  <c r="U1029" i="1"/>
  <c r="V1029" i="1"/>
  <c r="K1045" i="1"/>
  <c r="L1045" i="1"/>
  <c r="O1045" i="1"/>
  <c r="P1045" i="1"/>
  <c r="Q1045" i="1"/>
  <c r="R1045" i="1"/>
  <c r="S1045" i="1"/>
  <c r="T1045" i="1"/>
  <c r="U1045" i="1"/>
  <c r="V1045" i="1"/>
  <c r="K1030" i="1"/>
  <c r="L1030" i="1"/>
  <c r="O1030" i="1"/>
  <c r="P1030" i="1"/>
  <c r="Q1030" i="1"/>
  <c r="R1030" i="1"/>
  <c r="S1030" i="1"/>
  <c r="T1030" i="1"/>
  <c r="U1030" i="1"/>
  <c r="V1030" i="1"/>
  <c r="K1048" i="1"/>
  <c r="L1048" i="1"/>
  <c r="O1048" i="1"/>
  <c r="P1048" i="1"/>
  <c r="Q1048" i="1"/>
  <c r="R1048" i="1"/>
  <c r="S1048" i="1"/>
  <c r="T1048" i="1"/>
  <c r="U1048" i="1"/>
  <c r="V1048" i="1"/>
  <c r="K1072" i="1"/>
  <c r="L1072" i="1"/>
  <c r="O1072" i="1"/>
  <c r="P1072" i="1"/>
  <c r="Q1072" i="1"/>
  <c r="R1072" i="1"/>
  <c r="S1072" i="1"/>
  <c r="T1072" i="1"/>
  <c r="U1072" i="1"/>
  <c r="V1072" i="1"/>
  <c r="K1121" i="1"/>
  <c r="L1121" i="1"/>
  <c r="O1121" i="1"/>
  <c r="P1121" i="1"/>
  <c r="Q1121" i="1"/>
  <c r="R1121" i="1"/>
  <c r="S1121" i="1"/>
  <c r="T1121" i="1"/>
  <c r="U1121" i="1"/>
  <c r="V1121" i="1"/>
  <c r="K1134" i="1"/>
  <c r="L1134" i="1"/>
  <c r="O1134" i="1"/>
  <c r="P1134" i="1"/>
  <c r="Q1134" i="1"/>
  <c r="R1134" i="1"/>
  <c r="S1134" i="1"/>
  <c r="T1134" i="1"/>
  <c r="U1134" i="1"/>
  <c r="V1134" i="1"/>
  <c r="K1118" i="1"/>
  <c r="L1118" i="1"/>
  <c r="O1118" i="1"/>
  <c r="P1118" i="1"/>
  <c r="Q1118" i="1"/>
  <c r="R1118" i="1"/>
  <c r="S1118" i="1"/>
  <c r="T1118" i="1"/>
  <c r="U1118" i="1"/>
  <c r="V1118" i="1"/>
  <c r="K1100" i="1"/>
  <c r="L1100" i="1"/>
  <c r="O1100" i="1"/>
  <c r="P1100" i="1"/>
  <c r="Q1100" i="1"/>
  <c r="R1100" i="1"/>
  <c r="S1100" i="1"/>
  <c r="T1100" i="1"/>
  <c r="U1100" i="1"/>
  <c r="V1100" i="1"/>
  <c r="K1119" i="1"/>
  <c r="L1119" i="1"/>
  <c r="O1119" i="1"/>
  <c r="P1119" i="1"/>
  <c r="Q1119" i="1"/>
  <c r="R1119" i="1"/>
  <c r="S1119" i="1"/>
  <c r="T1119" i="1"/>
  <c r="U1119" i="1"/>
  <c r="V1119" i="1"/>
  <c r="K1089" i="1"/>
  <c r="L1089" i="1"/>
  <c r="O1089" i="1"/>
  <c r="P1089" i="1"/>
  <c r="Q1089" i="1"/>
  <c r="R1089" i="1"/>
  <c r="S1089" i="1"/>
  <c r="T1089" i="1"/>
  <c r="U1089" i="1"/>
  <c r="V1089" i="1"/>
  <c r="K1110" i="1"/>
  <c r="L1110" i="1"/>
  <c r="O1110" i="1"/>
  <c r="P1110" i="1"/>
  <c r="Q1110" i="1"/>
  <c r="R1110" i="1"/>
  <c r="S1110" i="1"/>
  <c r="T1110" i="1"/>
  <c r="U1110" i="1"/>
  <c r="V1110" i="1"/>
  <c r="K1130" i="1"/>
  <c r="L1130" i="1"/>
  <c r="O1130" i="1"/>
  <c r="P1130" i="1"/>
  <c r="Q1130" i="1"/>
  <c r="R1130" i="1"/>
  <c r="S1130" i="1"/>
  <c r="T1130" i="1"/>
  <c r="U1130" i="1"/>
  <c r="V1130" i="1"/>
  <c r="K1127" i="1"/>
  <c r="L1127" i="1"/>
  <c r="O1127" i="1"/>
  <c r="P1127" i="1"/>
  <c r="Q1127" i="1"/>
  <c r="R1127" i="1"/>
  <c r="S1127" i="1"/>
  <c r="T1127" i="1"/>
  <c r="U1127" i="1"/>
  <c r="V1127" i="1"/>
  <c r="K1135" i="1"/>
  <c r="L1135" i="1"/>
  <c r="O1135" i="1"/>
  <c r="P1135" i="1"/>
  <c r="Q1135" i="1"/>
  <c r="R1135" i="1"/>
  <c r="S1135" i="1"/>
  <c r="T1135" i="1"/>
  <c r="U1135" i="1"/>
  <c r="V1135" i="1"/>
  <c r="K1094" i="1"/>
  <c r="L1094" i="1"/>
  <c r="O1094" i="1"/>
  <c r="P1094" i="1"/>
  <c r="Q1094" i="1"/>
  <c r="R1094" i="1"/>
  <c r="S1094" i="1"/>
  <c r="T1094" i="1"/>
  <c r="U1094" i="1"/>
  <c r="V1094" i="1"/>
  <c r="K1096" i="1"/>
  <c r="L1096" i="1"/>
  <c r="O1096" i="1"/>
  <c r="P1096" i="1"/>
  <c r="Q1096" i="1"/>
  <c r="R1096" i="1"/>
  <c r="S1096" i="1"/>
  <c r="T1096" i="1"/>
  <c r="U1096" i="1"/>
  <c r="V1096" i="1"/>
  <c r="K1122" i="1"/>
  <c r="L1122" i="1"/>
  <c r="O1122" i="1"/>
  <c r="P1122" i="1"/>
  <c r="Q1122" i="1"/>
  <c r="R1122" i="1"/>
  <c r="S1122" i="1"/>
  <c r="T1122" i="1"/>
  <c r="U1122" i="1"/>
  <c r="V1122" i="1"/>
  <c r="K1115" i="1"/>
  <c r="L1115" i="1"/>
  <c r="O1115" i="1"/>
  <c r="P1115" i="1"/>
  <c r="Q1115" i="1"/>
  <c r="R1115" i="1"/>
  <c r="S1115" i="1"/>
  <c r="T1115" i="1"/>
  <c r="U1115" i="1"/>
  <c r="V1115" i="1"/>
  <c r="K1097" i="1"/>
  <c r="L1097" i="1"/>
  <c r="O1097" i="1"/>
  <c r="P1097" i="1"/>
  <c r="Q1097" i="1"/>
  <c r="R1097" i="1"/>
  <c r="S1097" i="1"/>
  <c r="T1097" i="1"/>
  <c r="U1097" i="1"/>
  <c r="V1097" i="1"/>
  <c r="K1131" i="1"/>
  <c r="L1131" i="1"/>
  <c r="O1131" i="1"/>
  <c r="P1131" i="1"/>
  <c r="Q1131" i="1"/>
  <c r="R1131" i="1"/>
  <c r="S1131" i="1"/>
  <c r="T1131" i="1"/>
  <c r="U1131" i="1"/>
  <c r="V1131" i="1"/>
  <c r="K1105" i="1"/>
  <c r="L1105" i="1"/>
  <c r="O1105" i="1"/>
  <c r="P1105" i="1"/>
  <c r="Q1105" i="1"/>
  <c r="R1105" i="1"/>
  <c r="S1105" i="1"/>
  <c r="T1105" i="1"/>
  <c r="U1105" i="1"/>
  <c r="V1105" i="1"/>
  <c r="K1085" i="1"/>
  <c r="L1085" i="1"/>
  <c r="O1085" i="1"/>
  <c r="P1085" i="1"/>
  <c r="Q1085" i="1"/>
  <c r="R1085" i="1"/>
  <c r="S1085" i="1"/>
  <c r="T1085" i="1"/>
  <c r="U1085" i="1"/>
  <c r="V1085" i="1"/>
  <c r="K1116" i="1"/>
  <c r="L1116" i="1"/>
  <c r="O1116" i="1"/>
  <c r="P1116" i="1"/>
  <c r="Q1116" i="1"/>
  <c r="R1116" i="1"/>
  <c r="S1116" i="1"/>
  <c r="T1116" i="1"/>
  <c r="U1116" i="1"/>
  <c r="V1116" i="1"/>
  <c r="K1112" i="1"/>
  <c r="L1112" i="1"/>
  <c r="O1112" i="1"/>
  <c r="P1112" i="1"/>
  <c r="Q1112" i="1"/>
  <c r="R1112" i="1"/>
  <c r="S1112" i="1"/>
  <c r="T1112" i="1"/>
  <c r="U1112" i="1"/>
  <c r="V1112" i="1"/>
  <c r="K1101" i="1"/>
  <c r="L1101" i="1"/>
  <c r="O1101" i="1"/>
  <c r="P1101" i="1"/>
  <c r="Q1101" i="1"/>
  <c r="R1101" i="1"/>
  <c r="S1101" i="1"/>
  <c r="T1101" i="1"/>
  <c r="U1101" i="1"/>
  <c r="V1101" i="1"/>
  <c r="K1088" i="1"/>
  <c r="L1088" i="1"/>
  <c r="O1088" i="1"/>
  <c r="P1088" i="1"/>
  <c r="Q1088" i="1"/>
  <c r="R1088" i="1"/>
  <c r="S1088" i="1"/>
  <c r="T1088" i="1"/>
  <c r="U1088" i="1"/>
  <c r="V1088" i="1"/>
  <c r="K1113" i="1"/>
  <c r="L1113" i="1"/>
  <c r="O1113" i="1"/>
  <c r="P1113" i="1"/>
  <c r="Q1113" i="1"/>
  <c r="R1113" i="1"/>
  <c r="S1113" i="1"/>
  <c r="T1113" i="1"/>
  <c r="U1113" i="1"/>
  <c r="V1113" i="1"/>
  <c r="K1099" i="1"/>
  <c r="L1099" i="1"/>
  <c r="O1099" i="1"/>
  <c r="P1099" i="1"/>
  <c r="Q1099" i="1"/>
  <c r="R1099" i="1"/>
  <c r="S1099" i="1"/>
  <c r="T1099" i="1"/>
  <c r="U1099" i="1"/>
  <c r="V1099" i="1"/>
  <c r="K1106" i="1"/>
  <c r="L1106" i="1"/>
  <c r="O1106" i="1"/>
  <c r="P1106" i="1"/>
  <c r="Q1106" i="1"/>
  <c r="R1106" i="1"/>
  <c r="S1106" i="1"/>
  <c r="T1106" i="1"/>
  <c r="U1106" i="1"/>
  <c r="V1106" i="1"/>
  <c r="K1132" i="1"/>
  <c r="L1132" i="1"/>
  <c r="O1132" i="1"/>
  <c r="P1132" i="1"/>
  <c r="Q1132" i="1"/>
  <c r="R1132" i="1"/>
  <c r="S1132" i="1"/>
  <c r="T1132" i="1"/>
  <c r="U1132" i="1"/>
  <c r="V1132" i="1"/>
  <c r="K1128" i="1"/>
  <c r="L1128" i="1"/>
  <c r="O1128" i="1"/>
  <c r="P1128" i="1"/>
  <c r="Q1128" i="1"/>
  <c r="R1128" i="1"/>
  <c r="S1128" i="1"/>
  <c r="T1128" i="1"/>
  <c r="U1128" i="1"/>
  <c r="V1128" i="1"/>
  <c r="K1123" i="1"/>
  <c r="L1123" i="1"/>
  <c r="O1123" i="1"/>
  <c r="P1123" i="1"/>
  <c r="Q1123" i="1"/>
  <c r="R1123" i="1"/>
  <c r="S1123" i="1"/>
  <c r="T1123" i="1"/>
  <c r="U1123" i="1"/>
  <c r="V1123" i="1"/>
  <c r="K1114" i="1"/>
  <c r="L1114" i="1"/>
  <c r="O1114" i="1"/>
  <c r="P1114" i="1"/>
  <c r="Q1114" i="1"/>
  <c r="R1114" i="1"/>
  <c r="S1114" i="1"/>
  <c r="T1114" i="1"/>
  <c r="U1114" i="1"/>
  <c r="V1114" i="1"/>
  <c r="K1109" i="1"/>
  <c r="L1109" i="1"/>
  <c r="O1109" i="1"/>
  <c r="P1109" i="1"/>
  <c r="Q1109" i="1"/>
  <c r="R1109" i="1"/>
  <c r="S1109" i="1"/>
  <c r="T1109" i="1"/>
  <c r="U1109" i="1"/>
  <c r="V1109" i="1"/>
  <c r="K1086" i="1"/>
  <c r="L1086" i="1"/>
  <c r="O1086" i="1"/>
  <c r="P1086" i="1"/>
  <c r="Q1086" i="1"/>
  <c r="R1086" i="1"/>
  <c r="S1086" i="1"/>
  <c r="T1086" i="1"/>
  <c r="U1086" i="1"/>
  <c r="V1086" i="1"/>
  <c r="K1082" i="1"/>
  <c r="L1082" i="1"/>
  <c r="O1082" i="1"/>
  <c r="P1082" i="1"/>
  <c r="Q1082" i="1"/>
  <c r="R1082" i="1"/>
  <c r="S1082" i="1"/>
  <c r="T1082" i="1"/>
  <c r="U1082" i="1"/>
  <c r="V1082" i="1"/>
  <c r="K1124" i="1"/>
  <c r="L1124" i="1"/>
  <c r="O1124" i="1"/>
  <c r="P1124" i="1"/>
  <c r="Q1124" i="1"/>
  <c r="R1124" i="1"/>
  <c r="S1124" i="1"/>
  <c r="T1124" i="1"/>
  <c r="U1124" i="1"/>
  <c r="V1124" i="1"/>
  <c r="K1111" i="1"/>
  <c r="L1111" i="1"/>
  <c r="O1111" i="1"/>
  <c r="P1111" i="1"/>
  <c r="Q1111" i="1"/>
  <c r="R1111" i="1"/>
  <c r="S1111" i="1"/>
  <c r="T1111" i="1"/>
  <c r="U1111" i="1"/>
  <c r="V1111" i="1"/>
  <c r="K1120" i="1"/>
  <c r="L1120" i="1"/>
  <c r="O1120" i="1"/>
  <c r="P1120" i="1"/>
  <c r="Q1120" i="1"/>
  <c r="R1120" i="1"/>
  <c r="S1120" i="1"/>
  <c r="T1120" i="1"/>
  <c r="U1120" i="1"/>
  <c r="V1120" i="1"/>
  <c r="K1108" i="1"/>
  <c r="L1108" i="1"/>
  <c r="O1108" i="1"/>
  <c r="P1108" i="1"/>
  <c r="Q1108" i="1"/>
  <c r="R1108" i="1"/>
  <c r="S1108" i="1"/>
  <c r="T1108" i="1"/>
  <c r="U1108" i="1"/>
  <c r="V1108" i="1"/>
  <c r="K1117" i="1"/>
  <c r="L1117" i="1"/>
  <c r="O1117" i="1"/>
  <c r="P1117" i="1"/>
  <c r="Q1117" i="1"/>
  <c r="R1117" i="1"/>
  <c r="S1117" i="1"/>
  <c r="T1117" i="1"/>
  <c r="U1117" i="1"/>
  <c r="V1117" i="1"/>
  <c r="K1104" i="1"/>
  <c r="L1104" i="1"/>
  <c r="O1104" i="1"/>
  <c r="P1104" i="1"/>
  <c r="Q1104" i="1"/>
  <c r="R1104" i="1"/>
  <c r="S1104" i="1"/>
  <c r="T1104" i="1"/>
  <c r="U1104" i="1"/>
  <c r="V1104" i="1"/>
  <c r="K1087" i="1"/>
  <c r="L1087" i="1"/>
  <c r="O1087" i="1"/>
  <c r="P1087" i="1"/>
  <c r="Q1087" i="1"/>
  <c r="R1087" i="1"/>
  <c r="S1087" i="1"/>
  <c r="T1087" i="1"/>
  <c r="U1087" i="1"/>
  <c r="V1087" i="1"/>
  <c r="K1103" i="1"/>
  <c r="L1103" i="1"/>
  <c r="O1103" i="1"/>
  <c r="P1103" i="1"/>
  <c r="Q1103" i="1"/>
  <c r="R1103" i="1"/>
  <c r="S1103" i="1"/>
  <c r="T1103" i="1"/>
  <c r="U1103" i="1"/>
  <c r="V1103" i="1"/>
  <c r="K1091" i="1"/>
  <c r="L1091" i="1"/>
  <c r="O1091" i="1"/>
  <c r="P1091" i="1"/>
  <c r="Q1091" i="1"/>
  <c r="R1091" i="1"/>
  <c r="S1091" i="1"/>
  <c r="T1091" i="1"/>
  <c r="U1091" i="1"/>
  <c r="V1091" i="1"/>
  <c r="K1083" i="1"/>
  <c r="L1083" i="1"/>
  <c r="O1083" i="1"/>
  <c r="P1083" i="1"/>
  <c r="Q1083" i="1"/>
  <c r="R1083" i="1"/>
  <c r="S1083" i="1"/>
  <c r="T1083" i="1"/>
  <c r="U1083" i="1"/>
  <c r="V1083" i="1"/>
  <c r="K1079" i="1"/>
  <c r="L1079" i="1"/>
  <c r="O1079" i="1"/>
  <c r="P1079" i="1"/>
  <c r="Q1079" i="1"/>
  <c r="R1079" i="1"/>
  <c r="S1079" i="1"/>
  <c r="T1079" i="1"/>
  <c r="U1079" i="1"/>
  <c r="V1079" i="1"/>
  <c r="K1136" i="1"/>
  <c r="L1136" i="1"/>
  <c r="O1136" i="1"/>
  <c r="P1136" i="1"/>
  <c r="Q1136" i="1"/>
  <c r="R1136" i="1"/>
  <c r="S1136" i="1"/>
  <c r="T1136" i="1"/>
  <c r="U1136" i="1"/>
  <c r="V1136" i="1"/>
  <c r="K1090" i="1"/>
  <c r="L1090" i="1"/>
  <c r="O1090" i="1"/>
  <c r="P1090" i="1"/>
  <c r="Q1090" i="1"/>
  <c r="R1090" i="1"/>
  <c r="S1090" i="1"/>
  <c r="T1090" i="1"/>
  <c r="U1090" i="1"/>
  <c r="V1090" i="1"/>
  <c r="K1095" i="1"/>
  <c r="L1095" i="1"/>
  <c r="O1095" i="1"/>
  <c r="P1095" i="1"/>
  <c r="Q1095" i="1"/>
  <c r="R1095" i="1"/>
  <c r="S1095" i="1"/>
  <c r="T1095" i="1"/>
  <c r="U1095" i="1"/>
  <c r="V1095" i="1"/>
  <c r="K1084" i="1"/>
  <c r="L1084" i="1"/>
  <c r="O1084" i="1"/>
  <c r="P1084" i="1"/>
  <c r="Q1084" i="1"/>
  <c r="R1084" i="1"/>
  <c r="S1084" i="1"/>
  <c r="T1084" i="1"/>
  <c r="U1084" i="1"/>
  <c r="V1084" i="1"/>
  <c r="K1093" i="1"/>
  <c r="L1093" i="1"/>
  <c r="O1093" i="1"/>
  <c r="P1093" i="1"/>
  <c r="Q1093" i="1"/>
  <c r="R1093" i="1"/>
  <c r="S1093" i="1"/>
  <c r="T1093" i="1"/>
  <c r="U1093" i="1"/>
  <c r="V1093" i="1"/>
  <c r="K1092" i="1"/>
  <c r="L1092" i="1"/>
  <c r="O1092" i="1"/>
  <c r="P1092" i="1"/>
  <c r="Q1092" i="1"/>
  <c r="R1092" i="1"/>
  <c r="S1092" i="1"/>
  <c r="T1092" i="1"/>
  <c r="U1092" i="1"/>
  <c r="V1092" i="1"/>
  <c r="K1133" i="1"/>
  <c r="L1133" i="1"/>
  <c r="O1133" i="1"/>
  <c r="P1133" i="1"/>
  <c r="Q1133" i="1"/>
  <c r="R1133" i="1"/>
  <c r="S1133" i="1"/>
  <c r="T1133" i="1"/>
  <c r="U1133" i="1"/>
  <c r="V1133" i="1"/>
  <c r="K1107" i="1"/>
  <c r="L1107" i="1"/>
  <c r="O1107" i="1"/>
  <c r="P1107" i="1"/>
  <c r="Q1107" i="1"/>
  <c r="R1107" i="1"/>
  <c r="S1107" i="1"/>
  <c r="T1107" i="1"/>
  <c r="U1107" i="1"/>
  <c r="V1107" i="1"/>
  <c r="K1129" i="1"/>
  <c r="L1129" i="1"/>
  <c r="O1129" i="1"/>
  <c r="P1129" i="1"/>
  <c r="Q1129" i="1"/>
  <c r="R1129" i="1"/>
  <c r="S1129" i="1"/>
  <c r="T1129" i="1"/>
  <c r="U1129" i="1"/>
  <c r="V1129" i="1"/>
  <c r="K1125" i="1"/>
  <c r="L1125" i="1"/>
  <c r="O1125" i="1"/>
  <c r="P1125" i="1"/>
  <c r="Q1125" i="1"/>
  <c r="R1125" i="1"/>
  <c r="S1125" i="1"/>
  <c r="T1125" i="1"/>
  <c r="U1125" i="1"/>
  <c r="V1125" i="1"/>
  <c r="K1080" i="1"/>
  <c r="L1080" i="1"/>
  <c r="O1080" i="1"/>
  <c r="P1080" i="1"/>
  <c r="Q1080" i="1"/>
  <c r="R1080" i="1"/>
  <c r="S1080" i="1"/>
  <c r="T1080" i="1"/>
  <c r="U1080" i="1"/>
  <c r="V1080" i="1"/>
  <c r="K1098" i="1"/>
  <c r="L1098" i="1"/>
  <c r="O1098" i="1"/>
  <c r="P1098" i="1"/>
  <c r="Q1098" i="1"/>
  <c r="R1098" i="1"/>
  <c r="S1098" i="1"/>
  <c r="T1098" i="1"/>
  <c r="U1098" i="1"/>
  <c r="V1098" i="1"/>
  <c r="K1081" i="1"/>
  <c r="L1081" i="1"/>
  <c r="O1081" i="1"/>
  <c r="P1081" i="1"/>
  <c r="Q1081" i="1"/>
  <c r="R1081" i="1"/>
  <c r="S1081" i="1"/>
  <c r="T1081" i="1"/>
  <c r="U1081" i="1"/>
  <c r="V1081" i="1"/>
  <c r="K1102" i="1"/>
  <c r="L1102" i="1"/>
  <c r="O1102" i="1"/>
  <c r="P1102" i="1"/>
  <c r="Q1102" i="1"/>
  <c r="R1102" i="1"/>
  <c r="S1102" i="1"/>
  <c r="T1102" i="1"/>
  <c r="U1102" i="1"/>
  <c r="V1102" i="1"/>
  <c r="K1126" i="1"/>
  <c r="L1126" i="1"/>
  <c r="O1126" i="1"/>
  <c r="P1126" i="1"/>
  <c r="Q1126" i="1"/>
  <c r="R1126" i="1"/>
  <c r="S1126" i="1"/>
  <c r="T1126" i="1"/>
  <c r="U1126" i="1"/>
  <c r="V1126" i="1"/>
  <c r="K1137" i="1"/>
  <c r="L1137" i="1"/>
  <c r="O1137" i="1"/>
  <c r="P1137" i="1"/>
  <c r="Q1137" i="1"/>
  <c r="R1137" i="1"/>
  <c r="S1137" i="1"/>
  <c r="T1137" i="1"/>
  <c r="U1137" i="1"/>
  <c r="V1137" i="1"/>
  <c r="K1186" i="1"/>
  <c r="L1186" i="1"/>
  <c r="O1186" i="1"/>
  <c r="P1186" i="1"/>
  <c r="Q1186" i="1"/>
  <c r="R1186" i="1"/>
  <c r="S1186" i="1"/>
  <c r="T1186" i="1"/>
  <c r="U1186" i="1"/>
  <c r="V1186" i="1"/>
  <c r="K1182" i="1"/>
  <c r="L1182" i="1"/>
  <c r="O1182" i="1"/>
  <c r="P1182" i="1"/>
  <c r="Q1182" i="1"/>
  <c r="R1182" i="1"/>
  <c r="S1182" i="1"/>
  <c r="T1182" i="1"/>
  <c r="U1182" i="1"/>
  <c r="V1182" i="1"/>
  <c r="K1192" i="1"/>
  <c r="L1192" i="1"/>
  <c r="O1192" i="1"/>
  <c r="P1192" i="1"/>
  <c r="Q1192" i="1"/>
  <c r="R1192" i="1"/>
  <c r="S1192" i="1"/>
  <c r="T1192" i="1"/>
  <c r="U1192" i="1"/>
  <c r="V1192" i="1"/>
  <c r="K1174" i="1"/>
  <c r="L1174" i="1"/>
  <c r="O1174" i="1"/>
  <c r="P1174" i="1"/>
  <c r="Q1174" i="1"/>
  <c r="R1174" i="1"/>
  <c r="S1174" i="1"/>
  <c r="T1174" i="1"/>
  <c r="U1174" i="1"/>
  <c r="V1174" i="1"/>
  <c r="K1156" i="1"/>
  <c r="L1156" i="1"/>
  <c r="O1156" i="1"/>
  <c r="P1156" i="1"/>
  <c r="Q1156" i="1"/>
  <c r="R1156" i="1"/>
  <c r="S1156" i="1"/>
  <c r="T1156" i="1"/>
  <c r="U1156" i="1"/>
  <c r="V1156" i="1"/>
  <c r="K1173" i="1"/>
  <c r="L1173" i="1"/>
  <c r="O1173" i="1"/>
  <c r="P1173" i="1"/>
  <c r="Q1173" i="1"/>
  <c r="R1173" i="1"/>
  <c r="S1173" i="1"/>
  <c r="T1173" i="1"/>
  <c r="U1173" i="1"/>
  <c r="V1173" i="1"/>
  <c r="K1148" i="1"/>
  <c r="L1148" i="1"/>
  <c r="O1148" i="1"/>
  <c r="P1148" i="1"/>
  <c r="Q1148" i="1"/>
  <c r="R1148" i="1"/>
  <c r="S1148" i="1"/>
  <c r="T1148" i="1"/>
  <c r="U1148" i="1"/>
  <c r="V1148" i="1"/>
  <c r="K1170" i="1"/>
  <c r="L1170" i="1"/>
  <c r="O1170" i="1"/>
  <c r="P1170" i="1"/>
  <c r="Q1170" i="1"/>
  <c r="R1170" i="1"/>
  <c r="S1170" i="1"/>
  <c r="T1170" i="1"/>
  <c r="U1170" i="1"/>
  <c r="V1170" i="1"/>
  <c r="K1183" i="1"/>
  <c r="L1183" i="1"/>
  <c r="O1183" i="1"/>
  <c r="P1183" i="1"/>
  <c r="Q1183" i="1"/>
  <c r="R1183" i="1"/>
  <c r="S1183" i="1"/>
  <c r="T1183" i="1"/>
  <c r="U1183" i="1"/>
  <c r="V1183" i="1"/>
  <c r="K1180" i="1"/>
  <c r="L1180" i="1"/>
  <c r="O1180" i="1"/>
  <c r="P1180" i="1"/>
  <c r="Q1180" i="1"/>
  <c r="R1180" i="1"/>
  <c r="S1180" i="1"/>
  <c r="T1180" i="1"/>
  <c r="U1180" i="1"/>
  <c r="V1180" i="1"/>
  <c r="K1193" i="1"/>
  <c r="L1193" i="1"/>
  <c r="O1193" i="1"/>
  <c r="P1193" i="1"/>
  <c r="Q1193" i="1"/>
  <c r="R1193" i="1"/>
  <c r="S1193" i="1"/>
  <c r="T1193" i="1"/>
  <c r="U1193" i="1"/>
  <c r="V1193" i="1"/>
  <c r="K1194" i="1"/>
  <c r="L1194" i="1"/>
  <c r="O1194" i="1"/>
  <c r="P1194" i="1"/>
  <c r="Q1194" i="1"/>
  <c r="R1194" i="1"/>
  <c r="S1194" i="1"/>
  <c r="T1194" i="1"/>
  <c r="U1194" i="1"/>
  <c r="V1194" i="1"/>
  <c r="K1168" i="1"/>
  <c r="L1168" i="1"/>
  <c r="O1168" i="1"/>
  <c r="P1168" i="1"/>
  <c r="Q1168" i="1"/>
  <c r="R1168" i="1"/>
  <c r="S1168" i="1"/>
  <c r="T1168" i="1"/>
  <c r="U1168" i="1"/>
  <c r="V1168" i="1"/>
  <c r="K1161" i="1"/>
  <c r="L1161" i="1"/>
  <c r="O1161" i="1"/>
  <c r="P1161" i="1"/>
  <c r="Q1161" i="1"/>
  <c r="R1161" i="1"/>
  <c r="S1161" i="1"/>
  <c r="T1161" i="1"/>
  <c r="U1161" i="1"/>
  <c r="V1161" i="1"/>
  <c r="K1195" i="1"/>
  <c r="L1195" i="1"/>
  <c r="O1195" i="1"/>
  <c r="P1195" i="1"/>
  <c r="Q1195" i="1"/>
  <c r="R1195" i="1"/>
  <c r="S1195" i="1"/>
  <c r="T1195" i="1"/>
  <c r="U1195" i="1"/>
  <c r="V1195" i="1"/>
  <c r="K1196" i="1"/>
  <c r="L1196" i="1"/>
  <c r="O1196" i="1"/>
  <c r="P1196" i="1"/>
  <c r="Q1196" i="1"/>
  <c r="R1196" i="1"/>
  <c r="S1196" i="1"/>
  <c r="T1196" i="1"/>
  <c r="U1196" i="1"/>
  <c r="V1196" i="1"/>
  <c r="K1167" i="1"/>
  <c r="L1167" i="1"/>
  <c r="O1167" i="1"/>
  <c r="P1167" i="1"/>
  <c r="Q1167" i="1"/>
  <c r="R1167" i="1"/>
  <c r="S1167" i="1"/>
  <c r="T1167" i="1"/>
  <c r="U1167" i="1"/>
  <c r="V1167" i="1"/>
  <c r="K1153" i="1"/>
  <c r="L1153" i="1"/>
  <c r="O1153" i="1"/>
  <c r="P1153" i="1"/>
  <c r="Q1153" i="1"/>
  <c r="R1153" i="1"/>
  <c r="S1153" i="1"/>
  <c r="T1153" i="1"/>
  <c r="U1153" i="1"/>
  <c r="V1153" i="1"/>
  <c r="K1197" i="1"/>
  <c r="L1197" i="1"/>
  <c r="O1197" i="1"/>
  <c r="P1197" i="1"/>
  <c r="Q1197" i="1"/>
  <c r="R1197" i="1"/>
  <c r="S1197" i="1"/>
  <c r="T1197" i="1"/>
  <c r="U1197" i="1"/>
  <c r="V1197" i="1"/>
  <c r="K1165" i="1"/>
  <c r="L1165" i="1"/>
  <c r="O1165" i="1"/>
  <c r="P1165" i="1"/>
  <c r="Q1165" i="1"/>
  <c r="R1165" i="1"/>
  <c r="S1165" i="1"/>
  <c r="T1165" i="1"/>
  <c r="U1165" i="1"/>
  <c r="V1165" i="1"/>
  <c r="K1144" i="1"/>
  <c r="L1144" i="1"/>
  <c r="O1144" i="1"/>
  <c r="P1144" i="1"/>
  <c r="Q1144" i="1"/>
  <c r="R1144" i="1"/>
  <c r="S1144" i="1"/>
  <c r="T1144" i="1"/>
  <c r="U1144" i="1"/>
  <c r="V1144" i="1"/>
  <c r="K1175" i="1"/>
  <c r="L1175" i="1"/>
  <c r="O1175" i="1"/>
  <c r="P1175" i="1"/>
  <c r="Q1175" i="1"/>
  <c r="R1175" i="1"/>
  <c r="S1175" i="1"/>
  <c r="T1175" i="1"/>
  <c r="U1175" i="1"/>
  <c r="V1175" i="1"/>
  <c r="K1178" i="1"/>
  <c r="L1178" i="1"/>
  <c r="O1178" i="1"/>
  <c r="P1178" i="1"/>
  <c r="Q1178" i="1"/>
  <c r="R1178" i="1"/>
  <c r="S1178" i="1"/>
  <c r="T1178" i="1"/>
  <c r="U1178" i="1"/>
  <c r="V1178" i="1"/>
  <c r="K1159" i="1"/>
  <c r="L1159" i="1"/>
  <c r="O1159" i="1"/>
  <c r="P1159" i="1"/>
  <c r="Q1159" i="1"/>
  <c r="R1159" i="1"/>
  <c r="S1159" i="1"/>
  <c r="T1159" i="1"/>
  <c r="U1159" i="1"/>
  <c r="V1159" i="1"/>
  <c r="K1147" i="1"/>
  <c r="L1147" i="1"/>
  <c r="O1147" i="1"/>
  <c r="P1147" i="1"/>
  <c r="Q1147" i="1"/>
  <c r="R1147" i="1"/>
  <c r="S1147" i="1"/>
  <c r="T1147" i="1"/>
  <c r="U1147" i="1"/>
  <c r="V1147" i="1"/>
  <c r="K1176" i="1"/>
  <c r="L1176" i="1"/>
  <c r="O1176" i="1"/>
  <c r="P1176" i="1"/>
  <c r="Q1176" i="1"/>
  <c r="R1176" i="1"/>
  <c r="S1176" i="1"/>
  <c r="T1176" i="1"/>
  <c r="U1176" i="1"/>
  <c r="V1176" i="1"/>
  <c r="K1157" i="1"/>
  <c r="L1157" i="1"/>
  <c r="O1157" i="1"/>
  <c r="P1157" i="1"/>
  <c r="Q1157" i="1"/>
  <c r="R1157" i="1"/>
  <c r="S1157" i="1"/>
  <c r="T1157" i="1"/>
  <c r="U1157" i="1"/>
  <c r="V1157" i="1"/>
  <c r="K1164" i="1"/>
  <c r="L1164" i="1"/>
  <c r="O1164" i="1"/>
  <c r="P1164" i="1"/>
  <c r="Q1164" i="1"/>
  <c r="R1164" i="1"/>
  <c r="S1164" i="1"/>
  <c r="T1164" i="1"/>
  <c r="U1164" i="1"/>
  <c r="V1164" i="1"/>
  <c r="K1187" i="1"/>
  <c r="L1187" i="1"/>
  <c r="O1187" i="1"/>
  <c r="P1187" i="1"/>
  <c r="Q1187" i="1"/>
  <c r="R1187" i="1"/>
  <c r="S1187" i="1"/>
  <c r="T1187" i="1"/>
  <c r="U1187" i="1"/>
  <c r="V1187" i="1"/>
  <c r="K1181" i="1"/>
  <c r="L1181" i="1"/>
  <c r="O1181" i="1"/>
  <c r="P1181" i="1"/>
  <c r="Q1181" i="1"/>
  <c r="R1181" i="1"/>
  <c r="S1181" i="1"/>
  <c r="T1181" i="1"/>
  <c r="U1181" i="1"/>
  <c r="V1181" i="1"/>
  <c r="K1179" i="1"/>
  <c r="L1179" i="1"/>
  <c r="O1179" i="1"/>
  <c r="P1179" i="1"/>
  <c r="Q1179" i="1"/>
  <c r="R1179" i="1"/>
  <c r="S1179" i="1"/>
  <c r="T1179" i="1"/>
  <c r="U1179" i="1"/>
  <c r="V1179" i="1"/>
  <c r="K1171" i="1"/>
  <c r="L1171" i="1"/>
  <c r="O1171" i="1"/>
  <c r="P1171" i="1"/>
  <c r="Q1171" i="1"/>
  <c r="R1171" i="1"/>
  <c r="S1171" i="1"/>
  <c r="T1171" i="1"/>
  <c r="U1171" i="1"/>
  <c r="V1171" i="1"/>
  <c r="K1172" i="1"/>
  <c r="L1172" i="1"/>
  <c r="O1172" i="1"/>
  <c r="P1172" i="1"/>
  <c r="Q1172" i="1"/>
  <c r="R1172" i="1"/>
  <c r="S1172" i="1"/>
  <c r="T1172" i="1"/>
  <c r="U1172" i="1"/>
  <c r="V1172" i="1"/>
  <c r="K1146" i="1"/>
  <c r="L1146" i="1"/>
  <c r="O1146" i="1"/>
  <c r="P1146" i="1"/>
  <c r="Q1146" i="1"/>
  <c r="R1146" i="1"/>
  <c r="S1146" i="1"/>
  <c r="T1146" i="1"/>
  <c r="U1146" i="1"/>
  <c r="V1146" i="1"/>
  <c r="K1141" i="1"/>
  <c r="L1141" i="1"/>
  <c r="O1141" i="1"/>
  <c r="P1141" i="1"/>
  <c r="Q1141" i="1"/>
  <c r="R1141" i="1"/>
  <c r="S1141" i="1"/>
  <c r="T1141" i="1"/>
  <c r="U1141" i="1"/>
  <c r="V1141" i="1"/>
  <c r="K1188" i="1"/>
  <c r="L1188" i="1"/>
  <c r="O1188" i="1"/>
  <c r="P1188" i="1"/>
  <c r="Q1188" i="1"/>
  <c r="R1188" i="1"/>
  <c r="S1188" i="1"/>
  <c r="T1188" i="1"/>
  <c r="U1188" i="1"/>
  <c r="V1188" i="1"/>
  <c r="K1169" i="1"/>
  <c r="L1169" i="1"/>
  <c r="O1169" i="1"/>
  <c r="P1169" i="1"/>
  <c r="Q1169" i="1"/>
  <c r="R1169" i="1"/>
  <c r="S1169" i="1"/>
  <c r="T1169" i="1"/>
  <c r="U1169" i="1"/>
  <c r="V1169" i="1"/>
  <c r="K1198" i="1"/>
  <c r="L1198" i="1"/>
  <c r="O1198" i="1"/>
  <c r="P1198" i="1"/>
  <c r="Q1198" i="1"/>
  <c r="R1198" i="1"/>
  <c r="S1198" i="1"/>
  <c r="T1198" i="1"/>
  <c r="U1198" i="1"/>
  <c r="V1198" i="1"/>
  <c r="K1166" i="1"/>
  <c r="L1166" i="1"/>
  <c r="O1166" i="1"/>
  <c r="P1166" i="1"/>
  <c r="Q1166" i="1"/>
  <c r="R1166" i="1"/>
  <c r="S1166" i="1"/>
  <c r="T1166" i="1"/>
  <c r="U1166" i="1"/>
  <c r="V1166" i="1"/>
  <c r="K1177" i="1"/>
  <c r="L1177" i="1"/>
  <c r="O1177" i="1"/>
  <c r="P1177" i="1"/>
  <c r="Q1177" i="1"/>
  <c r="R1177" i="1"/>
  <c r="S1177" i="1"/>
  <c r="T1177" i="1"/>
  <c r="U1177" i="1"/>
  <c r="V1177" i="1"/>
  <c r="K1163" i="1"/>
  <c r="L1163" i="1"/>
  <c r="O1163" i="1"/>
  <c r="P1163" i="1"/>
  <c r="Q1163" i="1"/>
  <c r="R1163" i="1"/>
  <c r="S1163" i="1"/>
  <c r="T1163" i="1"/>
  <c r="U1163" i="1"/>
  <c r="V1163" i="1"/>
  <c r="K1145" i="1"/>
  <c r="L1145" i="1"/>
  <c r="O1145" i="1"/>
  <c r="P1145" i="1"/>
  <c r="Q1145" i="1"/>
  <c r="R1145" i="1"/>
  <c r="S1145" i="1"/>
  <c r="T1145" i="1"/>
  <c r="U1145" i="1"/>
  <c r="V1145" i="1"/>
  <c r="K1160" i="1"/>
  <c r="L1160" i="1"/>
  <c r="O1160" i="1"/>
  <c r="P1160" i="1"/>
  <c r="Q1160" i="1"/>
  <c r="R1160" i="1"/>
  <c r="S1160" i="1"/>
  <c r="T1160" i="1"/>
  <c r="U1160" i="1"/>
  <c r="V1160" i="1"/>
  <c r="K1150" i="1"/>
  <c r="L1150" i="1"/>
  <c r="O1150" i="1"/>
  <c r="P1150" i="1"/>
  <c r="Q1150" i="1"/>
  <c r="R1150" i="1"/>
  <c r="S1150" i="1"/>
  <c r="T1150" i="1"/>
  <c r="U1150" i="1"/>
  <c r="V1150" i="1"/>
  <c r="K1143" i="1"/>
  <c r="L1143" i="1"/>
  <c r="O1143" i="1"/>
  <c r="P1143" i="1"/>
  <c r="Q1143" i="1"/>
  <c r="R1143" i="1"/>
  <c r="S1143" i="1"/>
  <c r="T1143" i="1"/>
  <c r="U1143" i="1"/>
  <c r="V1143" i="1"/>
  <c r="K1138" i="1"/>
  <c r="L1138" i="1"/>
  <c r="O1138" i="1"/>
  <c r="P1138" i="1"/>
  <c r="Q1138" i="1"/>
  <c r="R1138" i="1"/>
  <c r="S1138" i="1"/>
  <c r="T1138" i="1"/>
  <c r="U1138" i="1"/>
  <c r="V1138" i="1"/>
  <c r="K1199" i="1"/>
  <c r="L1199" i="1"/>
  <c r="O1199" i="1"/>
  <c r="P1199" i="1"/>
  <c r="Q1199" i="1"/>
  <c r="R1199" i="1"/>
  <c r="S1199" i="1"/>
  <c r="T1199" i="1"/>
  <c r="U1199" i="1"/>
  <c r="V1199" i="1"/>
  <c r="K1149" i="1"/>
  <c r="L1149" i="1"/>
  <c r="O1149" i="1"/>
  <c r="P1149" i="1"/>
  <c r="Q1149" i="1"/>
  <c r="R1149" i="1"/>
  <c r="S1149" i="1"/>
  <c r="T1149" i="1"/>
  <c r="U1149" i="1"/>
  <c r="V1149" i="1"/>
  <c r="K1154" i="1"/>
  <c r="L1154" i="1"/>
  <c r="O1154" i="1"/>
  <c r="P1154" i="1"/>
  <c r="Q1154" i="1"/>
  <c r="R1154" i="1"/>
  <c r="S1154" i="1"/>
  <c r="T1154" i="1"/>
  <c r="U1154" i="1"/>
  <c r="V1154" i="1"/>
  <c r="K1142" i="1"/>
  <c r="L1142" i="1"/>
  <c r="O1142" i="1"/>
  <c r="P1142" i="1"/>
  <c r="Q1142" i="1"/>
  <c r="R1142" i="1"/>
  <c r="S1142" i="1"/>
  <c r="T1142" i="1"/>
  <c r="U1142" i="1"/>
  <c r="V1142" i="1"/>
  <c r="K1152" i="1"/>
  <c r="L1152" i="1"/>
  <c r="O1152" i="1"/>
  <c r="P1152" i="1"/>
  <c r="Q1152" i="1"/>
  <c r="R1152" i="1"/>
  <c r="S1152" i="1"/>
  <c r="T1152" i="1"/>
  <c r="U1152" i="1"/>
  <c r="V1152" i="1"/>
  <c r="K1151" i="1"/>
  <c r="L1151" i="1"/>
  <c r="O1151" i="1"/>
  <c r="P1151" i="1"/>
  <c r="Q1151" i="1"/>
  <c r="R1151" i="1"/>
  <c r="S1151" i="1"/>
  <c r="T1151" i="1"/>
  <c r="U1151" i="1"/>
  <c r="V1151" i="1"/>
  <c r="K1189" i="1"/>
  <c r="L1189" i="1"/>
  <c r="O1189" i="1"/>
  <c r="P1189" i="1"/>
  <c r="Q1189" i="1"/>
  <c r="R1189" i="1"/>
  <c r="S1189" i="1"/>
  <c r="T1189" i="1"/>
  <c r="U1189" i="1"/>
  <c r="V1189" i="1"/>
  <c r="K1162" i="1"/>
  <c r="L1162" i="1"/>
  <c r="O1162" i="1"/>
  <c r="P1162" i="1"/>
  <c r="Q1162" i="1"/>
  <c r="R1162" i="1"/>
  <c r="S1162" i="1"/>
  <c r="T1162" i="1"/>
  <c r="U1162" i="1"/>
  <c r="V1162" i="1"/>
  <c r="K1190" i="1"/>
  <c r="L1190" i="1"/>
  <c r="O1190" i="1"/>
  <c r="P1190" i="1"/>
  <c r="Q1190" i="1"/>
  <c r="R1190" i="1"/>
  <c r="S1190" i="1"/>
  <c r="T1190" i="1"/>
  <c r="U1190" i="1"/>
  <c r="V1190" i="1"/>
  <c r="K1184" i="1"/>
  <c r="L1184" i="1"/>
  <c r="O1184" i="1"/>
  <c r="P1184" i="1"/>
  <c r="Q1184" i="1"/>
  <c r="R1184" i="1"/>
  <c r="S1184" i="1"/>
  <c r="T1184" i="1"/>
  <c r="U1184" i="1"/>
  <c r="V1184" i="1"/>
  <c r="K1200" i="1"/>
  <c r="L1200" i="1"/>
  <c r="O1200" i="1"/>
  <c r="P1200" i="1"/>
  <c r="Q1200" i="1"/>
  <c r="R1200" i="1"/>
  <c r="S1200" i="1"/>
  <c r="T1200" i="1"/>
  <c r="U1200" i="1"/>
  <c r="V1200" i="1"/>
  <c r="K1139" i="1"/>
  <c r="L1139" i="1"/>
  <c r="O1139" i="1"/>
  <c r="P1139" i="1"/>
  <c r="Q1139" i="1"/>
  <c r="R1139" i="1"/>
  <c r="S1139" i="1"/>
  <c r="T1139" i="1"/>
  <c r="U1139" i="1"/>
  <c r="V1139" i="1"/>
  <c r="K1155" i="1"/>
  <c r="L1155" i="1"/>
  <c r="O1155" i="1"/>
  <c r="P1155" i="1"/>
  <c r="Q1155" i="1"/>
  <c r="R1155" i="1"/>
  <c r="S1155" i="1"/>
  <c r="T1155" i="1"/>
  <c r="U1155" i="1"/>
  <c r="V1155" i="1"/>
  <c r="K1140" i="1"/>
  <c r="L1140" i="1"/>
  <c r="O1140" i="1"/>
  <c r="P1140" i="1"/>
  <c r="Q1140" i="1"/>
  <c r="R1140" i="1"/>
  <c r="S1140" i="1"/>
  <c r="T1140" i="1"/>
  <c r="U1140" i="1"/>
  <c r="V1140" i="1"/>
  <c r="K1158" i="1"/>
  <c r="L1158" i="1"/>
  <c r="O1158" i="1"/>
  <c r="P1158" i="1"/>
  <c r="Q1158" i="1"/>
  <c r="R1158" i="1"/>
  <c r="S1158" i="1"/>
  <c r="T1158" i="1"/>
  <c r="U1158" i="1"/>
  <c r="V1158" i="1"/>
  <c r="K1191" i="1"/>
  <c r="L1191" i="1"/>
  <c r="O1191" i="1"/>
  <c r="P1191" i="1"/>
  <c r="Q1191" i="1"/>
  <c r="R1191" i="1"/>
  <c r="S1191" i="1"/>
  <c r="T1191" i="1"/>
  <c r="U1191" i="1"/>
  <c r="V1191" i="1"/>
  <c r="K1185" i="1"/>
  <c r="L1185" i="1"/>
  <c r="O1185" i="1"/>
  <c r="P1185" i="1"/>
  <c r="Q1185" i="1"/>
  <c r="R1185" i="1"/>
  <c r="S1185" i="1"/>
  <c r="T1185" i="1"/>
  <c r="U1185" i="1"/>
  <c r="V1185" i="1"/>
  <c r="K1252" i="1"/>
  <c r="L1252" i="1"/>
  <c r="O1252" i="1"/>
  <c r="P1252" i="1"/>
  <c r="Q1252" i="1"/>
  <c r="R1252" i="1"/>
  <c r="S1252" i="1"/>
  <c r="T1252" i="1"/>
  <c r="U1252" i="1"/>
  <c r="V1252" i="1"/>
  <c r="K1249" i="1"/>
  <c r="L1249" i="1"/>
  <c r="O1249" i="1"/>
  <c r="P1249" i="1"/>
  <c r="Q1249" i="1"/>
  <c r="R1249" i="1"/>
  <c r="S1249" i="1"/>
  <c r="T1249" i="1"/>
  <c r="U1249" i="1"/>
  <c r="V1249" i="1"/>
  <c r="K1234" i="1"/>
  <c r="L1234" i="1"/>
  <c r="O1234" i="1"/>
  <c r="P1234" i="1"/>
  <c r="Q1234" i="1"/>
  <c r="R1234" i="1"/>
  <c r="S1234" i="1"/>
  <c r="T1234" i="1"/>
  <c r="U1234" i="1"/>
  <c r="V1234" i="1"/>
  <c r="K1221" i="1"/>
  <c r="L1221" i="1"/>
  <c r="O1221" i="1"/>
  <c r="P1221" i="1"/>
  <c r="Q1221" i="1"/>
  <c r="R1221" i="1"/>
  <c r="S1221" i="1"/>
  <c r="T1221" i="1"/>
  <c r="U1221" i="1"/>
  <c r="V1221" i="1"/>
  <c r="K1242" i="1"/>
  <c r="L1242" i="1"/>
  <c r="O1242" i="1"/>
  <c r="P1242" i="1"/>
  <c r="Q1242" i="1"/>
  <c r="R1242" i="1"/>
  <c r="S1242" i="1"/>
  <c r="T1242" i="1"/>
  <c r="U1242" i="1"/>
  <c r="V1242" i="1"/>
  <c r="K1211" i="1"/>
  <c r="L1211" i="1"/>
  <c r="O1211" i="1"/>
  <c r="P1211" i="1"/>
  <c r="Q1211" i="1"/>
  <c r="R1211" i="1"/>
  <c r="S1211" i="1"/>
  <c r="T1211" i="1"/>
  <c r="U1211" i="1"/>
  <c r="V1211" i="1"/>
  <c r="K1236" i="1"/>
  <c r="L1236" i="1"/>
  <c r="O1236" i="1"/>
  <c r="P1236" i="1"/>
  <c r="Q1236" i="1"/>
  <c r="R1236" i="1"/>
  <c r="S1236" i="1"/>
  <c r="T1236" i="1"/>
  <c r="U1236" i="1"/>
  <c r="V1236" i="1"/>
  <c r="K1240" i="1"/>
  <c r="L1240" i="1"/>
  <c r="O1240" i="1"/>
  <c r="P1240" i="1"/>
  <c r="Q1240" i="1"/>
  <c r="R1240" i="1"/>
  <c r="S1240" i="1"/>
  <c r="T1240" i="1"/>
  <c r="U1240" i="1"/>
  <c r="V1240" i="1"/>
  <c r="K1243" i="1"/>
  <c r="L1243" i="1"/>
  <c r="O1243" i="1"/>
  <c r="P1243" i="1"/>
  <c r="Q1243" i="1"/>
  <c r="R1243" i="1"/>
  <c r="S1243" i="1"/>
  <c r="T1243" i="1"/>
  <c r="U1243" i="1"/>
  <c r="V1243" i="1"/>
  <c r="K1250" i="1"/>
  <c r="L1250" i="1"/>
  <c r="O1250" i="1"/>
  <c r="P1250" i="1"/>
  <c r="Q1250" i="1"/>
  <c r="R1250" i="1"/>
  <c r="S1250" i="1"/>
  <c r="T1250" i="1"/>
  <c r="U1250" i="1"/>
  <c r="V1250" i="1"/>
  <c r="K1213" i="1"/>
  <c r="L1213" i="1"/>
  <c r="O1213" i="1"/>
  <c r="P1213" i="1"/>
  <c r="Q1213" i="1"/>
  <c r="R1213" i="1"/>
  <c r="S1213" i="1"/>
  <c r="T1213" i="1"/>
  <c r="U1213" i="1"/>
  <c r="V1213" i="1"/>
  <c r="K1216" i="1"/>
  <c r="L1216" i="1"/>
  <c r="O1216" i="1"/>
  <c r="P1216" i="1"/>
  <c r="Q1216" i="1"/>
  <c r="R1216" i="1"/>
  <c r="S1216" i="1"/>
  <c r="T1216" i="1"/>
  <c r="U1216" i="1"/>
  <c r="V1216" i="1"/>
  <c r="K1255" i="1"/>
  <c r="L1255" i="1"/>
  <c r="O1255" i="1"/>
  <c r="P1255" i="1"/>
  <c r="Q1255" i="1"/>
  <c r="R1255" i="1"/>
  <c r="S1255" i="1"/>
  <c r="T1255" i="1"/>
  <c r="U1255" i="1"/>
  <c r="V1255" i="1"/>
  <c r="K1256" i="1"/>
  <c r="L1256" i="1"/>
  <c r="O1256" i="1"/>
  <c r="P1256" i="1"/>
  <c r="Q1256" i="1"/>
  <c r="R1256" i="1"/>
  <c r="S1256" i="1"/>
  <c r="T1256" i="1"/>
  <c r="U1256" i="1"/>
  <c r="V1256" i="1"/>
  <c r="K1232" i="1"/>
  <c r="L1232" i="1"/>
  <c r="O1232" i="1"/>
  <c r="P1232" i="1"/>
  <c r="Q1232" i="1"/>
  <c r="R1232" i="1"/>
  <c r="S1232" i="1"/>
  <c r="T1232" i="1"/>
  <c r="U1232" i="1"/>
  <c r="V1232" i="1"/>
  <c r="K1218" i="1"/>
  <c r="L1218" i="1"/>
  <c r="O1218" i="1"/>
  <c r="P1218" i="1"/>
  <c r="Q1218" i="1"/>
  <c r="R1218" i="1"/>
  <c r="S1218" i="1"/>
  <c r="T1218" i="1"/>
  <c r="U1218" i="1"/>
  <c r="V1218" i="1"/>
  <c r="K1257" i="1"/>
  <c r="L1257" i="1"/>
  <c r="O1257" i="1"/>
  <c r="P1257" i="1"/>
  <c r="Q1257" i="1"/>
  <c r="R1257" i="1"/>
  <c r="S1257" i="1"/>
  <c r="T1257" i="1"/>
  <c r="U1257" i="1"/>
  <c r="V1257" i="1"/>
  <c r="K1224" i="1"/>
  <c r="L1224" i="1"/>
  <c r="O1224" i="1"/>
  <c r="P1224" i="1"/>
  <c r="Q1224" i="1"/>
  <c r="R1224" i="1"/>
  <c r="S1224" i="1"/>
  <c r="T1224" i="1"/>
  <c r="U1224" i="1"/>
  <c r="V1224" i="1"/>
  <c r="K1207" i="1"/>
  <c r="L1207" i="1"/>
  <c r="O1207" i="1"/>
  <c r="P1207" i="1"/>
  <c r="Q1207" i="1"/>
  <c r="R1207" i="1"/>
  <c r="S1207" i="1"/>
  <c r="T1207" i="1"/>
  <c r="U1207" i="1"/>
  <c r="V1207" i="1"/>
  <c r="K1237" i="1"/>
  <c r="L1237" i="1"/>
  <c r="O1237" i="1"/>
  <c r="P1237" i="1"/>
  <c r="Q1237" i="1"/>
  <c r="R1237" i="1"/>
  <c r="S1237" i="1"/>
  <c r="T1237" i="1"/>
  <c r="U1237" i="1"/>
  <c r="V1237" i="1"/>
  <c r="K1231" i="1"/>
  <c r="L1231" i="1"/>
  <c r="O1231" i="1"/>
  <c r="P1231" i="1"/>
  <c r="Q1231" i="1"/>
  <c r="R1231" i="1"/>
  <c r="S1231" i="1"/>
  <c r="T1231" i="1"/>
  <c r="U1231" i="1"/>
  <c r="V1231" i="1"/>
  <c r="K1227" i="1"/>
  <c r="L1227" i="1"/>
  <c r="O1227" i="1"/>
  <c r="P1227" i="1"/>
  <c r="Q1227" i="1"/>
  <c r="R1227" i="1"/>
  <c r="S1227" i="1"/>
  <c r="T1227" i="1"/>
  <c r="U1227" i="1"/>
  <c r="V1227" i="1"/>
  <c r="K1210" i="1"/>
  <c r="L1210" i="1"/>
  <c r="O1210" i="1"/>
  <c r="P1210" i="1"/>
  <c r="Q1210" i="1"/>
  <c r="R1210" i="1"/>
  <c r="S1210" i="1"/>
  <c r="T1210" i="1"/>
  <c r="U1210" i="1"/>
  <c r="V1210" i="1"/>
  <c r="K1238" i="1"/>
  <c r="L1238" i="1"/>
  <c r="O1238" i="1"/>
  <c r="P1238" i="1"/>
  <c r="Q1238" i="1"/>
  <c r="R1238" i="1"/>
  <c r="S1238" i="1"/>
  <c r="T1238" i="1"/>
  <c r="U1238" i="1"/>
  <c r="V1238" i="1"/>
  <c r="K1223" i="1"/>
  <c r="L1223" i="1"/>
  <c r="O1223" i="1"/>
  <c r="P1223" i="1"/>
  <c r="Q1223" i="1"/>
  <c r="R1223" i="1"/>
  <c r="S1223" i="1"/>
  <c r="T1223" i="1"/>
  <c r="U1223" i="1"/>
  <c r="V1223" i="1"/>
  <c r="K1258" i="1"/>
  <c r="L1258" i="1"/>
  <c r="O1258" i="1"/>
  <c r="P1258" i="1"/>
  <c r="Q1258" i="1"/>
  <c r="R1258" i="1"/>
  <c r="S1258" i="1"/>
  <c r="T1258" i="1"/>
  <c r="U1258" i="1"/>
  <c r="V1258" i="1"/>
  <c r="K1228" i="1"/>
  <c r="L1228" i="1"/>
  <c r="O1228" i="1"/>
  <c r="P1228" i="1"/>
  <c r="Q1228" i="1"/>
  <c r="R1228" i="1"/>
  <c r="S1228" i="1"/>
  <c r="T1228" i="1"/>
  <c r="U1228" i="1"/>
  <c r="V1228" i="1"/>
  <c r="K1253" i="1"/>
  <c r="L1253" i="1"/>
  <c r="O1253" i="1"/>
  <c r="P1253" i="1"/>
  <c r="Q1253" i="1"/>
  <c r="R1253" i="1"/>
  <c r="S1253" i="1"/>
  <c r="T1253" i="1"/>
  <c r="U1253" i="1"/>
  <c r="V1253" i="1"/>
  <c r="K1246" i="1"/>
  <c r="L1246" i="1"/>
  <c r="O1246" i="1"/>
  <c r="P1246" i="1"/>
  <c r="Q1246" i="1"/>
  <c r="R1246" i="1"/>
  <c r="S1246" i="1"/>
  <c r="T1246" i="1"/>
  <c r="U1246" i="1"/>
  <c r="V1246" i="1"/>
  <c r="K1247" i="1"/>
  <c r="L1247" i="1"/>
  <c r="O1247" i="1"/>
  <c r="P1247" i="1"/>
  <c r="Q1247" i="1"/>
  <c r="R1247" i="1"/>
  <c r="S1247" i="1"/>
  <c r="T1247" i="1"/>
  <c r="U1247" i="1"/>
  <c r="V1247" i="1"/>
  <c r="K1248" i="1"/>
  <c r="L1248" i="1"/>
  <c r="O1248" i="1"/>
  <c r="P1248" i="1"/>
  <c r="Q1248" i="1"/>
  <c r="R1248" i="1"/>
  <c r="S1248" i="1"/>
  <c r="T1248" i="1"/>
  <c r="U1248" i="1"/>
  <c r="V1248" i="1"/>
  <c r="K1233" i="1"/>
  <c r="L1233" i="1"/>
  <c r="O1233" i="1"/>
  <c r="P1233" i="1"/>
  <c r="Q1233" i="1"/>
  <c r="R1233" i="1"/>
  <c r="S1233" i="1"/>
  <c r="T1233" i="1"/>
  <c r="U1233" i="1"/>
  <c r="V1233" i="1"/>
  <c r="K1209" i="1"/>
  <c r="L1209" i="1"/>
  <c r="O1209" i="1"/>
  <c r="P1209" i="1"/>
  <c r="Q1209" i="1"/>
  <c r="R1209" i="1"/>
  <c r="S1209" i="1"/>
  <c r="T1209" i="1"/>
  <c r="U1209" i="1"/>
  <c r="V1209" i="1"/>
  <c r="K1204" i="1"/>
  <c r="L1204" i="1"/>
  <c r="O1204" i="1"/>
  <c r="P1204" i="1"/>
  <c r="Q1204" i="1"/>
  <c r="R1204" i="1"/>
  <c r="S1204" i="1"/>
  <c r="T1204" i="1"/>
  <c r="U1204" i="1"/>
  <c r="V1204" i="1"/>
  <c r="K1254" i="1"/>
  <c r="L1254" i="1"/>
  <c r="O1254" i="1"/>
  <c r="P1254" i="1"/>
  <c r="Q1254" i="1"/>
  <c r="R1254" i="1"/>
  <c r="S1254" i="1"/>
  <c r="T1254" i="1"/>
  <c r="U1254" i="1"/>
  <c r="V1254" i="1"/>
  <c r="K1235" i="1"/>
  <c r="L1235" i="1"/>
  <c r="O1235" i="1"/>
  <c r="P1235" i="1"/>
  <c r="Q1235" i="1"/>
  <c r="R1235" i="1"/>
  <c r="S1235" i="1"/>
  <c r="T1235" i="1"/>
  <c r="U1235" i="1"/>
  <c r="V1235" i="1"/>
  <c r="K1244" i="1"/>
  <c r="L1244" i="1"/>
  <c r="O1244" i="1"/>
  <c r="P1244" i="1"/>
  <c r="Q1244" i="1"/>
  <c r="R1244" i="1"/>
  <c r="S1244" i="1"/>
  <c r="T1244" i="1"/>
  <c r="U1244" i="1"/>
  <c r="V1244" i="1"/>
  <c r="K1230" i="1"/>
  <c r="L1230" i="1"/>
  <c r="O1230" i="1"/>
  <c r="P1230" i="1"/>
  <c r="Q1230" i="1"/>
  <c r="R1230" i="1"/>
  <c r="S1230" i="1"/>
  <c r="T1230" i="1"/>
  <c r="U1230" i="1"/>
  <c r="V1230" i="1"/>
  <c r="K1241" i="1"/>
  <c r="L1241" i="1"/>
  <c r="O1241" i="1"/>
  <c r="P1241" i="1"/>
  <c r="Q1241" i="1"/>
  <c r="R1241" i="1"/>
  <c r="S1241" i="1"/>
  <c r="T1241" i="1"/>
  <c r="U1241" i="1"/>
  <c r="V1241" i="1"/>
  <c r="K1229" i="1"/>
  <c r="L1229" i="1"/>
  <c r="O1229" i="1"/>
  <c r="P1229" i="1"/>
  <c r="Q1229" i="1"/>
  <c r="R1229" i="1"/>
  <c r="S1229" i="1"/>
  <c r="T1229" i="1"/>
  <c r="U1229" i="1"/>
  <c r="V1229" i="1"/>
  <c r="K1208" i="1"/>
  <c r="L1208" i="1"/>
  <c r="O1208" i="1"/>
  <c r="P1208" i="1"/>
  <c r="Q1208" i="1"/>
  <c r="R1208" i="1"/>
  <c r="S1208" i="1"/>
  <c r="T1208" i="1"/>
  <c r="U1208" i="1"/>
  <c r="V1208" i="1"/>
  <c r="K1225" i="1"/>
  <c r="L1225" i="1"/>
  <c r="O1225" i="1"/>
  <c r="P1225" i="1"/>
  <c r="Q1225" i="1"/>
  <c r="R1225" i="1"/>
  <c r="S1225" i="1"/>
  <c r="T1225" i="1"/>
  <c r="U1225" i="1"/>
  <c r="V1225" i="1"/>
  <c r="K1214" i="1"/>
  <c r="L1214" i="1"/>
  <c r="O1214" i="1"/>
  <c r="P1214" i="1"/>
  <c r="Q1214" i="1"/>
  <c r="R1214" i="1"/>
  <c r="S1214" i="1"/>
  <c r="T1214" i="1"/>
  <c r="U1214" i="1"/>
  <c r="V1214" i="1"/>
  <c r="K1206" i="1"/>
  <c r="L1206" i="1"/>
  <c r="O1206" i="1"/>
  <c r="P1206" i="1"/>
  <c r="Q1206" i="1"/>
  <c r="R1206" i="1"/>
  <c r="S1206" i="1"/>
  <c r="T1206" i="1"/>
  <c r="U1206" i="1"/>
  <c r="V1206" i="1"/>
  <c r="K1201" i="1"/>
  <c r="L1201" i="1"/>
  <c r="O1201" i="1"/>
  <c r="P1201" i="1"/>
  <c r="Q1201" i="1"/>
  <c r="R1201" i="1"/>
  <c r="S1201" i="1"/>
  <c r="T1201" i="1"/>
  <c r="U1201" i="1"/>
  <c r="V1201" i="1"/>
  <c r="K1212" i="1"/>
  <c r="L1212" i="1"/>
  <c r="O1212" i="1"/>
  <c r="P1212" i="1"/>
  <c r="Q1212" i="1"/>
  <c r="R1212" i="1"/>
  <c r="S1212" i="1"/>
  <c r="T1212" i="1"/>
  <c r="U1212" i="1"/>
  <c r="V1212" i="1"/>
  <c r="K1219" i="1"/>
  <c r="L1219" i="1"/>
  <c r="O1219" i="1"/>
  <c r="P1219" i="1"/>
  <c r="Q1219" i="1"/>
  <c r="R1219" i="1"/>
  <c r="S1219" i="1"/>
  <c r="T1219" i="1"/>
  <c r="U1219" i="1"/>
  <c r="V1219" i="1"/>
  <c r="K1205" i="1"/>
  <c r="L1205" i="1"/>
  <c r="O1205" i="1"/>
  <c r="P1205" i="1"/>
  <c r="Q1205" i="1"/>
  <c r="R1205" i="1"/>
  <c r="S1205" i="1"/>
  <c r="T1205" i="1"/>
  <c r="U1205" i="1"/>
  <c r="V1205" i="1"/>
  <c r="K1217" i="1"/>
  <c r="L1217" i="1"/>
  <c r="O1217" i="1"/>
  <c r="P1217" i="1"/>
  <c r="Q1217" i="1"/>
  <c r="R1217" i="1"/>
  <c r="S1217" i="1"/>
  <c r="T1217" i="1"/>
  <c r="U1217" i="1"/>
  <c r="V1217" i="1"/>
  <c r="K1215" i="1"/>
  <c r="L1215" i="1"/>
  <c r="O1215" i="1"/>
  <c r="P1215" i="1"/>
  <c r="Q1215" i="1"/>
  <c r="R1215" i="1"/>
  <c r="S1215" i="1"/>
  <c r="T1215" i="1"/>
  <c r="U1215" i="1"/>
  <c r="V1215" i="1"/>
  <c r="K1226" i="1"/>
  <c r="L1226" i="1"/>
  <c r="O1226" i="1"/>
  <c r="P1226" i="1"/>
  <c r="Q1226" i="1"/>
  <c r="R1226" i="1"/>
  <c r="S1226" i="1"/>
  <c r="T1226" i="1"/>
  <c r="U1226" i="1"/>
  <c r="V1226" i="1"/>
  <c r="K1251" i="1"/>
  <c r="L1251" i="1"/>
  <c r="O1251" i="1"/>
  <c r="P1251" i="1"/>
  <c r="Q1251" i="1"/>
  <c r="R1251" i="1"/>
  <c r="S1251" i="1"/>
  <c r="T1251" i="1"/>
  <c r="U1251" i="1"/>
  <c r="V1251" i="1"/>
  <c r="K1245" i="1"/>
  <c r="L1245" i="1"/>
  <c r="O1245" i="1"/>
  <c r="P1245" i="1"/>
  <c r="Q1245" i="1"/>
  <c r="R1245" i="1"/>
  <c r="S1245" i="1"/>
  <c r="T1245" i="1"/>
  <c r="U1245" i="1"/>
  <c r="V1245" i="1"/>
  <c r="K1202" i="1"/>
  <c r="L1202" i="1"/>
  <c r="O1202" i="1"/>
  <c r="P1202" i="1"/>
  <c r="Q1202" i="1"/>
  <c r="R1202" i="1"/>
  <c r="S1202" i="1"/>
  <c r="T1202" i="1"/>
  <c r="U1202" i="1"/>
  <c r="V1202" i="1"/>
  <c r="K1220" i="1"/>
  <c r="L1220" i="1"/>
  <c r="O1220" i="1"/>
  <c r="P1220" i="1"/>
  <c r="Q1220" i="1"/>
  <c r="R1220" i="1"/>
  <c r="S1220" i="1"/>
  <c r="T1220" i="1"/>
  <c r="U1220" i="1"/>
  <c r="V1220" i="1"/>
  <c r="K1203" i="1"/>
  <c r="L1203" i="1"/>
  <c r="O1203" i="1"/>
  <c r="P1203" i="1"/>
  <c r="Q1203" i="1"/>
  <c r="R1203" i="1"/>
  <c r="S1203" i="1"/>
  <c r="T1203" i="1"/>
  <c r="U1203" i="1"/>
  <c r="V1203" i="1"/>
  <c r="K1222" i="1"/>
  <c r="L1222" i="1"/>
  <c r="O1222" i="1"/>
  <c r="P1222" i="1"/>
  <c r="Q1222" i="1"/>
  <c r="R1222" i="1"/>
  <c r="S1222" i="1"/>
  <c r="T1222" i="1"/>
  <c r="U1222" i="1"/>
  <c r="V1222" i="1"/>
  <c r="K1259" i="1"/>
  <c r="L1259" i="1"/>
  <c r="O1259" i="1"/>
  <c r="P1259" i="1"/>
  <c r="Q1259" i="1"/>
  <c r="R1259" i="1"/>
  <c r="S1259" i="1"/>
  <c r="T1259" i="1"/>
  <c r="U1259" i="1"/>
  <c r="V1259" i="1"/>
  <c r="K1239" i="1"/>
  <c r="L1239" i="1"/>
  <c r="O1239" i="1"/>
  <c r="P1239" i="1"/>
  <c r="Q1239" i="1"/>
  <c r="R1239" i="1"/>
  <c r="S1239" i="1"/>
  <c r="T1239" i="1"/>
  <c r="U1239" i="1"/>
  <c r="V1239" i="1"/>
  <c r="K1260" i="1"/>
  <c r="L1260" i="1"/>
  <c r="O1260" i="1"/>
  <c r="P1260" i="1"/>
  <c r="Q1260" i="1"/>
  <c r="R1260" i="1"/>
  <c r="S1260" i="1"/>
  <c r="T1260" i="1"/>
  <c r="U1260" i="1"/>
  <c r="V1260" i="1"/>
  <c r="K1307" i="1"/>
  <c r="L1307" i="1"/>
  <c r="O1307" i="1"/>
  <c r="P1307" i="1"/>
  <c r="Q1307" i="1"/>
  <c r="R1307" i="1"/>
  <c r="S1307" i="1"/>
  <c r="T1307" i="1"/>
  <c r="U1307" i="1"/>
  <c r="V1307" i="1"/>
  <c r="K1301" i="1"/>
  <c r="L1301" i="1"/>
  <c r="O1301" i="1"/>
  <c r="P1301" i="1"/>
  <c r="Q1301" i="1"/>
  <c r="R1301" i="1"/>
  <c r="S1301" i="1"/>
  <c r="T1301" i="1"/>
  <c r="U1301" i="1"/>
  <c r="V1301" i="1"/>
  <c r="K1281" i="1"/>
  <c r="L1281" i="1"/>
  <c r="O1281" i="1"/>
  <c r="P1281" i="1"/>
  <c r="Q1281" i="1"/>
  <c r="R1281" i="1"/>
  <c r="S1281" i="1"/>
  <c r="T1281" i="1"/>
  <c r="U1281" i="1"/>
  <c r="V1281" i="1"/>
  <c r="K1302" i="1"/>
  <c r="L1302" i="1"/>
  <c r="O1302" i="1"/>
  <c r="P1302" i="1"/>
  <c r="Q1302" i="1"/>
  <c r="R1302" i="1"/>
  <c r="S1302" i="1"/>
  <c r="T1302" i="1"/>
  <c r="U1302" i="1"/>
  <c r="V1302" i="1"/>
  <c r="K1273" i="1"/>
  <c r="L1273" i="1"/>
  <c r="O1273" i="1"/>
  <c r="P1273" i="1"/>
  <c r="Q1273" i="1"/>
  <c r="R1273" i="1"/>
  <c r="S1273" i="1"/>
  <c r="T1273" i="1"/>
  <c r="U1273" i="1"/>
  <c r="V1273" i="1"/>
  <c r="K1286" i="1"/>
  <c r="L1286" i="1"/>
  <c r="O1286" i="1"/>
  <c r="P1286" i="1"/>
  <c r="Q1286" i="1"/>
  <c r="R1286" i="1"/>
  <c r="S1286" i="1"/>
  <c r="T1286" i="1"/>
  <c r="U1286" i="1"/>
  <c r="V1286" i="1"/>
  <c r="K1311" i="1"/>
  <c r="L1311" i="1"/>
  <c r="O1311" i="1"/>
  <c r="P1311" i="1"/>
  <c r="Q1311" i="1"/>
  <c r="R1311" i="1"/>
  <c r="S1311" i="1"/>
  <c r="T1311" i="1"/>
  <c r="U1311" i="1"/>
  <c r="V1311" i="1"/>
  <c r="K1295" i="1"/>
  <c r="L1295" i="1"/>
  <c r="O1295" i="1"/>
  <c r="P1295" i="1"/>
  <c r="Q1295" i="1"/>
  <c r="R1295" i="1"/>
  <c r="S1295" i="1"/>
  <c r="T1295" i="1"/>
  <c r="U1295" i="1"/>
  <c r="V1295" i="1"/>
  <c r="K1312" i="1"/>
  <c r="L1312" i="1"/>
  <c r="O1312" i="1"/>
  <c r="P1312" i="1"/>
  <c r="Q1312" i="1"/>
  <c r="R1312" i="1"/>
  <c r="S1312" i="1"/>
  <c r="T1312" i="1"/>
  <c r="U1312" i="1"/>
  <c r="V1312" i="1"/>
  <c r="K1313" i="1"/>
  <c r="L1313" i="1"/>
  <c r="O1313" i="1"/>
  <c r="P1313" i="1"/>
  <c r="Q1313" i="1"/>
  <c r="R1313" i="1"/>
  <c r="S1313" i="1"/>
  <c r="T1313" i="1"/>
  <c r="U1313" i="1"/>
  <c r="V1313" i="1"/>
  <c r="K1272" i="1"/>
  <c r="L1272" i="1"/>
  <c r="O1272" i="1"/>
  <c r="P1272" i="1"/>
  <c r="Q1272" i="1"/>
  <c r="R1272" i="1"/>
  <c r="S1272" i="1"/>
  <c r="T1272" i="1"/>
  <c r="U1272" i="1"/>
  <c r="V1272" i="1"/>
  <c r="K1275" i="1"/>
  <c r="L1275" i="1"/>
  <c r="O1275" i="1"/>
  <c r="P1275" i="1"/>
  <c r="Q1275" i="1"/>
  <c r="R1275" i="1"/>
  <c r="S1275" i="1"/>
  <c r="T1275" i="1"/>
  <c r="U1275" i="1"/>
  <c r="V1275" i="1"/>
  <c r="K1314" i="1"/>
  <c r="L1314" i="1"/>
  <c r="O1314" i="1"/>
  <c r="P1314" i="1"/>
  <c r="Q1314" i="1"/>
  <c r="R1314" i="1"/>
  <c r="S1314" i="1"/>
  <c r="T1314" i="1"/>
  <c r="U1314" i="1"/>
  <c r="V1314" i="1"/>
  <c r="K1299" i="1"/>
  <c r="L1299" i="1"/>
  <c r="O1299" i="1"/>
  <c r="P1299" i="1"/>
  <c r="Q1299" i="1"/>
  <c r="R1299" i="1"/>
  <c r="S1299" i="1"/>
  <c r="T1299" i="1"/>
  <c r="U1299" i="1"/>
  <c r="V1299" i="1"/>
  <c r="K1284" i="1"/>
  <c r="L1284" i="1"/>
  <c r="O1284" i="1"/>
  <c r="P1284" i="1"/>
  <c r="Q1284" i="1"/>
  <c r="R1284" i="1"/>
  <c r="S1284" i="1"/>
  <c r="T1284" i="1"/>
  <c r="U1284" i="1"/>
  <c r="V1284" i="1"/>
  <c r="K1296" i="1"/>
  <c r="L1296" i="1"/>
  <c r="O1296" i="1"/>
  <c r="P1296" i="1"/>
  <c r="Q1296" i="1"/>
  <c r="R1296" i="1"/>
  <c r="S1296" i="1"/>
  <c r="T1296" i="1"/>
  <c r="U1296" i="1"/>
  <c r="V1296" i="1"/>
  <c r="K1271" i="1"/>
  <c r="L1271" i="1"/>
  <c r="O1271" i="1"/>
  <c r="P1271" i="1"/>
  <c r="Q1271" i="1"/>
  <c r="R1271" i="1"/>
  <c r="S1271" i="1"/>
  <c r="T1271" i="1"/>
  <c r="U1271" i="1"/>
  <c r="V1271" i="1"/>
  <c r="K1303" i="1"/>
  <c r="L1303" i="1"/>
  <c r="O1303" i="1"/>
  <c r="P1303" i="1"/>
  <c r="Q1303" i="1"/>
  <c r="R1303" i="1"/>
  <c r="S1303" i="1"/>
  <c r="T1303" i="1"/>
  <c r="U1303" i="1"/>
  <c r="V1303" i="1"/>
  <c r="K1293" i="1"/>
  <c r="L1293" i="1"/>
  <c r="O1293" i="1"/>
  <c r="P1293" i="1"/>
  <c r="Q1293" i="1"/>
  <c r="R1293" i="1"/>
  <c r="S1293" i="1"/>
  <c r="T1293" i="1"/>
  <c r="U1293" i="1"/>
  <c r="V1293" i="1"/>
  <c r="K1282" i="1"/>
  <c r="L1282" i="1"/>
  <c r="O1282" i="1"/>
  <c r="P1282" i="1"/>
  <c r="Q1282" i="1"/>
  <c r="R1282" i="1"/>
  <c r="S1282" i="1"/>
  <c r="T1282" i="1"/>
  <c r="U1282" i="1"/>
  <c r="V1282" i="1"/>
  <c r="K1269" i="1"/>
  <c r="L1269" i="1"/>
  <c r="O1269" i="1"/>
  <c r="P1269" i="1"/>
  <c r="Q1269" i="1"/>
  <c r="R1269" i="1"/>
  <c r="S1269" i="1"/>
  <c r="T1269" i="1"/>
  <c r="U1269" i="1"/>
  <c r="V1269" i="1"/>
  <c r="K1278" i="1"/>
  <c r="L1278" i="1"/>
  <c r="O1278" i="1"/>
  <c r="P1278" i="1"/>
  <c r="Q1278" i="1"/>
  <c r="R1278" i="1"/>
  <c r="S1278" i="1"/>
  <c r="T1278" i="1"/>
  <c r="U1278" i="1"/>
  <c r="V1278" i="1"/>
  <c r="K1288" i="1"/>
  <c r="L1288" i="1"/>
  <c r="O1288" i="1"/>
  <c r="P1288" i="1"/>
  <c r="Q1288" i="1"/>
  <c r="R1288" i="1"/>
  <c r="S1288" i="1"/>
  <c r="T1288" i="1"/>
  <c r="U1288" i="1"/>
  <c r="V1288" i="1"/>
  <c r="K1294" i="1"/>
  <c r="L1294" i="1"/>
  <c r="O1294" i="1"/>
  <c r="P1294" i="1"/>
  <c r="Q1294" i="1"/>
  <c r="R1294" i="1"/>
  <c r="S1294" i="1"/>
  <c r="T1294" i="1"/>
  <c r="U1294" i="1"/>
  <c r="V1294" i="1"/>
  <c r="K1315" i="1"/>
  <c r="L1315" i="1"/>
  <c r="O1315" i="1"/>
  <c r="P1315" i="1"/>
  <c r="Q1315" i="1"/>
  <c r="R1315" i="1"/>
  <c r="S1315" i="1"/>
  <c r="T1315" i="1"/>
  <c r="U1315" i="1"/>
  <c r="V1315" i="1"/>
  <c r="K1297" i="1"/>
  <c r="L1297" i="1"/>
  <c r="O1297" i="1"/>
  <c r="P1297" i="1"/>
  <c r="Q1297" i="1"/>
  <c r="R1297" i="1"/>
  <c r="S1297" i="1"/>
  <c r="T1297" i="1"/>
  <c r="U1297" i="1"/>
  <c r="V1297" i="1"/>
  <c r="K1290" i="1"/>
  <c r="L1290" i="1"/>
  <c r="O1290" i="1"/>
  <c r="P1290" i="1"/>
  <c r="Q1290" i="1"/>
  <c r="R1290" i="1"/>
  <c r="S1290" i="1"/>
  <c r="T1290" i="1"/>
  <c r="U1290" i="1"/>
  <c r="V1290" i="1"/>
  <c r="K1268" i="1"/>
  <c r="L1268" i="1"/>
  <c r="O1268" i="1"/>
  <c r="P1268" i="1"/>
  <c r="Q1268" i="1"/>
  <c r="R1268" i="1"/>
  <c r="S1268" i="1"/>
  <c r="T1268" i="1"/>
  <c r="U1268" i="1"/>
  <c r="V1268" i="1"/>
  <c r="K1264" i="1"/>
  <c r="L1264" i="1"/>
  <c r="O1264" i="1"/>
  <c r="P1264" i="1"/>
  <c r="Q1264" i="1"/>
  <c r="R1264" i="1"/>
  <c r="S1264" i="1"/>
  <c r="T1264" i="1"/>
  <c r="U1264" i="1"/>
  <c r="V1264" i="1"/>
  <c r="K1300" i="1"/>
  <c r="L1300" i="1"/>
  <c r="O1300" i="1"/>
  <c r="P1300" i="1"/>
  <c r="Q1300" i="1"/>
  <c r="R1300" i="1"/>
  <c r="S1300" i="1"/>
  <c r="T1300" i="1"/>
  <c r="U1300" i="1"/>
  <c r="V1300" i="1"/>
  <c r="K1291" i="1"/>
  <c r="L1291" i="1"/>
  <c r="O1291" i="1"/>
  <c r="P1291" i="1"/>
  <c r="Q1291" i="1"/>
  <c r="R1291" i="1"/>
  <c r="S1291" i="1"/>
  <c r="T1291" i="1"/>
  <c r="U1291" i="1"/>
  <c r="V1291" i="1"/>
  <c r="K1298" i="1"/>
  <c r="L1298" i="1"/>
  <c r="O1298" i="1"/>
  <c r="P1298" i="1"/>
  <c r="Q1298" i="1"/>
  <c r="R1298" i="1"/>
  <c r="S1298" i="1"/>
  <c r="T1298" i="1"/>
  <c r="U1298" i="1"/>
  <c r="V1298" i="1"/>
  <c r="K1292" i="1"/>
  <c r="L1292" i="1"/>
  <c r="O1292" i="1"/>
  <c r="P1292" i="1"/>
  <c r="Q1292" i="1"/>
  <c r="R1292" i="1"/>
  <c r="S1292" i="1"/>
  <c r="T1292" i="1"/>
  <c r="U1292" i="1"/>
  <c r="V1292" i="1"/>
  <c r="K1304" i="1"/>
  <c r="L1304" i="1"/>
  <c r="O1304" i="1"/>
  <c r="P1304" i="1"/>
  <c r="Q1304" i="1"/>
  <c r="R1304" i="1"/>
  <c r="S1304" i="1"/>
  <c r="T1304" i="1"/>
  <c r="U1304" i="1"/>
  <c r="V1304" i="1"/>
  <c r="K1287" i="1"/>
  <c r="L1287" i="1"/>
  <c r="O1287" i="1"/>
  <c r="P1287" i="1"/>
  <c r="Q1287" i="1"/>
  <c r="R1287" i="1"/>
  <c r="S1287" i="1"/>
  <c r="T1287" i="1"/>
  <c r="U1287" i="1"/>
  <c r="V1287" i="1"/>
  <c r="K1267" i="1"/>
  <c r="L1267" i="1"/>
  <c r="O1267" i="1"/>
  <c r="P1267" i="1"/>
  <c r="Q1267" i="1"/>
  <c r="R1267" i="1"/>
  <c r="S1267" i="1"/>
  <c r="T1267" i="1"/>
  <c r="U1267" i="1"/>
  <c r="V1267" i="1"/>
  <c r="K1289" i="1"/>
  <c r="L1289" i="1"/>
  <c r="O1289" i="1"/>
  <c r="P1289" i="1"/>
  <c r="Q1289" i="1"/>
  <c r="R1289" i="1"/>
  <c r="S1289" i="1"/>
  <c r="T1289" i="1"/>
  <c r="U1289" i="1"/>
  <c r="V1289" i="1"/>
  <c r="K1274" i="1"/>
  <c r="L1274" i="1"/>
  <c r="O1274" i="1"/>
  <c r="P1274" i="1"/>
  <c r="Q1274" i="1"/>
  <c r="R1274" i="1"/>
  <c r="S1274" i="1"/>
  <c r="T1274" i="1"/>
  <c r="U1274" i="1"/>
  <c r="V1274" i="1"/>
  <c r="K1265" i="1"/>
  <c r="L1265" i="1"/>
  <c r="O1265" i="1"/>
  <c r="P1265" i="1"/>
  <c r="Q1265" i="1"/>
  <c r="R1265" i="1"/>
  <c r="S1265" i="1"/>
  <c r="T1265" i="1"/>
  <c r="U1265" i="1"/>
  <c r="V1265" i="1"/>
  <c r="K1261" i="1"/>
  <c r="L1261" i="1"/>
  <c r="O1261" i="1"/>
  <c r="P1261" i="1"/>
  <c r="Q1261" i="1"/>
  <c r="R1261" i="1"/>
  <c r="S1261" i="1"/>
  <c r="T1261" i="1"/>
  <c r="U1261" i="1"/>
  <c r="V1261" i="1"/>
  <c r="K1305" i="1"/>
  <c r="L1305" i="1"/>
  <c r="O1305" i="1"/>
  <c r="P1305" i="1"/>
  <c r="Q1305" i="1"/>
  <c r="R1305" i="1"/>
  <c r="S1305" i="1"/>
  <c r="T1305" i="1"/>
  <c r="U1305" i="1"/>
  <c r="V1305" i="1"/>
  <c r="K1270" i="1"/>
  <c r="L1270" i="1"/>
  <c r="O1270" i="1"/>
  <c r="P1270" i="1"/>
  <c r="Q1270" i="1"/>
  <c r="R1270" i="1"/>
  <c r="S1270" i="1"/>
  <c r="T1270" i="1"/>
  <c r="U1270" i="1"/>
  <c r="V1270" i="1"/>
  <c r="K1279" i="1"/>
  <c r="L1279" i="1"/>
  <c r="O1279" i="1"/>
  <c r="P1279" i="1"/>
  <c r="Q1279" i="1"/>
  <c r="R1279" i="1"/>
  <c r="S1279" i="1"/>
  <c r="T1279" i="1"/>
  <c r="U1279" i="1"/>
  <c r="V1279" i="1"/>
  <c r="K1266" i="1"/>
  <c r="L1266" i="1"/>
  <c r="O1266" i="1"/>
  <c r="P1266" i="1"/>
  <c r="Q1266" i="1"/>
  <c r="R1266" i="1"/>
  <c r="S1266" i="1"/>
  <c r="T1266" i="1"/>
  <c r="U1266" i="1"/>
  <c r="V1266" i="1"/>
  <c r="K1285" i="1"/>
  <c r="L1285" i="1"/>
  <c r="O1285" i="1"/>
  <c r="P1285" i="1"/>
  <c r="Q1285" i="1"/>
  <c r="R1285" i="1"/>
  <c r="S1285" i="1"/>
  <c r="T1285" i="1"/>
  <c r="U1285" i="1"/>
  <c r="V1285" i="1"/>
  <c r="K1276" i="1"/>
  <c r="L1276" i="1"/>
  <c r="O1276" i="1"/>
  <c r="P1276" i="1"/>
  <c r="Q1276" i="1"/>
  <c r="R1276" i="1"/>
  <c r="S1276" i="1"/>
  <c r="T1276" i="1"/>
  <c r="U1276" i="1"/>
  <c r="V1276" i="1"/>
  <c r="K1308" i="1"/>
  <c r="L1308" i="1"/>
  <c r="O1308" i="1"/>
  <c r="P1308" i="1"/>
  <c r="Q1308" i="1"/>
  <c r="R1308" i="1"/>
  <c r="S1308" i="1"/>
  <c r="T1308" i="1"/>
  <c r="U1308" i="1"/>
  <c r="V1308" i="1"/>
  <c r="K1283" i="1"/>
  <c r="L1283" i="1"/>
  <c r="O1283" i="1"/>
  <c r="P1283" i="1"/>
  <c r="Q1283" i="1"/>
  <c r="R1283" i="1"/>
  <c r="S1283" i="1"/>
  <c r="T1283" i="1"/>
  <c r="U1283" i="1"/>
  <c r="V1283" i="1"/>
  <c r="K1306" i="1"/>
  <c r="L1306" i="1"/>
  <c r="O1306" i="1"/>
  <c r="P1306" i="1"/>
  <c r="Q1306" i="1"/>
  <c r="R1306" i="1"/>
  <c r="S1306" i="1"/>
  <c r="T1306" i="1"/>
  <c r="U1306" i="1"/>
  <c r="V1306" i="1"/>
  <c r="K1262" i="1"/>
  <c r="L1262" i="1"/>
  <c r="O1262" i="1"/>
  <c r="P1262" i="1"/>
  <c r="Q1262" i="1"/>
  <c r="R1262" i="1"/>
  <c r="S1262" i="1"/>
  <c r="T1262" i="1"/>
  <c r="U1262" i="1"/>
  <c r="V1262" i="1"/>
  <c r="K1277" i="1"/>
  <c r="L1277" i="1"/>
  <c r="O1277" i="1"/>
  <c r="P1277" i="1"/>
  <c r="Q1277" i="1"/>
  <c r="R1277" i="1"/>
  <c r="S1277" i="1"/>
  <c r="T1277" i="1"/>
  <c r="U1277" i="1"/>
  <c r="V1277" i="1"/>
  <c r="K1263" i="1"/>
  <c r="L1263" i="1"/>
  <c r="O1263" i="1"/>
  <c r="P1263" i="1"/>
  <c r="Q1263" i="1"/>
  <c r="R1263" i="1"/>
  <c r="S1263" i="1"/>
  <c r="T1263" i="1"/>
  <c r="U1263" i="1"/>
  <c r="V1263" i="1"/>
  <c r="K1280" i="1"/>
  <c r="L1280" i="1"/>
  <c r="O1280" i="1"/>
  <c r="P1280" i="1"/>
  <c r="Q1280" i="1"/>
  <c r="R1280" i="1"/>
  <c r="S1280" i="1"/>
  <c r="T1280" i="1"/>
  <c r="U1280" i="1"/>
  <c r="V1280" i="1"/>
  <c r="K1309" i="1"/>
  <c r="L1309" i="1"/>
  <c r="O1309" i="1"/>
  <c r="P1309" i="1"/>
  <c r="Q1309" i="1"/>
  <c r="R1309" i="1"/>
  <c r="S1309" i="1"/>
  <c r="T1309" i="1"/>
  <c r="U1309" i="1"/>
  <c r="V1309" i="1"/>
  <c r="K1310" i="1"/>
  <c r="L1310" i="1"/>
  <c r="O1310" i="1"/>
  <c r="P1310" i="1"/>
  <c r="Q1310" i="1"/>
  <c r="R1310" i="1"/>
  <c r="S1310" i="1"/>
  <c r="T1310" i="1"/>
  <c r="U1310" i="1"/>
  <c r="V1310" i="1"/>
  <c r="K1316" i="1"/>
  <c r="L1316" i="1"/>
  <c r="O1316" i="1"/>
  <c r="P1316" i="1"/>
  <c r="Q1316" i="1"/>
  <c r="R1316" i="1"/>
  <c r="S1316" i="1"/>
  <c r="T1316" i="1"/>
  <c r="U1316" i="1"/>
  <c r="V1316" i="1"/>
  <c r="K1433" i="1"/>
  <c r="L1433" i="1"/>
  <c r="O1433" i="1"/>
  <c r="P1433" i="1"/>
  <c r="Q1433" i="1"/>
  <c r="R1433" i="1"/>
  <c r="S1433" i="1"/>
  <c r="T1433" i="1"/>
  <c r="U1433" i="1"/>
  <c r="V1433" i="1"/>
  <c r="K1390" i="1"/>
  <c r="L1390" i="1"/>
  <c r="O1390" i="1"/>
  <c r="P1390" i="1"/>
  <c r="Q1390" i="1"/>
  <c r="R1390" i="1"/>
  <c r="S1390" i="1"/>
  <c r="T1390" i="1"/>
  <c r="U1390" i="1"/>
  <c r="V1390" i="1"/>
  <c r="K1362" i="1"/>
  <c r="L1362" i="1"/>
  <c r="O1362" i="1"/>
  <c r="P1362" i="1"/>
  <c r="Q1362" i="1"/>
  <c r="R1362" i="1"/>
  <c r="S1362" i="1"/>
  <c r="T1362" i="1"/>
  <c r="U1362" i="1"/>
  <c r="V1362" i="1"/>
  <c r="K1434" i="1"/>
  <c r="L1434" i="1"/>
  <c r="O1434" i="1"/>
  <c r="P1434" i="1"/>
  <c r="Q1434" i="1"/>
  <c r="R1434" i="1"/>
  <c r="S1434" i="1"/>
  <c r="T1434" i="1"/>
  <c r="U1434" i="1"/>
  <c r="V1434" i="1"/>
  <c r="K1341" i="1"/>
  <c r="L1341" i="1"/>
  <c r="O1341" i="1"/>
  <c r="P1341" i="1"/>
  <c r="Q1341" i="1"/>
  <c r="R1341" i="1"/>
  <c r="S1341" i="1"/>
  <c r="T1341" i="1"/>
  <c r="U1341" i="1"/>
  <c r="V1341" i="1"/>
  <c r="K1386" i="1"/>
  <c r="L1386" i="1"/>
  <c r="O1386" i="1"/>
  <c r="P1386" i="1"/>
  <c r="Q1386" i="1"/>
  <c r="R1386" i="1"/>
  <c r="S1386" i="1"/>
  <c r="T1386" i="1"/>
  <c r="U1386" i="1"/>
  <c r="V1386" i="1"/>
  <c r="K1424" i="1"/>
  <c r="L1424" i="1"/>
  <c r="O1424" i="1"/>
  <c r="P1424" i="1"/>
  <c r="Q1424" i="1"/>
  <c r="R1424" i="1"/>
  <c r="S1424" i="1"/>
  <c r="T1424" i="1"/>
  <c r="U1424" i="1"/>
  <c r="V1424" i="1"/>
  <c r="K1416" i="1"/>
  <c r="L1416" i="1"/>
  <c r="O1416" i="1"/>
  <c r="P1416" i="1"/>
  <c r="Q1416" i="1"/>
  <c r="R1416" i="1"/>
  <c r="S1416" i="1"/>
  <c r="T1416" i="1"/>
  <c r="U1416" i="1"/>
  <c r="V1416" i="1"/>
  <c r="K1417" i="1"/>
  <c r="L1417" i="1"/>
  <c r="O1417" i="1"/>
  <c r="P1417" i="1"/>
  <c r="Q1417" i="1"/>
  <c r="R1417" i="1"/>
  <c r="S1417" i="1"/>
  <c r="T1417" i="1"/>
  <c r="U1417" i="1"/>
  <c r="V1417" i="1"/>
  <c r="K1344" i="1"/>
  <c r="L1344" i="1"/>
  <c r="O1344" i="1"/>
  <c r="P1344" i="1"/>
  <c r="Q1344" i="1"/>
  <c r="R1344" i="1"/>
  <c r="S1344" i="1"/>
  <c r="T1344" i="1"/>
  <c r="U1344" i="1"/>
  <c r="V1344" i="1"/>
  <c r="K1356" i="1"/>
  <c r="L1356" i="1"/>
  <c r="O1356" i="1"/>
  <c r="P1356" i="1"/>
  <c r="Q1356" i="1"/>
  <c r="R1356" i="1"/>
  <c r="S1356" i="1"/>
  <c r="T1356" i="1"/>
  <c r="U1356" i="1"/>
  <c r="V1356" i="1"/>
  <c r="K1409" i="1"/>
  <c r="L1409" i="1"/>
  <c r="O1409" i="1"/>
  <c r="P1409" i="1"/>
  <c r="Q1409" i="1"/>
  <c r="R1409" i="1"/>
  <c r="S1409" i="1"/>
  <c r="T1409" i="1"/>
  <c r="U1409" i="1"/>
  <c r="V1409" i="1"/>
  <c r="K1393" i="1"/>
  <c r="L1393" i="1"/>
  <c r="O1393" i="1"/>
  <c r="P1393" i="1"/>
  <c r="Q1393" i="1"/>
  <c r="R1393" i="1"/>
  <c r="S1393" i="1"/>
  <c r="T1393" i="1"/>
  <c r="U1393" i="1"/>
  <c r="V1393" i="1"/>
  <c r="K1360" i="1"/>
  <c r="L1360" i="1"/>
  <c r="O1360" i="1"/>
  <c r="P1360" i="1"/>
  <c r="Q1360" i="1"/>
  <c r="R1360" i="1"/>
  <c r="S1360" i="1"/>
  <c r="T1360" i="1"/>
  <c r="U1360" i="1"/>
  <c r="V1360" i="1"/>
  <c r="K1418" i="1"/>
  <c r="L1418" i="1"/>
  <c r="O1418" i="1"/>
  <c r="P1418" i="1"/>
  <c r="Q1418" i="1"/>
  <c r="R1418" i="1"/>
  <c r="S1418" i="1"/>
  <c r="T1418" i="1"/>
  <c r="U1418" i="1"/>
  <c r="V1418" i="1"/>
  <c r="K1366" i="1"/>
  <c r="L1366" i="1"/>
  <c r="O1366" i="1"/>
  <c r="P1366" i="1"/>
  <c r="Q1366" i="1"/>
  <c r="R1366" i="1"/>
  <c r="S1366" i="1"/>
  <c r="T1366" i="1"/>
  <c r="U1366" i="1"/>
  <c r="V1366" i="1"/>
  <c r="K1335" i="1"/>
  <c r="L1335" i="1"/>
  <c r="O1335" i="1"/>
  <c r="P1335" i="1"/>
  <c r="Q1335" i="1"/>
  <c r="R1335" i="1"/>
  <c r="S1335" i="1"/>
  <c r="T1335" i="1"/>
  <c r="U1335" i="1"/>
  <c r="V1335" i="1"/>
  <c r="K1403" i="1"/>
  <c r="L1403" i="1"/>
  <c r="O1403" i="1"/>
  <c r="P1403" i="1"/>
  <c r="Q1403" i="1"/>
  <c r="R1403" i="1"/>
  <c r="S1403" i="1"/>
  <c r="T1403" i="1"/>
  <c r="U1403" i="1"/>
  <c r="V1403" i="1"/>
  <c r="K1391" i="1"/>
  <c r="L1391" i="1"/>
  <c r="O1391" i="1"/>
  <c r="P1391" i="1"/>
  <c r="Q1391" i="1"/>
  <c r="R1391" i="1"/>
  <c r="S1391" i="1"/>
  <c r="T1391" i="1"/>
  <c r="U1391" i="1"/>
  <c r="V1391" i="1"/>
  <c r="K1372" i="1"/>
  <c r="L1372" i="1"/>
  <c r="O1372" i="1"/>
  <c r="P1372" i="1"/>
  <c r="Q1372" i="1"/>
  <c r="R1372" i="1"/>
  <c r="S1372" i="1"/>
  <c r="T1372" i="1"/>
  <c r="U1372" i="1"/>
  <c r="V1372" i="1"/>
  <c r="K1336" i="1"/>
  <c r="L1336" i="1"/>
  <c r="O1336" i="1"/>
  <c r="P1336" i="1"/>
  <c r="Q1336" i="1"/>
  <c r="R1336" i="1"/>
  <c r="S1336" i="1"/>
  <c r="T1336" i="1"/>
  <c r="U1336" i="1"/>
  <c r="V1336" i="1"/>
  <c r="K1419" i="1"/>
  <c r="L1419" i="1"/>
  <c r="O1419" i="1"/>
  <c r="P1419" i="1"/>
  <c r="Q1419" i="1"/>
  <c r="R1419" i="1"/>
  <c r="S1419" i="1"/>
  <c r="T1419" i="1"/>
  <c r="U1419" i="1"/>
  <c r="V1419" i="1"/>
  <c r="K1357" i="1"/>
  <c r="L1357" i="1"/>
  <c r="O1357" i="1"/>
  <c r="P1357" i="1"/>
  <c r="Q1357" i="1"/>
  <c r="R1357" i="1"/>
  <c r="S1357" i="1"/>
  <c r="T1357" i="1"/>
  <c r="U1357" i="1"/>
  <c r="V1357" i="1"/>
  <c r="K1380" i="1"/>
  <c r="L1380" i="1"/>
  <c r="O1380" i="1"/>
  <c r="P1380" i="1"/>
  <c r="Q1380" i="1"/>
  <c r="R1380" i="1"/>
  <c r="S1380" i="1"/>
  <c r="T1380" i="1"/>
  <c r="U1380" i="1"/>
  <c r="V1380" i="1"/>
  <c r="K1420" i="1"/>
  <c r="L1420" i="1"/>
  <c r="O1420" i="1"/>
  <c r="P1420" i="1"/>
  <c r="Q1420" i="1"/>
  <c r="R1420" i="1"/>
  <c r="S1420" i="1"/>
  <c r="T1420" i="1"/>
  <c r="U1420" i="1"/>
  <c r="V1420" i="1"/>
  <c r="K1404" i="1"/>
  <c r="L1404" i="1"/>
  <c r="O1404" i="1"/>
  <c r="P1404" i="1"/>
  <c r="Q1404" i="1"/>
  <c r="R1404" i="1"/>
  <c r="S1404" i="1"/>
  <c r="T1404" i="1"/>
  <c r="U1404" i="1"/>
  <c r="V1404" i="1"/>
  <c r="K1384" i="1"/>
  <c r="L1384" i="1"/>
  <c r="O1384" i="1"/>
  <c r="P1384" i="1"/>
  <c r="Q1384" i="1"/>
  <c r="R1384" i="1"/>
  <c r="S1384" i="1"/>
  <c r="T1384" i="1"/>
  <c r="U1384" i="1"/>
  <c r="V1384" i="1"/>
  <c r="K1381" i="1"/>
  <c r="L1381" i="1"/>
  <c r="O1381" i="1"/>
  <c r="P1381" i="1"/>
  <c r="Q1381" i="1"/>
  <c r="R1381" i="1"/>
  <c r="S1381" i="1"/>
  <c r="T1381" i="1"/>
  <c r="U1381" i="1"/>
  <c r="V1381" i="1"/>
  <c r="K1338" i="1"/>
  <c r="L1338" i="1"/>
  <c r="O1338" i="1"/>
  <c r="P1338" i="1"/>
  <c r="Q1338" i="1"/>
  <c r="R1338" i="1"/>
  <c r="S1338" i="1"/>
  <c r="T1338" i="1"/>
  <c r="U1338" i="1"/>
  <c r="V1338" i="1"/>
  <c r="K1324" i="1"/>
  <c r="L1324" i="1"/>
  <c r="O1324" i="1"/>
  <c r="P1324" i="1"/>
  <c r="Q1324" i="1"/>
  <c r="R1324" i="1"/>
  <c r="S1324" i="1"/>
  <c r="T1324" i="1"/>
  <c r="U1324" i="1"/>
  <c r="V1324" i="1"/>
  <c r="K1405" i="1"/>
  <c r="L1405" i="1"/>
  <c r="O1405" i="1"/>
  <c r="P1405" i="1"/>
  <c r="Q1405" i="1"/>
  <c r="R1405" i="1"/>
  <c r="S1405" i="1"/>
  <c r="T1405" i="1"/>
  <c r="U1405" i="1"/>
  <c r="V1405" i="1"/>
  <c r="K1375" i="1"/>
  <c r="L1375" i="1"/>
  <c r="O1375" i="1"/>
  <c r="P1375" i="1"/>
  <c r="Q1375" i="1"/>
  <c r="R1375" i="1"/>
  <c r="S1375" i="1"/>
  <c r="T1375" i="1"/>
  <c r="U1375" i="1"/>
  <c r="V1375" i="1"/>
  <c r="K1406" i="1"/>
  <c r="L1406" i="1"/>
  <c r="O1406" i="1"/>
  <c r="P1406" i="1"/>
  <c r="Q1406" i="1"/>
  <c r="R1406" i="1"/>
  <c r="S1406" i="1"/>
  <c r="T1406" i="1"/>
  <c r="U1406" i="1"/>
  <c r="V1406" i="1"/>
  <c r="K1376" i="1"/>
  <c r="L1376" i="1"/>
  <c r="O1376" i="1"/>
  <c r="P1376" i="1"/>
  <c r="Q1376" i="1"/>
  <c r="R1376" i="1"/>
  <c r="S1376" i="1"/>
  <c r="T1376" i="1"/>
  <c r="U1376" i="1"/>
  <c r="V1376" i="1"/>
  <c r="K1407" i="1"/>
  <c r="L1407" i="1"/>
  <c r="O1407" i="1"/>
  <c r="P1407" i="1"/>
  <c r="Q1407" i="1"/>
  <c r="R1407" i="1"/>
  <c r="S1407" i="1"/>
  <c r="T1407" i="1"/>
  <c r="U1407" i="1"/>
  <c r="V1407" i="1"/>
  <c r="K1377" i="1"/>
  <c r="L1377" i="1"/>
  <c r="O1377" i="1"/>
  <c r="P1377" i="1"/>
  <c r="Q1377" i="1"/>
  <c r="R1377" i="1"/>
  <c r="S1377" i="1"/>
  <c r="T1377" i="1"/>
  <c r="U1377" i="1"/>
  <c r="V1377" i="1"/>
  <c r="K1334" i="1"/>
  <c r="L1334" i="1"/>
  <c r="O1334" i="1"/>
  <c r="P1334" i="1"/>
  <c r="Q1334" i="1"/>
  <c r="R1334" i="1"/>
  <c r="S1334" i="1"/>
  <c r="T1334" i="1"/>
  <c r="U1334" i="1"/>
  <c r="V1334" i="1"/>
  <c r="K1368" i="1"/>
  <c r="L1368" i="1"/>
  <c r="O1368" i="1"/>
  <c r="P1368" i="1"/>
  <c r="Q1368" i="1"/>
  <c r="R1368" i="1"/>
  <c r="S1368" i="1"/>
  <c r="T1368" i="1"/>
  <c r="U1368" i="1"/>
  <c r="V1368" i="1"/>
  <c r="K1345" i="1"/>
  <c r="L1345" i="1"/>
  <c r="O1345" i="1"/>
  <c r="P1345" i="1"/>
  <c r="Q1345" i="1"/>
  <c r="R1345" i="1"/>
  <c r="S1345" i="1"/>
  <c r="T1345" i="1"/>
  <c r="U1345" i="1"/>
  <c r="V1345" i="1"/>
  <c r="K1328" i="1"/>
  <c r="L1328" i="1"/>
  <c r="O1328" i="1"/>
  <c r="P1328" i="1"/>
  <c r="Q1328" i="1"/>
  <c r="R1328" i="1"/>
  <c r="S1328" i="1"/>
  <c r="T1328" i="1"/>
  <c r="U1328" i="1"/>
  <c r="V1328" i="1"/>
  <c r="K1318" i="1"/>
  <c r="L1318" i="1"/>
  <c r="O1318" i="1"/>
  <c r="P1318" i="1"/>
  <c r="Q1318" i="1"/>
  <c r="R1318" i="1"/>
  <c r="S1318" i="1"/>
  <c r="T1318" i="1"/>
  <c r="U1318" i="1"/>
  <c r="V1318" i="1"/>
  <c r="K1394" i="1"/>
  <c r="L1394" i="1"/>
  <c r="O1394" i="1"/>
  <c r="P1394" i="1"/>
  <c r="Q1394" i="1"/>
  <c r="R1394" i="1"/>
  <c r="S1394" i="1"/>
  <c r="T1394" i="1"/>
  <c r="U1394" i="1"/>
  <c r="V1394" i="1"/>
  <c r="K1331" i="1"/>
  <c r="L1331" i="1"/>
  <c r="O1331" i="1"/>
  <c r="P1331" i="1"/>
  <c r="Q1331" i="1"/>
  <c r="R1331" i="1"/>
  <c r="S1331" i="1"/>
  <c r="T1331" i="1"/>
  <c r="U1331" i="1"/>
  <c r="V1331" i="1"/>
  <c r="K1353" i="1"/>
  <c r="L1353" i="1"/>
  <c r="O1353" i="1"/>
  <c r="P1353" i="1"/>
  <c r="Q1353" i="1"/>
  <c r="R1353" i="1"/>
  <c r="S1353" i="1"/>
  <c r="T1353" i="1"/>
  <c r="U1353" i="1"/>
  <c r="V1353" i="1"/>
  <c r="K1326" i="1"/>
  <c r="L1326" i="1"/>
  <c r="O1326" i="1"/>
  <c r="P1326" i="1"/>
  <c r="Q1326" i="1"/>
  <c r="R1326" i="1"/>
  <c r="S1326" i="1"/>
  <c r="T1326" i="1"/>
  <c r="U1326" i="1"/>
  <c r="V1326" i="1"/>
  <c r="K1348" i="1"/>
  <c r="L1348" i="1"/>
  <c r="O1348" i="1"/>
  <c r="P1348" i="1"/>
  <c r="Q1348" i="1"/>
  <c r="R1348" i="1"/>
  <c r="S1348" i="1"/>
  <c r="T1348" i="1"/>
  <c r="U1348" i="1"/>
  <c r="V1348" i="1"/>
  <c r="K1346" i="1"/>
  <c r="L1346" i="1"/>
  <c r="O1346" i="1"/>
  <c r="P1346" i="1"/>
  <c r="Q1346" i="1"/>
  <c r="R1346" i="1"/>
  <c r="S1346" i="1"/>
  <c r="T1346" i="1"/>
  <c r="U1346" i="1"/>
  <c r="V1346" i="1"/>
  <c r="K1435" i="1"/>
  <c r="L1435" i="1"/>
  <c r="O1435" i="1"/>
  <c r="P1435" i="1"/>
  <c r="Q1435" i="1"/>
  <c r="R1435" i="1"/>
  <c r="S1435" i="1"/>
  <c r="T1435" i="1"/>
  <c r="U1435" i="1"/>
  <c r="V1435" i="1"/>
  <c r="K1373" i="1"/>
  <c r="L1373" i="1"/>
  <c r="O1373" i="1"/>
  <c r="P1373" i="1"/>
  <c r="Q1373" i="1"/>
  <c r="R1373" i="1"/>
  <c r="S1373" i="1"/>
  <c r="T1373" i="1"/>
  <c r="U1373" i="1"/>
  <c r="V1373" i="1"/>
  <c r="K1425" i="1"/>
  <c r="L1425" i="1"/>
  <c r="O1425" i="1"/>
  <c r="P1425" i="1"/>
  <c r="Q1425" i="1"/>
  <c r="R1425" i="1"/>
  <c r="S1425" i="1"/>
  <c r="T1425" i="1"/>
  <c r="U1425" i="1"/>
  <c r="V1425" i="1"/>
  <c r="K1408" i="1"/>
  <c r="L1408" i="1"/>
  <c r="O1408" i="1"/>
  <c r="P1408" i="1"/>
  <c r="Q1408" i="1"/>
  <c r="R1408" i="1"/>
  <c r="S1408" i="1"/>
  <c r="T1408" i="1"/>
  <c r="U1408" i="1"/>
  <c r="V1408" i="1"/>
  <c r="L1436" i="1"/>
  <c r="O1436" i="1"/>
  <c r="P1436" i="1"/>
  <c r="Q1436" i="1"/>
  <c r="R1436" i="1"/>
  <c r="S1436" i="1"/>
  <c r="T1436" i="1"/>
  <c r="U1436" i="1"/>
  <c r="V1436" i="1"/>
  <c r="K1320" i="1"/>
  <c r="L1320" i="1"/>
  <c r="O1320" i="1"/>
  <c r="P1320" i="1"/>
  <c r="Q1320" i="1"/>
  <c r="R1320" i="1"/>
  <c r="S1320" i="1"/>
  <c r="T1320" i="1"/>
  <c r="U1320" i="1"/>
  <c r="V1320" i="1"/>
  <c r="K1358" i="1"/>
  <c r="L1358" i="1"/>
  <c r="O1358" i="1"/>
  <c r="P1358" i="1"/>
  <c r="Q1358" i="1"/>
  <c r="R1358" i="1"/>
  <c r="S1358" i="1"/>
  <c r="T1358" i="1"/>
  <c r="U1358" i="1"/>
  <c r="V1358" i="1"/>
  <c r="K1322" i="1"/>
  <c r="L1322" i="1"/>
  <c r="O1322" i="1"/>
  <c r="P1322" i="1"/>
  <c r="Q1322" i="1"/>
  <c r="R1322" i="1"/>
  <c r="S1322" i="1"/>
  <c r="T1322" i="1"/>
  <c r="U1322" i="1"/>
  <c r="V1322" i="1"/>
  <c r="K1365" i="1"/>
  <c r="L1365" i="1"/>
  <c r="O1365" i="1"/>
  <c r="P1365" i="1"/>
  <c r="Q1365" i="1"/>
  <c r="R1365" i="1"/>
  <c r="S1365" i="1"/>
  <c r="T1365" i="1"/>
  <c r="U1365" i="1"/>
  <c r="V1365" i="1"/>
  <c r="K1421" i="1"/>
  <c r="L1421" i="1"/>
  <c r="O1421" i="1"/>
  <c r="P1421" i="1"/>
  <c r="Q1421" i="1"/>
  <c r="R1421" i="1"/>
  <c r="S1421" i="1"/>
  <c r="T1421" i="1"/>
  <c r="U1421" i="1"/>
  <c r="V1421" i="1"/>
  <c r="K1426" i="1"/>
  <c r="L1426" i="1"/>
  <c r="O1426" i="1"/>
  <c r="P1426" i="1"/>
  <c r="Q1426" i="1"/>
  <c r="R1426" i="1"/>
  <c r="S1426" i="1"/>
  <c r="T1426" i="1"/>
  <c r="U1426" i="1"/>
  <c r="V1426" i="1"/>
  <c r="L1437" i="1"/>
  <c r="O1437" i="1"/>
  <c r="P1437" i="1"/>
  <c r="Q1437" i="1"/>
  <c r="R1437" i="1"/>
  <c r="S1437" i="1"/>
  <c r="T1437" i="1"/>
  <c r="U1437" i="1"/>
  <c r="V1437" i="1"/>
  <c r="K1439" i="1"/>
  <c r="L1439" i="1"/>
  <c r="O1439" i="1"/>
  <c r="P1439" i="1"/>
  <c r="Q1439" i="1"/>
  <c r="R1439" i="1"/>
  <c r="S1439" i="1"/>
  <c r="T1439" i="1"/>
  <c r="U1439" i="1"/>
  <c r="V1439" i="1"/>
  <c r="K1438" i="1"/>
  <c r="L1438" i="1"/>
  <c r="O1438" i="1"/>
  <c r="P1438" i="1"/>
  <c r="Q1438" i="1"/>
  <c r="R1438" i="1"/>
  <c r="S1438" i="1"/>
  <c r="T1438" i="1"/>
  <c r="U1438" i="1"/>
  <c r="V1438" i="1"/>
  <c r="K1440" i="1"/>
  <c r="L1440" i="1"/>
  <c r="O1440" i="1"/>
  <c r="P1440" i="1"/>
  <c r="Q1440" i="1"/>
  <c r="R1440" i="1"/>
  <c r="S1440" i="1"/>
  <c r="T1440" i="1"/>
  <c r="U1440" i="1"/>
  <c r="V1440" i="1"/>
  <c r="K1442" i="1"/>
  <c r="L1442" i="1"/>
  <c r="O1442" i="1"/>
  <c r="P1442" i="1"/>
  <c r="Q1442" i="1"/>
  <c r="R1442" i="1"/>
  <c r="S1442" i="1"/>
  <c r="T1442" i="1"/>
  <c r="U1442" i="1"/>
  <c r="V1442" i="1"/>
  <c r="K1441" i="1"/>
  <c r="L1441" i="1"/>
  <c r="O1441" i="1"/>
  <c r="P1441" i="1"/>
  <c r="Q1441" i="1"/>
  <c r="R1441" i="1"/>
  <c r="S1441" i="1"/>
  <c r="T1441" i="1"/>
  <c r="U1441" i="1"/>
  <c r="V1441" i="1"/>
  <c r="K1444" i="1"/>
  <c r="L1444" i="1"/>
  <c r="O1444" i="1"/>
  <c r="P1444" i="1"/>
  <c r="Q1444" i="1"/>
  <c r="R1444" i="1"/>
  <c r="S1444" i="1"/>
  <c r="T1444" i="1"/>
  <c r="U1444" i="1"/>
  <c r="V1444" i="1"/>
  <c r="K1443" i="1"/>
  <c r="L1443" i="1"/>
  <c r="O1443" i="1"/>
  <c r="P1443" i="1"/>
  <c r="Q1443" i="1"/>
  <c r="R1443" i="1"/>
  <c r="S1443" i="1"/>
  <c r="T1443" i="1"/>
  <c r="U1443" i="1"/>
  <c r="V1443" i="1"/>
  <c r="K1450" i="1"/>
  <c r="L1450" i="1"/>
  <c r="O1450" i="1"/>
  <c r="P1450" i="1"/>
  <c r="Q1450" i="1"/>
  <c r="R1450" i="1"/>
  <c r="S1450" i="1"/>
  <c r="T1450" i="1"/>
  <c r="U1450" i="1"/>
  <c r="V1450" i="1"/>
  <c r="K1448" i="1"/>
  <c r="L1448" i="1"/>
  <c r="O1448" i="1"/>
  <c r="P1448" i="1"/>
  <c r="Q1448" i="1"/>
  <c r="R1448" i="1"/>
  <c r="S1448" i="1"/>
  <c r="T1448" i="1"/>
  <c r="U1448" i="1"/>
  <c r="V1448" i="1"/>
  <c r="K1451" i="1"/>
  <c r="L1451" i="1"/>
  <c r="O1451" i="1"/>
  <c r="P1451" i="1"/>
  <c r="Q1451" i="1"/>
  <c r="R1451" i="1"/>
  <c r="S1451" i="1"/>
  <c r="T1451" i="1"/>
  <c r="U1451" i="1"/>
  <c r="V1451" i="1"/>
  <c r="K1468" i="1"/>
  <c r="L1468" i="1"/>
  <c r="O1468" i="1"/>
  <c r="P1468" i="1"/>
  <c r="Q1468" i="1"/>
  <c r="R1468" i="1"/>
  <c r="S1468" i="1"/>
  <c r="T1468" i="1"/>
  <c r="U1468" i="1"/>
  <c r="V1468" i="1"/>
  <c r="K1458" i="1"/>
  <c r="L1458" i="1"/>
  <c r="O1458" i="1"/>
  <c r="P1458" i="1"/>
  <c r="Q1458" i="1"/>
  <c r="R1458" i="1"/>
  <c r="S1458" i="1"/>
  <c r="T1458" i="1"/>
  <c r="U1458" i="1"/>
  <c r="V1458" i="1"/>
  <c r="K1471" i="1"/>
  <c r="L1471" i="1"/>
  <c r="O1471" i="1"/>
  <c r="P1471" i="1"/>
  <c r="Q1471" i="1"/>
  <c r="R1471" i="1"/>
  <c r="S1471" i="1"/>
  <c r="T1471" i="1"/>
  <c r="U1471" i="1"/>
  <c r="V1471" i="1"/>
  <c r="K1465" i="1"/>
  <c r="L1465" i="1"/>
  <c r="O1465" i="1"/>
  <c r="P1465" i="1"/>
  <c r="Q1465" i="1"/>
  <c r="R1465" i="1"/>
  <c r="S1465" i="1"/>
  <c r="T1465" i="1"/>
  <c r="U1465" i="1"/>
  <c r="V1465" i="1"/>
  <c r="K1463" i="1"/>
  <c r="L1463" i="1"/>
  <c r="O1463" i="1"/>
  <c r="P1463" i="1"/>
  <c r="Q1463" i="1"/>
  <c r="R1463" i="1"/>
  <c r="S1463" i="1"/>
  <c r="T1463" i="1"/>
  <c r="U1463" i="1"/>
  <c r="V1463" i="1"/>
  <c r="K1461" i="1"/>
  <c r="L1461" i="1"/>
  <c r="O1461" i="1"/>
  <c r="P1461" i="1"/>
  <c r="Q1461" i="1"/>
  <c r="R1461" i="1"/>
  <c r="S1461" i="1"/>
  <c r="T1461" i="1"/>
  <c r="U1461" i="1"/>
  <c r="V1461" i="1"/>
  <c r="K1459" i="1"/>
  <c r="L1459" i="1"/>
  <c r="O1459" i="1"/>
  <c r="P1459" i="1"/>
  <c r="Q1459" i="1"/>
  <c r="R1459" i="1"/>
  <c r="S1459" i="1"/>
  <c r="T1459" i="1"/>
  <c r="U1459" i="1"/>
  <c r="V1459" i="1"/>
  <c r="K1464" i="1"/>
  <c r="L1464" i="1"/>
  <c r="O1464" i="1"/>
  <c r="P1464" i="1"/>
  <c r="Q1464" i="1"/>
  <c r="R1464" i="1"/>
  <c r="S1464" i="1"/>
  <c r="T1464" i="1"/>
  <c r="U1464" i="1"/>
  <c r="V1464" i="1"/>
  <c r="K1462" i="1"/>
  <c r="L1462" i="1"/>
  <c r="O1462" i="1"/>
  <c r="P1462" i="1"/>
  <c r="Q1462" i="1"/>
  <c r="R1462" i="1"/>
  <c r="S1462" i="1"/>
  <c r="T1462" i="1"/>
  <c r="U1462" i="1"/>
  <c r="V1462" i="1"/>
  <c r="K1470" i="1"/>
  <c r="L1470" i="1"/>
  <c r="O1470" i="1"/>
  <c r="P1470" i="1"/>
  <c r="Q1470" i="1"/>
  <c r="R1470" i="1"/>
  <c r="S1470" i="1"/>
  <c r="T1470" i="1"/>
  <c r="U1470" i="1"/>
  <c r="V1470" i="1"/>
  <c r="K1467" i="1"/>
  <c r="L1467" i="1"/>
  <c r="O1467" i="1"/>
  <c r="P1467" i="1"/>
  <c r="Q1467" i="1"/>
  <c r="R1467" i="1"/>
  <c r="S1467" i="1"/>
  <c r="T1467" i="1"/>
  <c r="U1467" i="1"/>
  <c r="V1467" i="1"/>
  <c r="K1466" i="1"/>
  <c r="L1466" i="1"/>
  <c r="O1466" i="1"/>
  <c r="P1466" i="1"/>
  <c r="Q1466" i="1"/>
  <c r="R1466" i="1"/>
  <c r="S1466" i="1"/>
  <c r="T1466" i="1"/>
  <c r="U1466" i="1"/>
  <c r="V1466" i="1"/>
  <c r="K1460" i="1"/>
  <c r="L1460" i="1"/>
  <c r="O1460" i="1"/>
  <c r="P1460" i="1"/>
  <c r="Q1460" i="1"/>
  <c r="R1460" i="1"/>
  <c r="S1460" i="1"/>
  <c r="T1460" i="1"/>
  <c r="U1460" i="1"/>
  <c r="V1460" i="1"/>
  <c r="K1456" i="1"/>
  <c r="L1456" i="1"/>
  <c r="O1456" i="1"/>
  <c r="P1456" i="1"/>
  <c r="Q1456" i="1"/>
  <c r="R1456" i="1"/>
  <c r="S1456" i="1"/>
  <c r="T1456" i="1"/>
  <c r="U1456" i="1"/>
  <c r="V1456" i="1"/>
  <c r="K1472" i="1"/>
  <c r="L1472" i="1"/>
  <c r="O1472" i="1"/>
  <c r="P1472" i="1"/>
  <c r="Q1472" i="1"/>
  <c r="R1472" i="1"/>
  <c r="S1472" i="1"/>
  <c r="T1472" i="1"/>
  <c r="U1472" i="1"/>
  <c r="V1472" i="1"/>
  <c r="K1469" i="1"/>
  <c r="L1469" i="1"/>
  <c r="O1469" i="1"/>
  <c r="P1469" i="1"/>
  <c r="Q1469" i="1"/>
  <c r="R1469" i="1"/>
  <c r="S1469" i="1"/>
  <c r="T1469" i="1"/>
  <c r="U1469" i="1"/>
  <c r="V1469" i="1"/>
  <c r="K1473" i="1"/>
  <c r="L1473" i="1"/>
  <c r="O1473" i="1"/>
  <c r="P1473" i="1"/>
  <c r="Q1473" i="1"/>
  <c r="R1473" i="1"/>
  <c r="S1473" i="1"/>
  <c r="T1473" i="1"/>
  <c r="U1473" i="1"/>
  <c r="V1473" i="1"/>
  <c r="K1457" i="1"/>
  <c r="L1457" i="1"/>
  <c r="O1457" i="1"/>
  <c r="P1457" i="1"/>
  <c r="Q1457" i="1"/>
  <c r="R1457" i="1"/>
  <c r="S1457" i="1"/>
  <c r="T1457" i="1"/>
  <c r="U1457" i="1"/>
  <c r="V1457" i="1"/>
  <c r="K1455" i="1"/>
  <c r="L1455" i="1"/>
  <c r="O1455" i="1"/>
  <c r="P1455" i="1"/>
  <c r="Q1455" i="1"/>
  <c r="R1455" i="1"/>
  <c r="S1455" i="1"/>
  <c r="T1455" i="1"/>
  <c r="U1455" i="1"/>
  <c r="V1455" i="1"/>
  <c r="K1476" i="1"/>
  <c r="L1476" i="1"/>
  <c r="O1476" i="1"/>
  <c r="P1476" i="1"/>
  <c r="Q1476" i="1"/>
  <c r="R1476" i="1"/>
  <c r="S1476" i="1"/>
  <c r="T1476" i="1"/>
  <c r="U1476" i="1"/>
  <c r="V1476" i="1"/>
  <c r="K1474" i="1"/>
  <c r="L1474" i="1"/>
  <c r="O1474" i="1"/>
  <c r="P1474" i="1"/>
  <c r="Q1474" i="1"/>
  <c r="R1474" i="1"/>
  <c r="S1474" i="1"/>
  <c r="T1474" i="1"/>
  <c r="U1474" i="1"/>
  <c r="V1474" i="1"/>
  <c r="K1475" i="1"/>
  <c r="L1475" i="1"/>
  <c r="O1475" i="1"/>
  <c r="P1475" i="1"/>
  <c r="Q1475" i="1"/>
  <c r="R1475" i="1"/>
  <c r="S1475" i="1"/>
  <c r="T1475" i="1"/>
  <c r="U1475" i="1"/>
  <c r="V1475" i="1"/>
  <c r="K1478" i="1"/>
  <c r="L1478" i="1"/>
  <c r="O1478" i="1"/>
  <c r="P1478" i="1"/>
  <c r="Q1478" i="1"/>
  <c r="R1478" i="1"/>
  <c r="S1478" i="1"/>
  <c r="T1478" i="1"/>
  <c r="U1478" i="1"/>
  <c r="V1478" i="1"/>
  <c r="K1477" i="1"/>
  <c r="L1477" i="1"/>
  <c r="O1477" i="1"/>
  <c r="P1477" i="1"/>
  <c r="Q1477" i="1"/>
  <c r="R1477" i="1"/>
  <c r="S1477" i="1"/>
  <c r="T1477" i="1"/>
  <c r="U1477" i="1"/>
  <c r="V1477" i="1"/>
  <c r="K1481" i="1"/>
  <c r="L1481" i="1"/>
  <c r="O1481" i="1"/>
  <c r="P1481" i="1"/>
  <c r="Q1481" i="1"/>
  <c r="R1481" i="1"/>
  <c r="S1481" i="1"/>
  <c r="T1481" i="1"/>
  <c r="U1481" i="1"/>
  <c r="V1481" i="1"/>
  <c r="K1484" i="1"/>
  <c r="L1484" i="1"/>
  <c r="O1484" i="1"/>
  <c r="P1484" i="1"/>
  <c r="Q1484" i="1"/>
  <c r="R1484" i="1"/>
  <c r="S1484" i="1"/>
  <c r="T1484" i="1"/>
  <c r="U1484" i="1"/>
  <c r="V1484" i="1"/>
  <c r="K1480" i="1"/>
  <c r="L1480" i="1"/>
  <c r="O1480" i="1"/>
  <c r="P1480" i="1"/>
  <c r="Q1480" i="1"/>
  <c r="R1480" i="1"/>
  <c r="S1480" i="1"/>
  <c r="T1480" i="1"/>
  <c r="U1480" i="1"/>
  <c r="V1480" i="1"/>
  <c r="K1482" i="1"/>
  <c r="L1482" i="1"/>
  <c r="O1482" i="1"/>
  <c r="P1482" i="1"/>
  <c r="Q1482" i="1"/>
  <c r="R1482" i="1"/>
  <c r="S1482" i="1"/>
  <c r="T1482" i="1"/>
  <c r="U1482" i="1"/>
  <c r="V1482" i="1"/>
  <c r="K1479" i="1"/>
  <c r="L1479" i="1"/>
  <c r="O1479" i="1"/>
  <c r="P1479" i="1"/>
  <c r="Q1479" i="1"/>
  <c r="R1479" i="1"/>
  <c r="S1479" i="1"/>
  <c r="T1479" i="1"/>
  <c r="U1479" i="1"/>
  <c r="V1479" i="1"/>
  <c r="K1483" i="1"/>
  <c r="L1483" i="1"/>
  <c r="O1483" i="1"/>
  <c r="P1483" i="1"/>
  <c r="Q1483" i="1"/>
  <c r="R1483" i="1"/>
  <c r="S1483" i="1"/>
  <c r="T1483" i="1"/>
  <c r="U1483" i="1"/>
  <c r="V1483" i="1"/>
  <c r="K1486" i="1"/>
  <c r="L1486" i="1"/>
  <c r="O1486" i="1"/>
  <c r="P1486" i="1"/>
  <c r="Q1486" i="1"/>
  <c r="R1486" i="1"/>
  <c r="S1486" i="1"/>
  <c r="T1486" i="1"/>
  <c r="U1486" i="1"/>
  <c r="V1486" i="1"/>
  <c r="K1487" i="1"/>
  <c r="L1487" i="1"/>
  <c r="O1487" i="1"/>
  <c r="P1487" i="1"/>
  <c r="Q1487" i="1"/>
  <c r="R1487" i="1"/>
  <c r="S1487" i="1"/>
  <c r="T1487" i="1"/>
  <c r="U1487" i="1"/>
  <c r="V1487" i="1"/>
  <c r="K1485" i="1"/>
  <c r="L1485" i="1"/>
  <c r="O1485" i="1"/>
  <c r="P1485" i="1"/>
  <c r="Q1485" i="1"/>
  <c r="R1485" i="1"/>
  <c r="S1485" i="1"/>
  <c r="T1485" i="1"/>
  <c r="U1485" i="1"/>
  <c r="V1485" i="1"/>
  <c r="K1494" i="1"/>
  <c r="L1494" i="1"/>
  <c r="O1494" i="1"/>
  <c r="P1494" i="1"/>
  <c r="Q1494" i="1"/>
  <c r="R1494" i="1"/>
  <c r="S1494" i="1"/>
  <c r="T1494" i="1"/>
  <c r="U1494" i="1"/>
  <c r="V1494" i="1"/>
  <c r="K1496" i="1"/>
  <c r="L1496" i="1"/>
  <c r="O1496" i="1"/>
  <c r="P1496" i="1"/>
  <c r="Q1496" i="1"/>
  <c r="R1496" i="1"/>
  <c r="S1496" i="1"/>
  <c r="T1496" i="1"/>
  <c r="U1496" i="1"/>
  <c r="V1496" i="1"/>
  <c r="K1495" i="1"/>
  <c r="L1495" i="1"/>
  <c r="O1495" i="1"/>
  <c r="P1495" i="1"/>
  <c r="Q1495" i="1"/>
  <c r="R1495" i="1"/>
  <c r="S1495" i="1"/>
  <c r="T1495" i="1"/>
  <c r="U1495" i="1"/>
  <c r="V1495" i="1"/>
  <c r="K1492" i="1"/>
  <c r="L1492" i="1"/>
  <c r="O1492" i="1"/>
  <c r="P1492" i="1"/>
  <c r="Q1492" i="1"/>
  <c r="R1492" i="1"/>
  <c r="S1492" i="1"/>
  <c r="T1492" i="1"/>
  <c r="U1492" i="1"/>
  <c r="V1492" i="1"/>
  <c r="K1491" i="1"/>
  <c r="L1491" i="1"/>
  <c r="O1491" i="1"/>
  <c r="P1491" i="1"/>
  <c r="Q1491" i="1"/>
  <c r="R1491" i="1"/>
  <c r="S1491" i="1"/>
  <c r="T1491" i="1"/>
  <c r="U1491" i="1"/>
  <c r="V1491" i="1"/>
  <c r="K1488" i="1"/>
  <c r="L1488" i="1"/>
  <c r="O1488" i="1"/>
  <c r="P1488" i="1"/>
  <c r="Q1488" i="1"/>
  <c r="R1488" i="1"/>
  <c r="S1488" i="1"/>
  <c r="T1488" i="1"/>
  <c r="U1488" i="1"/>
  <c r="V1488" i="1"/>
  <c r="K1493" i="1"/>
  <c r="L1493" i="1"/>
  <c r="O1493" i="1"/>
  <c r="P1493" i="1"/>
  <c r="Q1493" i="1"/>
  <c r="R1493" i="1"/>
  <c r="S1493" i="1"/>
  <c r="T1493" i="1"/>
  <c r="U1493" i="1"/>
  <c r="V1493" i="1"/>
  <c r="K1489" i="1"/>
  <c r="L1489" i="1"/>
  <c r="O1489" i="1"/>
  <c r="P1489" i="1"/>
  <c r="Q1489" i="1"/>
  <c r="R1489" i="1"/>
  <c r="S1489" i="1"/>
  <c r="T1489" i="1"/>
  <c r="U1489" i="1"/>
  <c r="V1489" i="1"/>
  <c r="K1490" i="1"/>
  <c r="L1490" i="1"/>
  <c r="O1490" i="1"/>
  <c r="P1490" i="1"/>
  <c r="Q1490" i="1"/>
  <c r="R1490" i="1"/>
  <c r="S1490" i="1"/>
  <c r="T1490" i="1"/>
  <c r="U1490" i="1"/>
  <c r="V1490" i="1"/>
  <c r="K1497" i="1"/>
  <c r="L1497" i="1"/>
  <c r="O1497" i="1"/>
  <c r="P1497" i="1"/>
  <c r="Q1497" i="1"/>
  <c r="R1497" i="1"/>
  <c r="S1497" i="1"/>
  <c r="T1497" i="1"/>
  <c r="U1497" i="1"/>
  <c r="V1497" i="1"/>
  <c r="K1506" i="1"/>
  <c r="L1506" i="1"/>
  <c r="O1506" i="1"/>
  <c r="P1506" i="1"/>
  <c r="Q1506" i="1"/>
  <c r="R1506" i="1"/>
  <c r="S1506" i="1"/>
  <c r="T1506" i="1"/>
  <c r="U1506" i="1"/>
  <c r="V1506" i="1"/>
  <c r="K1505" i="1"/>
  <c r="L1505" i="1"/>
  <c r="O1505" i="1"/>
  <c r="P1505" i="1"/>
  <c r="Q1505" i="1"/>
  <c r="R1505" i="1"/>
  <c r="S1505" i="1"/>
  <c r="T1505" i="1"/>
  <c r="U1505" i="1"/>
  <c r="V1505" i="1"/>
  <c r="K1504" i="1"/>
  <c r="L1504" i="1"/>
  <c r="O1504" i="1"/>
  <c r="P1504" i="1"/>
  <c r="Q1504" i="1"/>
  <c r="R1504" i="1"/>
  <c r="S1504" i="1"/>
  <c r="T1504" i="1"/>
  <c r="U1504" i="1"/>
  <c r="V1504" i="1"/>
  <c r="K1503" i="1"/>
  <c r="L1503" i="1"/>
  <c r="O1503" i="1"/>
  <c r="P1503" i="1"/>
  <c r="Q1503" i="1"/>
  <c r="R1503" i="1"/>
  <c r="S1503" i="1"/>
  <c r="T1503" i="1"/>
  <c r="U1503" i="1"/>
  <c r="V1503" i="1"/>
  <c r="K1509" i="1"/>
  <c r="L1509" i="1"/>
  <c r="O1509" i="1"/>
  <c r="P1509" i="1"/>
  <c r="Q1509" i="1"/>
  <c r="R1509" i="1"/>
  <c r="S1509" i="1"/>
  <c r="T1509" i="1"/>
  <c r="U1509" i="1"/>
  <c r="V1509" i="1"/>
  <c r="K1507" i="1"/>
  <c r="L1507" i="1"/>
  <c r="O1507" i="1"/>
  <c r="P1507" i="1"/>
  <c r="Q1507" i="1"/>
  <c r="R1507" i="1"/>
  <c r="S1507" i="1"/>
  <c r="T1507" i="1"/>
  <c r="U1507" i="1"/>
  <c r="V1507" i="1"/>
  <c r="K1508" i="1"/>
  <c r="L1508" i="1"/>
  <c r="O1508" i="1"/>
  <c r="P1508" i="1"/>
  <c r="Q1508" i="1"/>
  <c r="R1508" i="1"/>
  <c r="S1508" i="1"/>
  <c r="T1508" i="1"/>
  <c r="U1508" i="1"/>
  <c r="V1508" i="1"/>
  <c r="K1525" i="1"/>
  <c r="L1525" i="1"/>
  <c r="O1525" i="1"/>
  <c r="P1525" i="1"/>
  <c r="Q1525" i="1"/>
  <c r="R1525" i="1"/>
  <c r="S1525" i="1"/>
  <c r="T1525" i="1"/>
  <c r="U1525" i="1"/>
  <c r="V1525" i="1"/>
  <c r="K1523" i="1"/>
  <c r="L1523" i="1"/>
  <c r="O1523" i="1"/>
  <c r="P1523" i="1"/>
  <c r="Q1523" i="1"/>
  <c r="R1523" i="1"/>
  <c r="S1523" i="1"/>
  <c r="T1523" i="1"/>
  <c r="U1523" i="1"/>
  <c r="V1523" i="1"/>
  <c r="K1521" i="1"/>
  <c r="L1521" i="1"/>
  <c r="O1521" i="1"/>
  <c r="P1521" i="1"/>
  <c r="Q1521" i="1"/>
  <c r="R1521" i="1"/>
  <c r="S1521" i="1"/>
  <c r="T1521" i="1"/>
  <c r="U1521" i="1"/>
  <c r="V1521" i="1"/>
  <c r="K1510" i="1"/>
  <c r="L1510" i="1"/>
  <c r="O1510" i="1"/>
  <c r="P1510" i="1"/>
  <c r="Q1510" i="1"/>
  <c r="R1510" i="1"/>
  <c r="S1510" i="1"/>
  <c r="T1510" i="1"/>
  <c r="U1510" i="1"/>
  <c r="V1510" i="1"/>
  <c r="K1522" i="1"/>
  <c r="L1522" i="1"/>
  <c r="O1522" i="1"/>
  <c r="P1522" i="1"/>
  <c r="Q1522" i="1"/>
  <c r="R1522" i="1"/>
  <c r="S1522" i="1"/>
  <c r="T1522" i="1"/>
  <c r="U1522" i="1"/>
  <c r="V1522" i="1"/>
  <c r="K1515" i="1"/>
  <c r="L1515" i="1"/>
  <c r="O1515" i="1"/>
  <c r="P1515" i="1"/>
  <c r="Q1515" i="1"/>
  <c r="R1515" i="1"/>
  <c r="S1515" i="1"/>
  <c r="T1515" i="1"/>
  <c r="U1515" i="1"/>
  <c r="V1515" i="1"/>
  <c r="K1519" i="1"/>
  <c r="L1519" i="1"/>
  <c r="O1519" i="1"/>
  <c r="P1519" i="1"/>
  <c r="Q1519" i="1"/>
  <c r="R1519" i="1"/>
  <c r="S1519" i="1"/>
  <c r="T1519" i="1"/>
  <c r="U1519" i="1"/>
  <c r="V1519" i="1"/>
  <c r="K1518" i="1"/>
  <c r="L1518" i="1"/>
  <c r="O1518" i="1"/>
  <c r="P1518" i="1"/>
  <c r="Q1518" i="1"/>
  <c r="R1518" i="1"/>
  <c r="S1518" i="1"/>
  <c r="T1518" i="1"/>
  <c r="U1518" i="1"/>
  <c r="V1518" i="1"/>
  <c r="K1516" i="1"/>
  <c r="L1516" i="1"/>
  <c r="O1516" i="1"/>
  <c r="P1516" i="1"/>
  <c r="Q1516" i="1"/>
  <c r="R1516" i="1"/>
  <c r="S1516" i="1"/>
  <c r="T1516" i="1"/>
  <c r="U1516" i="1"/>
  <c r="V1516" i="1"/>
  <c r="K1517" i="1"/>
  <c r="L1517" i="1"/>
  <c r="O1517" i="1"/>
  <c r="P1517" i="1"/>
  <c r="Q1517" i="1"/>
  <c r="R1517" i="1"/>
  <c r="S1517" i="1"/>
  <c r="T1517" i="1"/>
  <c r="U1517" i="1"/>
  <c r="V1517" i="1"/>
  <c r="K1511" i="1"/>
  <c r="L1511" i="1"/>
  <c r="O1511" i="1"/>
  <c r="P1511" i="1"/>
  <c r="Q1511" i="1"/>
  <c r="R1511" i="1"/>
  <c r="S1511" i="1"/>
  <c r="T1511" i="1"/>
  <c r="U1511" i="1"/>
  <c r="V1511" i="1"/>
  <c r="K1514" i="1"/>
  <c r="L1514" i="1"/>
  <c r="O1514" i="1"/>
  <c r="P1514" i="1"/>
  <c r="Q1514" i="1"/>
  <c r="R1514" i="1"/>
  <c r="S1514" i="1"/>
  <c r="T1514" i="1"/>
  <c r="U1514" i="1"/>
  <c r="V1514" i="1"/>
  <c r="K1524" i="1"/>
  <c r="L1524" i="1"/>
  <c r="O1524" i="1"/>
  <c r="P1524" i="1"/>
  <c r="Q1524" i="1"/>
  <c r="R1524" i="1"/>
  <c r="S1524" i="1"/>
  <c r="T1524" i="1"/>
  <c r="U1524" i="1"/>
  <c r="V1524" i="1"/>
  <c r="K1536" i="1"/>
  <c r="L1536" i="1"/>
  <c r="O1536" i="1"/>
  <c r="P1536" i="1"/>
  <c r="Q1536" i="1"/>
  <c r="R1536" i="1"/>
  <c r="S1536" i="1"/>
  <c r="T1536" i="1"/>
  <c r="U1536" i="1"/>
  <c r="V1536" i="1"/>
  <c r="K1532" i="1"/>
  <c r="L1532" i="1"/>
  <c r="O1532" i="1"/>
  <c r="P1532" i="1"/>
  <c r="Q1532" i="1"/>
  <c r="R1532" i="1"/>
  <c r="S1532" i="1"/>
  <c r="T1532" i="1"/>
  <c r="U1532" i="1"/>
  <c r="V1532" i="1"/>
  <c r="K1533" i="1"/>
  <c r="L1533" i="1"/>
  <c r="O1533" i="1"/>
  <c r="P1533" i="1"/>
  <c r="Q1533" i="1"/>
  <c r="R1533" i="1"/>
  <c r="S1533" i="1"/>
  <c r="T1533" i="1"/>
  <c r="U1533" i="1"/>
  <c r="V1533" i="1"/>
  <c r="K1535" i="1"/>
  <c r="L1535" i="1"/>
  <c r="O1535" i="1"/>
  <c r="P1535" i="1"/>
  <c r="Q1535" i="1"/>
  <c r="R1535" i="1"/>
  <c r="S1535" i="1"/>
  <c r="T1535" i="1"/>
  <c r="U1535" i="1"/>
  <c r="V1535" i="1"/>
  <c r="K1530" i="1"/>
  <c r="L1530" i="1"/>
  <c r="O1530" i="1"/>
  <c r="P1530" i="1"/>
  <c r="Q1530" i="1"/>
  <c r="R1530" i="1"/>
  <c r="S1530" i="1"/>
  <c r="T1530" i="1"/>
  <c r="U1530" i="1"/>
  <c r="V1530" i="1"/>
  <c r="K1531" i="1"/>
  <c r="L1531" i="1"/>
  <c r="O1531" i="1"/>
  <c r="P1531" i="1"/>
  <c r="Q1531" i="1"/>
  <c r="R1531" i="1"/>
  <c r="S1531" i="1"/>
  <c r="T1531" i="1"/>
  <c r="U1531" i="1"/>
  <c r="V1531" i="1"/>
  <c r="K1526" i="1"/>
  <c r="L1526" i="1"/>
  <c r="O1526" i="1"/>
  <c r="P1526" i="1"/>
  <c r="Q1526" i="1"/>
  <c r="R1526" i="1"/>
  <c r="S1526" i="1"/>
  <c r="T1526" i="1"/>
  <c r="U1526" i="1"/>
  <c r="V1526" i="1"/>
  <c r="K1529" i="1"/>
  <c r="L1529" i="1"/>
  <c r="O1529" i="1"/>
  <c r="P1529" i="1"/>
  <c r="Q1529" i="1"/>
  <c r="R1529" i="1"/>
  <c r="S1529" i="1"/>
  <c r="T1529" i="1"/>
  <c r="U1529" i="1"/>
  <c r="V1529" i="1"/>
  <c r="K1527" i="1"/>
  <c r="L1527" i="1"/>
  <c r="O1527" i="1"/>
  <c r="P1527" i="1"/>
  <c r="Q1527" i="1"/>
  <c r="R1527" i="1"/>
  <c r="S1527" i="1"/>
  <c r="T1527" i="1"/>
  <c r="U1527" i="1"/>
  <c r="V1527" i="1"/>
  <c r="K1528" i="1"/>
  <c r="L1528" i="1"/>
  <c r="O1528" i="1"/>
  <c r="P1528" i="1"/>
  <c r="Q1528" i="1"/>
  <c r="R1528" i="1"/>
  <c r="S1528" i="1"/>
  <c r="T1528" i="1"/>
  <c r="U1528" i="1"/>
  <c r="V1528" i="1"/>
  <c r="K1534" i="1"/>
  <c r="L1534" i="1"/>
  <c r="O1534" i="1"/>
  <c r="P1534" i="1"/>
  <c r="Q1534" i="1"/>
  <c r="R1534" i="1"/>
  <c r="S1534" i="1"/>
  <c r="T1534" i="1"/>
  <c r="U1534" i="1"/>
  <c r="V1534" i="1"/>
  <c r="K1538" i="1"/>
  <c r="L1538" i="1"/>
  <c r="O1538" i="1"/>
  <c r="P1538" i="1"/>
  <c r="Q1538" i="1"/>
  <c r="R1538" i="1"/>
  <c r="S1538" i="1"/>
  <c r="T1538" i="1"/>
  <c r="U1538" i="1"/>
  <c r="V1538" i="1"/>
  <c r="K1542" i="1"/>
  <c r="L1542" i="1"/>
  <c r="O1542" i="1"/>
  <c r="P1542" i="1"/>
  <c r="Q1542" i="1"/>
  <c r="R1542" i="1"/>
  <c r="S1542" i="1"/>
  <c r="T1542" i="1"/>
  <c r="U1542" i="1"/>
  <c r="V1542" i="1"/>
  <c r="K1537" i="1"/>
  <c r="L1537" i="1"/>
  <c r="O1537" i="1"/>
  <c r="P1537" i="1"/>
  <c r="Q1537" i="1"/>
  <c r="R1537" i="1"/>
  <c r="S1537" i="1"/>
  <c r="T1537" i="1"/>
  <c r="U1537" i="1"/>
  <c r="V1537" i="1"/>
  <c r="K1540" i="1"/>
  <c r="L1540" i="1"/>
  <c r="O1540" i="1"/>
  <c r="P1540" i="1"/>
  <c r="Q1540" i="1"/>
  <c r="R1540" i="1"/>
  <c r="S1540" i="1"/>
  <c r="T1540" i="1"/>
  <c r="U1540" i="1"/>
  <c r="V1540" i="1"/>
  <c r="K1539" i="1"/>
  <c r="L1539" i="1"/>
  <c r="O1539" i="1"/>
  <c r="P1539" i="1"/>
  <c r="Q1539" i="1"/>
  <c r="R1539" i="1"/>
  <c r="S1539" i="1"/>
  <c r="T1539" i="1"/>
  <c r="U1539" i="1"/>
  <c r="V1539" i="1"/>
  <c r="K1541" i="1"/>
  <c r="L1541" i="1"/>
  <c r="O1541" i="1"/>
  <c r="P1541" i="1"/>
  <c r="Q1541" i="1"/>
  <c r="R1541" i="1"/>
  <c r="S1541" i="1"/>
  <c r="T1541" i="1"/>
  <c r="U1541" i="1"/>
  <c r="V1541" i="1"/>
  <c r="K7" i="1"/>
  <c r="L7" i="1"/>
  <c r="O7" i="1"/>
  <c r="P7" i="1"/>
  <c r="Q7" i="1"/>
  <c r="R7" i="1"/>
  <c r="S7" i="1"/>
  <c r="T7" i="1"/>
  <c r="U7" i="1"/>
  <c r="V7" i="1"/>
  <c r="K8" i="1"/>
  <c r="L8" i="1"/>
  <c r="O8" i="1"/>
  <c r="P8" i="1"/>
  <c r="Q8" i="1"/>
  <c r="R8" i="1"/>
  <c r="S8" i="1"/>
  <c r="T8" i="1"/>
  <c r="U8" i="1"/>
  <c r="V8" i="1"/>
  <c r="K6" i="1"/>
  <c r="L6" i="1"/>
  <c r="O6" i="1"/>
  <c r="P6" i="1"/>
  <c r="Q6" i="1"/>
  <c r="R6" i="1"/>
  <c r="S6" i="1"/>
  <c r="T6" i="1"/>
  <c r="U6" i="1"/>
  <c r="V6" i="1"/>
  <c r="K14" i="1"/>
  <c r="L14" i="1"/>
  <c r="O14" i="1"/>
  <c r="P14" i="1"/>
  <c r="Q14" i="1"/>
  <c r="R14" i="1"/>
  <c r="S14" i="1"/>
  <c r="T14" i="1"/>
  <c r="U14" i="1"/>
  <c r="V14" i="1"/>
  <c r="K16" i="1"/>
  <c r="L16" i="1"/>
  <c r="O16" i="1"/>
  <c r="P16" i="1"/>
  <c r="Q16" i="1"/>
  <c r="R16" i="1"/>
  <c r="S16" i="1"/>
  <c r="T16" i="1"/>
  <c r="U16" i="1"/>
  <c r="V16" i="1"/>
  <c r="K12" i="1"/>
  <c r="L12" i="1"/>
  <c r="O12" i="1"/>
  <c r="P12" i="1"/>
  <c r="Q12" i="1"/>
  <c r="R12" i="1"/>
  <c r="S12" i="1"/>
  <c r="T12" i="1"/>
  <c r="U12" i="1"/>
  <c r="V12" i="1"/>
  <c r="K15" i="1"/>
  <c r="L15" i="1"/>
  <c r="O15" i="1"/>
  <c r="P15" i="1"/>
  <c r="Q15" i="1"/>
  <c r="R15" i="1"/>
  <c r="S15" i="1"/>
  <c r="T15" i="1"/>
  <c r="U15" i="1"/>
  <c r="V15" i="1"/>
  <c r="K13" i="1"/>
  <c r="L13" i="1"/>
  <c r="O13" i="1"/>
  <c r="P13" i="1"/>
  <c r="Q13" i="1"/>
  <c r="R13" i="1"/>
  <c r="S13" i="1"/>
  <c r="T13" i="1"/>
  <c r="U13" i="1"/>
  <c r="V13" i="1"/>
  <c r="K11" i="1"/>
  <c r="L11" i="1"/>
  <c r="O11" i="1"/>
  <c r="P11" i="1"/>
  <c r="Q11" i="1"/>
  <c r="R11" i="1"/>
  <c r="S11" i="1"/>
  <c r="T11" i="1"/>
  <c r="U11" i="1"/>
  <c r="V11" i="1"/>
  <c r="K10" i="1"/>
  <c r="L10" i="1"/>
  <c r="O10" i="1"/>
  <c r="P10" i="1"/>
  <c r="Q10" i="1"/>
  <c r="R10" i="1"/>
  <c r="S10" i="1"/>
  <c r="T10" i="1"/>
  <c r="U10" i="1"/>
  <c r="V10" i="1"/>
  <c r="K19" i="1"/>
  <c r="L19" i="1"/>
  <c r="O19" i="1"/>
  <c r="P19" i="1"/>
  <c r="Q19" i="1"/>
  <c r="R19" i="1"/>
  <c r="S19" i="1"/>
  <c r="T19" i="1"/>
  <c r="U19" i="1"/>
  <c r="V19" i="1"/>
  <c r="K20" i="1"/>
  <c r="L20" i="1"/>
  <c r="O20" i="1"/>
  <c r="P20" i="1"/>
  <c r="Q20" i="1"/>
  <c r="R20" i="1"/>
  <c r="S20" i="1"/>
  <c r="T20" i="1"/>
  <c r="U20" i="1"/>
  <c r="V20" i="1"/>
  <c r="K18" i="1"/>
  <c r="L18" i="1"/>
  <c r="O18" i="1"/>
  <c r="P18" i="1"/>
  <c r="Q18" i="1"/>
  <c r="R18" i="1"/>
  <c r="S18" i="1"/>
  <c r="T18" i="1"/>
  <c r="U18" i="1"/>
  <c r="V18" i="1"/>
  <c r="K17" i="1"/>
  <c r="L17" i="1"/>
  <c r="O17" i="1"/>
  <c r="P17" i="1"/>
  <c r="Q17" i="1"/>
  <c r="R17" i="1"/>
  <c r="S17" i="1"/>
  <c r="T17" i="1"/>
  <c r="U17" i="1"/>
  <c r="V17" i="1"/>
  <c r="K25" i="1"/>
  <c r="L25" i="1"/>
  <c r="O25" i="1"/>
  <c r="P25" i="1"/>
  <c r="Q25" i="1"/>
  <c r="R25" i="1"/>
  <c r="S25" i="1"/>
  <c r="T25" i="1"/>
  <c r="U25" i="1"/>
  <c r="V25" i="1"/>
  <c r="K27" i="1"/>
  <c r="L27" i="1"/>
  <c r="O27" i="1"/>
  <c r="P27" i="1"/>
  <c r="Q27" i="1"/>
  <c r="R27" i="1"/>
  <c r="S27" i="1"/>
  <c r="T27" i="1"/>
  <c r="U27" i="1"/>
  <c r="V27" i="1"/>
  <c r="K28" i="1"/>
  <c r="L28" i="1"/>
  <c r="O28" i="1"/>
  <c r="P28" i="1"/>
  <c r="Q28" i="1"/>
  <c r="R28" i="1"/>
  <c r="S28" i="1"/>
  <c r="T28" i="1"/>
  <c r="U28" i="1"/>
  <c r="V28" i="1"/>
  <c r="K26" i="1"/>
  <c r="L26" i="1"/>
  <c r="O26" i="1"/>
  <c r="P26" i="1"/>
  <c r="Q26" i="1"/>
  <c r="R26" i="1"/>
  <c r="S26" i="1"/>
  <c r="T26" i="1"/>
  <c r="U26" i="1"/>
  <c r="V26" i="1"/>
  <c r="K29" i="1"/>
  <c r="L29" i="1"/>
  <c r="O29" i="1"/>
  <c r="P29" i="1"/>
  <c r="Q29" i="1"/>
  <c r="R29" i="1"/>
  <c r="S29" i="1"/>
  <c r="T29" i="1"/>
  <c r="U29" i="1"/>
  <c r="V29" i="1"/>
  <c r="K30" i="1"/>
  <c r="L30" i="1"/>
  <c r="O30" i="1"/>
  <c r="P30" i="1"/>
  <c r="Q30" i="1"/>
  <c r="R30" i="1"/>
  <c r="S30" i="1"/>
  <c r="T30" i="1"/>
  <c r="U30" i="1"/>
  <c r="V30" i="1"/>
  <c r="K23" i="1"/>
  <c r="L23" i="1"/>
  <c r="O23" i="1"/>
  <c r="P23" i="1"/>
  <c r="Q23" i="1"/>
  <c r="R23" i="1"/>
  <c r="S23" i="1"/>
  <c r="T23" i="1"/>
  <c r="U23" i="1"/>
  <c r="V23" i="1"/>
  <c r="K21" i="1"/>
  <c r="L21" i="1"/>
  <c r="O21" i="1"/>
  <c r="P21" i="1"/>
  <c r="Q21" i="1"/>
  <c r="R21" i="1"/>
  <c r="S21" i="1"/>
  <c r="T21" i="1"/>
  <c r="U21" i="1"/>
  <c r="V21" i="1"/>
  <c r="K24" i="1"/>
  <c r="L24" i="1"/>
  <c r="O24" i="1"/>
  <c r="P24" i="1"/>
  <c r="Q24" i="1"/>
  <c r="R24" i="1"/>
  <c r="S24" i="1"/>
  <c r="T24" i="1"/>
  <c r="U24" i="1"/>
  <c r="V24" i="1"/>
  <c r="K22" i="1"/>
  <c r="L22" i="1"/>
  <c r="O22" i="1"/>
  <c r="P22" i="1"/>
  <c r="Q22" i="1"/>
  <c r="R22" i="1"/>
  <c r="S22" i="1"/>
  <c r="T22" i="1"/>
  <c r="U22" i="1"/>
  <c r="V22" i="1"/>
  <c r="K91" i="1"/>
  <c r="L91" i="1"/>
  <c r="O91" i="1"/>
  <c r="P91" i="1"/>
  <c r="Q91" i="1"/>
  <c r="R91" i="1"/>
  <c r="S91" i="1"/>
  <c r="T91" i="1"/>
  <c r="U91" i="1"/>
  <c r="V91" i="1"/>
  <c r="K90" i="1"/>
  <c r="L90" i="1"/>
  <c r="O90" i="1"/>
  <c r="P90" i="1"/>
  <c r="Q90" i="1"/>
  <c r="R90" i="1"/>
  <c r="S90" i="1"/>
  <c r="T90" i="1"/>
  <c r="U90" i="1"/>
  <c r="V90" i="1"/>
  <c r="K100" i="1"/>
  <c r="L100" i="1"/>
  <c r="O100" i="1"/>
  <c r="P100" i="1"/>
  <c r="Q100" i="1"/>
  <c r="R100" i="1"/>
  <c r="S100" i="1"/>
  <c r="T100" i="1"/>
  <c r="U100" i="1"/>
  <c r="V100" i="1"/>
  <c r="K98" i="1"/>
  <c r="L98" i="1"/>
  <c r="O98" i="1"/>
  <c r="P98" i="1"/>
  <c r="Q98" i="1"/>
  <c r="R98" i="1"/>
  <c r="S98" i="1"/>
  <c r="T98" i="1"/>
  <c r="U98" i="1"/>
  <c r="V98" i="1"/>
  <c r="K108" i="1"/>
  <c r="L108" i="1"/>
  <c r="O108" i="1"/>
  <c r="P108" i="1"/>
  <c r="Q108" i="1"/>
  <c r="R108" i="1"/>
  <c r="S108" i="1"/>
  <c r="T108" i="1"/>
  <c r="U108" i="1"/>
  <c r="V108" i="1"/>
  <c r="K80" i="1"/>
  <c r="L80" i="1"/>
  <c r="O80" i="1"/>
  <c r="P80" i="1"/>
  <c r="Q80" i="1"/>
  <c r="R80" i="1"/>
  <c r="S80" i="1"/>
  <c r="T80" i="1"/>
  <c r="U80" i="1"/>
  <c r="V80" i="1"/>
  <c r="K81" i="1"/>
  <c r="L81" i="1"/>
  <c r="O81" i="1"/>
  <c r="P81" i="1"/>
  <c r="Q81" i="1"/>
  <c r="R81" i="1"/>
  <c r="S81" i="1"/>
  <c r="T81" i="1"/>
  <c r="U81" i="1"/>
  <c r="V81" i="1"/>
  <c r="K119" i="1"/>
  <c r="L119" i="1"/>
  <c r="O119" i="1"/>
  <c r="P119" i="1"/>
  <c r="Q119" i="1"/>
  <c r="R119" i="1"/>
  <c r="S119" i="1"/>
  <c r="T119" i="1"/>
  <c r="U119" i="1"/>
  <c r="V119" i="1"/>
  <c r="K112" i="1"/>
  <c r="L112" i="1"/>
  <c r="O112" i="1"/>
  <c r="P112" i="1"/>
  <c r="Q112" i="1"/>
  <c r="R112" i="1"/>
  <c r="S112" i="1"/>
  <c r="T112" i="1"/>
  <c r="U112" i="1"/>
  <c r="V112" i="1"/>
  <c r="K110" i="1"/>
  <c r="L110" i="1"/>
  <c r="O110" i="1"/>
  <c r="P110" i="1"/>
  <c r="Q110" i="1"/>
  <c r="R110" i="1"/>
  <c r="S110" i="1"/>
  <c r="T110" i="1"/>
  <c r="U110" i="1"/>
  <c r="V110" i="1"/>
  <c r="K78" i="1"/>
  <c r="L78" i="1"/>
  <c r="O78" i="1"/>
  <c r="P78" i="1"/>
  <c r="Q78" i="1"/>
  <c r="R78" i="1"/>
  <c r="S78" i="1"/>
  <c r="T78" i="1"/>
  <c r="U78" i="1"/>
  <c r="V78" i="1"/>
  <c r="K71" i="1"/>
  <c r="L71" i="1"/>
  <c r="O71" i="1"/>
  <c r="P71" i="1"/>
  <c r="Q71" i="1"/>
  <c r="R71" i="1"/>
  <c r="S71" i="1"/>
  <c r="T71" i="1"/>
  <c r="U71" i="1"/>
  <c r="V71" i="1"/>
  <c r="K86" i="1"/>
  <c r="L86" i="1"/>
  <c r="O86" i="1"/>
  <c r="P86" i="1"/>
  <c r="Q86" i="1"/>
  <c r="R86" i="1"/>
  <c r="S86" i="1"/>
  <c r="T86" i="1"/>
  <c r="U86" i="1"/>
  <c r="V86" i="1"/>
  <c r="K77" i="1"/>
  <c r="L77" i="1"/>
  <c r="O77" i="1"/>
  <c r="P77" i="1"/>
  <c r="Q77" i="1"/>
  <c r="R77" i="1"/>
  <c r="S77" i="1"/>
  <c r="T77" i="1"/>
  <c r="U77" i="1"/>
  <c r="V77" i="1"/>
  <c r="K101" i="1"/>
  <c r="L101" i="1"/>
  <c r="O101" i="1"/>
  <c r="P101" i="1"/>
  <c r="Q101" i="1"/>
  <c r="R101" i="1"/>
  <c r="S101" i="1"/>
  <c r="T101" i="1"/>
  <c r="U101" i="1"/>
  <c r="V101" i="1"/>
  <c r="K73" i="1"/>
  <c r="L73" i="1"/>
  <c r="O73" i="1"/>
  <c r="P73" i="1"/>
  <c r="Q73" i="1"/>
  <c r="R73" i="1"/>
  <c r="S73" i="1"/>
  <c r="T73" i="1"/>
  <c r="U73" i="1"/>
  <c r="V73" i="1"/>
  <c r="K79" i="1"/>
  <c r="L79" i="1"/>
  <c r="O79" i="1"/>
  <c r="P79" i="1"/>
  <c r="Q79" i="1"/>
  <c r="R79" i="1"/>
  <c r="S79" i="1"/>
  <c r="T79" i="1"/>
  <c r="U79" i="1"/>
  <c r="V79" i="1"/>
  <c r="K96" i="1"/>
  <c r="L96" i="1"/>
  <c r="O96" i="1"/>
  <c r="P96" i="1"/>
  <c r="Q96" i="1"/>
  <c r="R96" i="1"/>
  <c r="S96" i="1"/>
  <c r="T96" i="1"/>
  <c r="U96" i="1"/>
  <c r="V96" i="1"/>
  <c r="K93" i="1"/>
  <c r="L93" i="1"/>
  <c r="O93" i="1"/>
  <c r="P93" i="1"/>
  <c r="Q93" i="1"/>
  <c r="R93" i="1"/>
  <c r="S93" i="1"/>
  <c r="T93" i="1"/>
  <c r="U93" i="1"/>
  <c r="V93" i="1"/>
  <c r="K105" i="1"/>
  <c r="L105" i="1"/>
  <c r="O105" i="1"/>
  <c r="P105" i="1"/>
  <c r="Q105" i="1"/>
  <c r="R105" i="1"/>
  <c r="S105" i="1"/>
  <c r="T105" i="1"/>
  <c r="U105" i="1"/>
  <c r="V105" i="1"/>
  <c r="K94" i="1"/>
  <c r="L94" i="1"/>
  <c r="O94" i="1"/>
  <c r="P94" i="1"/>
  <c r="Q94" i="1"/>
  <c r="R94" i="1"/>
  <c r="S94" i="1"/>
  <c r="T94" i="1"/>
  <c r="U94" i="1"/>
  <c r="V94" i="1"/>
  <c r="K103" i="1"/>
  <c r="L103" i="1"/>
  <c r="O103" i="1"/>
  <c r="P103" i="1"/>
  <c r="Q103" i="1"/>
  <c r="R103" i="1"/>
  <c r="S103" i="1"/>
  <c r="T103" i="1"/>
  <c r="U103" i="1"/>
  <c r="V103" i="1"/>
  <c r="K76" i="1"/>
  <c r="L76" i="1"/>
  <c r="O76" i="1"/>
  <c r="P76" i="1"/>
  <c r="Q76" i="1"/>
  <c r="R76" i="1"/>
  <c r="S76" i="1"/>
  <c r="T76" i="1"/>
  <c r="U76" i="1"/>
  <c r="V76" i="1"/>
  <c r="K82" i="1"/>
  <c r="L82" i="1"/>
  <c r="O82" i="1"/>
  <c r="P82" i="1"/>
  <c r="Q82" i="1"/>
  <c r="R82" i="1"/>
  <c r="S82" i="1"/>
  <c r="T82" i="1"/>
  <c r="U82" i="1"/>
  <c r="V82" i="1"/>
  <c r="K84" i="1"/>
  <c r="L84" i="1"/>
  <c r="O84" i="1"/>
  <c r="P84" i="1"/>
  <c r="Q84" i="1"/>
  <c r="R84" i="1"/>
  <c r="S84" i="1"/>
  <c r="T84" i="1"/>
  <c r="U84" i="1"/>
  <c r="V84" i="1"/>
  <c r="K85" i="1"/>
  <c r="L85" i="1"/>
  <c r="O85" i="1"/>
  <c r="P85" i="1"/>
  <c r="Q85" i="1"/>
  <c r="R85" i="1"/>
  <c r="S85" i="1"/>
  <c r="T85" i="1"/>
  <c r="U85" i="1"/>
  <c r="V85" i="1"/>
  <c r="K113" i="1"/>
  <c r="L113" i="1"/>
  <c r="O113" i="1"/>
  <c r="P113" i="1"/>
  <c r="Q113" i="1"/>
  <c r="R113" i="1"/>
  <c r="S113" i="1"/>
  <c r="T113" i="1"/>
  <c r="U113" i="1"/>
  <c r="V113" i="1"/>
  <c r="K111" i="1"/>
  <c r="L111" i="1"/>
  <c r="O111" i="1"/>
  <c r="P111" i="1"/>
  <c r="Q111" i="1"/>
  <c r="R111" i="1"/>
  <c r="S111" i="1"/>
  <c r="T111" i="1"/>
  <c r="U111" i="1"/>
  <c r="V111" i="1"/>
  <c r="K114" i="1"/>
  <c r="L114" i="1"/>
  <c r="O114" i="1"/>
  <c r="P114" i="1"/>
  <c r="Q114" i="1"/>
  <c r="R114" i="1"/>
  <c r="S114" i="1"/>
  <c r="T114" i="1"/>
  <c r="U114" i="1"/>
  <c r="V114" i="1"/>
  <c r="K115" i="1"/>
  <c r="L115" i="1"/>
  <c r="O115" i="1"/>
  <c r="P115" i="1"/>
  <c r="Q115" i="1"/>
  <c r="R115" i="1"/>
  <c r="S115" i="1"/>
  <c r="T115" i="1"/>
  <c r="U115" i="1"/>
  <c r="V115" i="1"/>
  <c r="K117" i="1"/>
  <c r="L117" i="1"/>
  <c r="O117" i="1"/>
  <c r="P117" i="1"/>
  <c r="Q117" i="1"/>
  <c r="R117" i="1"/>
  <c r="S117" i="1"/>
  <c r="T117" i="1"/>
  <c r="U117" i="1"/>
  <c r="V117" i="1"/>
  <c r="K88" i="1"/>
  <c r="L88" i="1"/>
  <c r="O88" i="1"/>
  <c r="P88" i="1"/>
  <c r="Q88" i="1"/>
  <c r="R88" i="1"/>
  <c r="S88" i="1"/>
  <c r="T88" i="1"/>
  <c r="U88" i="1"/>
  <c r="V88" i="1"/>
  <c r="K75" i="1"/>
  <c r="L75" i="1"/>
  <c r="O75" i="1"/>
  <c r="P75" i="1"/>
  <c r="Q75" i="1"/>
  <c r="R75" i="1"/>
  <c r="S75" i="1"/>
  <c r="T75" i="1"/>
  <c r="U75" i="1"/>
  <c r="V75" i="1"/>
  <c r="K95" i="1"/>
  <c r="L95" i="1"/>
  <c r="O95" i="1"/>
  <c r="P95" i="1"/>
  <c r="Q95" i="1"/>
  <c r="R95" i="1"/>
  <c r="S95" i="1"/>
  <c r="T95" i="1"/>
  <c r="U95" i="1"/>
  <c r="V95" i="1"/>
  <c r="K107" i="1"/>
  <c r="L107" i="1"/>
  <c r="O107" i="1"/>
  <c r="P107" i="1"/>
  <c r="Q107" i="1"/>
  <c r="R107" i="1"/>
  <c r="S107" i="1"/>
  <c r="T107" i="1"/>
  <c r="U107" i="1"/>
  <c r="V107" i="1"/>
  <c r="K118" i="1"/>
  <c r="L118" i="1"/>
  <c r="O118" i="1"/>
  <c r="P118" i="1"/>
  <c r="Q118" i="1"/>
  <c r="R118" i="1"/>
  <c r="S118" i="1"/>
  <c r="T118" i="1"/>
  <c r="U118" i="1"/>
  <c r="V118" i="1"/>
  <c r="K116" i="1"/>
  <c r="L116" i="1"/>
  <c r="O116" i="1"/>
  <c r="P116" i="1"/>
  <c r="Q116" i="1"/>
  <c r="R116" i="1"/>
  <c r="S116" i="1"/>
  <c r="T116" i="1"/>
  <c r="U116" i="1"/>
  <c r="V116" i="1"/>
  <c r="K97" i="1"/>
  <c r="L97" i="1"/>
  <c r="O97" i="1"/>
  <c r="P97" i="1"/>
  <c r="Q97" i="1"/>
  <c r="R97" i="1"/>
  <c r="S97" i="1"/>
  <c r="T97" i="1"/>
  <c r="U97" i="1"/>
  <c r="V97" i="1"/>
  <c r="K106" i="1"/>
  <c r="L106" i="1"/>
  <c r="O106" i="1"/>
  <c r="P106" i="1"/>
  <c r="Q106" i="1"/>
  <c r="R106" i="1"/>
  <c r="S106" i="1"/>
  <c r="T106" i="1"/>
  <c r="U106" i="1"/>
  <c r="V106" i="1"/>
  <c r="K74" i="1"/>
  <c r="L74" i="1"/>
  <c r="O74" i="1"/>
  <c r="P74" i="1"/>
  <c r="Q74" i="1"/>
  <c r="R74" i="1"/>
  <c r="S74" i="1"/>
  <c r="T74" i="1"/>
  <c r="U74" i="1"/>
  <c r="V74" i="1"/>
  <c r="K70" i="1"/>
  <c r="L70" i="1"/>
  <c r="O70" i="1"/>
  <c r="P70" i="1"/>
  <c r="Q70" i="1"/>
  <c r="R70" i="1"/>
  <c r="S70" i="1"/>
  <c r="T70" i="1"/>
  <c r="U70" i="1"/>
  <c r="V70" i="1"/>
  <c r="K72" i="1"/>
  <c r="L72" i="1"/>
  <c r="O72" i="1"/>
  <c r="P72" i="1"/>
  <c r="Q72" i="1"/>
  <c r="R72" i="1"/>
  <c r="S72" i="1"/>
  <c r="T72" i="1"/>
  <c r="U72" i="1"/>
  <c r="V72" i="1"/>
  <c r="K99" i="1"/>
  <c r="L99" i="1"/>
  <c r="O99" i="1"/>
  <c r="P99" i="1"/>
  <c r="Q99" i="1"/>
  <c r="R99" i="1"/>
  <c r="S99" i="1"/>
  <c r="T99" i="1"/>
  <c r="U99" i="1"/>
  <c r="V99" i="1"/>
  <c r="K83" i="1"/>
  <c r="L83" i="1"/>
  <c r="O83" i="1"/>
  <c r="P83" i="1"/>
  <c r="Q83" i="1"/>
  <c r="R83" i="1"/>
  <c r="S83" i="1"/>
  <c r="T83" i="1"/>
  <c r="U83" i="1"/>
  <c r="V83" i="1"/>
  <c r="K104" i="1"/>
  <c r="L104" i="1"/>
  <c r="O104" i="1"/>
  <c r="P104" i="1"/>
  <c r="Q104" i="1"/>
  <c r="R104" i="1"/>
  <c r="S104" i="1"/>
  <c r="T104" i="1"/>
  <c r="U104" i="1"/>
  <c r="V104" i="1"/>
  <c r="K109" i="1"/>
  <c r="L109" i="1"/>
  <c r="O109" i="1"/>
  <c r="P109" i="1"/>
  <c r="Q109" i="1"/>
  <c r="R109" i="1"/>
  <c r="S109" i="1"/>
  <c r="T109" i="1"/>
  <c r="U109" i="1"/>
  <c r="V109" i="1"/>
  <c r="K121" i="1"/>
  <c r="L121" i="1"/>
  <c r="O121" i="1"/>
  <c r="P121" i="1"/>
  <c r="Q121" i="1"/>
  <c r="R121" i="1"/>
  <c r="S121" i="1"/>
  <c r="T121" i="1"/>
  <c r="U121" i="1"/>
  <c r="V121" i="1"/>
  <c r="K120" i="1"/>
  <c r="L120" i="1"/>
  <c r="O120" i="1"/>
  <c r="P120" i="1"/>
  <c r="Q120" i="1"/>
  <c r="R120" i="1"/>
  <c r="S120" i="1"/>
  <c r="T120" i="1"/>
  <c r="U120" i="1"/>
  <c r="V120" i="1"/>
  <c r="K123" i="1"/>
  <c r="L123" i="1"/>
  <c r="O123" i="1"/>
  <c r="P123" i="1"/>
  <c r="Q123" i="1"/>
  <c r="R123" i="1"/>
  <c r="S123" i="1"/>
  <c r="T123" i="1"/>
  <c r="U123" i="1"/>
  <c r="V123" i="1"/>
  <c r="K122" i="1"/>
  <c r="L122" i="1"/>
  <c r="O122" i="1"/>
  <c r="P122" i="1"/>
  <c r="Q122" i="1"/>
  <c r="R122" i="1"/>
  <c r="S122" i="1"/>
  <c r="T122" i="1"/>
  <c r="U122" i="1"/>
  <c r="V122" i="1"/>
  <c r="K132" i="1"/>
  <c r="L132" i="1"/>
  <c r="O132" i="1"/>
  <c r="P132" i="1"/>
  <c r="Q132" i="1"/>
  <c r="R132" i="1"/>
  <c r="S132" i="1"/>
  <c r="T132" i="1"/>
  <c r="U132" i="1"/>
  <c r="V132" i="1"/>
  <c r="K125" i="1"/>
  <c r="L125" i="1"/>
  <c r="O125" i="1"/>
  <c r="P125" i="1"/>
  <c r="Q125" i="1"/>
  <c r="R125" i="1"/>
  <c r="S125" i="1"/>
  <c r="T125" i="1"/>
  <c r="U125" i="1"/>
  <c r="V125" i="1"/>
  <c r="K124" i="1"/>
  <c r="L124" i="1"/>
  <c r="O124" i="1"/>
  <c r="P124" i="1"/>
  <c r="Q124" i="1"/>
  <c r="R124" i="1"/>
  <c r="S124" i="1"/>
  <c r="T124" i="1"/>
  <c r="U124" i="1"/>
  <c r="V124" i="1"/>
  <c r="K127" i="1"/>
  <c r="L127" i="1"/>
  <c r="O127" i="1"/>
  <c r="P127" i="1"/>
  <c r="Q127" i="1"/>
  <c r="R127" i="1"/>
  <c r="S127" i="1"/>
  <c r="T127" i="1"/>
  <c r="U127" i="1"/>
  <c r="V127" i="1"/>
  <c r="K131" i="1"/>
  <c r="L131" i="1"/>
  <c r="O131" i="1"/>
  <c r="P131" i="1"/>
  <c r="Q131" i="1"/>
  <c r="R131" i="1"/>
  <c r="S131" i="1"/>
  <c r="T131" i="1"/>
  <c r="U131" i="1"/>
  <c r="V131" i="1"/>
  <c r="K126" i="1"/>
  <c r="L126" i="1"/>
  <c r="O126" i="1"/>
  <c r="P126" i="1"/>
  <c r="Q126" i="1"/>
  <c r="R126" i="1"/>
  <c r="S126" i="1"/>
  <c r="T126" i="1"/>
  <c r="U126" i="1"/>
  <c r="V126" i="1"/>
  <c r="K129" i="1"/>
  <c r="L129" i="1"/>
  <c r="O129" i="1"/>
  <c r="P129" i="1"/>
  <c r="Q129" i="1"/>
  <c r="R129" i="1"/>
  <c r="S129" i="1"/>
  <c r="T129" i="1"/>
  <c r="U129" i="1"/>
  <c r="V129" i="1"/>
  <c r="K128" i="1"/>
  <c r="L128" i="1"/>
  <c r="O128" i="1"/>
  <c r="P128" i="1"/>
  <c r="Q128" i="1"/>
  <c r="R128" i="1"/>
  <c r="S128" i="1"/>
  <c r="T128" i="1"/>
  <c r="U128" i="1"/>
  <c r="V128" i="1"/>
  <c r="K130" i="1"/>
  <c r="L130" i="1"/>
  <c r="O130" i="1"/>
  <c r="P130" i="1"/>
  <c r="Q130" i="1"/>
  <c r="R130" i="1"/>
  <c r="S130" i="1"/>
  <c r="T130" i="1"/>
  <c r="U130" i="1"/>
  <c r="V130" i="1"/>
  <c r="K136" i="1"/>
  <c r="L136" i="1"/>
  <c r="O136" i="1"/>
  <c r="P136" i="1"/>
  <c r="Q136" i="1"/>
  <c r="R136" i="1"/>
  <c r="S136" i="1"/>
  <c r="T136" i="1"/>
  <c r="U136" i="1"/>
  <c r="V136" i="1"/>
  <c r="K145" i="1"/>
  <c r="L145" i="1"/>
  <c r="O145" i="1"/>
  <c r="P145" i="1"/>
  <c r="Q145" i="1"/>
  <c r="R145" i="1"/>
  <c r="S145" i="1"/>
  <c r="T145" i="1"/>
  <c r="U145" i="1"/>
  <c r="V145" i="1"/>
  <c r="K152" i="1"/>
  <c r="L152" i="1"/>
  <c r="O152" i="1"/>
  <c r="P152" i="1"/>
  <c r="Q152" i="1"/>
  <c r="R152" i="1"/>
  <c r="S152" i="1"/>
  <c r="T152" i="1"/>
  <c r="U152" i="1"/>
  <c r="V152" i="1"/>
  <c r="K139" i="1"/>
  <c r="L139" i="1"/>
  <c r="O139" i="1"/>
  <c r="P139" i="1"/>
  <c r="Q139" i="1"/>
  <c r="R139" i="1"/>
  <c r="S139" i="1"/>
  <c r="T139" i="1"/>
  <c r="U139" i="1"/>
  <c r="V139" i="1"/>
  <c r="K143" i="1"/>
  <c r="L143" i="1"/>
  <c r="O143" i="1"/>
  <c r="P143" i="1"/>
  <c r="Q143" i="1"/>
  <c r="R143" i="1"/>
  <c r="S143" i="1"/>
  <c r="T143" i="1"/>
  <c r="U143" i="1"/>
  <c r="V143" i="1"/>
  <c r="K147" i="1"/>
  <c r="L147" i="1"/>
  <c r="O147" i="1"/>
  <c r="P147" i="1"/>
  <c r="Q147" i="1"/>
  <c r="R147" i="1"/>
  <c r="S147" i="1"/>
  <c r="T147" i="1"/>
  <c r="U147" i="1"/>
  <c r="V147" i="1"/>
  <c r="K153" i="1"/>
  <c r="L153" i="1"/>
  <c r="O153" i="1"/>
  <c r="P153" i="1"/>
  <c r="Q153" i="1"/>
  <c r="R153" i="1"/>
  <c r="S153" i="1"/>
  <c r="T153" i="1"/>
  <c r="U153" i="1"/>
  <c r="V153" i="1"/>
  <c r="K154" i="1"/>
  <c r="L154" i="1"/>
  <c r="O154" i="1"/>
  <c r="P154" i="1"/>
  <c r="Q154" i="1"/>
  <c r="R154" i="1"/>
  <c r="S154" i="1"/>
  <c r="T154" i="1"/>
  <c r="U154" i="1"/>
  <c r="V154" i="1"/>
  <c r="K144" i="1"/>
  <c r="L144" i="1"/>
  <c r="O144" i="1"/>
  <c r="P144" i="1"/>
  <c r="Q144" i="1"/>
  <c r="R144" i="1"/>
  <c r="S144" i="1"/>
  <c r="T144" i="1"/>
  <c r="U144" i="1"/>
  <c r="V144" i="1"/>
  <c r="K138" i="1"/>
  <c r="L138" i="1"/>
  <c r="O138" i="1"/>
  <c r="P138" i="1"/>
  <c r="Q138" i="1"/>
  <c r="R138" i="1"/>
  <c r="S138" i="1"/>
  <c r="T138" i="1"/>
  <c r="U138" i="1"/>
  <c r="V138" i="1"/>
  <c r="K151" i="1"/>
  <c r="L151" i="1"/>
  <c r="O151" i="1"/>
  <c r="P151" i="1"/>
  <c r="Q151" i="1"/>
  <c r="R151" i="1"/>
  <c r="S151" i="1"/>
  <c r="T151" i="1"/>
  <c r="U151" i="1"/>
  <c r="V151" i="1"/>
  <c r="K137" i="1"/>
  <c r="L137" i="1"/>
  <c r="O137" i="1"/>
  <c r="P137" i="1"/>
  <c r="Q137" i="1"/>
  <c r="R137" i="1"/>
  <c r="S137" i="1"/>
  <c r="T137" i="1"/>
  <c r="U137" i="1"/>
  <c r="V137" i="1"/>
  <c r="K148" i="1"/>
  <c r="L148" i="1"/>
  <c r="O148" i="1"/>
  <c r="P148" i="1"/>
  <c r="Q148" i="1"/>
  <c r="R148" i="1"/>
  <c r="S148" i="1"/>
  <c r="T148" i="1"/>
  <c r="U148" i="1"/>
  <c r="V148" i="1"/>
  <c r="K141" i="1"/>
  <c r="L141" i="1"/>
  <c r="O141" i="1"/>
  <c r="P141" i="1"/>
  <c r="Q141" i="1"/>
  <c r="R141" i="1"/>
  <c r="S141" i="1"/>
  <c r="T141" i="1"/>
  <c r="U141" i="1"/>
  <c r="V141" i="1"/>
  <c r="K150" i="1"/>
  <c r="L150" i="1"/>
  <c r="O150" i="1"/>
  <c r="P150" i="1"/>
  <c r="Q150" i="1"/>
  <c r="R150" i="1"/>
  <c r="S150" i="1"/>
  <c r="T150" i="1"/>
  <c r="U150" i="1"/>
  <c r="V150" i="1"/>
  <c r="K149" i="1"/>
  <c r="L149" i="1"/>
  <c r="O149" i="1"/>
  <c r="P149" i="1"/>
  <c r="Q149" i="1"/>
  <c r="R149" i="1"/>
  <c r="S149" i="1"/>
  <c r="T149" i="1"/>
  <c r="U149" i="1"/>
  <c r="V149" i="1"/>
  <c r="K140" i="1"/>
  <c r="L140" i="1"/>
  <c r="O140" i="1"/>
  <c r="P140" i="1"/>
  <c r="Q140" i="1"/>
  <c r="R140" i="1"/>
  <c r="S140" i="1"/>
  <c r="T140" i="1"/>
  <c r="U140" i="1"/>
  <c r="V140" i="1"/>
  <c r="K142" i="1"/>
  <c r="L142" i="1"/>
  <c r="O142" i="1"/>
  <c r="P142" i="1"/>
  <c r="Q142" i="1"/>
  <c r="R142" i="1"/>
  <c r="S142" i="1"/>
  <c r="T142" i="1"/>
  <c r="U142" i="1"/>
  <c r="V142" i="1"/>
  <c r="K146" i="1"/>
  <c r="L146" i="1"/>
  <c r="O146" i="1"/>
  <c r="P146" i="1"/>
  <c r="Q146" i="1"/>
  <c r="R146" i="1"/>
  <c r="S146" i="1"/>
  <c r="T146" i="1"/>
  <c r="U146" i="1"/>
  <c r="V146" i="1"/>
  <c r="K135" i="1"/>
  <c r="L135" i="1"/>
  <c r="O135" i="1"/>
  <c r="P135" i="1"/>
  <c r="Q135" i="1"/>
  <c r="R135" i="1"/>
  <c r="S135" i="1"/>
  <c r="T135" i="1"/>
  <c r="U135" i="1"/>
  <c r="V135" i="1"/>
  <c r="K133" i="1"/>
  <c r="L133" i="1"/>
  <c r="O133" i="1"/>
  <c r="P133" i="1"/>
  <c r="Q133" i="1"/>
  <c r="R133" i="1"/>
  <c r="S133" i="1"/>
  <c r="T133" i="1"/>
  <c r="U133" i="1"/>
  <c r="V133" i="1"/>
  <c r="K134" i="1"/>
  <c r="L134" i="1"/>
  <c r="O134" i="1"/>
  <c r="P134" i="1"/>
  <c r="Q134" i="1"/>
  <c r="R134" i="1"/>
  <c r="S134" i="1"/>
  <c r="T134" i="1"/>
  <c r="U134" i="1"/>
  <c r="V134" i="1"/>
  <c r="K169" i="1"/>
  <c r="L169" i="1"/>
  <c r="O169" i="1"/>
  <c r="P169" i="1"/>
  <c r="Q169" i="1"/>
  <c r="R169" i="1"/>
  <c r="S169" i="1"/>
  <c r="T169" i="1"/>
  <c r="U169" i="1"/>
  <c r="V169" i="1"/>
  <c r="K168" i="1"/>
  <c r="L168" i="1"/>
  <c r="O168" i="1"/>
  <c r="P168" i="1"/>
  <c r="Q168" i="1"/>
  <c r="R168" i="1"/>
  <c r="S168" i="1"/>
  <c r="T168" i="1"/>
  <c r="U168" i="1"/>
  <c r="V168" i="1"/>
  <c r="K167" i="1"/>
  <c r="L167" i="1"/>
  <c r="O167" i="1"/>
  <c r="P167" i="1"/>
  <c r="Q167" i="1"/>
  <c r="R167" i="1"/>
  <c r="S167" i="1"/>
  <c r="T167" i="1"/>
  <c r="U167" i="1"/>
  <c r="V167" i="1"/>
  <c r="K889" i="1"/>
  <c r="L889" i="1"/>
  <c r="O889" i="1"/>
  <c r="P889" i="1"/>
  <c r="Q889" i="1"/>
  <c r="R889" i="1"/>
  <c r="S889" i="1"/>
  <c r="T889" i="1"/>
  <c r="U889" i="1"/>
  <c r="V889" i="1"/>
  <c r="K891" i="1"/>
  <c r="L891" i="1"/>
  <c r="O891" i="1"/>
  <c r="P891" i="1"/>
  <c r="Q891" i="1"/>
  <c r="R891" i="1"/>
  <c r="S891" i="1"/>
  <c r="T891" i="1"/>
  <c r="U891" i="1"/>
  <c r="V891" i="1"/>
  <c r="K887" i="1"/>
  <c r="L887" i="1"/>
  <c r="O887" i="1"/>
  <c r="P887" i="1"/>
  <c r="Q887" i="1"/>
  <c r="R887" i="1"/>
  <c r="S887" i="1"/>
  <c r="T887" i="1"/>
  <c r="U887" i="1"/>
  <c r="V887" i="1"/>
  <c r="K883" i="1"/>
  <c r="L883" i="1"/>
  <c r="O883" i="1"/>
  <c r="P883" i="1"/>
  <c r="Q883" i="1"/>
  <c r="R883" i="1"/>
  <c r="S883" i="1"/>
  <c r="T883" i="1"/>
  <c r="U883" i="1"/>
  <c r="V883" i="1"/>
  <c r="K885" i="1"/>
  <c r="L885" i="1"/>
  <c r="O885" i="1"/>
  <c r="P885" i="1"/>
  <c r="Q885" i="1"/>
  <c r="R885" i="1"/>
  <c r="S885" i="1"/>
  <c r="T885" i="1"/>
  <c r="U885" i="1"/>
  <c r="V885" i="1"/>
  <c r="K892" i="1"/>
  <c r="L892" i="1"/>
  <c r="O892" i="1"/>
  <c r="P892" i="1"/>
  <c r="Q892" i="1"/>
  <c r="R892" i="1"/>
  <c r="S892" i="1"/>
  <c r="T892" i="1"/>
  <c r="U892" i="1"/>
  <c r="V892" i="1"/>
  <c r="K893" i="1"/>
  <c r="L893" i="1"/>
  <c r="O893" i="1"/>
  <c r="P893" i="1"/>
  <c r="Q893" i="1"/>
  <c r="R893" i="1"/>
  <c r="S893" i="1"/>
  <c r="T893" i="1"/>
  <c r="U893" i="1"/>
  <c r="V893" i="1"/>
  <c r="K894" i="1"/>
  <c r="L894" i="1"/>
  <c r="O894" i="1"/>
  <c r="P894" i="1"/>
  <c r="Q894" i="1"/>
  <c r="R894" i="1"/>
  <c r="S894" i="1"/>
  <c r="T894" i="1"/>
  <c r="U894" i="1"/>
  <c r="V894" i="1"/>
  <c r="K895" i="1"/>
  <c r="L895" i="1"/>
  <c r="O895" i="1"/>
  <c r="P895" i="1"/>
  <c r="Q895" i="1"/>
  <c r="R895" i="1"/>
  <c r="S895" i="1"/>
  <c r="T895" i="1"/>
  <c r="U895" i="1"/>
  <c r="V895" i="1"/>
  <c r="K1427" i="1"/>
  <c r="L1427" i="1"/>
  <c r="O1427" i="1"/>
  <c r="P1427" i="1"/>
  <c r="Q1427" i="1"/>
  <c r="R1427" i="1"/>
  <c r="S1427" i="1"/>
  <c r="T1427" i="1"/>
  <c r="U1427" i="1"/>
  <c r="V1427" i="1"/>
  <c r="K1387" i="1"/>
  <c r="L1387" i="1"/>
  <c r="O1387" i="1"/>
  <c r="P1387" i="1"/>
  <c r="Q1387" i="1"/>
  <c r="R1387" i="1"/>
  <c r="S1387" i="1"/>
  <c r="T1387" i="1"/>
  <c r="U1387" i="1"/>
  <c r="V1387" i="1"/>
  <c r="K1359" i="1"/>
  <c r="L1359" i="1"/>
  <c r="O1359" i="1"/>
  <c r="P1359" i="1"/>
  <c r="Q1359" i="1"/>
  <c r="R1359" i="1"/>
  <c r="S1359" i="1"/>
  <c r="T1359" i="1"/>
  <c r="U1359" i="1"/>
  <c r="V1359" i="1"/>
  <c r="K1428" i="1"/>
  <c r="L1428" i="1"/>
  <c r="O1428" i="1"/>
  <c r="P1428" i="1"/>
  <c r="Q1428" i="1"/>
  <c r="R1428" i="1"/>
  <c r="S1428" i="1"/>
  <c r="T1428" i="1"/>
  <c r="U1428" i="1"/>
  <c r="V1428" i="1"/>
  <c r="K1339" i="1"/>
  <c r="L1339" i="1"/>
  <c r="O1339" i="1"/>
  <c r="P1339" i="1"/>
  <c r="Q1339" i="1"/>
  <c r="R1339" i="1"/>
  <c r="S1339" i="1"/>
  <c r="T1339" i="1"/>
  <c r="U1339" i="1"/>
  <c r="V1339" i="1"/>
  <c r="K1382" i="1"/>
  <c r="L1382" i="1"/>
  <c r="O1382" i="1"/>
  <c r="P1382" i="1"/>
  <c r="Q1382" i="1"/>
  <c r="R1382" i="1"/>
  <c r="S1382" i="1"/>
  <c r="T1382" i="1"/>
  <c r="U1382" i="1"/>
  <c r="V1382" i="1"/>
  <c r="K1410" i="1"/>
  <c r="L1410" i="1"/>
  <c r="O1410" i="1"/>
  <c r="P1410" i="1"/>
  <c r="Q1410" i="1"/>
  <c r="R1410" i="1"/>
  <c r="S1410" i="1"/>
  <c r="T1410" i="1"/>
  <c r="U1410" i="1"/>
  <c r="V1410" i="1"/>
  <c r="K1411" i="1"/>
  <c r="L1411" i="1"/>
  <c r="O1411" i="1"/>
  <c r="P1411" i="1"/>
  <c r="Q1411" i="1"/>
  <c r="R1411" i="1"/>
  <c r="S1411" i="1"/>
  <c r="T1411" i="1"/>
  <c r="U1411" i="1"/>
  <c r="V1411" i="1"/>
  <c r="K1412" i="1"/>
  <c r="L1412" i="1"/>
  <c r="O1412" i="1"/>
  <c r="P1412" i="1"/>
  <c r="Q1412" i="1"/>
  <c r="R1412" i="1"/>
  <c r="S1412" i="1"/>
  <c r="T1412" i="1"/>
  <c r="U1412" i="1"/>
  <c r="V1412" i="1"/>
  <c r="K1343" i="1"/>
  <c r="L1343" i="1"/>
  <c r="O1343" i="1"/>
  <c r="P1343" i="1"/>
  <c r="Q1343" i="1"/>
  <c r="R1343" i="1"/>
  <c r="S1343" i="1"/>
  <c r="T1343" i="1"/>
  <c r="U1343" i="1"/>
  <c r="V1343" i="1"/>
  <c r="K1351" i="1"/>
  <c r="L1351" i="1"/>
  <c r="O1351" i="1"/>
  <c r="P1351" i="1"/>
  <c r="Q1351" i="1"/>
  <c r="R1351" i="1"/>
  <c r="S1351" i="1"/>
  <c r="T1351" i="1"/>
  <c r="U1351" i="1"/>
  <c r="V1351" i="1"/>
  <c r="K1395" i="1"/>
  <c r="L1395" i="1"/>
  <c r="O1395" i="1"/>
  <c r="P1395" i="1"/>
  <c r="Q1395" i="1"/>
  <c r="R1395" i="1"/>
  <c r="S1395" i="1"/>
  <c r="T1395" i="1"/>
  <c r="U1395" i="1"/>
  <c r="V1395" i="1"/>
  <c r="K1429" i="1"/>
  <c r="L1429" i="1"/>
  <c r="O1429" i="1"/>
  <c r="P1429" i="1"/>
  <c r="Q1429" i="1"/>
  <c r="R1429" i="1"/>
  <c r="S1429" i="1"/>
  <c r="T1429" i="1"/>
  <c r="U1429" i="1"/>
  <c r="V1429" i="1"/>
  <c r="K1363" i="1"/>
  <c r="L1363" i="1"/>
  <c r="O1363" i="1"/>
  <c r="P1363" i="1"/>
  <c r="Q1363" i="1"/>
  <c r="R1363" i="1"/>
  <c r="S1363" i="1"/>
  <c r="T1363" i="1"/>
  <c r="U1363" i="1"/>
  <c r="V1363" i="1"/>
  <c r="K1349" i="1"/>
  <c r="L1349" i="1"/>
  <c r="O1349" i="1"/>
  <c r="P1349" i="1"/>
  <c r="Q1349" i="1"/>
  <c r="R1349" i="1"/>
  <c r="S1349" i="1"/>
  <c r="T1349" i="1"/>
  <c r="U1349" i="1"/>
  <c r="V1349" i="1"/>
  <c r="K1396" i="1"/>
  <c r="L1396" i="1"/>
  <c r="O1396" i="1"/>
  <c r="P1396" i="1"/>
  <c r="Q1396" i="1"/>
  <c r="R1396" i="1"/>
  <c r="S1396" i="1"/>
  <c r="T1396" i="1"/>
  <c r="U1396" i="1"/>
  <c r="V1396" i="1"/>
  <c r="K1430" i="1"/>
  <c r="L1430" i="1"/>
  <c r="O1430" i="1"/>
  <c r="P1430" i="1"/>
  <c r="Q1430" i="1"/>
  <c r="R1430" i="1"/>
  <c r="S1430" i="1"/>
  <c r="T1430" i="1"/>
  <c r="U1430" i="1"/>
  <c r="V1430" i="1"/>
  <c r="K1354" i="1"/>
  <c r="L1354" i="1"/>
  <c r="O1354" i="1"/>
  <c r="P1354" i="1"/>
  <c r="Q1354" i="1"/>
  <c r="R1354" i="1"/>
  <c r="S1354" i="1"/>
  <c r="T1354" i="1"/>
  <c r="U1354" i="1"/>
  <c r="V1354" i="1"/>
  <c r="K1333" i="1"/>
  <c r="L1333" i="1"/>
  <c r="O1333" i="1"/>
  <c r="P1333" i="1"/>
  <c r="Q1333" i="1"/>
  <c r="R1333" i="1"/>
  <c r="S1333" i="1"/>
  <c r="T1333" i="1"/>
  <c r="U1333" i="1"/>
  <c r="V1333" i="1"/>
  <c r="K1397" i="1"/>
  <c r="L1397" i="1"/>
  <c r="O1397" i="1"/>
  <c r="P1397" i="1"/>
  <c r="Q1397" i="1"/>
  <c r="R1397" i="1"/>
  <c r="S1397" i="1"/>
  <c r="T1397" i="1"/>
  <c r="U1397" i="1"/>
  <c r="V1397" i="1"/>
  <c r="K1388" i="1"/>
  <c r="L1388" i="1"/>
  <c r="O1388" i="1"/>
  <c r="P1388" i="1"/>
  <c r="Q1388" i="1"/>
  <c r="R1388" i="1"/>
  <c r="S1388" i="1"/>
  <c r="T1388" i="1"/>
  <c r="U1388" i="1"/>
  <c r="V1388" i="1"/>
  <c r="K1361" i="1"/>
  <c r="L1361" i="1"/>
  <c r="O1361" i="1"/>
  <c r="P1361" i="1"/>
  <c r="Q1361" i="1"/>
  <c r="R1361" i="1"/>
  <c r="S1361" i="1"/>
  <c r="T1361" i="1"/>
  <c r="U1361" i="1"/>
  <c r="V1361" i="1"/>
  <c r="K1329" i="1"/>
  <c r="L1329" i="1"/>
  <c r="O1329" i="1"/>
  <c r="P1329" i="1"/>
  <c r="Q1329" i="1"/>
  <c r="R1329" i="1"/>
  <c r="S1329" i="1"/>
  <c r="T1329" i="1"/>
  <c r="U1329" i="1"/>
  <c r="V1329" i="1"/>
  <c r="K1413" i="1"/>
  <c r="L1413" i="1"/>
  <c r="O1413" i="1"/>
  <c r="P1413" i="1"/>
  <c r="Q1413" i="1"/>
  <c r="R1413" i="1"/>
  <c r="S1413" i="1"/>
  <c r="T1413" i="1"/>
  <c r="U1413" i="1"/>
  <c r="V1413" i="1"/>
  <c r="K1355" i="1"/>
  <c r="L1355" i="1"/>
  <c r="O1355" i="1"/>
  <c r="P1355" i="1"/>
  <c r="Q1355" i="1"/>
  <c r="R1355" i="1"/>
  <c r="S1355" i="1"/>
  <c r="T1355" i="1"/>
  <c r="U1355" i="1"/>
  <c r="V1355" i="1"/>
  <c r="K1414" i="1"/>
  <c r="L1414" i="1"/>
  <c r="O1414" i="1"/>
  <c r="P1414" i="1"/>
  <c r="Q1414" i="1"/>
  <c r="R1414" i="1"/>
  <c r="S1414" i="1"/>
  <c r="T1414" i="1"/>
  <c r="U1414" i="1"/>
  <c r="V1414" i="1"/>
  <c r="K1379" i="1"/>
  <c r="L1379" i="1"/>
  <c r="O1379" i="1"/>
  <c r="P1379" i="1"/>
  <c r="Q1379" i="1"/>
  <c r="R1379" i="1"/>
  <c r="S1379" i="1"/>
  <c r="T1379" i="1"/>
  <c r="U1379" i="1"/>
  <c r="V1379" i="1"/>
  <c r="K1389" i="1"/>
  <c r="L1389" i="1"/>
  <c r="O1389" i="1"/>
  <c r="P1389" i="1"/>
  <c r="Q1389" i="1"/>
  <c r="R1389" i="1"/>
  <c r="S1389" i="1"/>
  <c r="T1389" i="1"/>
  <c r="U1389" i="1"/>
  <c r="V1389" i="1"/>
  <c r="K1398" i="1"/>
  <c r="L1398" i="1"/>
  <c r="O1398" i="1"/>
  <c r="P1398" i="1"/>
  <c r="Q1398" i="1"/>
  <c r="R1398" i="1"/>
  <c r="S1398" i="1"/>
  <c r="T1398" i="1"/>
  <c r="U1398" i="1"/>
  <c r="V1398" i="1"/>
  <c r="K1383" i="1"/>
  <c r="L1383" i="1"/>
  <c r="O1383" i="1"/>
  <c r="P1383" i="1"/>
  <c r="Q1383" i="1"/>
  <c r="R1383" i="1"/>
  <c r="S1383" i="1"/>
  <c r="T1383" i="1"/>
  <c r="U1383" i="1"/>
  <c r="V1383" i="1"/>
  <c r="K1378" i="1"/>
  <c r="L1378" i="1"/>
  <c r="O1378" i="1"/>
  <c r="P1378" i="1"/>
  <c r="Q1378" i="1"/>
  <c r="R1378" i="1"/>
  <c r="S1378" i="1"/>
  <c r="T1378" i="1"/>
  <c r="U1378" i="1"/>
  <c r="V1378" i="1"/>
  <c r="K1337" i="1"/>
  <c r="L1337" i="1"/>
  <c r="O1337" i="1"/>
  <c r="P1337" i="1"/>
  <c r="Q1337" i="1"/>
  <c r="R1337" i="1"/>
  <c r="S1337" i="1"/>
  <c r="T1337" i="1"/>
  <c r="U1337" i="1"/>
  <c r="V1337" i="1"/>
  <c r="K1323" i="1"/>
  <c r="L1323" i="1"/>
  <c r="O1323" i="1"/>
  <c r="P1323" i="1"/>
  <c r="Q1323" i="1"/>
  <c r="R1323" i="1"/>
  <c r="S1323" i="1"/>
  <c r="T1323" i="1"/>
  <c r="U1323" i="1"/>
  <c r="V1323" i="1"/>
  <c r="K1399" i="1"/>
  <c r="L1399" i="1"/>
  <c r="O1399" i="1"/>
  <c r="P1399" i="1"/>
  <c r="Q1399" i="1"/>
  <c r="R1399" i="1"/>
  <c r="S1399" i="1"/>
  <c r="T1399" i="1"/>
  <c r="U1399" i="1"/>
  <c r="V1399" i="1"/>
  <c r="K1370" i="1"/>
  <c r="L1370" i="1"/>
  <c r="O1370" i="1"/>
  <c r="P1370" i="1"/>
  <c r="Q1370" i="1"/>
  <c r="R1370" i="1"/>
  <c r="S1370" i="1"/>
  <c r="T1370" i="1"/>
  <c r="U1370" i="1"/>
  <c r="V1370" i="1"/>
  <c r="K1400" i="1"/>
  <c r="L1400" i="1"/>
  <c r="O1400" i="1"/>
  <c r="P1400" i="1"/>
  <c r="Q1400" i="1"/>
  <c r="R1400" i="1"/>
  <c r="S1400" i="1"/>
  <c r="T1400" i="1"/>
  <c r="U1400" i="1"/>
  <c r="V1400" i="1"/>
  <c r="K1374" i="1"/>
  <c r="L1374" i="1"/>
  <c r="O1374" i="1"/>
  <c r="P1374" i="1"/>
  <c r="Q1374" i="1"/>
  <c r="R1374" i="1"/>
  <c r="S1374" i="1"/>
  <c r="T1374" i="1"/>
  <c r="U1374" i="1"/>
  <c r="V1374" i="1"/>
  <c r="K1401" i="1"/>
  <c r="L1401" i="1"/>
  <c r="O1401" i="1"/>
  <c r="P1401" i="1"/>
  <c r="Q1401" i="1"/>
  <c r="R1401" i="1"/>
  <c r="S1401" i="1"/>
  <c r="T1401" i="1"/>
  <c r="U1401" i="1"/>
  <c r="V1401" i="1"/>
  <c r="K1371" i="1"/>
  <c r="L1371" i="1"/>
  <c r="O1371" i="1"/>
  <c r="P1371" i="1"/>
  <c r="Q1371" i="1"/>
  <c r="R1371" i="1"/>
  <c r="S1371" i="1"/>
  <c r="T1371" i="1"/>
  <c r="U1371" i="1"/>
  <c r="V1371" i="1"/>
  <c r="K1332" i="1"/>
  <c r="L1332" i="1"/>
  <c r="O1332" i="1"/>
  <c r="P1332" i="1"/>
  <c r="Q1332" i="1"/>
  <c r="R1332" i="1"/>
  <c r="S1332" i="1"/>
  <c r="T1332" i="1"/>
  <c r="U1332" i="1"/>
  <c r="V1332" i="1"/>
  <c r="K1367" i="1"/>
  <c r="L1367" i="1"/>
  <c r="O1367" i="1"/>
  <c r="P1367" i="1"/>
  <c r="Q1367" i="1"/>
  <c r="R1367" i="1"/>
  <c r="S1367" i="1"/>
  <c r="T1367" i="1"/>
  <c r="U1367" i="1"/>
  <c r="V1367" i="1"/>
  <c r="K1342" i="1"/>
  <c r="L1342" i="1"/>
  <c r="O1342" i="1"/>
  <c r="P1342" i="1"/>
  <c r="Q1342" i="1"/>
  <c r="R1342" i="1"/>
  <c r="S1342" i="1"/>
  <c r="T1342" i="1"/>
  <c r="U1342" i="1"/>
  <c r="V1342" i="1"/>
  <c r="K1327" i="1"/>
  <c r="L1327" i="1"/>
  <c r="O1327" i="1"/>
  <c r="P1327" i="1"/>
  <c r="Q1327" i="1"/>
  <c r="R1327" i="1"/>
  <c r="S1327" i="1"/>
  <c r="T1327" i="1"/>
  <c r="U1327" i="1"/>
  <c r="V1327" i="1"/>
  <c r="K1317" i="1"/>
  <c r="L1317" i="1"/>
  <c r="O1317" i="1"/>
  <c r="P1317" i="1"/>
  <c r="Q1317" i="1"/>
  <c r="R1317" i="1"/>
  <c r="S1317" i="1"/>
  <c r="T1317" i="1"/>
  <c r="U1317" i="1"/>
  <c r="V1317" i="1"/>
  <c r="K1392" i="1"/>
  <c r="L1392" i="1"/>
  <c r="O1392" i="1"/>
  <c r="P1392" i="1"/>
  <c r="Q1392" i="1"/>
  <c r="R1392" i="1"/>
  <c r="S1392" i="1"/>
  <c r="T1392" i="1"/>
  <c r="U1392" i="1"/>
  <c r="V1392" i="1"/>
  <c r="K1330" i="1"/>
  <c r="L1330" i="1"/>
  <c r="O1330" i="1"/>
  <c r="P1330" i="1"/>
  <c r="Q1330" i="1"/>
  <c r="R1330" i="1"/>
  <c r="S1330" i="1"/>
  <c r="T1330" i="1"/>
  <c r="U1330" i="1"/>
  <c r="V1330" i="1"/>
  <c r="K1352" i="1"/>
  <c r="L1352" i="1"/>
  <c r="O1352" i="1"/>
  <c r="P1352" i="1"/>
  <c r="Q1352" i="1"/>
  <c r="R1352" i="1"/>
  <c r="S1352" i="1"/>
  <c r="T1352" i="1"/>
  <c r="U1352" i="1"/>
  <c r="V1352" i="1"/>
  <c r="K1325" i="1"/>
  <c r="L1325" i="1"/>
  <c r="O1325" i="1"/>
  <c r="P1325" i="1"/>
  <c r="Q1325" i="1"/>
  <c r="R1325" i="1"/>
  <c r="S1325" i="1"/>
  <c r="T1325" i="1"/>
  <c r="U1325" i="1"/>
  <c r="V1325" i="1"/>
  <c r="K1347" i="1"/>
  <c r="L1347" i="1"/>
  <c r="O1347" i="1"/>
  <c r="P1347" i="1"/>
  <c r="Q1347" i="1"/>
  <c r="R1347" i="1"/>
  <c r="S1347" i="1"/>
  <c r="T1347" i="1"/>
  <c r="U1347" i="1"/>
  <c r="V1347" i="1"/>
  <c r="K1340" i="1"/>
  <c r="L1340" i="1"/>
  <c r="O1340" i="1"/>
  <c r="P1340" i="1"/>
  <c r="Q1340" i="1"/>
  <c r="R1340" i="1"/>
  <c r="S1340" i="1"/>
  <c r="T1340" i="1"/>
  <c r="U1340" i="1"/>
  <c r="V1340" i="1"/>
  <c r="K1431" i="1"/>
  <c r="L1431" i="1"/>
  <c r="O1431" i="1"/>
  <c r="P1431" i="1"/>
  <c r="Q1431" i="1"/>
  <c r="R1431" i="1"/>
  <c r="S1431" i="1"/>
  <c r="T1431" i="1"/>
  <c r="U1431" i="1"/>
  <c r="V1431" i="1"/>
  <c r="K1369" i="1"/>
  <c r="L1369" i="1"/>
  <c r="O1369" i="1"/>
  <c r="P1369" i="1"/>
  <c r="Q1369" i="1"/>
  <c r="R1369" i="1"/>
  <c r="S1369" i="1"/>
  <c r="T1369" i="1"/>
  <c r="U1369" i="1"/>
  <c r="V1369" i="1"/>
  <c r="K1422" i="1"/>
  <c r="L1422" i="1"/>
  <c r="O1422" i="1"/>
  <c r="P1422" i="1"/>
  <c r="Q1422" i="1"/>
  <c r="R1422" i="1"/>
  <c r="S1422" i="1"/>
  <c r="T1422" i="1"/>
  <c r="U1422" i="1"/>
  <c r="V1422" i="1"/>
  <c r="K1385" i="1"/>
  <c r="L1385" i="1"/>
  <c r="O1385" i="1"/>
  <c r="P1385" i="1"/>
  <c r="Q1385" i="1"/>
  <c r="R1385" i="1"/>
  <c r="S1385" i="1"/>
  <c r="T1385" i="1"/>
  <c r="U1385" i="1"/>
  <c r="V1385" i="1"/>
  <c r="K1423" i="1"/>
  <c r="L1423" i="1"/>
  <c r="O1423" i="1"/>
  <c r="P1423" i="1"/>
  <c r="Q1423" i="1"/>
  <c r="R1423" i="1"/>
  <c r="S1423" i="1"/>
  <c r="T1423" i="1"/>
  <c r="U1423" i="1"/>
  <c r="V1423" i="1"/>
  <c r="K1319" i="1"/>
  <c r="L1319" i="1"/>
  <c r="O1319" i="1"/>
  <c r="P1319" i="1"/>
  <c r="Q1319" i="1"/>
  <c r="R1319" i="1"/>
  <c r="S1319" i="1"/>
  <c r="T1319" i="1"/>
  <c r="U1319" i="1"/>
  <c r="V1319" i="1"/>
  <c r="K1350" i="1"/>
  <c r="L1350" i="1"/>
  <c r="O1350" i="1"/>
  <c r="P1350" i="1"/>
  <c r="Q1350" i="1"/>
  <c r="R1350" i="1"/>
  <c r="S1350" i="1"/>
  <c r="T1350" i="1"/>
  <c r="U1350" i="1"/>
  <c r="V1350" i="1"/>
  <c r="K1321" i="1"/>
  <c r="L1321" i="1"/>
  <c r="O1321" i="1"/>
  <c r="P1321" i="1"/>
  <c r="Q1321" i="1"/>
  <c r="R1321" i="1"/>
  <c r="S1321" i="1"/>
  <c r="T1321" i="1"/>
  <c r="U1321" i="1"/>
  <c r="V1321" i="1"/>
  <c r="K1364" i="1"/>
  <c r="L1364" i="1"/>
  <c r="O1364" i="1"/>
  <c r="P1364" i="1"/>
  <c r="Q1364" i="1"/>
  <c r="R1364" i="1"/>
  <c r="S1364" i="1"/>
  <c r="T1364" i="1"/>
  <c r="U1364" i="1"/>
  <c r="V1364" i="1"/>
  <c r="K1415" i="1"/>
  <c r="L1415" i="1"/>
  <c r="O1415" i="1"/>
  <c r="P1415" i="1"/>
  <c r="Q1415" i="1"/>
  <c r="R1415" i="1"/>
  <c r="S1415" i="1"/>
  <c r="T1415" i="1"/>
  <c r="U1415" i="1"/>
  <c r="V1415" i="1"/>
  <c r="K1432" i="1"/>
  <c r="L1432" i="1"/>
  <c r="O1432" i="1"/>
  <c r="P1432" i="1"/>
  <c r="Q1432" i="1"/>
  <c r="R1432" i="1"/>
  <c r="S1432" i="1"/>
  <c r="T1432" i="1"/>
  <c r="U1432" i="1"/>
  <c r="V1432" i="1"/>
  <c r="K1402" i="1"/>
  <c r="L1402" i="1"/>
  <c r="O1402" i="1"/>
  <c r="P1402" i="1"/>
  <c r="Q1402" i="1"/>
  <c r="R1402" i="1"/>
  <c r="S1402" i="1"/>
  <c r="T1402" i="1"/>
  <c r="U1402" i="1"/>
  <c r="V1402" i="1"/>
  <c r="K1453" i="1"/>
  <c r="L1453" i="1"/>
  <c r="O1453" i="1"/>
  <c r="P1453" i="1"/>
  <c r="Q1453" i="1"/>
  <c r="R1453" i="1"/>
  <c r="S1453" i="1"/>
  <c r="T1453" i="1"/>
  <c r="U1453" i="1"/>
  <c r="V1453" i="1"/>
  <c r="K1454" i="1"/>
  <c r="L1454" i="1"/>
  <c r="O1454" i="1"/>
  <c r="P1454" i="1"/>
  <c r="Q1454" i="1"/>
  <c r="R1454" i="1"/>
  <c r="S1454" i="1"/>
  <c r="T1454" i="1"/>
  <c r="U1454" i="1"/>
  <c r="V1454" i="1"/>
  <c r="K1445" i="1"/>
  <c r="L1445" i="1"/>
  <c r="O1445" i="1"/>
  <c r="P1445" i="1"/>
  <c r="Q1445" i="1"/>
  <c r="R1445" i="1"/>
  <c r="S1445" i="1"/>
  <c r="T1445" i="1"/>
  <c r="U1445" i="1"/>
  <c r="V1445" i="1"/>
  <c r="K1447" i="1"/>
  <c r="L1447" i="1"/>
  <c r="O1447" i="1"/>
  <c r="P1447" i="1"/>
  <c r="Q1447" i="1"/>
  <c r="R1447" i="1"/>
  <c r="S1447" i="1"/>
  <c r="T1447" i="1"/>
  <c r="U1447" i="1"/>
  <c r="V1447" i="1"/>
  <c r="K1452" i="1"/>
  <c r="L1452" i="1"/>
  <c r="O1452" i="1"/>
  <c r="P1452" i="1"/>
  <c r="Q1452" i="1"/>
  <c r="R1452" i="1"/>
  <c r="S1452" i="1"/>
  <c r="T1452" i="1"/>
  <c r="U1452" i="1"/>
  <c r="V1452" i="1"/>
  <c r="K1446" i="1"/>
  <c r="L1446" i="1"/>
  <c r="O1446" i="1"/>
  <c r="P1446" i="1"/>
  <c r="Q1446" i="1"/>
  <c r="R1446" i="1"/>
  <c r="S1446" i="1"/>
  <c r="T1446" i="1"/>
  <c r="U1446" i="1"/>
  <c r="V1446" i="1"/>
  <c r="K1449" i="1"/>
  <c r="L1449" i="1"/>
  <c r="O1449" i="1"/>
  <c r="P1449" i="1"/>
  <c r="Q1449" i="1"/>
  <c r="R1449" i="1"/>
  <c r="S1449" i="1"/>
  <c r="T1449" i="1"/>
  <c r="U1449" i="1"/>
  <c r="V1449" i="1"/>
  <c r="K1763" i="1"/>
  <c r="L1763" i="1"/>
  <c r="O1763" i="1"/>
  <c r="P1763" i="1"/>
  <c r="Q1763" i="1"/>
  <c r="R1763" i="1"/>
  <c r="S1763" i="1"/>
  <c r="T1763" i="1"/>
  <c r="U1763" i="1"/>
  <c r="V1763" i="1"/>
  <c r="K1759" i="1"/>
  <c r="L1759" i="1"/>
  <c r="O1759" i="1"/>
  <c r="P1759" i="1"/>
  <c r="Q1759" i="1"/>
  <c r="R1759" i="1"/>
  <c r="S1759" i="1"/>
  <c r="T1759" i="1"/>
  <c r="U1759" i="1"/>
  <c r="V1759" i="1"/>
  <c r="K1758" i="1"/>
  <c r="L1758" i="1"/>
  <c r="O1758" i="1"/>
  <c r="P1758" i="1"/>
  <c r="Q1758" i="1"/>
  <c r="R1758" i="1"/>
  <c r="S1758" i="1"/>
  <c r="T1758" i="1"/>
  <c r="U1758" i="1"/>
  <c r="V1758" i="1"/>
  <c r="K1764" i="1"/>
  <c r="L1764" i="1"/>
  <c r="O1764" i="1"/>
  <c r="P1764" i="1"/>
  <c r="Q1764" i="1"/>
  <c r="R1764" i="1"/>
  <c r="S1764" i="1"/>
  <c r="T1764" i="1"/>
  <c r="U1764" i="1"/>
  <c r="V1764" i="1"/>
  <c r="K1770" i="1"/>
  <c r="L1770" i="1"/>
  <c r="O1770" i="1"/>
  <c r="P1770" i="1"/>
  <c r="Q1770" i="1"/>
  <c r="R1770" i="1"/>
  <c r="S1770" i="1"/>
  <c r="T1770" i="1"/>
  <c r="U1770" i="1"/>
  <c r="V1770" i="1"/>
  <c r="K1768" i="1"/>
  <c r="L1768" i="1"/>
  <c r="O1768" i="1"/>
  <c r="P1768" i="1"/>
  <c r="Q1768" i="1"/>
  <c r="R1768" i="1"/>
  <c r="S1768" i="1"/>
  <c r="T1768" i="1"/>
  <c r="U1768" i="1"/>
  <c r="V1768" i="1"/>
  <c r="K1766" i="1"/>
  <c r="L1766" i="1"/>
  <c r="O1766" i="1"/>
  <c r="P1766" i="1"/>
  <c r="Q1766" i="1"/>
  <c r="R1766" i="1"/>
  <c r="S1766" i="1"/>
  <c r="T1766" i="1"/>
  <c r="U1766" i="1"/>
  <c r="V1766" i="1"/>
  <c r="K1774" i="1"/>
  <c r="L1774" i="1"/>
  <c r="O1774" i="1"/>
  <c r="P1774" i="1"/>
  <c r="Q1774" i="1"/>
  <c r="R1774" i="1"/>
  <c r="S1774" i="1"/>
  <c r="T1774" i="1"/>
  <c r="U1774" i="1"/>
  <c r="V1774" i="1"/>
  <c r="K1777" i="1"/>
  <c r="L1777" i="1"/>
  <c r="O1777" i="1"/>
  <c r="P1777" i="1"/>
  <c r="Q1777" i="1"/>
  <c r="R1777" i="1"/>
  <c r="S1777" i="1"/>
  <c r="T1777" i="1"/>
  <c r="U1777" i="1"/>
  <c r="V1777" i="1"/>
  <c r="K1775" i="1"/>
  <c r="L1775" i="1"/>
  <c r="O1775" i="1"/>
  <c r="P1775" i="1"/>
  <c r="Q1775" i="1"/>
  <c r="R1775" i="1"/>
  <c r="S1775" i="1"/>
  <c r="T1775" i="1"/>
  <c r="U1775" i="1"/>
  <c r="V1775" i="1"/>
  <c r="K1783" i="1"/>
  <c r="L1783" i="1"/>
  <c r="O1783" i="1"/>
  <c r="P1783" i="1"/>
  <c r="Q1783" i="1"/>
  <c r="R1783" i="1"/>
  <c r="S1783" i="1"/>
  <c r="T1783" i="1"/>
  <c r="U1783" i="1"/>
  <c r="V1783" i="1"/>
  <c r="K1782" i="1"/>
  <c r="L1782" i="1"/>
  <c r="O1782" i="1"/>
  <c r="P1782" i="1"/>
  <c r="Q1782" i="1"/>
  <c r="R1782" i="1"/>
  <c r="S1782" i="1"/>
  <c r="T1782" i="1"/>
  <c r="U1782" i="1"/>
  <c r="V1782" i="1"/>
  <c r="K1781" i="1"/>
  <c r="L1781" i="1"/>
  <c r="O1781" i="1"/>
  <c r="P1781" i="1"/>
  <c r="Q1781" i="1"/>
  <c r="R1781" i="1"/>
  <c r="S1781" i="1"/>
  <c r="T1781" i="1"/>
  <c r="U1781" i="1"/>
  <c r="V1781" i="1"/>
  <c r="K1786" i="1"/>
  <c r="L1786" i="1"/>
  <c r="O1786" i="1"/>
  <c r="P1786" i="1"/>
  <c r="Q1786" i="1"/>
  <c r="R1786" i="1"/>
  <c r="S1786" i="1"/>
  <c r="T1786" i="1"/>
  <c r="U1786" i="1"/>
  <c r="V1786" i="1"/>
  <c r="K1787" i="1"/>
  <c r="L1787" i="1"/>
  <c r="O1787" i="1"/>
  <c r="P1787" i="1"/>
  <c r="Q1787" i="1"/>
  <c r="R1787" i="1"/>
  <c r="S1787" i="1"/>
  <c r="T1787" i="1"/>
  <c r="U1787" i="1"/>
  <c r="V1787" i="1"/>
  <c r="K33" i="1"/>
  <c r="L33" i="1"/>
  <c r="O33" i="1"/>
  <c r="P33" i="1"/>
  <c r="Q33" i="1"/>
  <c r="R33" i="1"/>
  <c r="S33" i="1"/>
  <c r="T33" i="1"/>
  <c r="U33" i="1"/>
  <c r="V33" i="1"/>
  <c r="K34" i="1"/>
  <c r="L34" i="1"/>
  <c r="O34" i="1"/>
  <c r="P34" i="1"/>
  <c r="Q34" i="1"/>
  <c r="R34" i="1"/>
  <c r="S34" i="1"/>
  <c r="T34" i="1"/>
  <c r="U34" i="1"/>
  <c r="V34" i="1"/>
  <c r="K32" i="1"/>
  <c r="L32" i="1"/>
  <c r="O32" i="1"/>
  <c r="P32" i="1"/>
  <c r="Q32" i="1"/>
  <c r="R32" i="1"/>
  <c r="S32" i="1"/>
  <c r="T32" i="1"/>
  <c r="U32" i="1"/>
  <c r="V32" i="1"/>
  <c r="K31" i="1"/>
  <c r="L31" i="1"/>
  <c r="O31" i="1"/>
  <c r="P31" i="1"/>
  <c r="Q31" i="1"/>
  <c r="R31" i="1"/>
  <c r="S31" i="1"/>
  <c r="T31" i="1"/>
  <c r="U31" i="1"/>
  <c r="V31" i="1"/>
  <c r="K37" i="1"/>
  <c r="L37" i="1"/>
  <c r="O37" i="1"/>
  <c r="P37" i="1"/>
  <c r="Q37" i="1"/>
  <c r="R37" i="1"/>
  <c r="S37" i="1"/>
  <c r="T37" i="1"/>
  <c r="U37" i="1"/>
  <c r="V37" i="1"/>
  <c r="K38" i="1"/>
  <c r="L38" i="1"/>
  <c r="O38" i="1"/>
  <c r="P38" i="1"/>
  <c r="Q38" i="1"/>
  <c r="R38" i="1"/>
  <c r="S38" i="1"/>
  <c r="T38" i="1"/>
  <c r="U38" i="1"/>
  <c r="V38" i="1"/>
  <c r="K41" i="1"/>
  <c r="L41" i="1"/>
  <c r="O41" i="1"/>
  <c r="P41" i="1"/>
  <c r="Q41" i="1"/>
  <c r="R41" i="1"/>
  <c r="S41" i="1"/>
  <c r="T41" i="1"/>
  <c r="U41" i="1"/>
  <c r="V41" i="1"/>
  <c r="K39" i="1"/>
  <c r="L39" i="1"/>
  <c r="O39" i="1"/>
  <c r="P39" i="1"/>
  <c r="Q39" i="1"/>
  <c r="R39" i="1"/>
  <c r="S39" i="1"/>
  <c r="T39" i="1"/>
  <c r="U39" i="1"/>
  <c r="V39" i="1"/>
  <c r="K40" i="1"/>
  <c r="L40" i="1"/>
  <c r="O40" i="1"/>
  <c r="P40" i="1"/>
  <c r="Q40" i="1"/>
  <c r="R40" i="1"/>
  <c r="S40" i="1"/>
  <c r="T40" i="1"/>
  <c r="U40" i="1"/>
  <c r="V40" i="1"/>
  <c r="K35" i="1"/>
  <c r="L35" i="1"/>
  <c r="O35" i="1"/>
  <c r="P35" i="1"/>
  <c r="Q35" i="1"/>
  <c r="R35" i="1"/>
  <c r="S35" i="1"/>
  <c r="T35" i="1"/>
  <c r="U35" i="1"/>
  <c r="V35" i="1"/>
  <c r="K36" i="1"/>
  <c r="L36" i="1"/>
  <c r="O36" i="1"/>
  <c r="P36" i="1"/>
  <c r="Q36" i="1"/>
  <c r="R36" i="1"/>
  <c r="S36" i="1"/>
  <c r="T36" i="1"/>
  <c r="U36" i="1"/>
  <c r="V36" i="1"/>
  <c r="K48" i="1"/>
  <c r="L48" i="1"/>
  <c r="O48" i="1"/>
  <c r="P48" i="1"/>
  <c r="Q48" i="1"/>
  <c r="R48" i="1"/>
  <c r="S48" i="1"/>
  <c r="T48" i="1"/>
  <c r="U48" i="1"/>
  <c r="V48" i="1"/>
  <c r="K43" i="1"/>
  <c r="L43" i="1"/>
  <c r="O43" i="1"/>
  <c r="P43" i="1"/>
  <c r="Q43" i="1"/>
  <c r="R43" i="1"/>
  <c r="S43" i="1"/>
  <c r="T43" i="1"/>
  <c r="U43" i="1"/>
  <c r="V43" i="1"/>
  <c r="K46" i="1"/>
  <c r="L46" i="1"/>
  <c r="O46" i="1"/>
  <c r="P46" i="1"/>
  <c r="Q46" i="1"/>
  <c r="R46" i="1"/>
  <c r="S46" i="1"/>
  <c r="T46" i="1"/>
  <c r="U46" i="1"/>
  <c r="V46" i="1"/>
  <c r="K45" i="1"/>
  <c r="L45" i="1"/>
  <c r="O45" i="1"/>
  <c r="P45" i="1"/>
  <c r="Q45" i="1"/>
  <c r="R45" i="1"/>
  <c r="S45" i="1"/>
  <c r="T45" i="1"/>
  <c r="U45" i="1"/>
  <c r="V45" i="1"/>
  <c r="K47" i="1"/>
  <c r="L47" i="1"/>
  <c r="O47" i="1"/>
  <c r="P47" i="1"/>
  <c r="Q47" i="1"/>
  <c r="R47" i="1"/>
  <c r="S47" i="1"/>
  <c r="T47" i="1"/>
  <c r="U47" i="1"/>
  <c r="V47" i="1"/>
  <c r="K44" i="1"/>
  <c r="L44" i="1"/>
  <c r="O44" i="1"/>
  <c r="P44" i="1"/>
  <c r="Q44" i="1"/>
  <c r="R44" i="1"/>
  <c r="S44" i="1"/>
  <c r="T44" i="1"/>
  <c r="U44" i="1"/>
  <c r="V44" i="1"/>
  <c r="K42" i="1"/>
  <c r="L42" i="1"/>
  <c r="O42" i="1"/>
  <c r="P42" i="1"/>
  <c r="Q42" i="1"/>
  <c r="R42" i="1"/>
  <c r="S42" i="1"/>
  <c r="T42" i="1"/>
  <c r="U42" i="1"/>
  <c r="V42" i="1"/>
  <c r="K49" i="1"/>
  <c r="L49" i="1"/>
  <c r="O49" i="1"/>
  <c r="P49" i="1"/>
  <c r="Q49" i="1"/>
  <c r="R49" i="1"/>
  <c r="S49" i="1"/>
  <c r="T49" i="1"/>
  <c r="U49" i="1"/>
  <c r="V49" i="1"/>
  <c r="K50" i="1"/>
  <c r="L50" i="1"/>
  <c r="O50" i="1"/>
  <c r="P50" i="1"/>
  <c r="Q50" i="1"/>
  <c r="R50" i="1"/>
  <c r="S50" i="1"/>
  <c r="T50" i="1"/>
  <c r="U50" i="1"/>
  <c r="V50" i="1"/>
  <c r="K52" i="1"/>
  <c r="L52" i="1"/>
  <c r="O52" i="1"/>
  <c r="P52" i="1"/>
  <c r="Q52" i="1"/>
  <c r="R52" i="1"/>
  <c r="S52" i="1"/>
  <c r="T52" i="1"/>
  <c r="U52" i="1"/>
  <c r="V52" i="1"/>
  <c r="K51" i="1"/>
  <c r="L51" i="1"/>
  <c r="O51" i="1"/>
  <c r="P51" i="1"/>
  <c r="Q51" i="1"/>
  <c r="R51" i="1"/>
  <c r="S51" i="1"/>
  <c r="T51" i="1"/>
  <c r="U51" i="1"/>
  <c r="V51" i="1"/>
  <c r="K62" i="1"/>
  <c r="L62" i="1"/>
  <c r="O62" i="1"/>
  <c r="P62" i="1"/>
  <c r="Q62" i="1"/>
  <c r="R62" i="1"/>
  <c r="S62" i="1"/>
  <c r="T62" i="1"/>
  <c r="U62" i="1"/>
  <c r="V62" i="1"/>
  <c r="K64" i="1"/>
  <c r="L64" i="1"/>
  <c r="O64" i="1"/>
  <c r="P64" i="1"/>
  <c r="Q64" i="1"/>
  <c r="R64" i="1"/>
  <c r="S64" i="1"/>
  <c r="T64" i="1"/>
  <c r="U64" i="1"/>
  <c r="V64" i="1"/>
  <c r="K55" i="1"/>
  <c r="L55" i="1"/>
  <c r="O55" i="1"/>
  <c r="P55" i="1"/>
  <c r="Q55" i="1"/>
  <c r="R55" i="1"/>
  <c r="S55" i="1"/>
  <c r="T55" i="1"/>
  <c r="U55" i="1"/>
  <c r="V55" i="1"/>
  <c r="K59" i="1"/>
  <c r="L59" i="1"/>
  <c r="O59" i="1"/>
  <c r="P59" i="1"/>
  <c r="Q59" i="1"/>
  <c r="R59" i="1"/>
  <c r="S59" i="1"/>
  <c r="T59" i="1"/>
  <c r="U59" i="1"/>
  <c r="V59" i="1"/>
  <c r="K65" i="1"/>
  <c r="L65" i="1"/>
  <c r="O65" i="1"/>
  <c r="P65" i="1"/>
  <c r="Q65" i="1"/>
  <c r="R65" i="1"/>
  <c r="S65" i="1"/>
  <c r="T65" i="1"/>
  <c r="U65" i="1"/>
  <c r="V65" i="1"/>
  <c r="K63" i="1"/>
  <c r="L63" i="1"/>
  <c r="O63" i="1"/>
  <c r="P63" i="1"/>
  <c r="Q63" i="1"/>
  <c r="R63" i="1"/>
  <c r="S63" i="1"/>
  <c r="T63" i="1"/>
  <c r="U63" i="1"/>
  <c r="V63" i="1"/>
  <c r="K58" i="1"/>
  <c r="L58" i="1"/>
  <c r="O58" i="1"/>
  <c r="P58" i="1"/>
  <c r="Q58" i="1"/>
  <c r="R58" i="1"/>
  <c r="S58" i="1"/>
  <c r="T58" i="1"/>
  <c r="U58" i="1"/>
  <c r="V58" i="1"/>
  <c r="K61" i="1"/>
  <c r="L61" i="1"/>
  <c r="O61" i="1"/>
  <c r="P61" i="1"/>
  <c r="Q61" i="1"/>
  <c r="R61" i="1"/>
  <c r="S61" i="1"/>
  <c r="T61" i="1"/>
  <c r="U61" i="1"/>
  <c r="V61" i="1"/>
  <c r="K60" i="1"/>
  <c r="L60" i="1"/>
  <c r="O60" i="1"/>
  <c r="P60" i="1"/>
  <c r="Q60" i="1"/>
  <c r="R60" i="1"/>
  <c r="S60" i="1"/>
  <c r="T60" i="1"/>
  <c r="U60" i="1"/>
  <c r="V60" i="1"/>
  <c r="K68" i="1"/>
  <c r="L68" i="1"/>
  <c r="O68" i="1"/>
  <c r="P68" i="1"/>
  <c r="Q68" i="1"/>
  <c r="R68" i="1"/>
  <c r="S68" i="1"/>
  <c r="T68" i="1"/>
  <c r="U68" i="1"/>
  <c r="V68" i="1"/>
  <c r="K69" i="1"/>
  <c r="L69" i="1"/>
  <c r="O69" i="1"/>
  <c r="P69" i="1"/>
  <c r="Q69" i="1"/>
  <c r="R69" i="1"/>
  <c r="S69" i="1"/>
  <c r="T69" i="1"/>
  <c r="U69" i="1"/>
  <c r="V69" i="1"/>
  <c r="K67" i="1"/>
  <c r="L67" i="1"/>
  <c r="O67" i="1"/>
  <c r="P67" i="1"/>
  <c r="Q67" i="1"/>
  <c r="R67" i="1"/>
  <c r="S67" i="1"/>
  <c r="T67" i="1"/>
  <c r="U67" i="1"/>
  <c r="V67" i="1"/>
  <c r="K66" i="1"/>
  <c r="L66" i="1"/>
  <c r="O66" i="1"/>
  <c r="P66" i="1"/>
  <c r="Q66" i="1"/>
  <c r="R66" i="1"/>
  <c r="S66" i="1"/>
  <c r="T66" i="1"/>
  <c r="U66" i="1"/>
  <c r="V66" i="1"/>
  <c r="K160" i="1"/>
  <c r="L160" i="1"/>
  <c r="O160" i="1"/>
  <c r="P160" i="1"/>
  <c r="Q160" i="1"/>
  <c r="R160" i="1"/>
  <c r="S160" i="1"/>
  <c r="T160" i="1"/>
  <c r="U160" i="1"/>
  <c r="V160" i="1"/>
  <c r="K157" i="1"/>
  <c r="L157" i="1"/>
  <c r="O157" i="1"/>
  <c r="P157" i="1"/>
  <c r="Q157" i="1"/>
  <c r="R157" i="1"/>
  <c r="S157" i="1"/>
  <c r="T157" i="1"/>
  <c r="U157" i="1"/>
  <c r="V157" i="1"/>
  <c r="K161" i="1"/>
  <c r="L161" i="1"/>
  <c r="O161" i="1"/>
  <c r="P161" i="1"/>
  <c r="Q161" i="1"/>
  <c r="R161" i="1"/>
  <c r="S161" i="1"/>
  <c r="T161" i="1"/>
  <c r="U161" i="1"/>
  <c r="V161" i="1"/>
  <c r="K162" i="1"/>
  <c r="L162" i="1"/>
  <c r="O162" i="1"/>
  <c r="P162" i="1"/>
  <c r="Q162" i="1"/>
  <c r="R162" i="1"/>
  <c r="S162" i="1"/>
  <c r="T162" i="1"/>
  <c r="U162" i="1"/>
  <c r="V162" i="1"/>
  <c r="K158" i="1"/>
  <c r="L158" i="1"/>
  <c r="O158" i="1"/>
  <c r="P158" i="1"/>
  <c r="Q158" i="1"/>
  <c r="R158" i="1"/>
  <c r="S158" i="1"/>
  <c r="T158" i="1"/>
  <c r="U158" i="1"/>
  <c r="V158" i="1"/>
  <c r="K155" i="1"/>
  <c r="L155" i="1"/>
  <c r="O155" i="1"/>
  <c r="P155" i="1"/>
  <c r="Q155" i="1"/>
  <c r="R155" i="1"/>
  <c r="S155" i="1"/>
  <c r="T155" i="1"/>
  <c r="U155" i="1"/>
  <c r="V155" i="1"/>
  <c r="K175" i="1"/>
  <c r="L175" i="1"/>
  <c r="O175" i="1"/>
  <c r="P175" i="1"/>
  <c r="Q175" i="1"/>
  <c r="R175" i="1"/>
  <c r="S175" i="1"/>
  <c r="T175" i="1"/>
  <c r="U175" i="1"/>
  <c r="V175" i="1"/>
  <c r="K174" i="1"/>
  <c r="L174" i="1"/>
  <c r="O174" i="1"/>
  <c r="P174" i="1"/>
  <c r="Q174" i="1"/>
  <c r="R174" i="1"/>
  <c r="S174" i="1"/>
  <c r="T174" i="1"/>
  <c r="U174" i="1"/>
  <c r="V174" i="1"/>
  <c r="K173" i="1"/>
  <c r="L173" i="1"/>
  <c r="O173" i="1"/>
  <c r="P173" i="1"/>
  <c r="Q173" i="1"/>
  <c r="R173" i="1"/>
  <c r="S173" i="1"/>
  <c r="T173" i="1"/>
  <c r="U173" i="1"/>
  <c r="V173" i="1"/>
  <c r="K172" i="1"/>
  <c r="L172" i="1"/>
  <c r="O172" i="1"/>
  <c r="P172" i="1"/>
  <c r="Q172" i="1"/>
  <c r="R172" i="1"/>
  <c r="S172" i="1"/>
  <c r="T172" i="1"/>
  <c r="U172" i="1"/>
  <c r="V172" i="1"/>
  <c r="K171" i="1"/>
  <c r="L171" i="1"/>
  <c r="O171" i="1"/>
  <c r="P171" i="1"/>
  <c r="Q171" i="1"/>
  <c r="R171" i="1"/>
  <c r="S171" i="1"/>
  <c r="T171" i="1"/>
  <c r="U171" i="1"/>
  <c r="V171" i="1"/>
  <c r="K170" i="1"/>
  <c r="L170" i="1"/>
  <c r="O170" i="1"/>
  <c r="P170" i="1"/>
  <c r="Q170" i="1"/>
  <c r="R170" i="1"/>
  <c r="S170" i="1"/>
  <c r="T170" i="1"/>
  <c r="U170" i="1"/>
  <c r="V170" i="1"/>
  <c r="K177" i="1"/>
  <c r="L177" i="1"/>
  <c r="O177" i="1"/>
  <c r="P177" i="1"/>
  <c r="Q177" i="1"/>
  <c r="R177" i="1"/>
  <c r="S177" i="1"/>
  <c r="T177" i="1"/>
  <c r="U177" i="1"/>
  <c r="V177" i="1"/>
  <c r="K176" i="1"/>
  <c r="L176" i="1"/>
  <c r="O176" i="1"/>
  <c r="P176" i="1"/>
  <c r="Q176" i="1"/>
  <c r="R176" i="1"/>
  <c r="S176" i="1"/>
  <c r="T176" i="1"/>
  <c r="U176" i="1"/>
  <c r="V176" i="1"/>
  <c r="K178" i="1"/>
  <c r="L178" i="1"/>
  <c r="O178" i="1"/>
  <c r="P178" i="1"/>
  <c r="Q178" i="1"/>
  <c r="R178" i="1"/>
  <c r="S178" i="1"/>
  <c r="T178" i="1"/>
  <c r="U178" i="1"/>
  <c r="V178" i="1"/>
  <c r="K179" i="1"/>
  <c r="L179" i="1"/>
  <c r="O179" i="1"/>
  <c r="P179" i="1"/>
  <c r="Q179" i="1"/>
  <c r="R179" i="1"/>
  <c r="S179" i="1"/>
  <c r="T179" i="1"/>
  <c r="U179" i="1"/>
  <c r="V179" i="1"/>
  <c r="K1740" i="1"/>
  <c r="L1740" i="1"/>
  <c r="O1740" i="1"/>
  <c r="P1740" i="1"/>
  <c r="Q1740" i="1"/>
  <c r="R1740" i="1"/>
  <c r="S1740" i="1"/>
  <c r="T1740" i="1"/>
  <c r="U1740" i="1"/>
  <c r="V1740" i="1"/>
  <c r="K9" i="1"/>
  <c r="L9" i="1"/>
  <c r="O9" i="1"/>
  <c r="P9" i="1"/>
  <c r="Q9" i="1"/>
  <c r="R9" i="1"/>
  <c r="S9" i="1"/>
  <c r="T9" i="1"/>
  <c r="U9" i="1"/>
  <c r="V9" i="1"/>
  <c r="K89" i="1"/>
  <c r="L89" i="1"/>
  <c r="O89" i="1"/>
  <c r="P89" i="1"/>
  <c r="Q89" i="1"/>
  <c r="R89" i="1"/>
  <c r="S89" i="1"/>
  <c r="T89" i="1"/>
  <c r="U89" i="1"/>
  <c r="V89" i="1"/>
  <c r="K905" i="1"/>
  <c r="L905" i="1"/>
  <c r="O905" i="1"/>
  <c r="P905" i="1"/>
  <c r="Q905" i="1"/>
  <c r="R905" i="1"/>
  <c r="S905" i="1"/>
  <c r="T905" i="1"/>
  <c r="U905" i="1"/>
  <c r="V905" i="1"/>
  <c r="K899" i="1"/>
  <c r="L899" i="1"/>
  <c r="O899" i="1"/>
  <c r="P899" i="1"/>
  <c r="Q899" i="1"/>
  <c r="R899" i="1"/>
  <c r="S899" i="1"/>
  <c r="T899" i="1"/>
  <c r="U899" i="1"/>
  <c r="V899" i="1"/>
  <c r="K901" i="1"/>
  <c r="L901" i="1"/>
  <c r="O901" i="1"/>
  <c r="P901" i="1"/>
  <c r="Q901" i="1"/>
  <c r="R901" i="1"/>
  <c r="S901" i="1"/>
  <c r="T901" i="1"/>
  <c r="U901" i="1"/>
  <c r="V901" i="1"/>
  <c r="K898" i="1"/>
  <c r="L898" i="1"/>
  <c r="O898" i="1"/>
  <c r="P898" i="1"/>
  <c r="Q898" i="1"/>
  <c r="R898" i="1"/>
  <c r="S898" i="1"/>
  <c r="T898" i="1"/>
  <c r="U898" i="1"/>
  <c r="V898" i="1"/>
  <c r="K1703" i="1"/>
  <c r="L1703" i="1"/>
  <c r="O1703" i="1"/>
  <c r="P1703" i="1"/>
  <c r="Q1703" i="1"/>
  <c r="R1703" i="1"/>
  <c r="S1703" i="1"/>
  <c r="T1703" i="1"/>
  <c r="U1703" i="1"/>
  <c r="V1703" i="1"/>
  <c r="K1654" i="1"/>
  <c r="L1654" i="1"/>
  <c r="O1654" i="1"/>
  <c r="P1654" i="1"/>
  <c r="Q1654" i="1"/>
  <c r="R1654" i="1"/>
  <c r="S1654" i="1"/>
  <c r="T1654" i="1"/>
  <c r="U1654" i="1"/>
  <c r="V1654" i="1"/>
  <c r="K1669" i="1"/>
  <c r="L1669" i="1"/>
  <c r="O1669" i="1"/>
  <c r="P1669" i="1"/>
  <c r="Q1669" i="1"/>
  <c r="R1669" i="1"/>
  <c r="S1669" i="1"/>
  <c r="T1669" i="1"/>
  <c r="U1669" i="1"/>
  <c r="V1669" i="1"/>
  <c r="K1653" i="1"/>
  <c r="L1653" i="1"/>
  <c r="O1653" i="1"/>
  <c r="P1653" i="1"/>
  <c r="Q1653" i="1"/>
  <c r="R1653" i="1"/>
  <c r="S1653" i="1"/>
  <c r="T1653" i="1"/>
  <c r="U1653" i="1"/>
  <c r="V1653" i="1"/>
  <c r="K1520" i="1"/>
  <c r="L1520" i="1"/>
  <c r="O1520" i="1"/>
  <c r="P1520" i="1"/>
  <c r="Q1520" i="1"/>
  <c r="R1520" i="1"/>
  <c r="S1520" i="1"/>
  <c r="T1520" i="1"/>
  <c r="U1520" i="1"/>
  <c r="V1520" i="1"/>
  <c r="K1513" i="1"/>
  <c r="L1513" i="1"/>
  <c r="O1513" i="1"/>
  <c r="P1513" i="1"/>
  <c r="Q1513" i="1"/>
  <c r="R1513" i="1"/>
  <c r="S1513" i="1"/>
  <c r="T1513" i="1"/>
  <c r="U1513" i="1"/>
  <c r="V1513" i="1"/>
  <c r="K56" i="1"/>
  <c r="L56" i="1"/>
  <c r="O56" i="1"/>
  <c r="P56" i="1"/>
  <c r="Q56" i="1"/>
  <c r="R56" i="1"/>
  <c r="S56" i="1"/>
  <c r="T56" i="1"/>
  <c r="U56" i="1"/>
  <c r="V56" i="1"/>
  <c r="K57" i="1"/>
  <c r="L57" i="1"/>
  <c r="O57" i="1"/>
  <c r="P57" i="1"/>
  <c r="Q57" i="1"/>
  <c r="R57" i="1"/>
  <c r="S57" i="1"/>
  <c r="T57" i="1"/>
  <c r="U57" i="1"/>
  <c r="V57" i="1"/>
  <c r="K1545" i="1"/>
  <c r="L1545" i="1"/>
  <c r="O1545" i="1"/>
  <c r="P1545" i="1"/>
  <c r="Q1545" i="1"/>
  <c r="R1545" i="1"/>
  <c r="S1545" i="1"/>
  <c r="T1545" i="1"/>
  <c r="U1545" i="1"/>
  <c r="V1545" i="1"/>
  <c r="K1544" i="1"/>
  <c r="L1544" i="1"/>
  <c r="O1544" i="1"/>
  <c r="P1544" i="1"/>
  <c r="Q1544" i="1"/>
  <c r="R1544" i="1"/>
  <c r="S1544" i="1"/>
  <c r="T1544" i="1"/>
  <c r="U1544" i="1"/>
  <c r="V1544" i="1"/>
  <c r="K1512" i="1"/>
  <c r="L1512" i="1"/>
  <c r="O1512" i="1"/>
  <c r="P1512" i="1"/>
  <c r="Q1512" i="1"/>
  <c r="R1512" i="1"/>
  <c r="S1512" i="1"/>
  <c r="T1512" i="1"/>
  <c r="U1512" i="1"/>
  <c r="V1512" i="1"/>
  <c r="Q890" i="1"/>
  <c r="Q886" i="1"/>
  <c r="R886" i="1"/>
  <c r="Q882" i="1"/>
  <c r="Q884" i="1"/>
  <c r="Q92" i="1"/>
  <c r="Q87" i="1"/>
  <c r="R87" i="1"/>
  <c r="Q102" i="1"/>
  <c r="Q888" i="1"/>
  <c r="R888" i="1"/>
  <c r="R890" i="1"/>
  <c r="R882" i="1"/>
  <c r="R884" i="1"/>
  <c r="R92" i="1"/>
  <c r="R102" i="1"/>
  <c r="K890" i="1"/>
  <c r="L890" i="1"/>
  <c r="O890" i="1"/>
  <c r="P890" i="1"/>
  <c r="S890" i="1"/>
  <c r="T890" i="1"/>
  <c r="U890" i="1"/>
  <c r="V890" i="1"/>
  <c r="K882" i="1"/>
  <c r="L882" i="1"/>
  <c r="O882" i="1"/>
  <c r="P882" i="1"/>
  <c r="S882" i="1"/>
  <c r="T882" i="1"/>
  <c r="U882" i="1"/>
  <c r="V882" i="1"/>
  <c r="K92" i="1"/>
  <c r="L92" i="1"/>
  <c r="O92" i="1"/>
  <c r="P92" i="1"/>
  <c r="S92" i="1"/>
  <c r="T92" i="1"/>
  <c r="U92" i="1"/>
  <c r="V92" i="1"/>
  <c r="K884" i="1"/>
  <c r="L884" i="1"/>
  <c r="O884" i="1"/>
  <c r="P884" i="1"/>
  <c r="S884" i="1"/>
  <c r="T884" i="1"/>
  <c r="U884" i="1"/>
  <c r="V884" i="1"/>
  <c r="K87" i="1"/>
  <c r="L87" i="1"/>
  <c r="O87" i="1"/>
  <c r="P87" i="1"/>
  <c r="S87" i="1"/>
  <c r="T87" i="1"/>
  <c r="U87" i="1"/>
  <c r="V87" i="1"/>
  <c r="K102" i="1"/>
  <c r="L102" i="1"/>
  <c r="O102" i="1"/>
  <c r="P102" i="1"/>
  <c r="S102" i="1"/>
  <c r="T102" i="1"/>
  <c r="U102" i="1"/>
  <c r="V102" i="1"/>
  <c r="K888" i="1"/>
  <c r="L888" i="1"/>
  <c r="O888" i="1"/>
  <c r="P888" i="1"/>
  <c r="S888" i="1"/>
  <c r="T888" i="1"/>
  <c r="U888" i="1"/>
  <c r="V888" i="1"/>
  <c r="U886" i="1"/>
  <c r="V886" i="1"/>
  <c r="T886" i="1"/>
  <c r="S886" i="1"/>
  <c r="L886" i="1"/>
  <c r="O886" i="1"/>
  <c r="P886" i="1"/>
  <c r="K886" i="1"/>
</calcChain>
</file>

<file path=xl/comments1.xml><?xml version="1.0" encoding="utf-8"?>
<comments xmlns="http://schemas.openxmlformats.org/spreadsheetml/2006/main">
  <authors>
    <author>Lee Kennedy</author>
  </authors>
  <commentList>
    <comment ref="K1" authorId="0">
      <text>
        <r>
          <rPr>
            <b/>
            <sz val="9"/>
            <color indexed="81"/>
            <rFont val="Tahoma"/>
            <family val="2"/>
          </rPr>
          <t>Lee Kennedy:</t>
        </r>
        <r>
          <rPr>
            <sz val="9"/>
            <color indexed="81"/>
            <rFont val="Tahoma"/>
            <family val="2"/>
          </rPr>
          <t xml:space="preserve">
Generally, flags if RSD &gt; 5%</t>
        </r>
      </text>
    </comment>
    <comment ref="Q1" authorId="0">
      <text>
        <r>
          <rPr>
            <b/>
            <sz val="9"/>
            <color indexed="81"/>
            <rFont val="Tahoma"/>
            <family val="2"/>
          </rPr>
          <t>Lee Kennedy:</t>
        </r>
        <r>
          <rPr>
            <sz val="9"/>
            <color indexed="81"/>
            <rFont val="Tahoma"/>
            <family val="2"/>
          </rPr>
          <t xml:space="preserve">
Insert power of 10 needed to reduce the unitis to g/g.</t>
        </r>
      </text>
    </comment>
  </commentList>
</comments>
</file>

<file path=xl/sharedStrings.xml><?xml version="1.0" encoding="utf-8"?>
<sst xmlns="http://schemas.openxmlformats.org/spreadsheetml/2006/main" count="11412" uniqueCount="355">
  <si>
    <t>Analyte</t>
  </si>
  <si>
    <t>Method</t>
  </si>
  <si>
    <t>Mean</t>
  </si>
  <si>
    <t>sd</t>
  </si>
  <si>
    <t>Replicates</t>
  </si>
  <si>
    <t>Matrix</t>
  </si>
  <si>
    <t>n</t>
  </si>
  <si>
    <t>Unit</t>
  </si>
  <si>
    <t>%MU</t>
  </si>
  <si>
    <t>Type</t>
  </si>
  <si>
    <t>Precision</t>
  </si>
  <si>
    <t>MU(±)</t>
  </si>
  <si>
    <t>Source</t>
  </si>
  <si>
    <t>Implied LOR</t>
  </si>
  <si>
    <t>Minimum Rounding</t>
  </si>
  <si>
    <t>U(bias), %</t>
  </si>
  <si>
    <t>Comment</t>
  </si>
  <si>
    <t>Bias, %</t>
  </si>
  <si>
    <t>Horwitz</t>
  </si>
  <si>
    <t>g/g</t>
  </si>
  <si>
    <t>Date</t>
  </si>
  <si>
    <t>Conc Range</t>
  </si>
  <si>
    <t>G_P_100G</t>
  </si>
  <si>
    <t>Interim Precision</t>
  </si>
  <si>
    <t>Repeatability</t>
  </si>
  <si>
    <t>Duplicates</t>
  </si>
  <si>
    <t>SRM Matrix</t>
  </si>
  <si>
    <t>IRM001</t>
  </si>
  <si>
    <t>IRM001A</t>
  </si>
  <si>
    <t>PDR_FCMP</t>
  </si>
  <si>
    <t>MG_P_KG</t>
  </si>
  <si>
    <t>LIQ_MILK</t>
  </si>
  <si>
    <t>Fat</t>
  </si>
  <si>
    <t>FATS01</t>
  </si>
  <si>
    <t>PDR_BMP</t>
  </si>
  <si>
    <t>IRM003</t>
  </si>
  <si>
    <t>Total Nitrogen</t>
  </si>
  <si>
    <t>PROT01</t>
  </si>
  <si>
    <t>Density</t>
  </si>
  <si>
    <t>DENS03</t>
  </si>
  <si>
    <t>G_P_ML</t>
  </si>
  <si>
    <t>Lactose Monohydrate</t>
  </si>
  <si>
    <t>LACT01</t>
  </si>
  <si>
    <t>Total Solids</t>
  </si>
  <si>
    <t>MOIS22</t>
  </si>
  <si>
    <t>Non Protein Nitrogen</t>
  </si>
  <si>
    <t>NITF01</t>
  </si>
  <si>
    <t>Lactic Acid TSNF</t>
  </si>
  <si>
    <t>LACA01</t>
  </si>
  <si>
    <t>Lactic Acid</t>
  </si>
  <si>
    <t>SRM41C</t>
  </si>
  <si>
    <t>PCT_M-M</t>
  </si>
  <si>
    <t>PDR_WHEY</t>
  </si>
  <si>
    <t>Ash (@ 550å¡C)</t>
  </si>
  <si>
    <t>ASHS01</t>
  </si>
  <si>
    <t>CEREAL_PRD</t>
  </si>
  <si>
    <t>Ash @ 550Â°C</t>
  </si>
  <si>
    <t>ASHS04</t>
  </si>
  <si>
    <t>FISH</t>
  </si>
  <si>
    <t>PASTA</t>
  </si>
  <si>
    <t>SAUCES</t>
  </si>
  <si>
    <t>CHEMICAL</t>
  </si>
  <si>
    <t>Ash (@ 600Â°C)</t>
  </si>
  <si>
    <t>ASHS09</t>
  </si>
  <si>
    <t>MISC_DAIRY</t>
  </si>
  <si>
    <t>Ash (@ 550Â°C)</t>
  </si>
  <si>
    <t>ASHS11</t>
  </si>
  <si>
    <t>PDR_INFANT</t>
  </si>
  <si>
    <t>PDR_MILK</t>
  </si>
  <si>
    <t>PDR_SMP</t>
  </si>
  <si>
    <t>BUTTER</t>
  </si>
  <si>
    <t>CHEESE</t>
  </si>
  <si>
    <t>COND_MILK</t>
  </si>
  <si>
    <t>CREAM</t>
  </si>
  <si>
    <t>FATS_OILS</t>
  </si>
  <si>
    <t>ICE_CREAM</t>
  </si>
  <si>
    <t>MISC_LIQ</t>
  </si>
  <si>
    <t>MISC_PDR</t>
  </si>
  <si>
    <t>MISC_PROD</t>
  </si>
  <si>
    <t>PDR_BLEND</t>
  </si>
  <si>
    <t>PDR_MISC</t>
  </si>
  <si>
    <t>PDR_MPC</t>
  </si>
  <si>
    <t>PDR_WPC</t>
  </si>
  <si>
    <t>PERM_RETEN</t>
  </si>
  <si>
    <t>SOY_PROD</t>
  </si>
  <si>
    <t>WHEY</t>
  </si>
  <si>
    <t>YOGHURT</t>
  </si>
  <si>
    <t>FATS03</t>
  </si>
  <si>
    <t>FATS07</t>
  </si>
  <si>
    <t>SRM5AA</t>
  </si>
  <si>
    <t>SRM5Y</t>
  </si>
  <si>
    <t>SRM5Z</t>
  </si>
  <si>
    <t>SRM5ZA</t>
  </si>
  <si>
    <t>SRM5ZB</t>
  </si>
  <si>
    <t>SRM5ZC</t>
  </si>
  <si>
    <t>FATS11</t>
  </si>
  <si>
    <t>DRIEDFRUIT</t>
  </si>
  <si>
    <t>FAECES</t>
  </si>
  <si>
    <t>FRUIT</t>
  </si>
  <si>
    <t>HERB_SPICE</t>
  </si>
  <si>
    <t>MEATP_RAW</t>
  </si>
  <si>
    <t>MEAT_PROD</t>
  </si>
  <si>
    <t>MISC_FOOD</t>
  </si>
  <si>
    <t>PACK_MEALS</t>
  </si>
  <si>
    <t>PET_FOOD</t>
  </si>
  <si>
    <t>SRM15O</t>
  </si>
  <si>
    <t>SRM15P</t>
  </si>
  <si>
    <t>SRM15Q</t>
  </si>
  <si>
    <t>Folic Acid</t>
  </si>
  <si>
    <t>FOLA04</t>
  </si>
  <si>
    <t>D Lactic Acid</t>
  </si>
  <si>
    <t>LACA02</t>
  </si>
  <si>
    <t>L Lactic Acid</t>
  </si>
  <si>
    <t>CASEINATE</t>
  </si>
  <si>
    <t>Zinc</t>
  </si>
  <si>
    <t>MICP01</t>
  </si>
  <si>
    <t>CONFECTION</t>
  </si>
  <si>
    <t>ENVIRONMNT</t>
  </si>
  <si>
    <t>HONEY</t>
  </si>
  <si>
    <t>MEAT_BONE</t>
  </si>
  <si>
    <t>PDR_CHEESE</t>
  </si>
  <si>
    <t>PDR_MINERL</t>
  </si>
  <si>
    <t>PDR_WHPROT</t>
  </si>
  <si>
    <t>SOUPS</t>
  </si>
  <si>
    <t>IRM001A_CL</t>
  </si>
  <si>
    <t>IRM001A_MW</t>
  </si>
  <si>
    <t>SRM75F_CL</t>
  </si>
  <si>
    <t>SRM75F_MW</t>
  </si>
  <si>
    <t>VEGETABLE</t>
  </si>
  <si>
    <t>WATER</t>
  </si>
  <si>
    <t>MICP06</t>
  </si>
  <si>
    <t>MIN_PREMIX</t>
  </si>
  <si>
    <t>VIT_PREMIX</t>
  </si>
  <si>
    <t>Titratable Acidity ( as Lactic Acid )</t>
  </si>
  <si>
    <t>TITA02</t>
  </si>
  <si>
    <t>Acidity ( as Lactic Acid)</t>
  </si>
  <si>
    <t>TITA04</t>
  </si>
  <si>
    <t>Acidity (as Lactic Acid)</t>
  </si>
  <si>
    <t>TITA08</t>
  </si>
  <si>
    <t>Titratable Acidity ÂºT</t>
  </si>
  <si>
    <t>TITA14</t>
  </si>
  <si>
    <t>DEGREES_T</t>
  </si>
  <si>
    <t>PDR_LACT</t>
  </si>
  <si>
    <t>TITA15</t>
  </si>
  <si>
    <t>L-Carnitine</t>
  </si>
  <si>
    <t>CARN01</t>
  </si>
  <si>
    <t>Crude Fibre</t>
  </si>
  <si>
    <t>CFIB02</t>
  </si>
  <si>
    <t>Choline</t>
  </si>
  <si>
    <t>CHLN01</t>
  </si>
  <si>
    <t>COD</t>
  </si>
  <si>
    <t>CODW02</t>
  </si>
  <si>
    <t>MGO2_P_L</t>
  </si>
  <si>
    <t>Conductivity</t>
  </si>
  <si>
    <t>COND01</t>
  </si>
  <si>
    <t>US_P_CM</t>
  </si>
  <si>
    <t>SUG_STARCH</t>
  </si>
  <si>
    <t>Dietary Fibre (AOAC)</t>
  </si>
  <si>
    <t>DIET02</t>
  </si>
  <si>
    <t>SRM55M</t>
  </si>
  <si>
    <t>SRM55N</t>
  </si>
  <si>
    <t>AMF</t>
  </si>
  <si>
    <t>Free Fatty Acid (as Oleic Acid)</t>
  </si>
  <si>
    <t>FFAC01</t>
  </si>
  <si>
    <t>SRM19P</t>
  </si>
  <si>
    <t>SRM19Q</t>
  </si>
  <si>
    <t>Free Fat (product basis)</t>
  </si>
  <si>
    <t>FRFA01</t>
  </si>
  <si>
    <t>Free Fat (of powder)</t>
  </si>
  <si>
    <t>FRFA03</t>
  </si>
  <si>
    <t>FRFA04</t>
  </si>
  <si>
    <t>Solds Non-Fat</t>
  </si>
  <si>
    <t>SNFM02</t>
  </si>
  <si>
    <t>Aluminium</t>
  </si>
  <si>
    <t>ICPM01</t>
  </si>
  <si>
    <t>FLAV_COLOR</t>
  </si>
  <si>
    <t>NUTS</t>
  </si>
  <si>
    <t>SRM45D_CL</t>
  </si>
  <si>
    <t>SRM45D_MW</t>
  </si>
  <si>
    <t>Arsenic</t>
  </si>
  <si>
    <t>Cadmium</t>
  </si>
  <si>
    <t>CUSTARD</t>
  </si>
  <si>
    <t>Lead</t>
  </si>
  <si>
    <t>Selenium</t>
  </si>
  <si>
    <t>ICPM02</t>
  </si>
  <si>
    <t>SRM44A_CL</t>
  </si>
  <si>
    <t>SRM44A_MW</t>
  </si>
  <si>
    <t>Mercury</t>
  </si>
  <si>
    <t>ICPM03</t>
  </si>
  <si>
    <t>SRM46D</t>
  </si>
  <si>
    <t>Iodine</t>
  </si>
  <si>
    <t>IODI01</t>
  </si>
  <si>
    <t>SRM38E</t>
  </si>
  <si>
    <t>SRM11E</t>
  </si>
  <si>
    <t>Lactose monohydrate</t>
  </si>
  <si>
    <t>LACT02</t>
  </si>
  <si>
    <t>Lactose.H2O</t>
  </si>
  <si>
    <t>SRM59X</t>
  </si>
  <si>
    <t>SRM59Y</t>
  </si>
  <si>
    <t>SRM59Z</t>
  </si>
  <si>
    <t>BEVERAGES</t>
  </si>
  <si>
    <t>Calcium</t>
  </si>
  <si>
    <t>Copper</t>
  </si>
  <si>
    <t>FRUITJUICE</t>
  </si>
  <si>
    <t>Iron</t>
  </si>
  <si>
    <t>Magnesium</t>
  </si>
  <si>
    <t>Phosphorus</t>
  </si>
  <si>
    <t>Potassium</t>
  </si>
  <si>
    <t>Sodium</t>
  </si>
  <si>
    <t>Moisture</t>
  </si>
  <si>
    <t>MOIS01</t>
  </si>
  <si>
    <t>MOIS02</t>
  </si>
  <si>
    <t>SRM31P</t>
  </si>
  <si>
    <t>SRM31Q</t>
  </si>
  <si>
    <t>MOIS04</t>
  </si>
  <si>
    <t>MOIS07</t>
  </si>
  <si>
    <t>BU_BLENDS</t>
  </si>
  <si>
    <t>MOIS08</t>
  </si>
  <si>
    <t>SRM53AM</t>
  </si>
  <si>
    <t>SRM53AN</t>
  </si>
  <si>
    <t>SRM53AO</t>
  </si>
  <si>
    <t>SRM53AP</t>
  </si>
  <si>
    <t>SRM53AQ</t>
  </si>
  <si>
    <t>SRM53AR</t>
  </si>
  <si>
    <t>SRM53AS</t>
  </si>
  <si>
    <t>SRM53AT</t>
  </si>
  <si>
    <t>MOIS21</t>
  </si>
  <si>
    <t>MOIS23</t>
  </si>
  <si>
    <t>MOIS29</t>
  </si>
  <si>
    <t>pH (diluted)</t>
  </si>
  <si>
    <t>PHAS01</t>
  </si>
  <si>
    <t>NONE</t>
  </si>
  <si>
    <t>pH</t>
  </si>
  <si>
    <t>PHAS02</t>
  </si>
  <si>
    <t>SALADS</t>
  </si>
  <si>
    <t>PHAS10</t>
  </si>
  <si>
    <t>Vitamin A</t>
  </si>
  <si>
    <t>VITA12</t>
  </si>
  <si>
    <t>CRM1849A</t>
  </si>
  <si>
    <t>VITCNCRATE</t>
  </si>
  <si>
    <t>SRM18AC</t>
  </si>
  <si>
    <t>SRM18AD</t>
  </si>
  <si>
    <t>SRM18AE</t>
  </si>
  <si>
    <t>SRM18AF</t>
  </si>
  <si>
    <t>SRM18AG</t>
  </si>
  <si>
    <t>SRM18AH</t>
  </si>
  <si>
    <t>Nitrate</t>
  </si>
  <si>
    <t>NITR05</t>
  </si>
  <si>
    <t>SRM121</t>
  </si>
  <si>
    <t>SRM17J</t>
  </si>
  <si>
    <t>SRM17K</t>
  </si>
  <si>
    <t>Nitrite</t>
  </si>
  <si>
    <t>PHAS09</t>
  </si>
  <si>
    <t>PHWA01</t>
  </si>
  <si>
    <t>NUTR_BAR</t>
  </si>
  <si>
    <t>SRM56X</t>
  </si>
  <si>
    <t>SRM56Y</t>
  </si>
  <si>
    <t>SRM94C</t>
  </si>
  <si>
    <t>SRM94D</t>
  </si>
  <si>
    <t>PROT02</t>
  </si>
  <si>
    <t>SRM116</t>
  </si>
  <si>
    <t>SRM58AS</t>
  </si>
  <si>
    <t>Peroxide Value</t>
  </si>
  <si>
    <t>PVAL05</t>
  </si>
  <si>
    <t>MEQ_02_KGF</t>
  </si>
  <si>
    <t>SRM21J</t>
  </si>
  <si>
    <t>SRM21K</t>
  </si>
  <si>
    <t>Chloride</t>
  </si>
  <si>
    <t>SALT01</t>
  </si>
  <si>
    <t>SALT09</t>
  </si>
  <si>
    <t>SRM100</t>
  </si>
  <si>
    <t>Salt (as NaCl)</t>
  </si>
  <si>
    <t>SALT02</t>
  </si>
  <si>
    <t>SALT07</t>
  </si>
  <si>
    <t>SRM25J</t>
  </si>
  <si>
    <t>Sorbic Acid</t>
  </si>
  <si>
    <t>SOAC04</t>
  </si>
  <si>
    <t>Insolubility Index</t>
  </si>
  <si>
    <t>SOLI03</t>
  </si>
  <si>
    <t>ML</t>
  </si>
  <si>
    <t>Total Sugars</t>
  </si>
  <si>
    <t>SUGA01</t>
  </si>
  <si>
    <t>Taurine</t>
  </si>
  <si>
    <t>TAUR01</t>
  </si>
  <si>
    <t>Titrable Acidity (Soxhlet - Henkel)</t>
  </si>
  <si>
    <t>DEGREE_SH</t>
  </si>
  <si>
    <t>Turbidity</t>
  </si>
  <si>
    <t>TURB05</t>
  </si>
  <si>
    <t>NTU</t>
  </si>
  <si>
    <t>Vitamin B12</t>
  </si>
  <si>
    <t>VB1201</t>
  </si>
  <si>
    <t>Biotin</t>
  </si>
  <si>
    <t>VIB701</t>
  </si>
  <si>
    <t>Vitamin K1</t>
  </si>
  <si>
    <t>VIK101</t>
  </si>
  <si>
    <t>VITA01</t>
  </si>
  <si>
    <t>IU_P_100G</t>
  </si>
  <si>
    <t>SRM76G</t>
  </si>
  <si>
    <t>Vitamin B1 (Thiamine)</t>
  </si>
  <si>
    <t>VITB01</t>
  </si>
  <si>
    <t>Vitamin B2 (Riboflavin)</t>
  </si>
  <si>
    <t>Vitamin B3</t>
  </si>
  <si>
    <t>Vitamin B3 (Niacinamide)</t>
  </si>
  <si>
    <t>Vitamin B6 (Pyridoxine)</t>
  </si>
  <si>
    <t>Vitamin C</t>
  </si>
  <si>
    <t>VITC03</t>
  </si>
  <si>
    <t>Vitamin D</t>
  </si>
  <si>
    <t>VITD01</t>
  </si>
  <si>
    <t>Whey Protein Nitrogen</t>
  </si>
  <si>
    <t>WHPN01</t>
  </si>
  <si>
    <t>SRM20J</t>
  </si>
  <si>
    <t>Acid Value</t>
  </si>
  <si>
    <t>ACIV01</t>
  </si>
  <si>
    <t>MG_KOH_G_F</t>
  </si>
  <si>
    <t>Acid Value (as Oleic Acid)</t>
  </si>
  <si>
    <t>ACIV03</t>
  </si>
  <si>
    <t>Free Fatty Acids as Oleic (fat basis)</t>
  </si>
  <si>
    <t>FFAC02</t>
  </si>
  <si>
    <t>Free Fatty Acids as Oleic (Hot Press)</t>
  </si>
  <si>
    <t>FFAC04</t>
  </si>
  <si>
    <t>Vitamin B1</t>
  </si>
  <si>
    <t>VIB101</t>
  </si>
  <si>
    <t>SRM42H</t>
  </si>
  <si>
    <t>Vitamin B2</t>
  </si>
  <si>
    <t>VIB201</t>
  </si>
  <si>
    <t>Pantothenic Acid</t>
  </si>
  <si>
    <t>VIB501</t>
  </si>
  <si>
    <t>VITC07</t>
  </si>
  <si>
    <t>White Fleck Number</t>
  </si>
  <si>
    <t>WFNO01</t>
  </si>
  <si>
    <t>Antimony</t>
  </si>
  <si>
    <t>Bismuth</t>
  </si>
  <si>
    <t>Chromium</t>
  </si>
  <si>
    <t>Cobalt</t>
  </si>
  <si>
    <t>Molybdenum</t>
  </si>
  <si>
    <t>Nickel</t>
  </si>
  <si>
    <t>Tin</t>
  </si>
  <si>
    <t>TITA05</t>
  </si>
  <si>
    <t>Vit E (as dl-alpha-Tocopherol)</t>
  </si>
  <si>
    <t>VITE05</t>
  </si>
  <si>
    <t>MG_P_G</t>
  </si>
  <si>
    <t>WHPN02</t>
  </si>
  <si>
    <t>CURD01</t>
  </si>
  <si>
    <t>Monte Carlo</t>
  </si>
  <si>
    <t>-</t>
  </si>
  <si>
    <t>Curd (with salt)</t>
  </si>
  <si>
    <t>Curd (no salt)</t>
  </si>
  <si>
    <t>dl-alpha-Tocopherol</t>
  </si>
  <si>
    <t>VITE01</t>
  </si>
  <si>
    <t>Vitamin E</t>
  </si>
  <si>
    <t>VITE04</t>
  </si>
  <si>
    <t>MOIS13</t>
  </si>
  <si>
    <t>MOIS16</t>
  </si>
  <si>
    <t>Starch</t>
  </si>
  <si>
    <t>STAR04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</si>
</sst>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
  </numFmts>
  <fonts count="25" x14ac:knownFonts="1">
    <font>
      <sz val="11"/>
      <color theme="1"/>
      <name val="Calibri"/>
      <family val="2"/>
      <scheme val="minor"/>
    </font>
    <font>
      <b/>
      <sz val="14"/>
      <color theme="1"/>
      <name val="Calibri"/>
      <family val="2"/>
      <scheme val="minor"/>
    </font>
    <font>
      <sz val="14"/>
      <color theme="1"/>
      <name val="Calibri"/>
      <family val="2"/>
      <scheme val="minor"/>
    </font>
    <font>
      <b/>
      <sz val="14"/>
      <color rgb="FF0070C0"/>
      <name val="Calibri"/>
      <family val="2"/>
      <scheme val="minor"/>
    </font>
    <font>
      <sz val="14"/>
      <color rgb="FF0070C0"/>
      <name val="Calibri"/>
      <family val="2"/>
      <scheme val="minor"/>
    </font>
    <font>
      <b/>
      <sz val="14"/>
      <color rgb="FF008000"/>
      <name val="Calibri"/>
      <family val="2"/>
      <scheme val="minor"/>
    </font>
    <font>
      <sz val="14"/>
      <color rgb="FF008000"/>
      <name val="Calibri"/>
      <family val="2"/>
      <scheme val="minor"/>
    </font>
    <font>
      <b/>
      <sz val="14"/>
      <color theme="0" tint="-0.499984740745262"/>
      <name val="Calibri"/>
      <family val="2"/>
      <scheme val="minor"/>
    </font>
    <font>
      <sz val="14"/>
      <color theme="0" tint="-0.499984740745262"/>
      <name val="Calibri"/>
      <family val="2"/>
      <scheme val="minor"/>
    </font>
    <font>
      <b/>
      <sz val="11"/>
      <color rgb="FF0070C0"/>
      <name val="Calibri"/>
      <family val="2"/>
      <scheme val="minor"/>
    </font>
    <font>
      <sz val="11"/>
      <color rgb="FF0070C0"/>
      <name val="Calibri"/>
      <family val="2"/>
      <scheme val="minor"/>
    </font>
    <font>
      <b/>
      <sz val="14"/>
      <color rgb="FF0000FF"/>
      <name val="Calibri"/>
      <family val="2"/>
      <scheme val="minor"/>
    </font>
    <font>
      <sz val="14"/>
      <color rgb="FF0000FF"/>
      <name val="Calibri"/>
      <family val="2"/>
      <scheme val="minor"/>
    </font>
    <font>
      <b/>
      <sz val="14"/>
      <color theme="0" tint="-0.249977111117893"/>
      <name val="Calibri"/>
      <family val="2"/>
      <scheme val="minor"/>
    </font>
    <font>
      <sz val="14"/>
      <color theme="0" tint="-0.249977111117893"/>
      <name val="Calibri"/>
      <family val="2"/>
      <scheme val="minor"/>
    </font>
    <font>
      <sz val="9"/>
      <color indexed="81"/>
      <name val="Tahoma"/>
      <family val="2"/>
    </font>
    <font>
      <b/>
      <sz val="9"/>
      <color indexed="81"/>
      <name val="Tahoma"/>
      <family val="2"/>
    </font>
    <font>
      <b/>
      <sz val="14"/>
      <color theme="9" tint="-0.499984740745262"/>
      <name val="Calibri"/>
      <family val="2"/>
      <scheme val="minor"/>
    </font>
    <font>
      <sz val="14"/>
      <color theme="9" tint="-0.499984740745262"/>
      <name val="Calibri"/>
      <family val="2"/>
      <scheme val="minor"/>
    </font>
    <font>
      <sz val="12"/>
      <color theme="1"/>
      <name val="Calibri"/>
      <family val="2"/>
      <scheme val="minor"/>
    </font>
    <font>
      <sz val="11"/>
      <color rgb="FF1F497D"/>
      <name val="Calibri"/>
      <family val="2"/>
      <scheme val="minor"/>
    </font>
    <font>
      <b/>
      <sz val="14"/>
      <color rgb="FF7030A0"/>
      <name val="Calibri"/>
      <family val="2"/>
      <scheme val="minor"/>
    </font>
    <font>
      <sz val="14"/>
      <color rgb="FF7030A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s>
  <cellStyleXfs count="3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75">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164" fontId="2" fillId="0" borderId="1" xfId="0" applyNumberFormat="1" applyFont="1" applyBorder="1" applyAlignment="1">
      <alignment horizontal="center" vertical="center"/>
    </xf>
    <xf numFmtId="164" fontId="2" fillId="0" borderId="0" xfId="0" applyNumberFormat="1" applyFont="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0" xfId="0" applyFont="1" applyAlignment="1">
      <alignment vertical="center" wrapText="1"/>
    </xf>
    <xf numFmtId="2" fontId="7" fillId="0" borderId="1" xfId="0" applyNumberFormat="1" applyFont="1" applyBorder="1" applyAlignment="1">
      <alignment horizontal="center" vertical="center" wrapText="1"/>
    </xf>
    <xf numFmtId="0" fontId="10" fillId="0" borderId="1" xfId="0" applyFont="1" applyBorder="1" applyAlignment="1">
      <alignment horizontal="center" vertical="center"/>
    </xf>
    <xf numFmtId="2" fontId="6" fillId="0" borderId="1" xfId="0" applyNumberFormat="1" applyFont="1" applyBorder="1" applyAlignment="1">
      <alignment horizontal="center" vertical="center"/>
    </xf>
    <xf numFmtId="2" fontId="6" fillId="0" borderId="0" xfId="0" applyNumberFormat="1" applyFont="1" applyAlignment="1">
      <alignment horizontal="center" vertical="center"/>
    </xf>
    <xf numFmtId="2" fontId="8" fillId="0" borderId="1" xfId="0" applyNumberFormat="1" applyFont="1" applyBorder="1" applyAlignment="1">
      <alignment horizontal="center" vertical="center"/>
    </xf>
    <xf numFmtId="2" fontId="8" fillId="0" borderId="0" xfId="0" applyNumberFormat="1" applyFont="1" applyAlignment="1">
      <alignment horizontal="center" vertical="center"/>
    </xf>
    <xf numFmtId="165" fontId="2" fillId="0" borderId="1" xfId="0" applyNumberFormat="1" applyFont="1" applyBorder="1" applyAlignment="1">
      <alignment horizontal="center" vertical="center"/>
    </xf>
    <xf numFmtId="2" fontId="5" fillId="0" borderId="1" xfId="0" applyNumberFormat="1" applyFont="1" applyBorder="1" applyAlignment="1">
      <alignment horizontal="center" vertical="center" wrapText="1"/>
    </xf>
    <xf numFmtId="166" fontId="4"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 fillId="0" borderId="3" xfId="0" applyFont="1" applyBorder="1" applyAlignment="1">
      <alignment horizontal="left" vertical="center" wrapText="1"/>
    </xf>
    <xf numFmtId="0" fontId="2" fillId="0" borderId="3" xfId="0" applyFont="1" applyBorder="1" applyAlignment="1">
      <alignment horizontal="left" vertical="center"/>
    </xf>
    <xf numFmtId="1" fontId="13" fillId="0" borderId="1" xfId="0" applyNumberFormat="1" applyFont="1" applyBorder="1" applyAlignment="1">
      <alignment horizontal="center" vertical="center" wrapText="1"/>
    </xf>
    <xf numFmtId="1" fontId="14" fillId="0" borderId="1" xfId="0" applyNumberFormat="1" applyFont="1" applyBorder="1" applyAlignment="1">
      <alignment horizontal="center" vertical="center"/>
    </xf>
    <xf numFmtId="1" fontId="14" fillId="0" borderId="0" xfId="0" applyNumberFormat="1" applyFont="1" applyAlignment="1">
      <alignment horizontal="center" vertical="center"/>
    </xf>
    <xf numFmtId="2" fontId="17" fillId="0" borderId="1" xfId="0" applyNumberFormat="1" applyFont="1" applyBorder="1" applyAlignment="1">
      <alignment horizontal="center" vertical="center" wrapText="1"/>
    </xf>
    <xf numFmtId="2" fontId="18" fillId="0" borderId="1" xfId="0" applyNumberFormat="1" applyFont="1" applyBorder="1" applyAlignment="1">
      <alignment horizontal="center" vertical="center"/>
    </xf>
    <xf numFmtId="2" fontId="18" fillId="0" borderId="0" xfId="0" applyNumberFormat="1" applyFont="1" applyAlignment="1">
      <alignment horizontal="center" vertical="center"/>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xf>
    <xf numFmtId="2" fontId="5" fillId="0" borderId="0" xfId="0" applyNumberFormat="1" applyFont="1" applyAlignment="1">
      <alignment horizontal="center" vertical="center"/>
    </xf>
    <xf numFmtId="0" fontId="19" fillId="0" borderId="0" xfId="0" applyFont="1" applyAlignment="1">
      <alignment horizontal="center" vertical="center"/>
    </xf>
    <xf numFmtId="14" fontId="19" fillId="0" borderId="0" xfId="0" applyNumberFormat="1" applyFont="1" applyAlignment="1">
      <alignment horizontal="center" vertical="center"/>
    </xf>
    <xf numFmtId="0" fontId="19" fillId="0" borderId="0" xfId="0" applyFont="1" applyAlignment="1">
      <alignment horizontal="left" vertical="center"/>
    </xf>
    <xf numFmtId="0" fontId="10"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10" fillId="0" borderId="0" xfId="0" applyFont="1" applyFill="1" applyAlignment="1">
      <alignment horizontal="center" vertical="center"/>
    </xf>
    <xf numFmtId="2" fontId="7" fillId="0" borderId="2" xfId="0" applyNumberFormat="1" applyFont="1" applyBorder="1" applyAlignment="1">
      <alignment horizontal="center" vertical="center" wrapText="1"/>
    </xf>
    <xf numFmtId="0" fontId="8" fillId="0" borderId="1" xfId="0" applyFont="1" applyBorder="1" applyAlignment="1">
      <alignment horizontal="center" vertical="center"/>
    </xf>
    <xf numFmtId="2" fontId="8" fillId="0" borderId="2" xfId="0" applyNumberFormat="1" applyFont="1" applyBorder="1" applyAlignment="1">
      <alignment horizontal="center" vertical="center"/>
    </xf>
    <xf numFmtId="0" fontId="10" fillId="2" borderId="1" xfId="0" applyFont="1" applyFill="1" applyBorder="1" applyAlignment="1">
      <alignment horizontal="center" vertical="center"/>
    </xf>
    <xf numFmtId="0" fontId="20" fillId="0" borderId="0" xfId="0" applyFont="1"/>
    <xf numFmtId="14" fontId="5" fillId="0" borderId="2" xfId="0" applyNumberFormat="1" applyFont="1" applyBorder="1" applyAlignment="1">
      <alignment horizontal="center" vertical="center" wrapText="1"/>
    </xf>
    <xf numFmtId="14" fontId="6" fillId="0" borderId="1" xfId="0" applyNumberFormat="1" applyFont="1" applyBorder="1" applyAlignment="1">
      <alignment horizontal="center" vertical="center"/>
    </xf>
    <xf numFmtId="14" fontId="6" fillId="0" borderId="2" xfId="0" applyNumberFormat="1" applyFont="1" applyBorder="1" applyAlignment="1">
      <alignment horizontal="center" vertical="center"/>
    </xf>
    <xf numFmtId="14" fontId="6" fillId="0" borderId="0" xfId="0" applyNumberFormat="1" applyFont="1" applyAlignment="1">
      <alignment horizontal="center" vertical="center"/>
    </xf>
    <xf numFmtId="164" fontId="5" fillId="0" borderId="1" xfId="0" applyNumberFormat="1" applyFont="1" applyBorder="1" applyAlignment="1">
      <alignment horizontal="center" vertical="center"/>
    </xf>
    <xf numFmtId="166" fontId="1" fillId="0" borderId="1" xfId="0" applyNumberFormat="1" applyFont="1" applyBorder="1" applyAlignment="1">
      <alignment horizontal="center" vertical="center" wrapText="1"/>
    </xf>
    <xf numFmtId="166" fontId="2" fillId="0" borderId="0" xfId="0" applyNumberFormat="1" applyFont="1" applyAlignment="1">
      <alignment horizontal="center" vertical="center"/>
    </xf>
    <xf numFmtId="166" fontId="11" fillId="0" borderId="1" xfId="0" applyNumberFormat="1" applyFont="1" applyBorder="1" applyAlignment="1">
      <alignment horizontal="center" vertical="center" wrapText="1"/>
    </xf>
    <xf numFmtId="166" fontId="12" fillId="0" borderId="1" xfId="0" applyNumberFormat="1" applyFont="1" applyBorder="1" applyAlignment="1">
      <alignment horizontal="center" vertical="center"/>
    </xf>
    <xf numFmtId="166" fontId="12" fillId="0" borderId="0" xfId="0" applyNumberFormat="1" applyFont="1" applyAlignment="1">
      <alignment horizontal="center" vertical="center"/>
    </xf>
    <xf numFmtId="49" fontId="21"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xf>
    <xf numFmtId="49" fontId="22" fillId="0" borderId="0" xfId="0" applyNumberFormat="1" applyFont="1" applyAlignment="1">
      <alignment horizontal="center" vertical="center"/>
    </xf>
    <xf numFmtId="165" fontId="4"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166" fontId="3" fillId="0" borderId="1" xfId="0" applyNumberFormat="1" applyFont="1" applyBorder="1" applyAlignment="1">
      <alignment horizontal="center" vertical="center" wrapText="1"/>
    </xf>
    <xf numFmtId="166" fontId="4" fillId="0" borderId="0" xfId="0" applyNumberFormat="1" applyFont="1" applyAlignment="1">
      <alignment horizontal="center" vertical="center"/>
    </xf>
    <xf numFmtId="0" fontId="1" fillId="0" borderId="1" xfId="0" applyFont="1" applyFill="1" applyBorder="1" applyAlignment="1">
      <alignment horizontal="center" vertical="center" wrapText="1"/>
    </xf>
    <xf numFmtId="0" fontId="2" fillId="0" borderId="0" xfId="0" applyFont="1" applyFill="1" applyAlignment="1">
      <alignment horizontal="center" vertical="center"/>
    </xf>
    <xf numFmtId="167" fontId="4"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165" fontId="5" fillId="0" borderId="1" xfId="0" applyNumberFormat="1" applyFont="1" applyBorder="1" applyAlignment="1">
      <alignment horizontal="center" vertical="center"/>
    </xf>
    <xf numFmtId="0" fontId="2" fillId="0" borderId="0" xfId="0" applyFont="1" applyFill="1" applyBorder="1" applyAlignment="1">
      <alignment horizontal="center" vertical="center"/>
    </xf>
    <xf numFmtId="0" fontId="8" fillId="0" borderId="2" xfId="0" applyFont="1" applyBorder="1" applyAlignment="1">
      <alignment horizontal="center" vertical="center"/>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7">
    <dxf>
      <font>
        <color rgb="FFC00000"/>
      </font>
      <fill>
        <patternFill>
          <bgColor rgb="FFC00000"/>
        </patternFill>
      </fill>
    </dxf>
    <dxf>
      <fill>
        <patternFill>
          <bgColor rgb="FFC00000"/>
        </patternFill>
      </fill>
    </dxf>
    <dxf>
      <fill>
        <patternFill>
          <bgColor theme="0" tint="-0.14996795556505021"/>
        </patternFill>
      </fill>
    </dxf>
    <dxf>
      <font>
        <color rgb="FFC00000"/>
      </font>
      <fill>
        <patternFill>
          <bgColor rgb="FFC00000"/>
        </patternFill>
      </fill>
    </dxf>
    <dxf>
      <font>
        <color rgb="FFC00000"/>
      </font>
    </dxf>
    <dxf>
      <fill>
        <patternFill>
          <bgColor rgb="FFC00000"/>
        </patternFill>
      </fill>
    </dxf>
    <dxf>
      <font>
        <color rgb="FF990000"/>
      </font>
    </dxf>
  </dxfs>
  <tableStyles count="0" defaultTableStyle="TableStyleMedium9" defaultPivotStyle="PivotStyleLight16"/>
  <colors>
    <mruColors>
      <color rgb="FF008000"/>
      <color rgb="FF0000FF"/>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771525</xdr:colOff>
      <xdr:row>1</xdr:row>
      <xdr:rowOff>95250</xdr:rowOff>
    </xdr:from>
    <xdr:to>
      <xdr:col>8</xdr:col>
      <xdr:colOff>657225</xdr:colOff>
      <xdr:row>27</xdr:row>
      <xdr:rowOff>85725</xdr:rowOff>
    </xdr:to>
    <xdr:sp macro="" textlink="">
      <xdr:nvSpPr>
        <xdr:cNvPr id="2" name="TextBox 1"/>
        <xdr:cNvSpPr txBox="1"/>
      </xdr:nvSpPr>
      <xdr:spPr>
        <a:xfrm>
          <a:off x="771525" y="371475"/>
          <a:ext cx="8924925" cy="7172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AU" sz="1400" b="1"/>
            <a:t>Make sure that you understand these points before using data from this table.  </a:t>
          </a:r>
          <a:r>
            <a:rPr lang="en-AU" sz="1400" b="1" i="1"/>
            <a:t>Caveat emptor.</a:t>
          </a:r>
        </a:p>
        <a:p>
          <a:endParaRPr lang="en-AU" sz="1100"/>
        </a:p>
        <a:p>
          <a:r>
            <a:rPr lang="en-AU" sz="1100"/>
            <a:t>1. Ensure that the matrix  you are looking at</a:t>
          </a:r>
          <a:r>
            <a:rPr lang="en-AU" sz="1100" baseline="0"/>
            <a:t> is relevant .</a:t>
          </a:r>
        </a:p>
        <a:p>
          <a:endParaRPr lang="en-AU" sz="1100" baseline="0"/>
        </a:p>
        <a:p>
          <a:r>
            <a:rPr lang="en-AU" sz="1100" baseline="0"/>
            <a:t>2. Ensure that the level of analyte present  is relevant.</a:t>
          </a:r>
        </a:p>
        <a:p>
          <a:endParaRPr lang="en-AU" sz="1100" baseline="0"/>
        </a:p>
        <a:p>
          <a:r>
            <a:rPr lang="en-AU" sz="1100" baseline="0"/>
            <a:t>3. Regardless of 1 &amp; 2 above, all results must pass the 'Does this make sense?'  test before use.</a:t>
          </a:r>
        </a:p>
        <a:p>
          <a:endParaRPr lang="en-AU" sz="1100" baseline="0"/>
        </a:p>
        <a:p>
          <a:endParaRPr lang="en-AU" sz="1100" baseline="0"/>
        </a:p>
        <a:p>
          <a:r>
            <a:rPr lang="en-AU" sz="1400" b="1" baseline="0"/>
            <a:t>Explanations:</a:t>
          </a:r>
          <a:endParaRPr lang="en-AU" sz="1400" b="1"/>
        </a:p>
        <a:p>
          <a:endParaRPr lang="en-AU" sz="1100"/>
        </a:p>
        <a:p>
          <a:r>
            <a:rPr lang="en-AU" sz="1100"/>
            <a:t>1. Repeatability relates to duplicate testing.  </a:t>
          </a:r>
        </a:p>
        <a:p>
          <a:r>
            <a:rPr lang="en-AU" sz="1100">
              <a:solidFill>
                <a:schemeClr val="accent1">
                  <a:lumMod val="75000"/>
                </a:schemeClr>
              </a:solidFill>
            </a:rPr>
            <a:t>These figures can give LOR, LOD, duplicate</a:t>
          </a:r>
          <a:r>
            <a:rPr lang="en-AU" sz="1100" baseline="0">
              <a:solidFill>
                <a:schemeClr val="accent1">
                  <a:lumMod val="75000"/>
                </a:schemeClr>
              </a:solidFill>
            </a:rPr>
            <a:t> acceptability.</a:t>
          </a:r>
          <a:endParaRPr lang="en-AU" sz="1100">
            <a:solidFill>
              <a:schemeClr val="accent1">
                <a:lumMod val="75000"/>
              </a:schemeClr>
            </a:solidFill>
          </a:endParaRPr>
        </a:p>
        <a:p>
          <a:endParaRPr lang="en-AU" sz="1100"/>
        </a:p>
        <a:p>
          <a:r>
            <a:rPr lang="en-AU" sz="1100"/>
            <a:t>2. Intermediate Precision relates to retesting results.</a:t>
          </a:r>
        </a:p>
        <a:p>
          <a:pPr marL="0" marR="0" indent="0" defTabSz="914400" eaLnBrk="1" fontAlgn="auto" latinLnBrk="0" hangingPunct="1">
            <a:lnSpc>
              <a:spcPct val="100000"/>
            </a:lnSpc>
            <a:spcBef>
              <a:spcPts val="0"/>
            </a:spcBef>
            <a:spcAft>
              <a:spcPts val="0"/>
            </a:spcAft>
            <a:buClrTx/>
            <a:buSzTx/>
            <a:buFontTx/>
            <a:buNone/>
            <a:tabLst/>
            <a:defRPr/>
          </a:pPr>
          <a:r>
            <a:rPr lang="en-AU" sz="1100">
              <a:solidFill>
                <a:schemeClr val="accent1">
                  <a:lumMod val="75000"/>
                </a:schemeClr>
              </a:solidFill>
              <a:latin typeface="+mn-lt"/>
              <a:ea typeface="+mn-ea"/>
              <a:cs typeface="+mn-cs"/>
            </a:rPr>
            <a:t>These figures can give MU, retest </a:t>
          </a:r>
          <a:r>
            <a:rPr lang="en-AU" sz="1100" baseline="0">
              <a:solidFill>
                <a:schemeClr val="accent1">
                  <a:lumMod val="75000"/>
                </a:schemeClr>
              </a:solidFill>
              <a:latin typeface="+mn-lt"/>
              <a:ea typeface="+mn-ea"/>
              <a:cs typeface="+mn-cs"/>
            </a:rPr>
            <a:t>acceptability.</a:t>
          </a:r>
          <a:endParaRPr lang="en-AU" sz="1100">
            <a:solidFill>
              <a:schemeClr val="accent1">
                <a:lumMod val="75000"/>
              </a:schemeClr>
            </a:solidFill>
            <a:latin typeface="+mn-lt"/>
            <a:ea typeface="+mn-ea"/>
            <a:cs typeface="+mn-cs"/>
          </a:endParaRPr>
        </a:p>
        <a:p>
          <a:endParaRPr lang="en-AU" sz="1100"/>
        </a:p>
        <a:p>
          <a:r>
            <a:rPr lang="en-AU" sz="1100"/>
            <a:t>3. Horwitz's Value is an </a:t>
          </a:r>
          <a:r>
            <a:rPr lang="en-AU" sz="1100">
              <a:solidFill>
                <a:srgbClr val="FF0000"/>
              </a:solidFill>
            </a:rPr>
            <a:t>estimate only </a:t>
          </a:r>
          <a:r>
            <a:rPr lang="en-AU" sz="1100"/>
            <a:t>of the between-laboratory MU.  It gives you an idea as to whether you are in the ball-park or not.</a:t>
          </a:r>
        </a:p>
        <a:p>
          <a:r>
            <a:rPr lang="en-AU" sz="1100">
              <a:solidFill>
                <a:schemeClr val="accent1">
                  <a:lumMod val="75000"/>
                </a:schemeClr>
              </a:solidFill>
            </a:rPr>
            <a:t>As a rule of thumb: Repeatability precision &lt; Intermediate precision</a:t>
          </a:r>
          <a:r>
            <a:rPr lang="en-AU" sz="1100" baseline="0">
              <a:solidFill>
                <a:schemeClr val="accent1">
                  <a:lumMod val="75000"/>
                </a:schemeClr>
              </a:solidFill>
            </a:rPr>
            <a:t> &lt; Horwitz's Value.</a:t>
          </a:r>
        </a:p>
        <a:p>
          <a:r>
            <a:rPr lang="en-AU" sz="1100" baseline="0">
              <a:solidFill>
                <a:srgbClr val="FF0000"/>
              </a:solidFill>
            </a:rPr>
            <a:t>Note: it does not reflect reality for complex tests (Carbohydrates, Dietary Fibre etc.)</a:t>
          </a:r>
          <a:endParaRPr lang="en-AU" sz="1100">
            <a:solidFill>
              <a:srgbClr val="FF0000"/>
            </a:solidFill>
          </a:endParaRPr>
        </a:p>
        <a:p>
          <a:endParaRPr lang="en-AU" sz="1100"/>
        </a:p>
        <a:p>
          <a:r>
            <a:rPr lang="en-AU" sz="1100"/>
            <a:t>4. The implied LOR is 10x the standard deviation </a:t>
          </a:r>
          <a:r>
            <a:rPr lang="en-AU" sz="1100">
              <a:solidFill>
                <a:srgbClr val="FF0000"/>
              </a:solidFill>
            </a:rPr>
            <a:t>at the level of the analyte in the collected data</a:t>
          </a:r>
          <a:r>
            <a:rPr lang="en-AU" sz="1100"/>
            <a:t>.</a:t>
          </a:r>
          <a:r>
            <a:rPr lang="en-AU" sz="1100" baseline="0"/>
            <a:t>  </a:t>
          </a:r>
        </a:p>
        <a:p>
          <a:r>
            <a:rPr lang="en-AU" sz="1100" baseline="0">
              <a:solidFill>
                <a:schemeClr val="accent1">
                  <a:lumMod val="75000"/>
                </a:schemeClr>
              </a:solidFill>
            </a:rPr>
            <a:t>If that level is not near the LOR, the implied LOR is almost certainly inaccurate.  This is most obvious when  the implied LOR is actually greater than the mean level of the analyte.  These  instances are marked with a red band beside the LOR figure.</a:t>
          </a:r>
        </a:p>
        <a:p>
          <a:endParaRPr lang="en-AU" sz="1100" baseline="0"/>
        </a:p>
        <a:p>
          <a:r>
            <a:rPr lang="en-AU" sz="1100" baseline="0"/>
            <a:t>5. The minumim rounding is calculated from the standard deviation and represents, as a power of ten , what a result can be rounded to.  </a:t>
          </a:r>
        </a:p>
        <a:p>
          <a:r>
            <a:rPr lang="en-AU" sz="1100" baseline="0">
              <a:solidFill>
                <a:schemeClr val="accent1">
                  <a:lumMod val="75000"/>
                </a:schemeClr>
              </a:solidFill>
            </a:rPr>
            <a:t>For example:  if the minimum rounding is 0.01, you should not report more than two decimal places.  You can report no decimal place or one decimal place, if you wish, but not more than two.</a:t>
          </a:r>
        </a:p>
        <a:p>
          <a:endParaRPr lang="en-AU" sz="1100" baseline="0"/>
        </a:p>
        <a:p>
          <a:r>
            <a:rPr lang="en-AU" sz="1100"/>
            <a:t>6.  The source</a:t>
          </a:r>
          <a:r>
            <a:rPr lang="en-AU" sz="1100" baseline="0"/>
            <a:t> of the data:  </a:t>
          </a:r>
        </a:p>
        <a:p>
          <a:r>
            <a:rPr lang="en-AU" sz="1100" baseline="0">
              <a:solidFill>
                <a:schemeClr val="accent1">
                  <a:lumMod val="75000"/>
                </a:schemeClr>
              </a:solidFill>
            </a:rPr>
            <a:t>The repeatability data comes from samples tested in duplicate.</a:t>
          </a:r>
        </a:p>
        <a:p>
          <a:r>
            <a:rPr lang="en-AU" sz="1100" baseline="0">
              <a:solidFill>
                <a:schemeClr val="accent1">
                  <a:lumMod val="75000"/>
                </a:schemeClr>
              </a:solidFill>
            </a:rPr>
            <a:t>The intermediate precision comes from either SRM data or sample retest results.</a:t>
          </a:r>
        </a:p>
        <a:p>
          <a:endParaRPr lang="en-AU" sz="1100" baseline="0">
            <a:solidFill>
              <a:schemeClr val="accent1">
                <a:lumMod val="75000"/>
              </a:schemeClr>
            </a:solidFill>
          </a:endParaRPr>
        </a:p>
        <a:p>
          <a:r>
            <a:rPr lang="en-AU" sz="1100" baseline="0">
              <a:solidFill>
                <a:sysClr val="windowText" lastClr="000000"/>
              </a:solidFill>
            </a:rPr>
            <a:t>7. n, the number of data points is red when it is less than 10.  Use with caution.</a:t>
          </a:r>
        </a:p>
        <a:p>
          <a:endParaRPr lang="en-AU" sz="1100" baseline="0">
            <a:solidFill>
              <a:sysClr val="windowText" lastClr="000000"/>
            </a:solidFill>
          </a:endParaRPr>
        </a:p>
        <a:p>
          <a:r>
            <a:rPr lang="en-AU" sz="1100" baseline="0">
              <a:solidFill>
                <a:sysClr val="windowText" lastClr="000000"/>
              </a:solidFill>
            </a:rPr>
            <a:t>8. The password is 'quality'.  </a:t>
          </a:r>
          <a:r>
            <a:rPr lang="en-AU" sz="1100" baseline="0">
              <a:solidFill>
                <a:srgbClr val="FF0000"/>
              </a:solidFill>
            </a:rPr>
            <a:t>Only use if you want to add data.  </a:t>
          </a:r>
          <a:r>
            <a:rPr lang="en-AU" sz="1100" baseline="0">
              <a:solidFill>
                <a:sysClr val="windowText" lastClr="000000"/>
              </a:solidFill>
            </a:rPr>
            <a:t>To search does not require a password.</a:t>
          </a:r>
          <a:endParaRPr lang="en-AU"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8:I8"/>
  <sheetViews>
    <sheetView workbookViewId="0">
      <selection activeCell="D28" sqref="D28"/>
    </sheetView>
  </sheetViews>
  <sheetFormatPr baseColWidth="10" defaultColWidth="16.83203125" defaultRowHeight="21.75" customHeight="1" x14ac:dyDescent="0"/>
  <cols>
    <col min="1" max="1" width="17.5" style="40" customWidth="1"/>
    <col min="2" max="8" width="16.83203125" style="39"/>
    <col min="9" max="9" width="86.6640625" style="41" customWidth="1"/>
    <col min="10" max="16384" width="16.83203125" style="39"/>
  </cols>
  <sheetData>
    <row r="8" spans="9:9" ht="21.75" customHeight="1">
      <c r="I8" s="49"/>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0070C0"/>
    <pageSetUpPr fitToPage="1"/>
  </sheetPr>
  <dimension ref="A1:X2027"/>
  <sheetViews>
    <sheetView tabSelected="1" zoomScale="125" zoomScaleNormal="125" zoomScalePageLayoutView="125" workbookViewId="0">
      <pane xSplit="1" ySplit="1" topLeftCell="K2" activePane="bottomRight" state="frozen"/>
      <selection pane="topRight" activeCell="B1" sqref="B1"/>
      <selection pane="bottomLeft" activeCell="A2" sqref="A2"/>
      <selection pane="bottomRight" activeCell="B8" sqref="B8"/>
    </sheetView>
  </sheetViews>
  <sheetFormatPr baseColWidth="10" defaultColWidth="8.83203125" defaultRowHeight="25.5" customHeight="1" x14ac:dyDescent="0"/>
  <cols>
    <col min="1" max="1" width="17.5" style="69" bestFit="1" customWidth="1"/>
    <col min="2" max="2" width="34.83203125" style="9" bestFit="1" customWidth="1"/>
    <col min="3" max="3" width="12.5" style="62" bestFit="1" customWidth="1"/>
    <col min="4" max="4" width="15.83203125" style="11" bestFit="1" customWidth="1"/>
    <col min="5" max="5" width="17.5" style="2" bestFit="1" customWidth="1"/>
    <col min="6" max="6" width="18" style="44" bestFit="1" customWidth="1"/>
    <col min="7" max="7" width="18" style="23" bestFit="1" customWidth="1"/>
    <col min="8" max="8" width="17.33203125" style="38" bestFit="1" customWidth="1"/>
    <col min="9" max="9" width="8.5" style="2" bestFit="1" customWidth="1"/>
    <col min="10" max="10" width="12.1640625" style="56" bestFit="1" customWidth="1"/>
    <col min="11" max="11" width="1" style="56" customWidth="1"/>
    <col min="12" max="12" width="17.1640625" style="67" bestFit="1" customWidth="1"/>
    <col min="13" max="13" width="14.5" style="21" bestFit="1" customWidth="1"/>
    <col min="14" max="14" width="18.1640625" style="21" bestFit="1" customWidth="1"/>
    <col min="15" max="15" width="14.1640625" style="59" bestFit="1" customWidth="1"/>
    <col min="16" max="16" width="13" style="7" bestFit="1" customWidth="1"/>
    <col min="17" max="17" width="10.5" style="32" bestFit="1" customWidth="1"/>
    <col min="18" max="18" width="15.5" style="35" bestFit="1" customWidth="1"/>
    <col min="19" max="19" width="17.83203125" style="2" bestFit="1" customWidth="1"/>
    <col min="20" max="20" width="18.5" style="5" bestFit="1" customWidth="1"/>
    <col min="21" max="21" width="20.5" style="23" bestFit="1" customWidth="1"/>
    <col min="22" max="22" width="2.5" style="23" bestFit="1" customWidth="1"/>
    <col min="23" max="23" width="14.83203125" style="53" bestFit="1" customWidth="1"/>
    <col min="24" max="24" width="15" style="29" bestFit="1" customWidth="1"/>
    <col min="25" max="16384" width="8.83203125" style="1"/>
  </cols>
  <sheetData>
    <row r="1" spans="1:24" s="17" customFormat="1" ht="45" customHeight="1">
      <c r="A1" s="68" t="s">
        <v>5</v>
      </c>
      <c r="B1" s="13" t="s">
        <v>0</v>
      </c>
      <c r="C1" s="60" t="s">
        <v>21</v>
      </c>
      <c r="D1" s="14" t="s">
        <v>1</v>
      </c>
      <c r="E1" s="12" t="s">
        <v>7</v>
      </c>
      <c r="F1" s="43" t="s">
        <v>9</v>
      </c>
      <c r="G1" s="45" t="s">
        <v>12</v>
      </c>
      <c r="H1" s="25" t="s">
        <v>2</v>
      </c>
      <c r="I1" s="12" t="s">
        <v>6</v>
      </c>
      <c r="J1" s="55" t="s">
        <v>3</v>
      </c>
      <c r="K1" s="55"/>
      <c r="L1" s="66" t="s">
        <v>10</v>
      </c>
      <c r="M1" s="25" t="s">
        <v>17</v>
      </c>
      <c r="N1" s="25" t="s">
        <v>15</v>
      </c>
      <c r="O1" s="57" t="s">
        <v>11</v>
      </c>
      <c r="P1" s="16" t="s">
        <v>8</v>
      </c>
      <c r="Q1" s="30" t="s">
        <v>19</v>
      </c>
      <c r="R1" s="33" t="s">
        <v>18</v>
      </c>
      <c r="S1" s="12" t="s">
        <v>14</v>
      </c>
      <c r="T1" s="15" t="s">
        <v>4</v>
      </c>
      <c r="U1" s="18" t="s">
        <v>13</v>
      </c>
      <c r="V1" s="18"/>
      <c r="W1" s="50" t="s">
        <v>20</v>
      </c>
      <c r="X1" s="28" t="s">
        <v>16</v>
      </c>
    </row>
    <row r="2" spans="1:24" ht="25.5" customHeight="1">
      <c r="A2" s="65" t="s">
        <v>26</v>
      </c>
      <c r="B2" s="8" t="s">
        <v>311</v>
      </c>
      <c r="C2" s="61"/>
      <c r="D2" s="10" t="s">
        <v>312</v>
      </c>
      <c r="E2" s="3" t="s">
        <v>313</v>
      </c>
      <c r="F2" s="42" t="s">
        <v>23</v>
      </c>
      <c r="G2" s="47" t="s">
        <v>250</v>
      </c>
      <c r="H2" s="37">
        <v>0.99014615906666703</v>
      </c>
      <c r="I2" s="3">
        <v>18</v>
      </c>
      <c r="J2" s="27">
        <v>0.149115808386939</v>
      </c>
      <c r="K2" s="27" t="str">
        <f>IF(OR(LEFT(G2,3)="SRM", LEFT(G2,3)="IRM", LEFT(G2,3)="CRM"),"", IF((J2*100/H2)&gt;5,"x",""))</f>
        <v/>
      </c>
      <c r="L2" s="26">
        <f>2*J2</f>
        <v>0.29823161677387799</v>
      </c>
      <c r="M2" s="20"/>
      <c r="N2" s="20"/>
      <c r="O2" s="58">
        <f>IF(F2="Repeatability","---", SQRT(L2^2+(N2*H2*0.01)^2)+ABS(M2)*0.01*H2)</f>
        <v>0.29823161677387799</v>
      </c>
      <c r="P2" s="6">
        <f>IF(F2="Repeatability","---", O2*100/H2)</f>
        <v>30.119958961917046</v>
      </c>
      <c r="Q2" s="31" t="str">
        <f>IF(F2="Repeatability", "n/a",IF(E2="MG_P_KG",6,IF(E2="G_P_100G",2,"n/a")))</f>
        <v>n/a</v>
      </c>
      <c r="R2" s="34" t="str">
        <f>IF(Q2="n/a","-",2*(H2*2^(1-0.5*LOG(H2/(10^Q2))))/100)</f>
        <v>-</v>
      </c>
      <c r="S2" s="3">
        <f>IF(F2="Intermed. Precision","---",IF(LOG(J2/2)&lt;0,10^(TRUNC(LOG(J2/2))-1), 10^(TRUNC(LOG(J2/2)))))</f>
        <v>0.01</v>
      </c>
      <c r="T2" s="4">
        <f>2*SQRT(2)*J2</f>
        <v>0.42176319717007371</v>
      </c>
      <c r="U2" s="22" t="str">
        <f>IF(F2="Repeatability",10*J2,"---")</f>
        <v>---</v>
      </c>
      <c r="V2" s="22" t="str">
        <f>IF(AND(U2&gt;H2,U2&lt;&gt;"---"),"x","")</f>
        <v/>
      </c>
      <c r="W2" s="52">
        <v>42104</v>
      </c>
    </row>
    <row r="3" spans="1:24" ht="25.5" customHeight="1">
      <c r="A3" s="65" t="s">
        <v>26</v>
      </c>
      <c r="B3" s="8" t="s">
        <v>311</v>
      </c>
      <c r="C3" s="61"/>
      <c r="D3" s="10" t="s">
        <v>312</v>
      </c>
      <c r="E3" s="3" t="s">
        <v>313</v>
      </c>
      <c r="F3" s="42" t="s">
        <v>23</v>
      </c>
      <c r="G3" s="47" t="s">
        <v>165</v>
      </c>
      <c r="H3" s="37">
        <v>0.38318395107272701</v>
      </c>
      <c r="I3" s="3">
        <v>11</v>
      </c>
      <c r="J3" s="27">
        <v>2.6476023243631401E-2</v>
      </c>
      <c r="K3" s="27" t="str">
        <f>IF(OR(LEFT(G3,3)="SRM", LEFT(G3,3)="IRM", LEFT(G3,3)="CRM"),"", IF((J3*100/H3)&gt;5,"x",""))</f>
        <v/>
      </c>
      <c r="L3" s="26">
        <f>2*J3</f>
        <v>5.2952046487262802E-2</v>
      </c>
      <c r="M3" s="20"/>
      <c r="N3" s="20"/>
      <c r="O3" s="58">
        <f>IF(F3="Repeatability","---", SQRT(L3^2+(N3*H3*0.01)^2)+ABS(M3)*0.01*H3)</f>
        <v>5.2952046487262802E-2</v>
      </c>
      <c r="P3" s="6">
        <f>IF(F3="Repeatability","---", O3*100/H3)</f>
        <v>13.818962495434127</v>
      </c>
      <c r="Q3" s="31" t="str">
        <f>IF(F3="Repeatability", "n/a",IF(E3="MG_P_KG",6,IF(E3="G_P_100G",2,"n/a")))</f>
        <v>n/a</v>
      </c>
      <c r="R3" s="34" t="str">
        <f>IF(Q3="n/a","-",2*(H3*2^(1-0.5*LOG(H3/(10^Q3))))/100)</f>
        <v>-</v>
      </c>
      <c r="S3" s="3">
        <f>IF(F3="Intermed. Precision","---",IF(LOG(J3/2)&lt;0,10^(TRUNC(LOG(J3/2))-1), 10^(TRUNC(LOG(J3/2)))))</f>
        <v>0.01</v>
      </c>
      <c r="T3" s="4">
        <f>2*SQRT(2)*J3</f>
        <v>7.4885502297697665E-2</v>
      </c>
      <c r="U3" s="22" t="str">
        <f>IF(F3="Repeatability",10*J3,"---")</f>
        <v>---</v>
      </c>
      <c r="V3" s="22" t="str">
        <f>IF(AND(U3&gt;H3,U3&lt;&gt;"---"),"x","")</f>
        <v/>
      </c>
      <c r="W3" s="52">
        <v>42104</v>
      </c>
    </row>
    <row r="4" spans="1:24" ht="25.5" hidden="1" customHeight="1">
      <c r="A4" s="65" t="s">
        <v>61</v>
      </c>
      <c r="B4" s="8" t="s">
        <v>314</v>
      </c>
      <c r="C4" s="61"/>
      <c r="D4" s="10" t="s">
        <v>315</v>
      </c>
      <c r="E4" s="3" t="s">
        <v>22</v>
      </c>
      <c r="F4" s="42" t="s">
        <v>24</v>
      </c>
      <c r="G4" s="47" t="s">
        <v>25</v>
      </c>
      <c r="H4" s="37">
        <v>5.2052932152857098E-2</v>
      </c>
      <c r="I4" s="3">
        <v>21</v>
      </c>
      <c r="J4" s="27">
        <v>2.5799307038367699E-3</v>
      </c>
      <c r="K4" s="27" t="str">
        <f>IF(OR(LEFT(G4,3)="SRM", LEFT(G4,3)="IRM", LEFT(G4,3)="CRM"),"", IF((J4*100/H4)&gt;5,"x",""))</f>
        <v/>
      </c>
      <c r="L4" s="26">
        <f>2*J4</f>
        <v>5.1598614076735399E-3</v>
      </c>
      <c r="M4" s="20"/>
      <c r="N4" s="20"/>
      <c r="O4" s="58" t="str">
        <f>IF(F4="Repeatability","---", SQRT(L4^2+(N4*H4*0.01)^2)+ABS(M4)*0.01*H4)</f>
        <v>---</v>
      </c>
      <c r="P4" s="6" t="str">
        <f>IF(F4="Repeatability","---", O4*100/H4)</f>
        <v>---</v>
      </c>
      <c r="Q4" s="31" t="str">
        <f>IF(F4="Repeatability", "n/a",IF(E4="MG_P_KG",6,IF(E4="G_P_100G",2,"n/a")))</f>
        <v>n/a</v>
      </c>
      <c r="R4" s="34" t="str">
        <f>IF(Q4="n/a","-",2*(H4*2^(1-0.5*LOG(H4/(10^Q4))))/100)</f>
        <v>-</v>
      </c>
      <c r="S4" s="3">
        <f>IF(F4="Intermed. Precision","---",IF(LOG(J4/2)&lt;0,10^(TRUNC(LOG(J4/2))-1), 10^(TRUNC(LOG(J4/2)))))</f>
        <v>1E-3</v>
      </c>
      <c r="T4" s="4">
        <f>2*SQRT(2)*J4</f>
        <v>7.29714598269745E-3</v>
      </c>
      <c r="U4" s="22">
        <f>IF(F4="Repeatability",10*J4,"---")</f>
        <v>2.5799307038367698E-2</v>
      </c>
      <c r="V4" s="22" t="str">
        <f>IF(AND(U4&gt;H4,U4&lt;&gt;"---"),"x","")</f>
        <v/>
      </c>
      <c r="W4" s="52">
        <v>42104</v>
      </c>
    </row>
    <row r="5" spans="1:24" ht="25.5" customHeight="1">
      <c r="A5" s="65" t="s">
        <v>26</v>
      </c>
      <c r="B5" s="8" t="s">
        <v>314</v>
      </c>
      <c r="C5" s="61"/>
      <c r="D5" s="10" t="s">
        <v>315</v>
      </c>
      <c r="E5" s="3" t="s">
        <v>22</v>
      </c>
      <c r="F5" s="42" t="s">
        <v>23</v>
      </c>
      <c r="G5" s="47" t="s">
        <v>165</v>
      </c>
      <c r="H5" s="37">
        <v>0.21305528169444399</v>
      </c>
      <c r="I5" s="3">
        <v>18</v>
      </c>
      <c r="J5" s="27">
        <v>1.9744711937113399E-2</v>
      </c>
      <c r="K5" s="27" t="str">
        <f>IF(OR(LEFT(G5,3)="SRM", LEFT(G5,3)="IRM", LEFT(G5,3)="CRM"),"", IF((J5*100/H5)&gt;5,"x",""))</f>
        <v/>
      </c>
      <c r="L5" s="26">
        <f>2*J5</f>
        <v>3.9489423874226798E-2</v>
      </c>
      <c r="M5" s="20"/>
      <c r="N5" s="20"/>
      <c r="O5" s="58">
        <f>IF(F5="Repeatability","---", SQRT(L5^2+(N5*H5*0.01)^2)+ABS(M5)*0.01*H5)</f>
        <v>3.9489423874226798E-2</v>
      </c>
      <c r="P5" s="6">
        <f>IF(F5="Repeatability","---", O5*100/H5)</f>
        <v>18.534825121519901</v>
      </c>
      <c r="Q5" s="31">
        <f>IF(F5="Repeatability", "n/a",IF(E5="MG_P_KG",6,IF(E5="G_P_100G",2,"n/a")))</f>
        <v>2</v>
      </c>
      <c r="R5" s="34">
        <f>IF(Q5="n/a","-",2*(H5*2^(1-0.5*LOG(H5/(10^Q5))))/100)</f>
        <v>2.1510686517582936E-2</v>
      </c>
      <c r="S5" s="3">
        <f>IF(F5="Intermed. Precision","---",IF(LOG(J5/2)&lt;0,10^(TRUNC(LOG(J5/2))-1), 10^(TRUNC(LOG(J5/2)))))</f>
        <v>1E-3</v>
      </c>
      <c r="T5" s="4">
        <f>2*SQRT(2)*J5</f>
        <v>5.5846478813231432E-2</v>
      </c>
      <c r="U5" s="22" t="str">
        <f>IF(F5="Repeatability",10*J5,"---")</f>
        <v>---</v>
      </c>
      <c r="V5" s="22" t="str">
        <f>IF(AND(U5&gt;H5,U5&lt;&gt;"---"),"x","")</f>
        <v/>
      </c>
      <c r="W5" s="52">
        <v>42104</v>
      </c>
    </row>
    <row r="6" spans="1:24" ht="25.5" customHeight="1">
      <c r="A6" s="65" t="s">
        <v>26</v>
      </c>
      <c r="B6" s="8" t="s">
        <v>53</v>
      </c>
      <c r="C6" s="61"/>
      <c r="D6" s="10" t="s">
        <v>54</v>
      </c>
      <c r="E6" s="3" t="s">
        <v>22</v>
      </c>
      <c r="F6" s="19" t="s">
        <v>23</v>
      </c>
      <c r="G6" s="47" t="s">
        <v>28</v>
      </c>
      <c r="H6" s="37">
        <v>3.26283491115149</v>
      </c>
      <c r="I6" s="3">
        <v>437</v>
      </c>
      <c r="J6" s="27">
        <v>3.7730570881252701E-2</v>
      </c>
      <c r="K6" s="27" t="str">
        <f>IF(OR(LEFT(G6,3)="SRM", LEFT(G6,3)="IRM", LEFT(G6,3)="CRM"),"", IF((J6*100/H6)&gt;5,"x",""))</f>
        <v/>
      </c>
      <c r="L6" s="26">
        <f>2*J6</f>
        <v>7.5461141762505402E-2</v>
      </c>
      <c r="M6" s="20"/>
      <c r="N6" s="20"/>
      <c r="O6" s="58">
        <f>IF(F6="Repeatability","---", SQRT(L6^2+(N6*H6*0.01)^2)+ABS(M6)*0.01*H6)</f>
        <v>7.5461141762505402E-2</v>
      </c>
      <c r="P6" s="6">
        <f>IF(F6="Repeatability","---", O6*100/H6)</f>
        <v>2.3127477735572697</v>
      </c>
      <c r="Q6" s="31">
        <f>IF(F6="Repeatability", "n/a",IF(E6="MG_P_KG",6,IF(E6="G_P_100G",2,"n/a")))</f>
        <v>2</v>
      </c>
      <c r="R6" s="34">
        <f>IF(Q6="n/a","-",2*(H6*2^(1-0.5*LOG(H6/(10^Q6))))/100)</f>
        <v>0.21846472479109974</v>
      </c>
      <c r="S6" s="3">
        <f>IF(F6="Intermed. Precision","---",IF(LOG(J6/2)&lt;0,10^(TRUNC(LOG(J6/2))-1), 10^(TRUNC(LOG(J6/2)))))</f>
        <v>0.01</v>
      </c>
      <c r="T6" s="4">
        <f>2*SQRT(2)*J6</f>
        <v>0.10671817011269391</v>
      </c>
      <c r="U6" s="22" t="str">
        <f>IF(F6="Repeatability",10*J6,"---")</f>
        <v>---</v>
      </c>
      <c r="V6" s="22" t="str">
        <f>IF(AND(U6&gt;H6,U6&lt;&gt;"---"),"x","")</f>
        <v/>
      </c>
      <c r="W6" s="52">
        <v>42101</v>
      </c>
    </row>
    <row r="7" spans="1:24" ht="25.5" hidden="1" customHeight="1">
      <c r="A7" s="65" t="s">
        <v>52</v>
      </c>
      <c r="B7" s="8" t="s">
        <v>53</v>
      </c>
      <c r="C7" s="61"/>
      <c r="D7" s="10" t="s">
        <v>54</v>
      </c>
      <c r="E7" s="3" t="s">
        <v>22</v>
      </c>
      <c r="F7" s="19" t="s">
        <v>24</v>
      </c>
      <c r="G7" s="47" t="s">
        <v>25</v>
      </c>
      <c r="H7" s="37">
        <v>15.7610130369</v>
      </c>
      <c r="I7" s="3">
        <v>161</v>
      </c>
      <c r="J7" s="27">
        <v>0.43215576619142398</v>
      </c>
      <c r="K7" s="27" t="str">
        <f>IF(OR(LEFT(G7,3)="SRM", LEFT(G7,3)="IRM", LEFT(G7,3)="CRM"),"", IF((J7*100/H7)&gt;5,"x",""))</f>
        <v/>
      </c>
      <c r="L7" s="26">
        <f>2*J7</f>
        <v>0.86431153238284797</v>
      </c>
      <c r="M7" s="20"/>
      <c r="N7" s="20"/>
      <c r="O7" s="58" t="str">
        <f>IF(F7="Repeatability","---", SQRT(L7^2+(N7*H7*0.01)^2)+ABS(M7)*0.01*H7)</f>
        <v>---</v>
      </c>
      <c r="P7" s="6" t="str">
        <f>IF(F7="Repeatability","---", O7*100/H7)</f>
        <v>---</v>
      </c>
      <c r="Q7" s="31" t="str">
        <f>IF(F7="Repeatability", "n/a",IF(E7="MG_P_KG",6,IF(E7="G_P_100G",2,"n/a")))</f>
        <v>n/a</v>
      </c>
      <c r="R7" s="34" t="str">
        <f>IF(Q7="n/a","-",2*(H7*2^(1-0.5*LOG(H7/(10^Q7))))/100)</f>
        <v>-</v>
      </c>
      <c r="S7" s="3">
        <f>IF(F7="Intermed. Precision","---",IF(LOG(J7/2)&lt;0,10^(TRUNC(LOG(J7/2))-1), 10^(TRUNC(LOG(J7/2)))))</f>
        <v>0.1</v>
      </c>
      <c r="T7" s="4">
        <f>2*SQRT(2)*J7</f>
        <v>1.2223210912112963</v>
      </c>
      <c r="U7" s="22">
        <f>IF(F7="Repeatability",10*J7,"---")</f>
        <v>4.3215576619142402</v>
      </c>
      <c r="V7" s="22" t="str">
        <f>IF(AND(U7&gt;H7,U7&lt;&gt;"---"),"x","")</f>
        <v/>
      </c>
      <c r="W7" s="52">
        <v>42101</v>
      </c>
    </row>
    <row r="8" spans="1:24" ht="25.5" customHeight="1">
      <c r="A8" s="65" t="s">
        <v>26</v>
      </c>
      <c r="B8" s="8" t="s">
        <v>53</v>
      </c>
      <c r="C8" s="61"/>
      <c r="D8" s="10" t="s">
        <v>54</v>
      </c>
      <c r="E8" s="3" t="s">
        <v>22</v>
      </c>
      <c r="F8" s="42" t="s">
        <v>23</v>
      </c>
      <c r="G8" s="47" t="s">
        <v>27</v>
      </c>
      <c r="H8" s="37">
        <v>2.8195001270338</v>
      </c>
      <c r="I8" s="3">
        <v>71</v>
      </c>
      <c r="J8" s="27">
        <v>3.5294228185057397E-2</v>
      </c>
      <c r="K8" s="27" t="str">
        <f>IF(OR(LEFT(G8,3)="SRM", LEFT(G8,3)="IRM", LEFT(G8,3)="CRM"),"", IF((J8*100/H8)&gt;5,"x",""))</f>
        <v/>
      </c>
      <c r="L8" s="26">
        <f>2*J8</f>
        <v>7.0588456370114794E-2</v>
      </c>
      <c r="M8" s="20"/>
      <c r="N8" s="20"/>
      <c r="O8" s="58">
        <f>IF(F8="Repeatability","---", SQRT(L8^2+(N8*H8*0.01)^2)+ABS(M8)*0.01*H8)</f>
        <v>7.0588456370114794E-2</v>
      </c>
      <c r="P8" s="6">
        <f>IF(F8="Repeatability","---", O8*100/H8)</f>
        <v>2.5035805351913925</v>
      </c>
      <c r="Q8" s="31">
        <f>IF(F8="Repeatability", "n/a",IF(E8="MG_P_KG",6,IF(E8="G_P_100G",2,"n/a")))</f>
        <v>2</v>
      </c>
      <c r="R8" s="34">
        <f>IF(Q8="n/a","-",2*(H8*2^(1-0.5*LOG(H8/(10^Q8))))/100)</f>
        <v>0.19297651096328558</v>
      </c>
      <c r="S8" s="3">
        <f>IF(F8="Intermed. Precision","---",IF(LOG(J8/2)&lt;0,10^(TRUNC(LOG(J8/2))-1), 10^(TRUNC(LOG(J8/2)))))</f>
        <v>0.01</v>
      </c>
      <c r="T8" s="4">
        <f>2*SQRT(2)*J8</f>
        <v>9.9827152345597844E-2</v>
      </c>
      <c r="U8" s="22" t="str">
        <f>IF(F8="Repeatability",10*J8,"---")</f>
        <v>---</v>
      </c>
      <c r="V8" s="22" t="str">
        <f>IF(AND(U8&gt;H8,U8&lt;&gt;"---"),"x","")</f>
        <v/>
      </c>
      <c r="W8" s="52">
        <v>42101</v>
      </c>
    </row>
    <row r="9" spans="1:24" ht="25.5" customHeight="1">
      <c r="A9" s="65" t="s">
        <v>52</v>
      </c>
      <c r="B9" s="8" t="s">
        <v>53</v>
      </c>
      <c r="C9" s="61"/>
      <c r="D9" s="10" t="s">
        <v>54</v>
      </c>
      <c r="E9" s="3" t="s">
        <v>22</v>
      </c>
      <c r="F9" s="19" t="s">
        <v>23</v>
      </c>
      <c r="G9" s="47" t="s">
        <v>4</v>
      </c>
      <c r="H9" s="37">
        <v>16.423159908241399</v>
      </c>
      <c r="I9" s="3">
        <v>29</v>
      </c>
      <c r="J9" s="27">
        <v>0.36418705236847798</v>
      </c>
      <c r="K9" s="27" t="str">
        <f>IF(OR(LEFT(G9,3)="SRM", LEFT(G9,3)="IRM", LEFT(G9,3)="CRM"),"", IF((J9*100/H9)&gt;5,"x",""))</f>
        <v/>
      </c>
      <c r="L9" s="26">
        <f>2*J9</f>
        <v>0.72837410473695596</v>
      </c>
      <c r="M9" s="20"/>
      <c r="N9" s="20"/>
      <c r="O9" s="58">
        <f>IF(F9="Repeatability","---", SQRT(L9^2+(N9*H9*0.01)^2)+ABS(M9)*0.01*H9)</f>
        <v>0.72837410473695596</v>
      </c>
      <c r="P9" s="6">
        <f>IF(F9="Repeatability","---", O9*100/H9)</f>
        <v>4.4350423962653283</v>
      </c>
      <c r="Q9" s="31">
        <f>IF(F9="Repeatability", "n/a",IF(E9="MG_P_KG",6,IF(E9="G_P_100G",2,"n/a")))</f>
        <v>2</v>
      </c>
      <c r="R9" s="34">
        <f>IF(Q9="n/a","-",2*(H9*2^(1-0.5*LOG(H9/(10^Q9))))/100)</f>
        <v>0.86218853342700397</v>
      </c>
      <c r="S9" s="3">
        <f>IF(F9="Intermed. Precision","---",IF(LOG(J9/2)&lt;0,10^(TRUNC(LOG(J9/2))-1), 10^(TRUNC(LOG(J9/2)))))</f>
        <v>0.1</v>
      </c>
      <c r="T9" s="4">
        <f>2*SQRT(2)*J9</f>
        <v>1.0300765374003644</v>
      </c>
      <c r="U9" s="22" t="str">
        <f>IF(F9="Repeatability",10*J9,"---")</f>
        <v>---</v>
      </c>
      <c r="V9" s="22" t="str">
        <f>IF(AND(U9&gt;H9,U9&lt;&gt;"---"),"x","")</f>
        <v/>
      </c>
      <c r="W9" s="52">
        <v>42101</v>
      </c>
    </row>
    <row r="10" spans="1:24" ht="25.5" customHeight="1">
      <c r="A10" s="65" t="s">
        <v>26</v>
      </c>
      <c r="B10" s="8" t="s">
        <v>56</v>
      </c>
      <c r="C10" s="61"/>
      <c r="D10" s="10" t="s">
        <v>57</v>
      </c>
      <c r="E10" s="3" t="s">
        <v>22</v>
      </c>
      <c r="F10" s="19" t="s">
        <v>23</v>
      </c>
      <c r="G10" s="47" t="s">
        <v>28</v>
      </c>
      <c r="H10" s="37">
        <v>3.26196109421817</v>
      </c>
      <c r="I10" s="3">
        <v>644</v>
      </c>
      <c r="J10" s="27">
        <v>4.3213300700649097E-2</v>
      </c>
      <c r="K10" s="27" t="str">
        <f>IF(OR(LEFT(G10,3)="SRM", LEFT(G10,3)="IRM", LEFT(G10,3)="CRM"),"", IF((J10*100/H10)&gt;5,"x",""))</f>
        <v/>
      </c>
      <c r="L10" s="26">
        <f>2*J10</f>
        <v>8.6426601401298195E-2</v>
      </c>
      <c r="M10" s="20"/>
      <c r="N10" s="20"/>
      <c r="O10" s="58">
        <f>IF(F10="Repeatability","---", SQRT(L10^2+(N10*H10*0.01)^2)+ABS(M10)*0.01*H10)</f>
        <v>8.6426601401298195E-2</v>
      </c>
      <c r="P10" s="6">
        <f>IF(F10="Repeatability","---", O10*100/H10)</f>
        <v>2.6495288847708656</v>
      </c>
      <c r="Q10" s="31">
        <f>IF(F10="Repeatability", "n/a",IF(E10="MG_P_KG",6,IF(E10="G_P_100G",2,"n/a")))</f>
        <v>2</v>
      </c>
      <c r="R10" s="34">
        <f>IF(Q10="n/a","-",2*(H10*2^(1-0.5*LOG(H10/(10^Q10))))/100)</f>
        <v>0.21841502310208916</v>
      </c>
      <c r="S10" s="3">
        <f>IF(F10="Intermed. Precision","---",IF(LOG(J10/2)&lt;0,10^(TRUNC(LOG(J10/2))-1), 10^(TRUNC(LOG(J10/2)))))</f>
        <v>0.01</v>
      </c>
      <c r="T10" s="4">
        <f>2*SQRT(2)*J10</f>
        <v>0.12222567185152945</v>
      </c>
      <c r="U10" s="22" t="str">
        <f>IF(F10="Repeatability",10*J10,"---")</f>
        <v>---</v>
      </c>
      <c r="V10" s="22" t="str">
        <f>IF(AND(U10&gt;H10,U10&lt;&gt;"---"),"x","")</f>
        <v/>
      </c>
      <c r="W10" s="52">
        <v>42101</v>
      </c>
    </row>
    <row r="11" spans="1:24" ht="25.5" customHeight="1">
      <c r="A11" s="65" t="s">
        <v>26</v>
      </c>
      <c r="B11" s="8" t="s">
        <v>56</v>
      </c>
      <c r="C11" s="61"/>
      <c r="D11" s="10" t="s">
        <v>57</v>
      </c>
      <c r="E11" s="3" t="s">
        <v>22</v>
      </c>
      <c r="F11" s="19" t="s">
        <v>23</v>
      </c>
      <c r="G11" s="47" t="s">
        <v>27</v>
      </c>
      <c r="H11" s="37">
        <v>2.8105443839317301</v>
      </c>
      <c r="I11" s="3">
        <v>104</v>
      </c>
      <c r="J11" s="27">
        <v>4.3534281405899301E-2</v>
      </c>
      <c r="K11" s="27" t="str">
        <f>IF(OR(LEFT(G11,3)="SRM", LEFT(G11,3)="IRM", LEFT(G11,3)="CRM"),"", IF((J11*100/H11)&gt;5,"x",""))</f>
        <v/>
      </c>
      <c r="L11" s="26">
        <f>2*J11</f>
        <v>8.7068562811798603E-2</v>
      </c>
      <c r="M11" s="20"/>
      <c r="N11" s="20"/>
      <c r="O11" s="58">
        <f>IF(F11="Repeatability","---", SQRT(L11^2+(N11*H11*0.01)^2)+ABS(M11)*0.01*H11)</f>
        <v>8.7068562811798603E-2</v>
      </c>
      <c r="P11" s="6">
        <f>IF(F11="Repeatability","---", O11*100/H11)</f>
        <v>3.0979252030169522</v>
      </c>
      <c r="Q11" s="31">
        <f>IF(F11="Repeatability", "n/a",IF(E11="MG_P_KG",6,IF(E11="G_P_100G",2,"n/a")))</f>
        <v>2</v>
      </c>
      <c r="R11" s="34">
        <f>IF(Q11="n/a","-",2*(H11*2^(1-0.5*LOG(H11/(10^Q11))))/100)</f>
        <v>0.19245568382617276</v>
      </c>
      <c r="S11" s="3">
        <f>IF(F11="Intermed. Precision","---",IF(LOG(J11/2)&lt;0,10^(TRUNC(LOG(J11/2))-1), 10^(TRUNC(LOG(J11/2)))))</f>
        <v>0.01</v>
      </c>
      <c r="T11" s="4">
        <f>2*SQRT(2)*J11</f>
        <v>0.12313354238477929</v>
      </c>
      <c r="U11" s="22" t="str">
        <f>IF(F11="Repeatability",10*J11,"---")</f>
        <v>---</v>
      </c>
      <c r="V11" s="22" t="str">
        <f>IF(AND(U11&gt;H11,U11&lt;&gt;"---"),"x","")</f>
        <v/>
      </c>
      <c r="W11" s="52">
        <v>42101</v>
      </c>
    </row>
    <row r="12" spans="1:24" ht="25.5" hidden="1" customHeight="1">
      <c r="A12" s="65" t="s">
        <v>58</v>
      </c>
      <c r="B12" s="8" t="s">
        <v>56</v>
      </c>
      <c r="C12" s="61"/>
      <c r="D12" s="10" t="s">
        <v>57</v>
      </c>
      <c r="E12" s="3" t="s">
        <v>22</v>
      </c>
      <c r="F12" s="42" t="s">
        <v>24</v>
      </c>
      <c r="G12" s="47" t="s">
        <v>25</v>
      </c>
      <c r="H12" s="37">
        <v>1.45659259164667</v>
      </c>
      <c r="I12" s="3">
        <v>15</v>
      </c>
      <c r="J12" s="27">
        <v>2.39620972175172E-2</v>
      </c>
      <c r="K12" s="27" t="str">
        <f>IF(OR(LEFT(G12,3)="SRM", LEFT(G12,3)="IRM", LEFT(G12,3)="CRM"),"", IF((J12*100/H12)&gt;5,"x",""))</f>
        <v/>
      </c>
      <c r="L12" s="26">
        <f>2*J12</f>
        <v>4.7924194435034401E-2</v>
      </c>
      <c r="M12" s="20"/>
      <c r="N12" s="20"/>
      <c r="O12" s="58" t="str">
        <f>IF(F12="Repeatability","---", SQRT(L12^2+(N12*H12*0.01)^2)+ABS(M12)*0.01*H12)</f>
        <v>---</v>
      </c>
      <c r="P12" s="6" t="str">
        <f>IF(F12="Repeatability","---", O12*100/H12)</f>
        <v>---</v>
      </c>
      <c r="Q12" s="31" t="str">
        <f>IF(F12="Repeatability", "n/a",IF(E12="MG_P_KG",6,IF(E12="G_P_100G",2,"n/a")))</f>
        <v>n/a</v>
      </c>
      <c r="R12" s="34" t="str">
        <f>IF(Q12="n/a","-",2*(H12*2^(1-0.5*LOG(H12/(10^Q12))))/100)</f>
        <v>-</v>
      </c>
      <c r="S12" s="3">
        <f>IF(F12="Intermed. Precision","---",IF(LOG(J12/2)&lt;0,10^(TRUNC(LOG(J12/2))-1), 10^(TRUNC(LOG(J12/2)))))</f>
        <v>0.01</v>
      </c>
      <c r="T12" s="4">
        <f>2*SQRT(2)*J12</f>
        <v>6.7775045735830861E-2</v>
      </c>
      <c r="U12" s="22">
        <f>IF(F12="Repeatability",10*J12,"---")</f>
        <v>0.239620972175172</v>
      </c>
      <c r="V12" s="22" t="str">
        <f>IF(AND(U12&gt;H12,U12&lt;&gt;"---"),"x","")</f>
        <v/>
      </c>
      <c r="W12" s="52">
        <v>42101</v>
      </c>
    </row>
    <row r="13" spans="1:24" ht="25.5" hidden="1" customHeight="1">
      <c r="A13" s="65" t="s">
        <v>60</v>
      </c>
      <c r="B13" s="8" t="s">
        <v>56</v>
      </c>
      <c r="C13" s="61"/>
      <c r="D13" s="10" t="s">
        <v>57</v>
      </c>
      <c r="E13" s="3" t="s">
        <v>22</v>
      </c>
      <c r="F13" s="42" t="s">
        <v>24</v>
      </c>
      <c r="G13" s="47" t="s">
        <v>25</v>
      </c>
      <c r="H13" s="37">
        <v>1.5824043795307701</v>
      </c>
      <c r="I13" s="3">
        <v>13</v>
      </c>
      <c r="J13" s="27">
        <v>3.1070729333032999E-2</v>
      </c>
      <c r="K13" s="27" t="str">
        <f>IF(OR(LEFT(G13,3)="SRM", LEFT(G13,3)="IRM", LEFT(G13,3)="CRM"),"", IF((J13*100/H13)&gt;5,"x",""))</f>
        <v/>
      </c>
      <c r="L13" s="26">
        <f>2*J13</f>
        <v>6.2141458666065998E-2</v>
      </c>
      <c r="M13" s="20"/>
      <c r="N13" s="20"/>
      <c r="O13" s="58" t="str">
        <f>IF(F13="Repeatability","---", SQRT(L13^2+(N13*H13*0.01)^2)+ABS(M13)*0.01*H13)</f>
        <v>---</v>
      </c>
      <c r="P13" s="6" t="str">
        <f>IF(F13="Repeatability","---", O13*100/H13)</f>
        <v>---</v>
      </c>
      <c r="Q13" s="31" t="str">
        <f>IF(F13="Repeatability", "n/a",IF(E13="MG_P_KG",6,IF(E13="G_P_100G",2,"n/a")))</f>
        <v>n/a</v>
      </c>
      <c r="R13" s="34" t="str">
        <f>IF(Q13="n/a","-",2*(H13*2^(1-0.5*LOG(H13/(10^Q13))))/100)</f>
        <v>-</v>
      </c>
      <c r="S13" s="3">
        <f>IF(F13="Intermed. Precision","---",IF(LOG(J13/2)&lt;0,10^(TRUNC(LOG(J13/2))-1), 10^(TRUNC(LOG(J13/2)))))</f>
        <v>0.01</v>
      </c>
      <c r="T13" s="4">
        <f>2*SQRT(2)*J13</f>
        <v>8.7881293631197635E-2</v>
      </c>
      <c r="U13" s="22">
        <f>IF(F13="Repeatability",10*J13,"---")</f>
        <v>0.31070729333032998</v>
      </c>
      <c r="V13" s="22" t="str">
        <f>IF(AND(U13&gt;H13,U13&lt;&gt;"---"),"x","")</f>
        <v/>
      </c>
      <c r="W13" s="52">
        <v>42101</v>
      </c>
    </row>
    <row r="14" spans="1:24" ht="25.5" customHeight="1">
      <c r="A14" s="65" t="s">
        <v>55</v>
      </c>
      <c r="B14" s="8" t="s">
        <v>56</v>
      </c>
      <c r="C14" s="61"/>
      <c r="D14" s="10" t="s">
        <v>57</v>
      </c>
      <c r="E14" s="3" t="s">
        <v>22</v>
      </c>
      <c r="F14" s="19" t="s">
        <v>23</v>
      </c>
      <c r="G14" s="47" t="s">
        <v>4</v>
      </c>
      <c r="H14" s="37">
        <v>5.3281402548800001</v>
      </c>
      <c r="I14" s="3">
        <v>10</v>
      </c>
      <c r="J14" s="27">
        <v>6.0757129357678401E-2</v>
      </c>
      <c r="K14" s="27" t="str">
        <f>IF(OR(LEFT(G14,3)="SRM", LEFT(G14,3)="IRM", LEFT(G14,3)="CRM"),"", IF((J14*100/H14)&gt;5,"x",""))</f>
        <v/>
      </c>
      <c r="L14" s="26">
        <f>2*J14</f>
        <v>0.1215142587153568</v>
      </c>
      <c r="M14" s="20">
        <v>3</v>
      </c>
      <c r="N14" s="20">
        <v>3</v>
      </c>
      <c r="O14" s="58">
        <f>IF(F14="Repeatability","---", SQRT(L14^2+(N14*H14*0.01)^2)+ABS(M14)*0.01*H14)</f>
        <v>0.36063236912323637</v>
      </c>
      <c r="P14" s="6">
        <f>IF(F14="Repeatability","---", O14*100/H14)</f>
        <v>6.7684473732262616</v>
      </c>
      <c r="Q14" s="31">
        <f>IF(F14="Repeatability", "n/a",IF(E14="MG_P_KG",6,IF(E14="G_P_100G",2,"n/a")))</f>
        <v>2</v>
      </c>
      <c r="R14" s="34">
        <f>IF(Q14="n/a","-",2*(H14*2^(1-0.5*LOG(H14/(10^Q14))))/100)</f>
        <v>0.33136383152000581</v>
      </c>
      <c r="S14" s="3">
        <f>IF(F14="Intermed. Precision","---",IF(LOG(J14/2)&lt;0,10^(TRUNC(LOG(J14/2))-1), 10^(TRUNC(LOG(J14/2)))))</f>
        <v>0.01</v>
      </c>
      <c r="T14" s="4">
        <f>2*SQRT(2)*J14</f>
        <v>0.17184711269697067</v>
      </c>
      <c r="U14" s="22" t="str">
        <f>IF(F14="Repeatability",10*J14,"---")</f>
        <v>---</v>
      </c>
      <c r="V14" s="22" t="str">
        <f>IF(AND(U14&gt;H14,U14&lt;&gt;"---"),"x","")</f>
        <v/>
      </c>
      <c r="W14" s="52">
        <v>42101</v>
      </c>
    </row>
    <row r="15" spans="1:24" ht="25.5" hidden="1" customHeight="1">
      <c r="A15" s="65" t="s">
        <v>59</v>
      </c>
      <c r="B15" s="8" t="s">
        <v>56</v>
      </c>
      <c r="C15" s="61"/>
      <c r="D15" s="10" t="s">
        <v>57</v>
      </c>
      <c r="E15" s="3" t="s">
        <v>22</v>
      </c>
      <c r="F15" s="42" t="s">
        <v>24</v>
      </c>
      <c r="G15" s="47" t="s">
        <v>25</v>
      </c>
      <c r="H15" s="37">
        <v>1.4321390032750001</v>
      </c>
      <c r="I15" s="3">
        <v>8</v>
      </c>
      <c r="J15" s="27">
        <v>1.01973577032606E-2</v>
      </c>
      <c r="K15" s="27" t="str">
        <f>IF(OR(LEFT(G15,3)="SRM", LEFT(G15,3)="IRM", LEFT(G15,3)="CRM"),"", IF((J15*100/H15)&gt;5,"x",""))</f>
        <v/>
      </c>
      <c r="L15" s="26">
        <f>2*J15</f>
        <v>2.0394715406521199E-2</v>
      </c>
      <c r="M15" s="20"/>
      <c r="N15" s="20"/>
      <c r="O15" s="58" t="str">
        <f>IF(F15="Repeatability","---", SQRT(L15^2+(N15*H15*0.01)^2)+ABS(M15)*0.01*H15)</f>
        <v>---</v>
      </c>
      <c r="P15" s="6" t="str">
        <f>IF(F15="Repeatability","---", O15*100/H15)</f>
        <v>---</v>
      </c>
      <c r="Q15" s="31" t="str">
        <f>IF(F15="Repeatability", "n/a",IF(E15="MG_P_KG",6,IF(E15="G_P_100G",2,"n/a")))</f>
        <v>n/a</v>
      </c>
      <c r="R15" s="34" t="str">
        <f>IF(Q15="n/a","-",2*(H15*2^(1-0.5*LOG(H15/(10^Q15))))/100)</f>
        <v>-</v>
      </c>
      <c r="S15" s="3">
        <f>IF(F15="Intermed. Precision","---",IF(LOG(J15/2)&lt;0,10^(TRUNC(LOG(J15/2))-1), 10^(TRUNC(LOG(J15/2)))))</f>
        <v>1E-3</v>
      </c>
      <c r="T15" s="4">
        <f>2*SQRT(2)*J15</f>
        <v>2.8842483128641794E-2</v>
      </c>
      <c r="U15" s="22">
        <f>IF(F15="Repeatability",10*J15,"---")</f>
        <v>0.101973577032606</v>
      </c>
      <c r="V15" s="22" t="str">
        <f>IF(AND(U15&gt;H15,U15&lt;&gt;"---"),"x","")</f>
        <v/>
      </c>
      <c r="W15" s="52">
        <v>42101</v>
      </c>
    </row>
    <row r="16" spans="1:24" ht="25.5" hidden="1" customHeight="1">
      <c r="A16" s="65" t="s">
        <v>55</v>
      </c>
      <c r="B16" s="8" t="s">
        <v>56</v>
      </c>
      <c r="C16" s="61"/>
      <c r="D16" s="10" t="s">
        <v>57</v>
      </c>
      <c r="E16" s="3" t="s">
        <v>22</v>
      </c>
      <c r="F16" s="19" t="s">
        <v>24</v>
      </c>
      <c r="G16" s="47" t="s">
        <v>25</v>
      </c>
      <c r="H16" s="37">
        <v>2.9470454045714298</v>
      </c>
      <c r="I16" s="3">
        <v>7</v>
      </c>
      <c r="J16" s="27">
        <v>1.34157068241879E-2</v>
      </c>
      <c r="K16" s="27" t="str">
        <f>IF(OR(LEFT(G16,3)="SRM", LEFT(G16,3)="IRM", LEFT(G16,3)="CRM"),"", IF((J16*100/H16)&gt;5,"x",""))</f>
        <v/>
      </c>
      <c r="L16" s="26">
        <f>2*J16</f>
        <v>2.6831413648375799E-2</v>
      </c>
      <c r="M16" s="20"/>
      <c r="N16" s="20"/>
      <c r="O16" s="58" t="str">
        <f>IF(F16="Repeatability","---", SQRT(L16^2+(N16*H16*0.01)^2)+ABS(M16)*0.01*H16)</f>
        <v>---</v>
      </c>
      <c r="P16" s="6" t="str">
        <f>IF(F16="Repeatability","---", O16*100/H16)</f>
        <v>---</v>
      </c>
      <c r="Q16" s="31" t="str">
        <f>IF(F16="Repeatability", "n/a",IF(E16="MG_P_KG",6,IF(E16="G_P_100G",2,"n/a")))</f>
        <v>n/a</v>
      </c>
      <c r="R16" s="34" t="str">
        <f>IF(Q16="n/a","-",2*(H16*2^(1-0.5*LOG(H16/(10^Q16))))/100)</f>
        <v>-</v>
      </c>
      <c r="S16" s="3">
        <f>IF(F16="Intermed. Precision","---",IF(LOG(J16/2)&lt;0,10^(TRUNC(LOG(J16/2))-1), 10^(TRUNC(LOG(J16/2)))))</f>
        <v>1E-3</v>
      </c>
      <c r="T16" s="4">
        <f>2*SQRT(2)*J16</f>
        <v>3.7945349079175628E-2</v>
      </c>
      <c r="U16" s="22">
        <f>IF(F16="Repeatability",10*J16,"---")</f>
        <v>0.13415706824187901</v>
      </c>
      <c r="V16" s="22" t="str">
        <f>IF(AND(U16&gt;H16,U16&lt;&gt;"---"),"x","")</f>
        <v/>
      </c>
      <c r="W16" s="52">
        <v>42101</v>
      </c>
    </row>
    <row r="17" spans="1:23" ht="25.5" customHeight="1">
      <c r="A17" s="65" t="s">
        <v>26</v>
      </c>
      <c r="B17" s="8" t="s">
        <v>62</v>
      </c>
      <c r="C17" s="61"/>
      <c r="D17" s="10" t="s">
        <v>63</v>
      </c>
      <c r="E17" s="3" t="s">
        <v>22</v>
      </c>
      <c r="F17" s="42" t="s">
        <v>23</v>
      </c>
      <c r="G17" s="47" t="s">
        <v>28</v>
      </c>
      <c r="H17" s="37">
        <v>3.1562175785625</v>
      </c>
      <c r="I17" s="3">
        <v>72</v>
      </c>
      <c r="J17" s="27">
        <v>0.28403715359819798</v>
      </c>
      <c r="K17" s="27" t="str">
        <f>IF(OR(LEFT(G17,3)="SRM", LEFT(G17,3)="IRM", LEFT(G17,3)="CRM"),"", IF((J17*100/H17)&gt;5,"x",""))</f>
        <v/>
      </c>
      <c r="L17" s="26">
        <f>2*J17</f>
        <v>0.56807430719639596</v>
      </c>
      <c r="M17" s="20"/>
      <c r="N17" s="20"/>
      <c r="O17" s="58">
        <f>IF(F17="Repeatability","---", SQRT(L17^2+(N17*H17*0.01)^2)+ABS(M17)*0.01*H17)</f>
        <v>0.56807430719639596</v>
      </c>
      <c r="P17" s="6">
        <f>IF(F17="Repeatability","---", O17*100/H17)</f>
        <v>17.998578775266996</v>
      </c>
      <c r="Q17" s="31">
        <f>IF(F17="Repeatability", "n/a",IF(E17="MG_P_KG",6,IF(E17="G_P_100G",2,"n/a")))</f>
        <v>2</v>
      </c>
      <c r="R17" s="34">
        <f>IF(Q17="n/a","-",2*(H17*2^(1-0.5*LOG(H17/(10^Q17))))/100)</f>
        <v>0.21238547458485335</v>
      </c>
      <c r="S17" s="3">
        <f>IF(F17="Intermed. Precision","---",IF(LOG(J17/2)&lt;0,10^(TRUNC(LOG(J17/2))-1), 10^(TRUNC(LOG(J17/2)))))</f>
        <v>0.1</v>
      </c>
      <c r="T17" s="4">
        <f>2*SQRT(2)*J17</f>
        <v>0.80337838967284314</v>
      </c>
      <c r="U17" s="22" t="str">
        <f>IF(F17="Repeatability",10*J17,"---")</f>
        <v>---</v>
      </c>
      <c r="V17" s="22" t="str">
        <f>IF(AND(U17&gt;H17,U17&lt;&gt;"---"),"x","")</f>
        <v/>
      </c>
      <c r="W17" s="52">
        <v>42101</v>
      </c>
    </row>
    <row r="18" spans="1:23" ht="25.5" customHeight="1">
      <c r="A18" s="65" t="s">
        <v>26</v>
      </c>
      <c r="B18" s="8" t="s">
        <v>62</v>
      </c>
      <c r="C18" s="61"/>
      <c r="D18" s="10" t="s">
        <v>63</v>
      </c>
      <c r="E18" s="3" t="s">
        <v>22</v>
      </c>
      <c r="F18" s="42" t="s">
        <v>23</v>
      </c>
      <c r="G18" s="47" t="s">
        <v>27</v>
      </c>
      <c r="H18" s="37">
        <v>2.66376476754643</v>
      </c>
      <c r="I18" s="3">
        <v>28</v>
      </c>
      <c r="J18" s="27">
        <v>7.9161395511198704E-2</v>
      </c>
      <c r="K18" s="27" t="str">
        <f>IF(OR(LEFT(G18,3)="SRM", LEFT(G18,3)="IRM", LEFT(G18,3)="CRM"),"", IF((J18*100/H18)&gt;5,"x",""))</f>
        <v/>
      </c>
      <c r="L18" s="26">
        <f>2*J18</f>
        <v>0.15832279102239741</v>
      </c>
      <c r="M18" s="20"/>
      <c r="N18" s="20"/>
      <c r="O18" s="58">
        <f>IF(F18="Repeatability","---", SQRT(L18^2+(N18*H18*0.01)^2)+ABS(M18)*0.01*H18)</f>
        <v>0.15832279102239741</v>
      </c>
      <c r="P18" s="6">
        <f>IF(F18="Repeatability","---", O18*100/H18)</f>
        <v>5.9435725313022711</v>
      </c>
      <c r="Q18" s="31">
        <f>IF(F18="Repeatability", "n/a",IF(E18="MG_P_KG",6,IF(E18="G_P_100G",2,"n/a")))</f>
        <v>2</v>
      </c>
      <c r="R18" s="34">
        <f>IF(Q18="n/a","-",2*(H18*2^(1-0.5*LOG(H18/(10^Q18))))/100)</f>
        <v>0.18388332468923932</v>
      </c>
      <c r="S18" s="3">
        <f>IF(F18="Intermed. Precision","---",IF(LOG(J18/2)&lt;0,10^(TRUNC(LOG(J18/2))-1), 10^(TRUNC(LOG(J18/2)))))</f>
        <v>0.01</v>
      </c>
      <c r="T18" s="4">
        <f>2*SQRT(2)*J18</f>
        <v>0.22390223829663572</v>
      </c>
      <c r="U18" s="22" t="str">
        <f>IF(F18="Repeatability",10*J18,"---")</f>
        <v>---</v>
      </c>
      <c r="V18" s="22" t="str">
        <f>IF(AND(U18&gt;H18,U18&lt;&gt;"---"),"x","")</f>
        <v/>
      </c>
      <c r="W18" s="52">
        <v>42101</v>
      </c>
    </row>
    <row r="19" spans="1:23" ht="25.5" customHeight="1">
      <c r="A19" s="65" t="s">
        <v>61</v>
      </c>
      <c r="B19" s="8" t="s">
        <v>62</v>
      </c>
      <c r="C19" s="61"/>
      <c r="D19" s="10" t="s">
        <v>63</v>
      </c>
      <c r="E19" s="3" t="s">
        <v>22</v>
      </c>
      <c r="F19" s="19" t="s">
        <v>23</v>
      </c>
      <c r="G19" s="47" t="s">
        <v>4</v>
      </c>
      <c r="H19" s="37">
        <v>6.1065957779384599</v>
      </c>
      <c r="I19" s="3">
        <v>13</v>
      </c>
      <c r="J19" s="27">
        <v>0.26505588043849598</v>
      </c>
      <c r="K19" s="27" t="str">
        <f>IF(OR(LEFT(G19,3)="SRM", LEFT(G19,3)="IRM", LEFT(G19,3)="CRM"),"", IF((J19*100/H19)&gt;5,"x",""))</f>
        <v/>
      </c>
      <c r="L19" s="26">
        <f>2*J19</f>
        <v>0.53011176087699197</v>
      </c>
      <c r="M19" s="20"/>
      <c r="N19" s="20"/>
      <c r="O19" s="58">
        <f>IF(F19="Repeatability","---", SQRT(L19^2+(N19*H19*0.01)^2)+ABS(M19)*0.01*H19)</f>
        <v>0.53011176087699197</v>
      </c>
      <c r="P19" s="6">
        <f>IF(F19="Repeatability","---", O19*100/H19)</f>
        <v>8.6809702189908773</v>
      </c>
      <c r="Q19" s="31">
        <f>IF(F19="Repeatability", "n/a",IF(E19="MG_P_KG",6,IF(E19="G_P_100G",2,"n/a")))</f>
        <v>2</v>
      </c>
      <c r="R19" s="34">
        <f>IF(Q19="n/a","-",2*(H19*2^(1-0.5*LOG(H19/(10^Q19))))/100)</f>
        <v>0.37206138574524111</v>
      </c>
      <c r="S19" s="3">
        <f>IF(F19="Intermed. Precision","---",IF(LOG(J19/2)&lt;0,10^(TRUNC(LOG(J19/2))-1), 10^(TRUNC(LOG(J19/2)))))</f>
        <v>0.1</v>
      </c>
      <c r="T19" s="4">
        <f>2*SQRT(2)*J19</f>
        <v>0.74969124180572522</v>
      </c>
      <c r="U19" s="22" t="str">
        <f>IF(F19="Repeatability",10*J19,"---")</f>
        <v>---</v>
      </c>
      <c r="V19" s="22" t="str">
        <f>IF(AND(U19&gt;H19,U19&lt;&gt;"---"),"x","")</f>
        <v/>
      </c>
      <c r="W19" s="52">
        <v>42101</v>
      </c>
    </row>
    <row r="20" spans="1:23" ht="25.5" hidden="1" customHeight="1">
      <c r="A20" s="65" t="s">
        <v>61</v>
      </c>
      <c r="B20" s="8" t="s">
        <v>62</v>
      </c>
      <c r="C20" s="61"/>
      <c r="D20" s="10" t="s">
        <v>63</v>
      </c>
      <c r="E20" s="3" t="s">
        <v>22</v>
      </c>
      <c r="F20" s="42" t="s">
        <v>24</v>
      </c>
      <c r="G20" s="47" t="s">
        <v>25</v>
      </c>
      <c r="H20" s="37">
        <v>5.48237540428571</v>
      </c>
      <c r="I20" s="3">
        <v>7</v>
      </c>
      <c r="J20" s="27">
        <v>0.18794675292579199</v>
      </c>
      <c r="K20" s="27" t="str">
        <f>IF(OR(LEFT(G20,3)="SRM", LEFT(G20,3)="IRM", LEFT(G20,3)="CRM"),"", IF((J20*100/H20)&gt;5,"x",""))</f>
        <v/>
      </c>
      <c r="L20" s="26">
        <f>2*J20</f>
        <v>0.37589350585158399</v>
      </c>
      <c r="M20" s="20"/>
      <c r="N20" s="20"/>
      <c r="O20" s="58" t="str">
        <f>IF(F20="Repeatability","---", SQRT(L20^2+(N20*H20*0.01)^2)+ABS(M20)*0.01*H20)</f>
        <v>---</v>
      </c>
      <c r="P20" s="6" t="str">
        <f>IF(F20="Repeatability","---", O20*100/H20)</f>
        <v>---</v>
      </c>
      <c r="Q20" s="31" t="str">
        <f>IF(F20="Repeatability", "n/a",IF(E20="MG_P_KG",6,IF(E20="G_P_100G",2,"n/a")))</f>
        <v>n/a</v>
      </c>
      <c r="R20" s="34" t="str">
        <f>IF(Q20="n/a","-",2*(H20*2^(1-0.5*LOG(H20/(10^Q20))))/100)</f>
        <v>-</v>
      </c>
      <c r="S20" s="3">
        <f>IF(F20="Intermed. Precision","---",IF(LOG(J20/2)&lt;0,10^(TRUNC(LOG(J20/2))-1), 10^(TRUNC(LOG(J20/2)))))</f>
        <v>0.01</v>
      </c>
      <c r="T20" s="4">
        <f>2*SQRT(2)*J20</f>
        <v>0.53159369398328049</v>
      </c>
      <c r="U20" s="22">
        <f>IF(F20="Repeatability",10*J20,"---")</f>
        <v>1.8794675292579199</v>
      </c>
      <c r="V20" s="22" t="str">
        <f>IF(AND(U20&gt;H20,U20&lt;&gt;"---"),"x","")</f>
        <v/>
      </c>
      <c r="W20" s="52">
        <v>42101</v>
      </c>
    </row>
    <row r="21" spans="1:23" ht="25.5" hidden="1" customHeight="1">
      <c r="A21" s="65" t="s">
        <v>52</v>
      </c>
      <c r="B21" s="8" t="s">
        <v>65</v>
      </c>
      <c r="C21" s="61"/>
      <c r="D21" s="10" t="s">
        <v>66</v>
      </c>
      <c r="E21" s="3" t="s">
        <v>22</v>
      </c>
      <c r="F21" s="42" t="s">
        <v>24</v>
      </c>
      <c r="G21" s="74" t="s">
        <v>25</v>
      </c>
      <c r="H21" s="36">
        <v>14.9282778415614</v>
      </c>
      <c r="I21" s="3">
        <v>1742</v>
      </c>
      <c r="J21" s="27">
        <v>0.39791120085489701</v>
      </c>
      <c r="K21" s="27" t="str">
        <f>IF(OR(LEFT(G21,3)="SRM", LEFT(G21,3)="IRM", LEFT(G21,3)="CRM"),"", IF((J21*100/H21)&gt;5,"x",""))</f>
        <v/>
      </c>
      <c r="L21" s="26">
        <f>2*J21</f>
        <v>0.79582240170979401</v>
      </c>
      <c r="M21" s="20"/>
      <c r="N21" s="20"/>
      <c r="O21" s="58" t="str">
        <f>IF(F21="Repeatability","---", SQRT(L21^2+(N21*H21*0.01)^2)+ABS(M21)*0.01*H21)</f>
        <v>---</v>
      </c>
      <c r="P21" s="6" t="str">
        <f>IF(F21="Repeatability","---", O21*100/H21)</f>
        <v>---</v>
      </c>
      <c r="Q21" s="31" t="str">
        <f>IF(F21="Repeatability", "n/a",IF(E21="MG_P_KG",6,IF(E21="G_P_100G",2,"n/a")))</f>
        <v>n/a</v>
      </c>
      <c r="R21" s="34" t="str">
        <f>IF(Q21="n/a","-",2*(H21*2^(1-0.5*LOG(H21/(10^Q21))))/100)</f>
        <v>-</v>
      </c>
      <c r="S21" s="3">
        <f>IF(F21="Intermed. Precision","---",IF(LOG(J21/2)&lt;0,10^(TRUNC(LOG(J21/2))-1), 10^(TRUNC(LOG(J21/2)))))</f>
        <v>0.1</v>
      </c>
      <c r="T21" s="4">
        <f>2*SQRT(2)*J21</f>
        <v>1.1254628337383201</v>
      </c>
      <c r="U21" s="22">
        <f>IF(F21="Repeatability",10*J21,"---")</f>
        <v>3.9791120085489702</v>
      </c>
      <c r="V21" s="22" t="str">
        <f>IF(AND(U21&gt;H21,U21&lt;&gt;"---"),"x","")</f>
        <v/>
      </c>
      <c r="W21" s="52">
        <v>42101</v>
      </c>
    </row>
    <row r="22" spans="1:23" ht="25.5" customHeight="1">
      <c r="A22" s="65" t="s">
        <v>26</v>
      </c>
      <c r="B22" s="8" t="s">
        <v>65</v>
      </c>
      <c r="C22" s="61"/>
      <c r="D22" s="10" t="s">
        <v>66</v>
      </c>
      <c r="E22" s="3" t="s">
        <v>22</v>
      </c>
      <c r="F22" s="42" t="s">
        <v>23</v>
      </c>
      <c r="G22" s="47" t="s">
        <v>28</v>
      </c>
      <c r="H22" s="37">
        <v>3.2344915254237301</v>
      </c>
      <c r="I22" s="3">
        <v>354</v>
      </c>
      <c r="J22" s="27">
        <v>4.9961981993231402E-2</v>
      </c>
      <c r="K22" s="27" t="str">
        <f>IF(OR(LEFT(G22,3)="SRM", LEFT(G22,3)="IRM", LEFT(G22,3)="CRM"),"", IF((J22*100/H22)&gt;5,"x",""))</f>
        <v/>
      </c>
      <c r="L22" s="26">
        <f>2*J22</f>
        <v>9.9923963986462805E-2</v>
      </c>
      <c r="M22" s="20">
        <v>2.2799999999999998</v>
      </c>
      <c r="N22" s="20">
        <v>2.34</v>
      </c>
      <c r="O22" s="58">
        <f>IF(F22="Repeatability","---", SQRT(L22^2+(N22*H22*0.01)^2)+ABS(M22)*0.01*H22)</f>
        <v>0.19909925254609889</v>
      </c>
      <c r="P22" s="6">
        <f>IF(F22="Repeatability","---", O22*100/H22)</f>
        <v>6.1555039171115515</v>
      </c>
      <c r="Q22" s="31">
        <f>IF(F22="Repeatability", "n/a",IF(E22="MG_P_KG",6,IF(E22="G_P_100G",2,"n/a")))</f>
        <v>2</v>
      </c>
      <c r="R22" s="34">
        <f>IF(Q22="n/a","-",2*(H22*2^(1-0.5*LOG(H22/(10^Q22))))/100)</f>
        <v>0.21685156110182</v>
      </c>
      <c r="S22" s="3">
        <f>IF(F22="Intermed. Precision","---",IF(LOG(J22/2)&lt;0,10^(TRUNC(LOG(J22/2))-1), 10^(TRUNC(LOG(J22/2)))))</f>
        <v>0.01</v>
      </c>
      <c r="T22" s="4">
        <f>2*SQRT(2)*J22</f>
        <v>0.14131382507573642</v>
      </c>
      <c r="U22" s="22" t="str">
        <f>IF(F22="Repeatability",10*J22,"---")</f>
        <v>---</v>
      </c>
      <c r="V22" s="22" t="str">
        <f>IF(AND(U22&gt;H22,U22&lt;&gt;"---"),"x","")</f>
        <v/>
      </c>
      <c r="W22" s="52">
        <v>42101</v>
      </c>
    </row>
    <row r="23" spans="1:23" ht="25.5" customHeight="1">
      <c r="A23" s="65" t="s">
        <v>52</v>
      </c>
      <c r="B23" s="8" t="s">
        <v>65</v>
      </c>
      <c r="C23" s="61"/>
      <c r="D23" s="10" t="s">
        <v>66</v>
      </c>
      <c r="E23" s="3" t="s">
        <v>22</v>
      </c>
      <c r="F23" s="19" t="s">
        <v>23</v>
      </c>
      <c r="G23" s="47" t="s">
        <v>4</v>
      </c>
      <c r="H23" s="37">
        <v>14.668333333333299</v>
      </c>
      <c r="I23" s="3">
        <v>186</v>
      </c>
      <c r="J23" s="27">
        <v>0.40332155852358398</v>
      </c>
      <c r="K23" s="27" t="str">
        <f>IF(OR(LEFT(G23,3)="SRM", LEFT(G23,3)="IRM", LEFT(G23,3)="CRM"),"", IF((J23*100/H23)&gt;5,"x",""))</f>
        <v/>
      </c>
      <c r="L23" s="26">
        <f>2*J23</f>
        <v>0.80664311704716796</v>
      </c>
      <c r="M23" s="20">
        <v>2.2799999999999998</v>
      </c>
      <c r="N23" s="20">
        <v>2.34</v>
      </c>
      <c r="O23" s="58">
        <f>IF(F23="Repeatability","---", SQRT(L23^2+(N23*H23*0.01)^2)+ABS(M23)*0.01*H23)</f>
        <v>1.2110714065050048</v>
      </c>
      <c r="P23" s="6">
        <f>IF(F23="Repeatability","---", O23*100/H23)</f>
        <v>8.256366820849955</v>
      </c>
      <c r="Q23" s="31">
        <f>IF(F23="Repeatability", "n/a",IF(E23="MG_P_KG",6,IF(E23="G_P_100G",2,"n/a")))</f>
        <v>2</v>
      </c>
      <c r="R23" s="34">
        <f>IF(Q23="n/a","-",2*(H23*2^(1-0.5*LOG(H23/(10^Q23))))/100)</f>
        <v>0.78327264306342426</v>
      </c>
      <c r="S23" s="3">
        <f>IF(F23="Intermed. Precision","---",IF(LOG(J23/2)&lt;0,10^(TRUNC(LOG(J23/2))-1), 10^(TRUNC(LOG(J23/2)))))</f>
        <v>0.1</v>
      </c>
      <c r="T23" s="4">
        <f>2*SQRT(2)*J23</f>
        <v>1.140765636123013</v>
      </c>
      <c r="U23" s="22" t="str">
        <f>IF(F23="Repeatability",10*J23,"---")</f>
        <v>---</v>
      </c>
      <c r="V23" s="22" t="str">
        <f>IF(AND(U23&gt;H23,U23&lt;&gt;"---"),"x","")</f>
        <v/>
      </c>
      <c r="W23" s="52">
        <v>42101</v>
      </c>
    </row>
    <row r="24" spans="1:23" ht="25.5" customHeight="1">
      <c r="A24" s="65" t="s">
        <v>26</v>
      </c>
      <c r="B24" s="8" t="s">
        <v>65</v>
      </c>
      <c r="C24" s="61"/>
      <c r="D24" s="10" t="s">
        <v>66</v>
      </c>
      <c r="E24" s="3" t="s">
        <v>22</v>
      </c>
      <c r="F24" s="42" t="s">
        <v>23</v>
      </c>
      <c r="G24" s="47" t="s">
        <v>27</v>
      </c>
      <c r="H24" s="37">
        <v>2.81704</v>
      </c>
      <c r="I24" s="3">
        <v>125</v>
      </c>
      <c r="J24" s="27">
        <v>6.2282188206115002E-2</v>
      </c>
      <c r="K24" s="27" t="str">
        <f>IF(OR(LEFT(G24,3)="SRM", LEFT(G24,3)="IRM", LEFT(G24,3)="CRM"),"", IF((J24*100/H24)&gt;5,"x",""))</f>
        <v/>
      </c>
      <c r="L24" s="26">
        <f>2*J24</f>
        <v>0.12456437641223</v>
      </c>
      <c r="M24" s="20">
        <v>2.2799999999999998</v>
      </c>
      <c r="N24" s="20">
        <v>2.34</v>
      </c>
      <c r="O24" s="58">
        <f>IF(F24="Repeatability","---", SQRT(L24^2+(N24*H24*0.01)^2)+ABS(M24)*0.01*H24)</f>
        <v>0.20515957183708991</v>
      </c>
      <c r="P24" s="6">
        <f>IF(F24="Repeatability","---", O24*100/H24)</f>
        <v>7.2828064861375736</v>
      </c>
      <c r="Q24" s="31">
        <f>IF(F24="Repeatability", "n/a",IF(E24="MG_P_KG",6,IF(E24="G_P_100G",2,"n/a")))</f>
        <v>2</v>
      </c>
      <c r="R24" s="34">
        <f>IF(Q24="n/a","-",2*(H24*2^(1-0.5*LOG(H24/(10^Q24))))/100)</f>
        <v>0.19283346549385189</v>
      </c>
      <c r="S24" s="3">
        <f>IF(F24="Intermed. Precision","---",IF(LOG(J24/2)&lt;0,10^(TRUNC(LOG(J24/2))-1), 10^(TRUNC(LOG(J24/2)))))</f>
        <v>0.01</v>
      </c>
      <c r="T24" s="4">
        <f>2*SQRT(2)*J24</f>
        <v>0.17616063051072295</v>
      </c>
      <c r="U24" s="22" t="str">
        <f>IF(F24="Repeatability",10*J24,"---")</f>
        <v>---</v>
      </c>
      <c r="V24" s="22" t="str">
        <f>IF(AND(U24&gt;H24,U24&lt;&gt;"---"),"x","")</f>
        <v/>
      </c>
      <c r="W24" s="52">
        <v>42101</v>
      </c>
    </row>
    <row r="25" spans="1:23" ht="25.5" hidden="1" customHeight="1">
      <c r="A25" s="65" t="s">
        <v>64</v>
      </c>
      <c r="B25" s="8" t="s">
        <v>65</v>
      </c>
      <c r="C25" s="61"/>
      <c r="D25" s="10" t="s">
        <v>66</v>
      </c>
      <c r="E25" s="3" t="s">
        <v>22</v>
      </c>
      <c r="F25" s="42" t="s">
        <v>24</v>
      </c>
      <c r="G25" s="22" t="s">
        <v>25</v>
      </c>
      <c r="H25" s="37">
        <v>13.000285714285701</v>
      </c>
      <c r="I25" s="3">
        <v>35</v>
      </c>
      <c r="J25" s="27">
        <v>6.2666919958961495E-2</v>
      </c>
      <c r="K25" s="27" t="str">
        <f>IF(OR(LEFT(G25,3)="SRM", LEFT(G25,3)="IRM", LEFT(G25,3)="CRM"),"", IF((J25*100/H25)&gt;5,"x",""))</f>
        <v/>
      </c>
      <c r="L25" s="26">
        <f>2*J25</f>
        <v>0.12533383991792299</v>
      </c>
      <c r="M25" s="20"/>
      <c r="N25" s="20"/>
      <c r="O25" s="58" t="str">
        <f>IF(F25="Repeatability","---", SQRT(L25^2+(N25*H25*0.01)^2)+ABS(M25)*0.01*H25)</f>
        <v>---</v>
      </c>
      <c r="P25" s="6" t="str">
        <f>IF(F25="Repeatability","---", O25*100/H25)</f>
        <v>---</v>
      </c>
      <c r="Q25" s="31" t="str">
        <f>IF(F25="Repeatability", "n/a",IF(E25="MG_P_KG",6,IF(E25="G_P_100G",2,"n/a")))</f>
        <v>n/a</v>
      </c>
      <c r="R25" s="34" t="str">
        <f>IF(Q25="n/a","-",2*(H25*2^(1-0.5*LOG(H25/(10^Q25))))/100)</f>
        <v>-</v>
      </c>
      <c r="S25" s="3">
        <f>IF(F25="Intermed. Precision","---",IF(LOG(J25/2)&lt;0,10^(TRUNC(LOG(J25/2))-1), 10^(TRUNC(LOG(J25/2)))))</f>
        <v>0.01</v>
      </c>
      <c r="T25" s="4">
        <f>2*SQRT(2)*J25</f>
        <v>0.1772488162362251</v>
      </c>
      <c r="U25" s="22">
        <f>IF(F25="Repeatability",10*J25,"---")</f>
        <v>0.62666919958961498</v>
      </c>
      <c r="V25" s="22" t="str">
        <f>IF(AND(U25&gt;H25,U25&lt;&gt;"---"),"x","")</f>
        <v/>
      </c>
      <c r="W25" s="52">
        <v>42101</v>
      </c>
    </row>
    <row r="26" spans="1:23" ht="25.5" hidden="1" customHeight="1">
      <c r="A26" s="65" t="s">
        <v>67</v>
      </c>
      <c r="B26" s="8" t="s">
        <v>65</v>
      </c>
      <c r="C26" s="61"/>
      <c r="D26" s="10" t="s">
        <v>66</v>
      </c>
      <c r="E26" s="3" t="s">
        <v>22</v>
      </c>
      <c r="F26" s="42" t="s">
        <v>24</v>
      </c>
      <c r="G26" s="22" t="s">
        <v>25</v>
      </c>
      <c r="H26" s="37">
        <v>3.28</v>
      </c>
      <c r="I26" s="3">
        <v>9</v>
      </c>
      <c r="J26" s="27">
        <v>3.5355339059327501E-2</v>
      </c>
      <c r="K26" s="27" t="str">
        <f>IF(OR(LEFT(G26,3)="SRM", LEFT(G26,3)="IRM", LEFT(G26,3)="CRM"),"", IF((J26*100/H26)&gt;5,"x",""))</f>
        <v/>
      </c>
      <c r="L26" s="26">
        <f>2*J26</f>
        <v>7.0710678118655002E-2</v>
      </c>
      <c r="M26" s="20"/>
      <c r="N26" s="20"/>
      <c r="O26" s="58" t="str">
        <f>IF(F26="Repeatability","---", SQRT(L26^2+(N26*H26*0.01)^2)+ABS(M26)*0.01*H26)</f>
        <v>---</v>
      </c>
      <c r="P26" s="6" t="str">
        <f>IF(F26="Repeatability","---", O26*100/H26)</f>
        <v>---</v>
      </c>
      <c r="Q26" s="31" t="str">
        <f>IF(F26="Repeatability", "n/a",IF(E26="MG_P_KG",6,IF(E26="G_P_100G",2,"n/a")))</f>
        <v>n/a</v>
      </c>
      <c r="R26" s="34" t="str">
        <f>IF(Q26="n/a","-",2*(H26*2^(1-0.5*LOG(H26/(10^Q26))))/100)</f>
        <v>-</v>
      </c>
      <c r="S26" s="3">
        <f>IF(F26="Intermed. Precision","---",IF(LOG(J26/2)&lt;0,10^(TRUNC(LOG(J26/2))-1), 10^(TRUNC(LOG(J26/2)))))</f>
        <v>0.01</v>
      </c>
      <c r="T26" s="4">
        <f>2*SQRT(2)*J26</f>
        <v>0.10000000000000035</v>
      </c>
      <c r="U26" s="22">
        <f>IF(F26="Repeatability",10*J26,"---")</f>
        <v>0.35355339059327501</v>
      </c>
      <c r="V26" s="22" t="str">
        <f>IF(AND(U26&gt;H26,U26&lt;&gt;"---"),"x","")</f>
        <v/>
      </c>
      <c r="W26" s="52">
        <v>42101</v>
      </c>
    </row>
    <row r="27" spans="1:23" ht="25.5" customHeight="1">
      <c r="A27" s="65" t="s">
        <v>29</v>
      </c>
      <c r="B27" s="8" t="s">
        <v>65</v>
      </c>
      <c r="C27" s="61"/>
      <c r="D27" s="10" t="s">
        <v>66</v>
      </c>
      <c r="E27" s="3" t="s">
        <v>22</v>
      </c>
      <c r="F27" s="42" t="s">
        <v>23</v>
      </c>
      <c r="G27" s="22" t="s">
        <v>4</v>
      </c>
      <c r="H27" s="37">
        <v>14.96</v>
      </c>
      <c r="I27" s="3">
        <v>8</v>
      </c>
      <c r="J27" s="27">
        <v>0.37246644144137298</v>
      </c>
      <c r="K27" s="27" t="str">
        <f>IF(OR(LEFT(G27,3)="SRM", LEFT(G27,3)="IRM", LEFT(G27,3)="CRM"),"", IF((J27*100/H27)&gt;5,"x",""))</f>
        <v/>
      </c>
      <c r="L27" s="26">
        <f>2*J27</f>
        <v>0.74493288288274595</v>
      </c>
      <c r="M27" s="20">
        <v>2.2799999999999998</v>
      </c>
      <c r="N27" s="20">
        <v>2.34</v>
      </c>
      <c r="O27" s="58">
        <f>IF(F27="Repeatability","---", SQRT(L27^2+(N27*H27*0.01)^2)+ABS(M27)*0.01*H27)</f>
        <v>1.1641735387479475</v>
      </c>
      <c r="P27" s="6">
        <f>IF(F27="Repeatability","---", O27*100/H27)</f>
        <v>7.7819086814702363</v>
      </c>
      <c r="Q27" s="31">
        <f>IF(F27="Repeatability", "n/a",IF(E27="MG_P_KG",6,IF(E27="G_P_100G",2,"n/a")))</f>
        <v>2</v>
      </c>
      <c r="R27" s="34">
        <f>IF(Q27="n/a","-",2*(H27*2^(1-0.5*LOG(H27/(10^Q27))))/100)</f>
        <v>0.79648344664599724</v>
      </c>
      <c r="S27" s="3">
        <f>IF(F27="Intermed. Precision","---",IF(LOG(J27/2)&lt;0,10^(TRUNC(LOG(J27/2))-1), 10^(TRUNC(LOG(J27/2)))))</f>
        <v>0.1</v>
      </c>
      <c r="T27" s="4">
        <f>2*SQRT(2)*J27</f>
        <v>1.0534941860304678</v>
      </c>
      <c r="U27" s="22" t="str">
        <f>IF(F27="Repeatability",10*J27,"---")</f>
        <v>---</v>
      </c>
      <c r="V27" s="22" t="str">
        <f>IF(AND(U27&gt;H27,U27&lt;&gt;"---"),"x","")</f>
        <v/>
      </c>
      <c r="W27" s="52">
        <v>42101</v>
      </c>
    </row>
    <row r="28" spans="1:23" ht="25.5" customHeight="1">
      <c r="A28" s="65" t="s">
        <v>67</v>
      </c>
      <c r="B28" s="8" t="s">
        <v>65</v>
      </c>
      <c r="C28" s="61"/>
      <c r="D28" s="10" t="s">
        <v>66</v>
      </c>
      <c r="E28" s="3" t="s">
        <v>22</v>
      </c>
      <c r="F28" s="42" t="s">
        <v>23</v>
      </c>
      <c r="G28" s="22" t="s">
        <v>4</v>
      </c>
      <c r="H28" s="37">
        <v>3.57</v>
      </c>
      <c r="I28" s="3">
        <v>7</v>
      </c>
      <c r="J28" s="27">
        <v>8.4134246467009094E-2</v>
      </c>
      <c r="K28" s="27" t="str">
        <f>IF(OR(LEFT(G28,3)="SRM", LEFT(G28,3)="IRM", LEFT(G28,3)="CRM"),"", IF((J28*100/H28)&gt;5,"x",""))</f>
        <v/>
      </c>
      <c r="L28" s="26">
        <f>2*J28</f>
        <v>0.16826849293401819</v>
      </c>
      <c r="M28" s="20">
        <v>2.2799999999999998</v>
      </c>
      <c r="N28" s="20">
        <v>2.34</v>
      </c>
      <c r="O28" s="58">
        <f>IF(F28="Repeatability","---", SQRT(L28^2+(N28*H28*0.01)^2)+ABS(M28)*0.01*H28)</f>
        <v>0.26926000176267334</v>
      </c>
      <c r="P28" s="6">
        <f>IF(F28="Repeatability","---", O28*100/H28)</f>
        <v>7.5422969681421108</v>
      </c>
      <c r="Q28" s="31">
        <f>IF(F28="Repeatability", "n/a",IF(E28="MG_P_KG",6,IF(E28="G_P_100G",2,"n/a")))</f>
        <v>2</v>
      </c>
      <c r="R28" s="34">
        <f>IF(Q28="n/a","-",2*(H28*2^(1-0.5*LOG(H28/(10^Q28))))/100)</f>
        <v>0.23581604307388535</v>
      </c>
      <c r="S28" s="3">
        <f>IF(F28="Intermed. Precision","---",IF(LOG(J28/2)&lt;0,10^(TRUNC(LOG(J28/2))-1), 10^(TRUNC(LOG(J28/2)))))</f>
        <v>0.01</v>
      </c>
      <c r="T28" s="4">
        <f>2*SQRT(2)*J28</f>
        <v>0.23796758482736985</v>
      </c>
      <c r="U28" s="22" t="str">
        <f>IF(F28="Repeatability",10*J28,"---")</f>
        <v>---</v>
      </c>
      <c r="V28" s="22" t="str">
        <f>IF(AND(U28&gt;H28,U28&lt;&gt;"---"),"x","")</f>
        <v/>
      </c>
      <c r="W28" s="52">
        <v>42101</v>
      </c>
    </row>
    <row r="29" spans="1:23" ht="25.5" hidden="1" customHeight="1">
      <c r="A29" s="65" t="s">
        <v>68</v>
      </c>
      <c r="B29" s="8" t="s">
        <v>65</v>
      </c>
      <c r="C29" s="61"/>
      <c r="D29" s="10" t="s">
        <v>66</v>
      </c>
      <c r="E29" s="3" t="s">
        <v>22</v>
      </c>
      <c r="F29" s="42" t="s">
        <v>24</v>
      </c>
      <c r="G29" s="22" t="s">
        <v>25</v>
      </c>
      <c r="H29" s="37">
        <v>5.5714285714285703</v>
      </c>
      <c r="I29" s="3">
        <v>7</v>
      </c>
      <c r="J29" s="27">
        <v>2.1876275473019499E-2</v>
      </c>
      <c r="K29" s="27" t="str">
        <f>IF(OR(LEFT(G29,3)="SRM", LEFT(G29,3)="IRM", LEFT(G29,3)="CRM"),"", IF((J29*100/H29)&gt;5,"x",""))</f>
        <v/>
      </c>
      <c r="L29" s="26">
        <f>2*J29</f>
        <v>4.3752550946038998E-2</v>
      </c>
      <c r="M29" s="20"/>
      <c r="N29" s="20"/>
      <c r="O29" s="58" t="str">
        <f>IF(F29="Repeatability","---", SQRT(L29^2+(N29*H29*0.01)^2)+ABS(M29)*0.01*H29)</f>
        <v>---</v>
      </c>
      <c r="P29" s="6" t="str">
        <f>IF(F29="Repeatability","---", O29*100/H29)</f>
        <v>---</v>
      </c>
      <c r="Q29" s="31" t="str">
        <f>IF(F29="Repeatability", "n/a",IF(E29="MG_P_KG",6,IF(E29="G_P_100G",2,"n/a")))</f>
        <v>n/a</v>
      </c>
      <c r="R29" s="34" t="str">
        <f>IF(Q29="n/a","-",2*(H29*2^(1-0.5*LOG(H29/(10^Q29))))/100)</f>
        <v>-</v>
      </c>
      <c r="S29" s="3">
        <f>IF(F29="Intermed. Precision","---",IF(LOG(J29/2)&lt;0,10^(TRUNC(LOG(J29/2))-1), 10^(TRUNC(LOG(J29/2)))))</f>
        <v>0.01</v>
      </c>
      <c r="T29" s="4">
        <f>2*SQRT(2)*J29</f>
        <v>6.1875450936308148E-2</v>
      </c>
      <c r="U29" s="22">
        <f>IF(F29="Repeatability",10*J29,"---")</f>
        <v>0.21876275473019499</v>
      </c>
      <c r="V29" s="22" t="str">
        <f>IF(AND(U29&gt;H29,U29&lt;&gt;"---"),"x","")</f>
        <v/>
      </c>
      <c r="W29" s="52">
        <v>42101</v>
      </c>
    </row>
    <row r="30" spans="1:23" ht="25.5" hidden="1" customHeight="1">
      <c r="A30" s="65" t="s">
        <v>69</v>
      </c>
      <c r="B30" s="8" t="s">
        <v>65</v>
      </c>
      <c r="C30" s="61"/>
      <c r="D30" s="10" t="s">
        <v>66</v>
      </c>
      <c r="E30" s="3" t="s">
        <v>22</v>
      </c>
      <c r="F30" s="19" t="s">
        <v>24</v>
      </c>
      <c r="G30" s="22" t="s">
        <v>25</v>
      </c>
      <c r="H30" s="37">
        <v>7.3028571428571398</v>
      </c>
      <c r="I30" s="3">
        <v>7</v>
      </c>
      <c r="J30" s="27">
        <v>2.7774602993176599E-2</v>
      </c>
      <c r="K30" s="27" t="str">
        <f>IF(OR(LEFT(G30,3)="SRM", LEFT(G30,3)="IRM", LEFT(G30,3)="CRM"),"", IF((J30*100/H30)&gt;5,"x",""))</f>
        <v/>
      </c>
      <c r="L30" s="26">
        <f>2*J30</f>
        <v>5.5549205986353198E-2</v>
      </c>
      <c r="M30" s="20"/>
      <c r="N30" s="20"/>
      <c r="O30" s="58" t="str">
        <f>IF(F30="Repeatability","---", SQRT(L30^2+(N30*H30*0.01)^2)+ABS(M30)*0.01*H30)</f>
        <v>---</v>
      </c>
      <c r="P30" s="6" t="str">
        <f>IF(F30="Repeatability","---", O30*100/H30)</f>
        <v>---</v>
      </c>
      <c r="Q30" s="31" t="str">
        <f>IF(F30="Repeatability", "n/a",IF(E30="MG_P_KG",6,IF(E30="G_P_100G",2,"n/a")))</f>
        <v>n/a</v>
      </c>
      <c r="R30" s="34" t="str">
        <f>IF(Q30="n/a","-",2*(H30*2^(1-0.5*LOG(H30/(10^Q30))))/100)</f>
        <v>-</v>
      </c>
      <c r="S30" s="3">
        <f>IF(F30="Intermed. Precision","---",IF(LOG(J30/2)&lt;0,10^(TRUNC(LOG(J30/2))-1), 10^(TRUNC(LOG(J30/2)))))</f>
        <v>0.01</v>
      </c>
      <c r="T30" s="4">
        <f>2*SQRT(2)*J30</f>
        <v>7.8558440484957415E-2</v>
      </c>
      <c r="U30" s="22">
        <f>IF(F30="Repeatability",10*J30,"---")</f>
        <v>0.277746029931766</v>
      </c>
      <c r="V30" s="22" t="str">
        <f>IF(AND(U30&gt;H30,U30&lt;&gt;"---"),"x","")</f>
        <v/>
      </c>
      <c r="W30" s="52">
        <v>42101</v>
      </c>
    </row>
    <row r="31" spans="1:23" ht="25.5" customHeight="1">
      <c r="A31" s="65" t="s">
        <v>26</v>
      </c>
      <c r="B31" s="8" t="s">
        <v>144</v>
      </c>
      <c r="C31" s="61"/>
      <c r="D31" s="10" t="s">
        <v>145</v>
      </c>
      <c r="E31" s="3" t="s">
        <v>30</v>
      </c>
      <c r="F31" s="42" t="s">
        <v>23</v>
      </c>
      <c r="G31" s="22" t="s">
        <v>28</v>
      </c>
      <c r="H31" s="37">
        <v>209.46956521739099</v>
      </c>
      <c r="I31" s="3">
        <v>115</v>
      </c>
      <c r="J31" s="27">
        <v>13.015053186922801</v>
      </c>
      <c r="K31" s="27" t="str">
        <f>IF(OR(LEFT(G31,3)="SRM", LEFT(G31,3)="IRM", LEFT(G31,3)="CRM"),"", IF((J31*100/H31)&gt;5,"x",""))</f>
        <v/>
      </c>
      <c r="L31" s="26">
        <f>2*J31</f>
        <v>26.030106373845602</v>
      </c>
      <c r="M31" s="20"/>
      <c r="N31" s="20"/>
      <c r="O31" s="58">
        <f>IF(F31="Repeatability","---", SQRT(L31^2+(N31*H31*0.01)^2)+ABS(M31)*0.01*H31)</f>
        <v>26.030106373845602</v>
      </c>
      <c r="P31" s="6">
        <f>IF(F31="Repeatability","---", O31*100/H31)</f>
        <v>12.426677043431644</v>
      </c>
      <c r="Q31" s="31">
        <f>IF(F31="Repeatability", "n/a",IF(E31="MG_P_KG",6,IF(E31="G_P_100G",2,"n/a")))</f>
        <v>6</v>
      </c>
      <c r="R31" s="34">
        <f>IF(Q31="n/a","-",2*(H31*2^(1-0.5*LOG(H31/(10^Q31))))/100)</f>
        <v>29.985230913869898</v>
      </c>
      <c r="S31" s="3">
        <f>IF(F31="Intermed. Precision","---",IF(LOG(J31/2)&lt;0,10^(TRUNC(LOG(J31/2))-1), 10^(TRUNC(LOG(J31/2)))))</f>
        <v>1</v>
      </c>
      <c r="T31" s="4">
        <f>2*SQRT(2)*J31</f>
        <v>36.8121294639068</v>
      </c>
      <c r="U31" s="22" t="str">
        <f>IF(F31="Repeatability",10*J31,"---")</f>
        <v>---</v>
      </c>
      <c r="V31" s="22" t="str">
        <f>IF(AND(U31&gt;H31,U31&lt;&gt;"---"),"x","")</f>
        <v/>
      </c>
      <c r="W31" s="52">
        <v>42101</v>
      </c>
    </row>
    <row r="32" spans="1:23" ht="25.5" customHeight="1">
      <c r="A32" s="65" t="s">
        <v>26</v>
      </c>
      <c r="B32" s="8" t="s">
        <v>144</v>
      </c>
      <c r="C32" s="61"/>
      <c r="D32" s="10" t="s">
        <v>145</v>
      </c>
      <c r="E32" s="3" t="s">
        <v>30</v>
      </c>
      <c r="F32" s="19" t="s">
        <v>23</v>
      </c>
      <c r="G32" s="22" t="s">
        <v>27</v>
      </c>
      <c r="H32" s="37">
        <v>176.21951219512201</v>
      </c>
      <c r="I32" s="3">
        <v>41</v>
      </c>
      <c r="J32" s="27">
        <v>9.1145822590011001</v>
      </c>
      <c r="K32" s="27" t="str">
        <f>IF(OR(LEFT(G32,3)="SRM", LEFT(G32,3)="IRM", LEFT(G32,3)="CRM"),"", IF((J32*100/H32)&gt;5,"x",""))</f>
        <v/>
      </c>
      <c r="L32" s="26">
        <f>2*J32</f>
        <v>18.2291645180022</v>
      </c>
      <c r="M32" s="20"/>
      <c r="N32" s="20"/>
      <c r="O32" s="58">
        <f>IF(F32="Repeatability","---", SQRT(L32^2+(N32*H32*0.01)^2)+ABS(M32)*0.01*H32)</f>
        <v>18.2291645180022</v>
      </c>
      <c r="P32" s="6">
        <f>IF(F32="Repeatability","---", O32*100/H32)</f>
        <v>10.344577788762491</v>
      </c>
      <c r="Q32" s="31">
        <f>IF(F32="Repeatability", "n/a",IF(E32="MG_P_KG",6,IF(E32="G_P_100G",2,"n/a")))</f>
        <v>6</v>
      </c>
      <c r="R32" s="34">
        <f>IF(Q32="n/a","-",2*(H32*2^(1-0.5*LOG(H32/(10^Q32))))/100)</f>
        <v>25.890423885309716</v>
      </c>
      <c r="S32" s="3">
        <f>IF(F32="Intermed. Precision","---",IF(LOG(J32/2)&lt;0,10^(TRUNC(LOG(J32/2))-1), 10^(TRUNC(LOG(J32/2)))))</f>
        <v>1</v>
      </c>
      <c r="T32" s="4">
        <f>2*SQRT(2)*J32</f>
        <v>25.779931692089118</v>
      </c>
      <c r="U32" s="22" t="str">
        <f>IF(F32="Repeatability",10*J32,"---")</f>
        <v>---</v>
      </c>
      <c r="V32" s="22" t="str">
        <f>IF(AND(U32&gt;H32,U32&lt;&gt;"---"),"x","")</f>
        <v/>
      </c>
      <c r="W32" s="52">
        <v>42101</v>
      </c>
    </row>
    <row r="33" spans="1:23" ht="25.5" customHeight="1">
      <c r="A33" s="65" t="s">
        <v>67</v>
      </c>
      <c r="B33" s="8" t="s">
        <v>144</v>
      </c>
      <c r="C33" s="61"/>
      <c r="D33" s="10" t="s">
        <v>145</v>
      </c>
      <c r="E33" s="3" t="s">
        <v>30</v>
      </c>
      <c r="F33" s="42" t="s">
        <v>23</v>
      </c>
      <c r="G33" s="22" t="s">
        <v>4</v>
      </c>
      <c r="H33" s="37">
        <v>147.333333333333</v>
      </c>
      <c r="I33" s="3">
        <v>12</v>
      </c>
      <c r="J33" s="27">
        <v>12.5116612272978</v>
      </c>
      <c r="K33" s="27" t="str">
        <f>IF(OR(LEFT(G33,3)="SRM", LEFT(G33,3)="IRM", LEFT(G33,3)="CRM"),"", IF((J33*100/H33)&gt;5,"x",""))</f>
        <v>x</v>
      </c>
      <c r="L33" s="26">
        <f>2*J33</f>
        <v>25.023322454595601</v>
      </c>
      <c r="M33" s="20"/>
      <c r="N33" s="20"/>
      <c r="O33" s="58">
        <f>IF(F33="Repeatability","---", SQRT(L33^2+(N33*H33*0.01)^2)+ABS(M33)*0.01*H33)</f>
        <v>25.023322454595601</v>
      </c>
      <c r="P33" s="6">
        <f>IF(F33="Repeatability","---", O33*100/H33)</f>
        <v>16.984155512168996</v>
      </c>
      <c r="Q33" s="31">
        <f>IF(F33="Repeatability", "n/a",IF(E33="MG_P_KG",6,IF(E33="G_P_100G",2,"n/a")))</f>
        <v>6</v>
      </c>
      <c r="R33" s="34">
        <f>IF(Q33="n/a","-",2*(H33*2^(1-0.5*LOG(H33/(10^Q33))))/100)</f>
        <v>22.237664330871944</v>
      </c>
      <c r="S33" s="3">
        <f>IF(F33="Intermed. Precision","---",IF(LOG(J33/2)&lt;0,10^(TRUNC(LOG(J33/2))-1), 10^(TRUNC(LOG(J33/2)))))</f>
        <v>1</v>
      </c>
      <c r="T33" s="4">
        <f>2*SQRT(2)*J33</f>
        <v>35.388321990924311</v>
      </c>
      <c r="U33" s="22" t="str">
        <f>IF(F33="Repeatability",10*J33,"---")</f>
        <v>---</v>
      </c>
      <c r="V33" s="22" t="str">
        <f>IF(AND(U33&gt;H33,U33&lt;&gt;"---"),"x","")</f>
        <v/>
      </c>
      <c r="W33" s="52">
        <v>42101</v>
      </c>
    </row>
    <row r="34" spans="1:23" ht="25.5" hidden="1" customHeight="1">
      <c r="A34" s="65" t="s">
        <v>67</v>
      </c>
      <c r="B34" s="8" t="s">
        <v>144</v>
      </c>
      <c r="C34" s="61"/>
      <c r="D34" s="10" t="s">
        <v>145</v>
      </c>
      <c r="E34" s="3" t="s">
        <v>30</v>
      </c>
      <c r="F34" s="42" t="s">
        <v>24</v>
      </c>
      <c r="G34" s="22" t="s">
        <v>25</v>
      </c>
      <c r="H34" s="37">
        <v>167.45454545454501</v>
      </c>
      <c r="I34" s="3">
        <v>11</v>
      </c>
      <c r="J34" s="27">
        <v>2.57611405732814</v>
      </c>
      <c r="K34" s="27" t="str">
        <f>IF(OR(LEFT(G34,3)="SRM", LEFT(G34,3)="IRM", LEFT(G34,3)="CRM"),"", IF((J34*100/H34)&gt;5,"x",""))</f>
        <v/>
      </c>
      <c r="L34" s="26">
        <f>2*J34</f>
        <v>5.1522281146562801</v>
      </c>
      <c r="M34" s="20"/>
      <c r="N34" s="20"/>
      <c r="O34" s="58" t="str">
        <f>IF(F34="Repeatability","---", SQRT(L34^2+(N34*H34*0.01)^2)+ABS(M34)*0.01*H34)</f>
        <v>---</v>
      </c>
      <c r="P34" s="6" t="str">
        <f>IF(F34="Repeatability","---", O34*100/H34)</f>
        <v>---</v>
      </c>
      <c r="Q34" s="31" t="str">
        <f>IF(F34="Repeatability", "n/a",IF(E34="MG_P_KG",6,IF(E34="G_P_100G",2,"n/a")))</f>
        <v>n/a</v>
      </c>
      <c r="R34" s="34" t="str">
        <f>IF(Q34="n/a","-",2*(H34*2^(1-0.5*LOG(H34/(10^Q34))))/100)</f>
        <v>-</v>
      </c>
      <c r="S34" s="3">
        <f>IF(F34="Intermed. Precision","---",IF(LOG(J34/2)&lt;0,10^(TRUNC(LOG(J34/2))-1), 10^(TRUNC(LOG(J34/2)))))</f>
        <v>1</v>
      </c>
      <c r="T34" s="4">
        <f>2*SQRT(2)*J34</f>
        <v>7.2863508761868738</v>
      </c>
      <c r="U34" s="22">
        <f>IF(F34="Repeatability",10*J34,"---")</f>
        <v>25.761140573281402</v>
      </c>
      <c r="V34" s="22" t="str">
        <f>IF(AND(U34&gt;H34,U34&lt;&gt;"---"),"x","")</f>
        <v/>
      </c>
      <c r="W34" s="52">
        <v>42101</v>
      </c>
    </row>
    <row r="35" spans="1:23" ht="25.5" customHeight="1">
      <c r="A35" s="65" t="s">
        <v>26</v>
      </c>
      <c r="B35" s="8" t="s">
        <v>146</v>
      </c>
      <c r="C35" s="61"/>
      <c r="D35" s="10" t="s">
        <v>147</v>
      </c>
      <c r="E35" s="3" t="s">
        <v>22</v>
      </c>
      <c r="F35" s="42" t="s">
        <v>23</v>
      </c>
      <c r="G35" s="22" t="s">
        <v>106</v>
      </c>
      <c r="H35" s="37">
        <v>3.9030468503582498</v>
      </c>
      <c r="I35" s="3">
        <v>103</v>
      </c>
      <c r="J35" s="27">
        <v>0.33030056407713498</v>
      </c>
      <c r="K35" s="27" t="str">
        <f>IF(OR(LEFT(G35,3)="SRM", LEFT(G35,3)="IRM", LEFT(G35,3)="CRM"),"", IF((J35*100/H35)&gt;5,"x",""))</f>
        <v/>
      </c>
      <c r="L35" s="26">
        <f>2*J35</f>
        <v>0.66060112815426997</v>
      </c>
      <c r="M35" s="20"/>
      <c r="N35" s="20"/>
      <c r="O35" s="58">
        <f>IF(F35="Repeatability","---", SQRT(L35^2+(N35*H35*0.01)^2)+ABS(M35)*0.01*H35)</f>
        <v>0.66060112815426997</v>
      </c>
      <c r="P35" s="6">
        <f>IF(F35="Repeatability","---", O35*100/H35)</f>
        <v>16.925267707038547</v>
      </c>
      <c r="Q35" s="31">
        <f>IF(F35="Repeatability", "n/a",IF(E35="MG_P_KG",6,IF(E35="G_P_100G",2,"n/a")))</f>
        <v>2</v>
      </c>
      <c r="R35" s="34">
        <f>IF(Q35="n/a","-",2*(H35*2^(1-0.5*LOG(H35/(10^Q35))))/100)</f>
        <v>0.25437745329475325</v>
      </c>
      <c r="S35" s="3">
        <f>IF(F35="Intermed. Precision","---",IF(LOG(J35/2)&lt;0,10^(TRUNC(LOG(J35/2))-1), 10^(TRUNC(LOG(J35/2)))))</f>
        <v>0.1</v>
      </c>
      <c r="T35" s="4">
        <f>2*SQRT(2)*J35</f>
        <v>0.93423107475473566</v>
      </c>
      <c r="U35" s="22" t="str">
        <f>IF(F35="Repeatability",10*J35,"---")</f>
        <v>---</v>
      </c>
      <c r="V35" s="22" t="str">
        <f>IF(AND(U35&gt;H35,U35&lt;&gt;"---"),"x","")</f>
        <v/>
      </c>
      <c r="W35" s="52">
        <v>42101</v>
      </c>
    </row>
    <row r="36" spans="1:23" ht="25.5" customHeight="1">
      <c r="A36" s="65" t="s">
        <v>26</v>
      </c>
      <c r="B36" s="8" t="s">
        <v>146</v>
      </c>
      <c r="C36" s="61"/>
      <c r="D36" s="10" t="s">
        <v>147</v>
      </c>
      <c r="E36" s="3" t="s">
        <v>22</v>
      </c>
      <c r="F36" s="19" t="s">
        <v>23</v>
      </c>
      <c r="G36" s="22" t="s">
        <v>107</v>
      </c>
      <c r="H36" s="37">
        <v>1.9340823520397299</v>
      </c>
      <c r="I36" s="3">
        <v>73</v>
      </c>
      <c r="J36" s="27">
        <v>0.36124012137469202</v>
      </c>
      <c r="K36" s="27" t="str">
        <f>IF(OR(LEFT(G36,3)="SRM", LEFT(G36,3)="IRM", LEFT(G36,3)="CRM"),"", IF((J36*100/H36)&gt;5,"x",""))</f>
        <v/>
      </c>
      <c r="L36" s="26">
        <f>2*J36</f>
        <v>0.72248024274938405</v>
      </c>
      <c r="M36" s="20"/>
      <c r="N36" s="20"/>
      <c r="O36" s="58">
        <f>IF(F36="Repeatability","---", SQRT(L36^2+(N36*H36*0.01)^2)+ABS(M36)*0.01*H36)</f>
        <v>0.72248024274938405</v>
      </c>
      <c r="P36" s="6">
        <f>IF(F36="Repeatability","---", O36*100/H36)</f>
        <v>37.35519544901689</v>
      </c>
      <c r="Q36" s="31">
        <f>IF(F36="Repeatability", "n/a",IF(E36="MG_P_KG",6,IF(E36="G_P_100G",2,"n/a")))</f>
        <v>2</v>
      </c>
      <c r="R36" s="34">
        <f>IF(Q36="n/a","-",2*(H36*2^(1-0.5*LOG(H36/(10^Q36))))/100)</f>
        <v>0.14010259222466354</v>
      </c>
      <c r="S36" s="3">
        <f>IF(F36="Intermed. Precision","---",IF(LOG(J36/2)&lt;0,10^(TRUNC(LOG(J36/2))-1), 10^(TRUNC(LOG(J36/2)))))</f>
        <v>0.1</v>
      </c>
      <c r="T36" s="4">
        <f>2*SQRT(2)*J36</f>
        <v>1.021741357842785</v>
      </c>
      <c r="U36" s="22" t="str">
        <f>IF(F36="Repeatability",10*J36,"---")</f>
        <v>---</v>
      </c>
      <c r="V36" s="22" t="str">
        <f>IF(AND(U36&gt;H36,U36&lt;&gt;"---"),"x","")</f>
        <v/>
      </c>
      <c r="W36" s="52">
        <v>42101</v>
      </c>
    </row>
    <row r="37" spans="1:23" ht="25.5" customHeight="1">
      <c r="A37" s="65" t="s">
        <v>55</v>
      </c>
      <c r="B37" s="8" t="s">
        <v>146</v>
      </c>
      <c r="C37" s="61"/>
      <c r="D37" s="10" t="s">
        <v>147</v>
      </c>
      <c r="E37" s="3" t="s">
        <v>22</v>
      </c>
      <c r="F37" s="42" t="s">
        <v>23</v>
      </c>
      <c r="G37" s="22" t="s">
        <v>4</v>
      </c>
      <c r="H37" s="37">
        <v>4.4770285308200002</v>
      </c>
      <c r="I37" s="3">
        <v>25</v>
      </c>
      <c r="J37" s="27">
        <v>0.17567773584573801</v>
      </c>
      <c r="K37" s="27" t="str">
        <f>IF(OR(LEFT(G37,3)="SRM", LEFT(G37,3)="IRM", LEFT(G37,3)="CRM"),"", IF((J37*100/H37)&gt;5,"x",""))</f>
        <v/>
      </c>
      <c r="L37" s="26">
        <f>2*J37</f>
        <v>0.35135547169147602</v>
      </c>
      <c r="M37" s="20"/>
      <c r="N37" s="20"/>
      <c r="O37" s="58">
        <f>IF(F37="Repeatability","---", SQRT(L37^2+(N37*H37*0.01)^2)+ABS(M37)*0.01*H37)</f>
        <v>0.35135547169147602</v>
      </c>
      <c r="P37" s="6">
        <f>IF(F37="Repeatability","---", O37*100/H37)</f>
        <v>7.8479614162102003</v>
      </c>
      <c r="Q37" s="31">
        <f>IF(F37="Repeatability", "n/a",IF(E37="MG_P_KG",6,IF(E37="G_P_100G",2,"n/a")))</f>
        <v>2</v>
      </c>
      <c r="R37" s="34">
        <f>IF(Q37="n/a","-",2*(H37*2^(1-0.5*LOG(H37/(10^Q37))))/100)</f>
        <v>0.28582230111590734</v>
      </c>
      <c r="S37" s="3">
        <f>IF(F37="Intermed. Precision","---",IF(LOG(J37/2)&lt;0,10^(TRUNC(LOG(J37/2))-1), 10^(TRUNC(LOG(J37/2)))))</f>
        <v>0.01</v>
      </c>
      <c r="T37" s="4">
        <f>2*SQRT(2)*J37</f>
        <v>0.49689167328008149</v>
      </c>
      <c r="U37" s="22" t="str">
        <f>IF(F37="Repeatability",10*J37,"---")</f>
        <v>---</v>
      </c>
      <c r="V37" s="22" t="str">
        <f>IF(AND(U37&gt;H37,U37&lt;&gt;"---"),"x","")</f>
        <v/>
      </c>
      <c r="W37" s="52">
        <v>42101</v>
      </c>
    </row>
    <row r="38" spans="1:23" ht="25.5" hidden="1" customHeight="1">
      <c r="A38" s="65" t="s">
        <v>55</v>
      </c>
      <c r="B38" s="8" t="s">
        <v>146</v>
      </c>
      <c r="C38" s="61"/>
      <c r="D38" s="10" t="s">
        <v>147</v>
      </c>
      <c r="E38" s="3" t="s">
        <v>22</v>
      </c>
      <c r="F38" s="42" t="s">
        <v>24</v>
      </c>
      <c r="G38" s="22" t="s">
        <v>25</v>
      </c>
      <c r="H38" s="37">
        <v>3.77795465636154</v>
      </c>
      <c r="I38" s="3">
        <v>13</v>
      </c>
      <c r="J38" s="27">
        <v>0.10217861472102301</v>
      </c>
      <c r="K38" s="27" t="str">
        <f>IF(OR(LEFT(G38,3)="SRM", LEFT(G38,3)="IRM", LEFT(G38,3)="CRM"),"", IF((J38*100/H38)&gt;5,"x",""))</f>
        <v/>
      </c>
      <c r="L38" s="26">
        <f>2*J38</f>
        <v>0.20435722944204601</v>
      </c>
      <c r="M38" s="20"/>
      <c r="N38" s="20"/>
      <c r="O38" s="58" t="str">
        <f>IF(F38="Repeatability","---", SQRT(L38^2+(N38*H38*0.01)^2)+ABS(M38)*0.01*H38)</f>
        <v>---</v>
      </c>
      <c r="P38" s="6" t="str">
        <f>IF(F38="Repeatability","---", O38*100/H38)</f>
        <v>---</v>
      </c>
      <c r="Q38" s="31" t="str">
        <f>IF(F38="Repeatability", "n/a",IF(E38="MG_P_KG",6,IF(E38="G_P_100G",2,"n/a")))</f>
        <v>n/a</v>
      </c>
      <c r="R38" s="34" t="str">
        <f>IF(Q38="n/a","-",2*(H38*2^(1-0.5*LOG(H38/(10^Q38))))/100)</f>
        <v>-</v>
      </c>
      <c r="S38" s="3">
        <f>IF(F38="Intermed. Precision","---",IF(LOG(J38/2)&lt;0,10^(TRUNC(LOG(J38/2))-1), 10^(TRUNC(LOG(J38/2)))))</f>
        <v>0.01</v>
      </c>
      <c r="T38" s="4">
        <f>2*SQRT(2)*J38</f>
        <v>0.28900476544593184</v>
      </c>
      <c r="U38" s="22">
        <f>IF(F38="Repeatability",10*J38,"---")</f>
        <v>1.0217861472102301</v>
      </c>
      <c r="V38" s="22" t="str">
        <f>IF(AND(U38&gt;H38,U38&lt;&gt;"---"),"x","")</f>
        <v/>
      </c>
      <c r="W38" s="52">
        <v>42101</v>
      </c>
    </row>
    <row r="39" spans="1:23" ht="25.5" hidden="1" customHeight="1">
      <c r="A39" s="65" t="s">
        <v>104</v>
      </c>
      <c r="B39" s="8" t="s">
        <v>146</v>
      </c>
      <c r="C39" s="61"/>
      <c r="D39" s="10" t="s">
        <v>147</v>
      </c>
      <c r="E39" s="3" t="s">
        <v>22</v>
      </c>
      <c r="F39" s="42" t="s">
        <v>24</v>
      </c>
      <c r="G39" s="22" t="s">
        <v>25</v>
      </c>
      <c r="H39" s="37">
        <v>1.1349343537250001</v>
      </c>
      <c r="I39" s="3">
        <v>12</v>
      </c>
      <c r="J39" s="27">
        <v>2.33721921513745E-2</v>
      </c>
      <c r="K39" s="27" t="str">
        <f>IF(OR(LEFT(G39,3)="SRM", LEFT(G39,3)="IRM", LEFT(G39,3)="CRM"),"", IF((J39*100/H39)&gt;5,"x",""))</f>
        <v/>
      </c>
      <c r="L39" s="26">
        <f>2*J39</f>
        <v>4.6744384302748999E-2</v>
      </c>
      <c r="M39" s="20"/>
      <c r="N39" s="20"/>
      <c r="O39" s="58" t="str">
        <f>IF(F39="Repeatability","---", SQRT(L39^2+(N39*H39*0.01)^2)+ABS(M39)*0.01*H39)</f>
        <v>---</v>
      </c>
      <c r="P39" s="6" t="str">
        <f>IF(F39="Repeatability","---", O39*100/H39)</f>
        <v>---</v>
      </c>
      <c r="Q39" s="31" t="str">
        <f>IF(F39="Repeatability", "n/a",IF(E39="MG_P_KG",6,IF(E39="G_P_100G",2,"n/a")))</f>
        <v>n/a</v>
      </c>
      <c r="R39" s="34" t="str">
        <f>IF(Q39="n/a","-",2*(H39*2^(1-0.5*LOG(H39/(10^Q39))))/100)</f>
        <v>-</v>
      </c>
      <c r="S39" s="3">
        <f>IF(F39="Intermed. Precision","---",IF(LOG(J39/2)&lt;0,10^(TRUNC(LOG(J39/2))-1), 10^(TRUNC(LOG(J39/2)))))</f>
        <v>0.01</v>
      </c>
      <c r="T39" s="4">
        <f>2*SQRT(2)*J39</f>
        <v>6.6106542245727651E-2</v>
      </c>
      <c r="U39" s="22">
        <f>IF(F39="Repeatability",10*J39,"---")</f>
        <v>0.23372192151374499</v>
      </c>
      <c r="V39" s="22" t="str">
        <f>IF(AND(U39&gt;H39,U39&lt;&gt;"---"),"x","")</f>
        <v/>
      </c>
      <c r="W39" s="52">
        <v>42101</v>
      </c>
    </row>
    <row r="40" spans="1:23" ht="25.5" customHeight="1">
      <c r="A40" s="65" t="s">
        <v>26</v>
      </c>
      <c r="B40" s="8" t="s">
        <v>146</v>
      </c>
      <c r="C40" s="61"/>
      <c r="D40" s="10" t="s">
        <v>147</v>
      </c>
      <c r="E40" s="3" t="s">
        <v>22</v>
      </c>
      <c r="F40" s="19" t="s">
        <v>23</v>
      </c>
      <c r="G40" s="22" t="s">
        <v>105</v>
      </c>
      <c r="H40" s="37">
        <v>1.7849795971</v>
      </c>
      <c r="I40" s="3">
        <v>12</v>
      </c>
      <c r="J40" s="27">
        <v>0.102841541932214</v>
      </c>
      <c r="K40" s="27" t="str">
        <f>IF(OR(LEFT(G40,3)="SRM", LEFT(G40,3)="IRM", LEFT(G40,3)="CRM"),"", IF((J40*100/H40)&gt;5,"x",""))</f>
        <v/>
      </c>
      <c r="L40" s="26">
        <f>2*J40</f>
        <v>0.20568308386442799</v>
      </c>
      <c r="M40" s="20"/>
      <c r="N40" s="20"/>
      <c r="O40" s="58">
        <f>IF(F40="Repeatability","---", SQRT(L40^2+(N40*H40*0.01)^2)+ABS(M40)*0.01*H40)</f>
        <v>0.20568308386442799</v>
      </c>
      <c r="P40" s="6">
        <f>IF(F40="Repeatability","---", O40*100/H40)</f>
        <v>11.522993551220125</v>
      </c>
      <c r="Q40" s="31">
        <f>IF(F40="Repeatability", "n/a",IF(E40="MG_P_KG",6,IF(E40="G_P_100G",2,"n/a")))</f>
        <v>2</v>
      </c>
      <c r="R40" s="34">
        <f>IF(Q40="n/a","-",2*(H40*2^(1-0.5*LOG(H40/(10^Q40))))/100)</f>
        <v>0.13087258006074654</v>
      </c>
      <c r="S40" s="3">
        <f>IF(F40="Intermed. Precision","---",IF(LOG(J40/2)&lt;0,10^(TRUNC(LOG(J40/2))-1), 10^(TRUNC(LOG(J40/2)))))</f>
        <v>0.01</v>
      </c>
      <c r="T40" s="4">
        <f>2*SQRT(2)*J40</f>
        <v>0.29087980675179681</v>
      </c>
      <c r="U40" s="22" t="str">
        <f>IF(F40="Repeatability",10*J40,"---")</f>
        <v>---</v>
      </c>
      <c r="V40" s="22" t="str">
        <f>IF(AND(U40&gt;H40,U40&lt;&gt;"---"),"x","")</f>
        <v/>
      </c>
      <c r="W40" s="52">
        <v>42101</v>
      </c>
    </row>
    <row r="41" spans="1:23" ht="25.5" customHeight="1">
      <c r="A41" s="65" t="s">
        <v>104</v>
      </c>
      <c r="B41" s="8" t="s">
        <v>146</v>
      </c>
      <c r="C41" s="61"/>
      <c r="D41" s="10" t="s">
        <v>147</v>
      </c>
      <c r="E41" s="3" t="s">
        <v>22</v>
      </c>
      <c r="F41" s="19" t="s">
        <v>23</v>
      </c>
      <c r="G41" s="22" t="s">
        <v>4</v>
      </c>
      <c r="H41" s="37">
        <v>1.8325982188571399</v>
      </c>
      <c r="I41" s="3">
        <v>7</v>
      </c>
      <c r="J41" s="27">
        <v>0.115265121707611</v>
      </c>
      <c r="K41" s="27" t="str">
        <f>IF(OR(LEFT(G41,3)="SRM", LEFT(G41,3)="IRM", LEFT(G41,3)="CRM"),"", IF((J41*100/H41)&gt;5,"x",""))</f>
        <v>x</v>
      </c>
      <c r="L41" s="26">
        <f>2*J41</f>
        <v>0.23053024341522199</v>
      </c>
      <c r="M41" s="20"/>
      <c r="N41" s="20"/>
      <c r="O41" s="58">
        <f>IF(F41="Repeatability","---", SQRT(L41^2+(N41*H41*0.01)^2)+ABS(M41)*0.01*H41)</f>
        <v>0.23053024341522199</v>
      </c>
      <c r="P41" s="6">
        <f>IF(F41="Repeatability","---", O41*100/H41)</f>
        <v>12.579420903234707</v>
      </c>
      <c r="Q41" s="31">
        <f>IF(F41="Repeatability", "n/a",IF(E41="MG_P_KG",6,IF(E41="G_P_100G",2,"n/a")))</f>
        <v>2</v>
      </c>
      <c r="R41" s="34">
        <f>IF(Q41="n/a","-",2*(H41*2^(1-0.5*LOG(H41/(10^Q41))))/100)</f>
        <v>0.13383252722473851</v>
      </c>
      <c r="S41" s="3">
        <f>IF(F41="Intermed. Precision","---",IF(LOG(J41/2)&lt;0,10^(TRUNC(LOG(J41/2))-1), 10^(TRUNC(LOG(J41/2)))))</f>
        <v>0.01</v>
      </c>
      <c r="T41" s="4">
        <f>2*SQRT(2)*J41</f>
        <v>0.32601899677497787</v>
      </c>
      <c r="U41" s="22" t="str">
        <f>IF(F41="Repeatability",10*J41,"---")</f>
        <v>---</v>
      </c>
      <c r="V41" s="22" t="str">
        <f>IF(AND(U41&gt;H41,U41&lt;&gt;"---"),"x","")</f>
        <v/>
      </c>
      <c r="W41" s="52">
        <v>42101</v>
      </c>
    </row>
    <row r="42" spans="1:23" ht="25.5" customHeight="1">
      <c r="A42" s="65" t="s">
        <v>26</v>
      </c>
      <c r="B42" s="8" t="s">
        <v>148</v>
      </c>
      <c r="C42" s="61"/>
      <c r="D42" s="10" t="s">
        <v>149</v>
      </c>
      <c r="E42" s="3" t="s">
        <v>30</v>
      </c>
      <c r="F42" s="42" t="s">
        <v>23</v>
      </c>
      <c r="G42" s="22" t="s">
        <v>28</v>
      </c>
      <c r="H42" s="37">
        <v>1122.44793970667</v>
      </c>
      <c r="I42" s="3">
        <v>150</v>
      </c>
      <c r="J42" s="27">
        <v>41.928363901829499</v>
      </c>
      <c r="K42" s="27" t="str">
        <f>IF(OR(LEFT(G42,3)="SRM", LEFT(G42,3)="IRM", LEFT(G42,3)="CRM"),"", IF((J42*100/H42)&gt;5,"x",""))</f>
        <v/>
      </c>
      <c r="L42" s="26">
        <f>2*J42</f>
        <v>83.856727803658998</v>
      </c>
      <c r="M42" s="20"/>
      <c r="N42" s="20"/>
      <c r="O42" s="58">
        <f>IF(F42="Repeatability","---", SQRT(L42^2+(N42*H42*0.01)^2)+ABS(M42)*0.01*H42)</f>
        <v>83.856727803658998</v>
      </c>
      <c r="P42" s="6">
        <f>IF(F42="Repeatability","---", O42*100/H42)</f>
        <v>7.4708790347615874</v>
      </c>
      <c r="Q42" s="31">
        <f>IF(F42="Repeatability", "n/a",IF(E42="MG_P_KG",6,IF(E42="G_P_100G",2,"n/a")))</f>
        <v>6</v>
      </c>
      <c r="R42" s="34">
        <f>IF(Q42="n/a","-",2*(H42*2^(1-0.5*LOG(H42/(10^Q42))))/100)</f>
        <v>124.80167822006342</v>
      </c>
      <c r="S42" s="3">
        <f>IF(F42="Intermed. Precision","---",IF(LOG(J42/2)&lt;0,10^(TRUNC(LOG(J42/2))-1), 10^(TRUNC(LOG(J42/2)))))</f>
        <v>10</v>
      </c>
      <c r="T42" s="4">
        <f>2*SQRT(2)*J42</f>
        <v>118.59132175616357</v>
      </c>
      <c r="U42" s="22" t="str">
        <f>IF(F42="Repeatability",10*J42,"---")</f>
        <v>---</v>
      </c>
      <c r="V42" s="22" t="str">
        <f>IF(AND(U42&gt;H42,U42&lt;&gt;"---"),"x","")</f>
        <v/>
      </c>
      <c r="W42" s="52">
        <v>42101</v>
      </c>
    </row>
    <row r="43" spans="1:23" ht="25.5" customHeight="1">
      <c r="A43" s="65" t="s">
        <v>67</v>
      </c>
      <c r="B43" s="8" t="s">
        <v>148</v>
      </c>
      <c r="C43" s="61"/>
      <c r="D43" s="10" t="s">
        <v>149</v>
      </c>
      <c r="E43" s="3" t="s">
        <v>30</v>
      </c>
      <c r="F43" s="19" t="s">
        <v>23</v>
      </c>
      <c r="G43" s="22" t="s">
        <v>4</v>
      </c>
      <c r="H43" s="37">
        <v>1034.7453135506501</v>
      </c>
      <c r="I43" s="3">
        <v>62</v>
      </c>
      <c r="J43" s="27">
        <v>38.798733259694899</v>
      </c>
      <c r="K43" s="27" t="str">
        <f>IF(OR(LEFT(G43,3)="SRM", LEFT(G43,3)="IRM", LEFT(G43,3)="CRM"),"", IF((J43*100/H43)&gt;5,"x",""))</f>
        <v/>
      </c>
      <c r="L43" s="26">
        <f>2*J43</f>
        <v>77.597466519389798</v>
      </c>
      <c r="M43" s="20"/>
      <c r="N43" s="20"/>
      <c r="O43" s="58">
        <f>IF(F43="Repeatability","---", SQRT(L43^2+(N43*H43*0.01)^2)+ABS(M43)*0.01*H43)</f>
        <v>77.597466519389798</v>
      </c>
      <c r="P43" s="6">
        <f>IF(F43="Repeatability","---", O43*100/H43)</f>
        <v>7.4991851137861145</v>
      </c>
      <c r="Q43" s="31">
        <f>IF(F43="Repeatability", "n/a",IF(E43="MG_P_KG",6,IF(E43="G_P_100G",2,"n/a")))</f>
        <v>6</v>
      </c>
      <c r="R43" s="34">
        <f>IF(Q43="n/a","-",2*(H43*2^(1-0.5*LOG(H43/(10^Q43))))/100)</f>
        <v>116.46777895091356</v>
      </c>
      <c r="S43" s="3">
        <f>IF(F43="Intermed. Precision","---",IF(LOG(J43/2)&lt;0,10^(TRUNC(LOG(J43/2))-1), 10^(TRUNC(LOG(J43/2)))))</f>
        <v>10</v>
      </c>
      <c r="T43" s="4">
        <f>2*SQRT(2)*J43</f>
        <v>109.73938955751322</v>
      </c>
      <c r="U43" s="22" t="str">
        <f>IF(F43="Repeatability",10*J43,"---")</f>
        <v>---</v>
      </c>
      <c r="V43" s="22" t="str">
        <f>IF(AND(U43&gt;H43,U43&lt;&gt;"---"),"x","")</f>
        <v/>
      </c>
      <c r="W43" s="52">
        <v>42101</v>
      </c>
    </row>
    <row r="44" spans="1:23" ht="25.5" customHeight="1">
      <c r="A44" s="65" t="s">
        <v>26</v>
      </c>
      <c r="B44" s="8" t="s">
        <v>148</v>
      </c>
      <c r="C44" s="61"/>
      <c r="D44" s="10" t="s">
        <v>149</v>
      </c>
      <c r="E44" s="3" t="s">
        <v>30</v>
      </c>
      <c r="F44" s="42" t="s">
        <v>23</v>
      </c>
      <c r="G44" s="22" t="s">
        <v>27</v>
      </c>
      <c r="H44" s="37">
        <v>1097.6404419072901</v>
      </c>
      <c r="I44" s="3">
        <v>48</v>
      </c>
      <c r="J44" s="27">
        <v>41.251441023637497</v>
      </c>
      <c r="K44" s="27" t="str">
        <f>IF(OR(LEFT(G44,3)="SRM", LEFT(G44,3)="IRM", LEFT(G44,3)="CRM"),"", IF((J44*100/H44)&gt;5,"x",""))</f>
        <v/>
      </c>
      <c r="L44" s="26">
        <f>2*J44</f>
        <v>82.502882047274994</v>
      </c>
      <c r="M44" s="20"/>
      <c r="N44" s="20"/>
      <c r="O44" s="58">
        <f>IF(F44="Repeatability","---", SQRT(L44^2+(N44*H44*0.01)^2)+ABS(M44)*0.01*H44)</f>
        <v>82.502882047274994</v>
      </c>
      <c r="P44" s="6">
        <f>IF(F44="Repeatability","---", O44*100/H44)</f>
        <v>7.5163850471758975</v>
      </c>
      <c r="Q44" s="31">
        <f>IF(F44="Repeatability", "n/a",IF(E44="MG_P_KG",6,IF(E44="G_P_100G",2,"n/a")))</f>
        <v>6</v>
      </c>
      <c r="R44" s="34">
        <f>IF(Q44="n/a","-",2*(H44*2^(1-0.5*LOG(H44/(10^Q44))))/100)</f>
        <v>122.45463635269979</v>
      </c>
      <c r="S44" s="3">
        <f>IF(F44="Intermed. Precision","---",IF(LOG(J44/2)&lt;0,10^(TRUNC(LOG(J44/2))-1), 10^(TRUNC(LOG(J44/2)))))</f>
        <v>10</v>
      </c>
      <c r="T44" s="4">
        <f>2*SQRT(2)*J44</f>
        <v>116.67669472612404</v>
      </c>
      <c r="U44" s="22" t="str">
        <f>IF(F44="Repeatability",10*J44,"---")</f>
        <v>---</v>
      </c>
      <c r="V44" s="22" t="str">
        <f>IF(AND(U44&gt;H44,U44&lt;&gt;"---"),"x","")</f>
        <v/>
      </c>
      <c r="W44" s="52">
        <v>42101</v>
      </c>
    </row>
    <row r="45" spans="1:23" ht="25.5" customHeight="1">
      <c r="A45" s="65" t="s">
        <v>104</v>
      </c>
      <c r="B45" s="8" t="s">
        <v>148</v>
      </c>
      <c r="C45" s="61"/>
      <c r="D45" s="10" t="s">
        <v>149</v>
      </c>
      <c r="E45" s="3" t="s">
        <v>30</v>
      </c>
      <c r="F45" s="42" t="s">
        <v>23</v>
      </c>
      <c r="G45" s="22" t="s">
        <v>4</v>
      </c>
      <c r="H45" s="37">
        <v>877.85446443624005</v>
      </c>
      <c r="I45" s="3">
        <v>25</v>
      </c>
      <c r="J45" s="27">
        <v>18.356680009412901</v>
      </c>
      <c r="K45" s="27" t="str">
        <f>IF(OR(LEFT(G45,3)="SRM", LEFT(G45,3)="IRM", LEFT(G45,3)="CRM"),"", IF((J45*100/H45)&gt;5,"x",""))</f>
        <v/>
      </c>
      <c r="L45" s="26">
        <f>2*J45</f>
        <v>36.713360018825803</v>
      </c>
      <c r="M45" s="20"/>
      <c r="N45" s="20"/>
      <c r="O45" s="58">
        <f>IF(F45="Repeatability","---", SQRT(L45^2+(N45*H45*0.01)^2)+ABS(M45)*0.01*H45)</f>
        <v>36.713360018825803</v>
      </c>
      <c r="P45" s="6">
        <f>IF(F45="Repeatability","---", O45*100/H45)</f>
        <v>4.1821693123589911</v>
      </c>
      <c r="Q45" s="31">
        <f>IF(F45="Repeatability", "n/a",IF(E45="MG_P_KG",6,IF(E45="G_P_100G",2,"n/a")))</f>
        <v>6</v>
      </c>
      <c r="R45" s="34">
        <f>IF(Q45="n/a","-",2*(H45*2^(1-0.5*LOG(H45/(10^Q45))))/100)</f>
        <v>101.2845646971621</v>
      </c>
      <c r="S45" s="3">
        <f>IF(F45="Intermed. Precision","---",IF(LOG(J45/2)&lt;0,10^(TRUNC(LOG(J45/2))-1), 10^(TRUNC(LOG(J45/2)))))</f>
        <v>1</v>
      </c>
      <c r="T45" s="4">
        <f>2*SQRT(2)*J45</f>
        <v>51.920531658909603</v>
      </c>
      <c r="U45" s="22" t="str">
        <f>IF(F45="Repeatability",10*J45,"---")</f>
        <v>---</v>
      </c>
      <c r="V45" s="22" t="str">
        <f>IF(AND(U45&gt;H45,U45&lt;&gt;"---"),"x","")</f>
        <v/>
      </c>
      <c r="W45" s="52">
        <v>42101</v>
      </c>
    </row>
    <row r="46" spans="1:23" ht="25.5" hidden="1" customHeight="1">
      <c r="A46" s="65" t="s">
        <v>67</v>
      </c>
      <c r="B46" s="8" t="s">
        <v>148</v>
      </c>
      <c r="C46" s="61"/>
      <c r="D46" s="10" t="s">
        <v>149</v>
      </c>
      <c r="E46" s="3" t="s">
        <v>30</v>
      </c>
      <c r="F46" s="42" t="s">
        <v>24</v>
      </c>
      <c r="G46" s="22" t="s">
        <v>25</v>
      </c>
      <c r="H46" s="37">
        <v>1021.32266836571</v>
      </c>
      <c r="I46" s="3">
        <v>21</v>
      </c>
      <c r="J46" s="27">
        <v>20.846615070930198</v>
      </c>
      <c r="K46" s="27" t="str">
        <f>IF(OR(LEFT(G46,3)="SRM", LEFT(G46,3)="IRM", LEFT(G46,3)="CRM"),"", IF((J46*100/H46)&gt;5,"x",""))</f>
        <v/>
      </c>
      <c r="L46" s="26">
        <f>2*J46</f>
        <v>41.693230141860397</v>
      </c>
      <c r="M46" s="20"/>
      <c r="N46" s="20"/>
      <c r="O46" s="58" t="str">
        <f>IF(F46="Repeatability","---", SQRT(L46^2+(N46*H46*0.01)^2)+ABS(M46)*0.01*H46)</f>
        <v>---</v>
      </c>
      <c r="P46" s="6" t="str">
        <f>IF(F46="Repeatability","---", O46*100/H46)</f>
        <v>---</v>
      </c>
      <c r="Q46" s="31" t="str">
        <f>IF(F46="Repeatability", "n/a",IF(E46="MG_P_KG",6,IF(E46="G_P_100G",2,"n/a")))</f>
        <v>n/a</v>
      </c>
      <c r="R46" s="34" t="str">
        <f>IF(Q46="n/a","-",2*(H46*2^(1-0.5*LOG(H46/(10^Q46))))/100)</f>
        <v>-</v>
      </c>
      <c r="S46" s="3">
        <f>IF(F46="Intermed. Precision","---",IF(LOG(J46/2)&lt;0,10^(TRUNC(LOG(J46/2))-1), 10^(TRUNC(LOG(J46/2)))))</f>
        <v>10</v>
      </c>
      <c r="T46" s="4">
        <f>2*SQRT(2)*J46</f>
        <v>58.963131525761696</v>
      </c>
      <c r="U46" s="22">
        <f>IF(F46="Repeatability",10*J46,"---")</f>
        <v>208.46615070930198</v>
      </c>
      <c r="V46" s="22" t="str">
        <f>IF(AND(U46&gt;H46,U46&lt;&gt;"---"),"x","")</f>
        <v/>
      </c>
      <c r="W46" s="52">
        <v>42101</v>
      </c>
    </row>
    <row r="47" spans="1:23" ht="25.5" hidden="1" customHeight="1">
      <c r="A47" s="65" t="s">
        <v>104</v>
      </c>
      <c r="B47" s="8" t="s">
        <v>148</v>
      </c>
      <c r="C47" s="61"/>
      <c r="D47" s="10" t="s">
        <v>149</v>
      </c>
      <c r="E47" s="3" t="s">
        <v>30</v>
      </c>
      <c r="F47" s="42" t="s">
        <v>24</v>
      </c>
      <c r="G47" s="22" t="s">
        <v>25</v>
      </c>
      <c r="H47" s="37">
        <v>919.19040153307105</v>
      </c>
      <c r="I47" s="3">
        <v>14</v>
      </c>
      <c r="J47" s="27">
        <v>21.181521890284401</v>
      </c>
      <c r="K47" s="27" t="str">
        <f>IF(OR(LEFT(G47,3)="SRM", LEFT(G47,3)="IRM", LEFT(G47,3)="CRM"),"", IF((J47*100/H47)&gt;5,"x",""))</f>
        <v/>
      </c>
      <c r="L47" s="26">
        <f>2*J47</f>
        <v>42.363043780568802</v>
      </c>
      <c r="M47" s="20"/>
      <c r="N47" s="20"/>
      <c r="O47" s="58" t="str">
        <f>IF(F47="Repeatability","---", SQRT(L47^2+(N47*H47*0.01)^2)+ABS(M47)*0.01*H47)</f>
        <v>---</v>
      </c>
      <c r="P47" s="6" t="str">
        <f>IF(F47="Repeatability","---", O47*100/H47)</f>
        <v>---</v>
      </c>
      <c r="Q47" s="31" t="str">
        <f>IF(F47="Repeatability", "n/a",IF(E47="MG_P_KG",6,IF(E47="G_P_100G",2,"n/a")))</f>
        <v>n/a</v>
      </c>
      <c r="R47" s="34" t="str">
        <f>IF(Q47="n/a","-",2*(H47*2^(1-0.5*LOG(H47/(10^Q47))))/100)</f>
        <v>-</v>
      </c>
      <c r="S47" s="3">
        <f>IF(F47="Intermed. Precision","---",IF(LOG(J47/2)&lt;0,10^(TRUNC(LOG(J47/2))-1), 10^(TRUNC(LOG(J47/2)))))</f>
        <v>10</v>
      </c>
      <c r="T47" s="4">
        <f>2*SQRT(2)*J47</f>
        <v>59.910391057885597</v>
      </c>
      <c r="U47" s="22">
        <f>IF(F47="Repeatability",10*J47,"---")</f>
        <v>211.81521890284401</v>
      </c>
      <c r="V47" s="22" t="str">
        <f>IF(AND(U47&gt;H47,U47&lt;&gt;"---"),"x","")</f>
        <v/>
      </c>
      <c r="W47" s="52">
        <v>42101</v>
      </c>
    </row>
    <row r="48" spans="1:23" ht="25.5" customHeight="1">
      <c r="A48" s="65" t="s">
        <v>64</v>
      </c>
      <c r="B48" s="8" t="s">
        <v>148</v>
      </c>
      <c r="C48" s="61"/>
      <c r="D48" s="10" t="s">
        <v>149</v>
      </c>
      <c r="E48" s="3" t="s">
        <v>30</v>
      </c>
      <c r="F48" s="42" t="s">
        <v>23</v>
      </c>
      <c r="G48" s="22" t="s">
        <v>4</v>
      </c>
      <c r="H48" s="37">
        <v>647.17881309857103</v>
      </c>
      <c r="I48" s="3">
        <v>7</v>
      </c>
      <c r="J48" s="27">
        <v>27.9497904362543</v>
      </c>
      <c r="K48" s="27" t="str">
        <f>IF(OR(LEFT(G48,3)="SRM", LEFT(G48,3)="IRM", LEFT(G48,3)="CRM"),"", IF((J48*100/H48)&gt;5,"x",""))</f>
        <v/>
      </c>
      <c r="L48" s="26">
        <f>2*J48</f>
        <v>55.899580872508601</v>
      </c>
      <c r="M48" s="20"/>
      <c r="N48" s="20"/>
      <c r="O48" s="58">
        <f>IF(F48="Repeatability","---", SQRT(L48^2+(N48*H48*0.01)^2)+ABS(M48)*0.01*H48)</f>
        <v>55.899580872508601</v>
      </c>
      <c r="P48" s="6">
        <f>IF(F48="Repeatability","---", O48*100/H48)</f>
        <v>8.6374244244603542</v>
      </c>
      <c r="Q48" s="31">
        <f>IF(F48="Repeatability", "n/a",IF(E48="MG_P_KG",6,IF(E48="G_P_100G",2,"n/a")))</f>
        <v>6</v>
      </c>
      <c r="R48" s="34">
        <f>IF(Q48="n/a","-",2*(H48*2^(1-0.5*LOG(H48/(10^Q48))))/100)</f>
        <v>78.17591164000055</v>
      </c>
      <c r="S48" s="3">
        <f>IF(F48="Intermed. Precision","---",IF(LOG(J48/2)&lt;0,10^(TRUNC(LOG(J48/2))-1), 10^(TRUNC(LOG(J48/2)))))</f>
        <v>10</v>
      </c>
      <c r="T48" s="4">
        <f>2*SQRT(2)*J48</f>
        <v>79.053945400873317</v>
      </c>
      <c r="U48" s="22" t="str">
        <f>IF(F48="Repeatability",10*J48,"---")</f>
        <v>---</v>
      </c>
      <c r="V48" s="22" t="str">
        <f>IF(AND(U48&gt;H48,U48&lt;&gt;"---"),"x","")</f>
        <v/>
      </c>
      <c r="W48" s="52">
        <v>42101</v>
      </c>
    </row>
    <row r="49" spans="1:23" ht="25.5" customHeight="1">
      <c r="A49" s="65" t="s">
        <v>64</v>
      </c>
      <c r="B49" s="8" t="s">
        <v>150</v>
      </c>
      <c r="C49" s="61"/>
      <c r="D49" s="10" t="s">
        <v>151</v>
      </c>
      <c r="E49" s="3" t="s">
        <v>152</v>
      </c>
      <c r="F49" s="19" t="s">
        <v>23</v>
      </c>
      <c r="G49" s="22" t="s">
        <v>4</v>
      </c>
      <c r="H49" s="37">
        <v>1499.5</v>
      </c>
      <c r="I49" s="3">
        <v>12</v>
      </c>
      <c r="J49" s="27">
        <v>67.953335704241397</v>
      </c>
      <c r="K49" s="27" t="str">
        <f>IF(OR(LEFT(G49,3)="SRM", LEFT(G49,3)="IRM", LEFT(G49,3)="CRM"),"", IF((J49*100/H49)&gt;5,"x",""))</f>
        <v/>
      </c>
      <c r="L49" s="26">
        <f>2*J49</f>
        <v>135.90667140848279</v>
      </c>
      <c r="M49" s="20"/>
      <c r="N49" s="20"/>
      <c r="O49" s="58">
        <f>IF(F49="Repeatability","---", SQRT(L49^2+(N49*H49*0.01)^2)+ABS(M49)*0.01*H49)</f>
        <v>135.90667140848279</v>
      </c>
      <c r="P49" s="6">
        <f>IF(F49="Repeatability","---", O49*100/H49)</f>
        <v>9.0634659158708093</v>
      </c>
      <c r="Q49" s="31" t="str">
        <f>IF(F49="Repeatability", "n/a",IF(E49="MG_P_KG",6,IF(E49="G_P_100G",2,"n/a")))</f>
        <v>n/a</v>
      </c>
      <c r="R49" s="34" t="str">
        <f>IF(Q49="n/a","-",2*(H49*2^(1-0.5*LOG(H49/(10^Q49))))/100)</f>
        <v>-</v>
      </c>
      <c r="S49" s="3">
        <f>IF(F49="Intermed. Precision","---",IF(LOG(J49/2)&lt;0,10^(TRUNC(LOG(J49/2))-1), 10^(TRUNC(LOG(J49/2)))))</f>
        <v>10</v>
      </c>
      <c r="T49" s="4">
        <f>2*SQRT(2)*J49</f>
        <v>192.20105792286012</v>
      </c>
      <c r="U49" s="22" t="str">
        <f>IF(F49="Repeatability",10*J49,"---")</f>
        <v>---</v>
      </c>
      <c r="V49" s="22" t="str">
        <f>IF(AND(U49&gt;H49,U49&lt;&gt;"---"),"x","")</f>
        <v/>
      </c>
      <c r="W49" s="52">
        <v>42101</v>
      </c>
    </row>
    <row r="50" spans="1:23" ht="25.5" customHeight="1">
      <c r="A50" s="65" t="s">
        <v>64</v>
      </c>
      <c r="B50" s="8" t="s">
        <v>150</v>
      </c>
      <c r="C50" s="61"/>
      <c r="D50" s="10" t="s">
        <v>151</v>
      </c>
      <c r="E50" s="3" t="s">
        <v>152</v>
      </c>
      <c r="F50" s="42" t="s">
        <v>23</v>
      </c>
      <c r="G50" s="22" t="s">
        <v>4</v>
      </c>
      <c r="H50" s="37">
        <v>1659.1818181818201</v>
      </c>
      <c r="I50" s="3">
        <v>11</v>
      </c>
      <c r="J50" s="27">
        <v>116.770898460501</v>
      </c>
      <c r="K50" s="27" t="str">
        <f>IF(OR(LEFT(G50,3)="SRM", LEFT(G50,3)="IRM", LEFT(G50,3)="CRM"),"", IF((J50*100/H50)&gt;5,"x",""))</f>
        <v>x</v>
      </c>
      <c r="L50" s="26">
        <f>2*J50</f>
        <v>233.541796921002</v>
      </c>
      <c r="M50" s="20"/>
      <c r="N50" s="20"/>
      <c r="O50" s="58">
        <f>IF(F50="Repeatability","---", SQRT(L50^2+(N50*H50*0.01)^2)+ABS(M50)*0.01*H50)</f>
        <v>233.541796921002</v>
      </c>
      <c r="P50" s="6">
        <f>IF(F50="Repeatability","---", O50*100/H50)</f>
        <v>14.075720596849591</v>
      </c>
      <c r="Q50" s="31" t="str">
        <f>IF(F50="Repeatability", "n/a",IF(E50="MG_P_KG",6,IF(E50="G_P_100G",2,"n/a")))</f>
        <v>n/a</v>
      </c>
      <c r="R50" s="34" t="str">
        <f>IF(Q50="n/a","-",2*(H50*2^(1-0.5*LOG(H50/(10^Q50))))/100)</f>
        <v>-</v>
      </c>
      <c r="S50" s="3">
        <f>IF(F50="Intermed. Precision","---",IF(LOG(J50/2)&lt;0,10^(TRUNC(LOG(J50/2))-1), 10^(TRUNC(LOG(J50/2)))))</f>
        <v>10</v>
      </c>
      <c r="T50" s="4">
        <f>2*SQRT(2)*J50</f>
        <v>330.27797658666418</v>
      </c>
      <c r="U50" s="22" t="str">
        <f>IF(F50="Repeatability",10*J50,"---")</f>
        <v>---</v>
      </c>
      <c r="V50" s="22" t="str">
        <f>IF(AND(U50&gt;H50,U50&lt;&gt;"---"),"x","")</f>
        <v/>
      </c>
      <c r="W50" s="52">
        <v>42101</v>
      </c>
    </row>
    <row r="51" spans="1:23" ht="25.5" hidden="1" customHeight="1">
      <c r="A51" s="65" t="s">
        <v>129</v>
      </c>
      <c r="B51" s="8" t="s">
        <v>153</v>
      </c>
      <c r="C51" s="61"/>
      <c r="D51" s="10" t="s">
        <v>154</v>
      </c>
      <c r="E51" s="3" t="s">
        <v>155</v>
      </c>
      <c r="F51" s="19" t="s">
        <v>24</v>
      </c>
      <c r="G51" s="22" t="s">
        <v>25</v>
      </c>
      <c r="H51" s="37">
        <v>132.915333333333</v>
      </c>
      <c r="I51" s="3">
        <v>15</v>
      </c>
      <c r="J51" s="27">
        <v>0.28752391204906802</v>
      </c>
      <c r="K51" s="27" t="str">
        <f>IF(OR(LEFT(G51,3)="SRM", LEFT(G51,3)="IRM", LEFT(G51,3)="CRM"),"", IF((J51*100/H51)&gt;5,"x",""))</f>
        <v/>
      </c>
      <c r="L51" s="26">
        <f>2*J51</f>
        <v>0.57504782409813604</v>
      </c>
      <c r="M51" s="20"/>
      <c r="N51" s="20"/>
      <c r="O51" s="58" t="str">
        <f>IF(F51="Repeatability","---", SQRT(L51^2+(N51*H51*0.01)^2)+ABS(M51)*0.01*H51)</f>
        <v>---</v>
      </c>
      <c r="P51" s="6" t="str">
        <f>IF(F51="Repeatability","---", O51*100/H51)</f>
        <v>---</v>
      </c>
      <c r="Q51" s="31" t="str">
        <f>IF(F51="Repeatability", "n/a",IF(E51="MG_P_KG",6,IF(E51="G_P_100G",2,"n/a")))</f>
        <v>n/a</v>
      </c>
      <c r="R51" s="34" t="str">
        <f>IF(Q51="n/a","-",2*(H51*2^(1-0.5*LOG(H51/(10^Q51))))/100)</f>
        <v>-</v>
      </c>
      <c r="S51" s="3">
        <f>IF(F51="Intermed. Precision","---",IF(LOG(J51/2)&lt;0,10^(TRUNC(LOG(J51/2))-1), 10^(TRUNC(LOG(J51/2)))))</f>
        <v>0.1</v>
      </c>
      <c r="T51" s="4">
        <f>2*SQRT(2)*J51</f>
        <v>0.81324043185272199</v>
      </c>
      <c r="U51" s="22">
        <f>IF(F51="Repeatability",10*J51,"---")</f>
        <v>2.8752391204906802</v>
      </c>
      <c r="V51" s="22" t="str">
        <f>IF(AND(U51&gt;H51,U51&lt;&gt;"---"),"x","")</f>
        <v/>
      </c>
      <c r="W51" s="52">
        <v>42101</v>
      </c>
    </row>
    <row r="52" spans="1:23" ht="25.5" hidden="1" customHeight="1">
      <c r="A52" s="65" t="s">
        <v>64</v>
      </c>
      <c r="B52" s="8" t="s">
        <v>153</v>
      </c>
      <c r="C52" s="61"/>
      <c r="D52" s="10" t="s">
        <v>154</v>
      </c>
      <c r="E52" s="3" t="s">
        <v>155</v>
      </c>
      <c r="F52" s="42" t="s">
        <v>24</v>
      </c>
      <c r="G52" s="22" t="s">
        <v>25</v>
      </c>
      <c r="H52" s="37">
        <v>481.61571428571398</v>
      </c>
      <c r="I52" s="3">
        <v>7</v>
      </c>
      <c r="J52" s="27">
        <v>0.19359383107054601</v>
      </c>
      <c r="K52" s="27" t="str">
        <f>IF(OR(LEFT(G52,3)="SRM", LEFT(G52,3)="IRM", LEFT(G52,3)="CRM"),"", IF((J52*100/H52)&gt;5,"x",""))</f>
        <v/>
      </c>
      <c r="L52" s="26">
        <f>2*J52</f>
        <v>0.38718766214109201</v>
      </c>
      <c r="M52" s="20"/>
      <c r="N52" s="20"/>
      <c r="O52" s="58" t="str">
        <f>IF(F52="Repeatability","---", SQRT(L52^2+(N52*H52*0.01)^2)+ABS(M52)*0.01*H52)</f>
        <v>---</v>
      </c>
      <c r="P52" s="6" t="str">
        <f>IF(F52="Repeatability","---", O52*100/H52)</f>
        <v>---</v>
      </c>
      <c r="Q52" s="31" t="str">
        <f>IF(F52="Repeatability", "n/a",IF(E52="MG_P_KG",6,IF(E52="G_P_100G",2,"n/a")))</f>
        <v>n/a</v>
      </c>
      <c r="R52" s="34" t="str">
        <f>IF(Q52="n/a","-",2*(H52*2^(1-0.5*LOG(H52/(10^Q52))))/100)</f>
        <v>-</v>
      </c>
      <c r="S52" s="3">
        <f>IF(F52="Intermed. Precision","---",IF(LOG(J52/2)&lt;0,10^(TRUNC(LOG(J52/2))-1), 10^(TRUNC(LOG(J52/2)))))</f>
        <v>0.01</v>
      </c>
      <c r="T52" s="4">
        <f>2*SQRT(2)*J52</f>
        <v>0.54756604298346412</v>
      </c>
      <c r="U52" s="22">
        <f>IF(F52="Repeatability",10*J52,"---")</f>
        <v>1.9359383107054602</v>
      </c>
      <c r="V52" s="22" t="str">
        <f>IF(AND(U52&gt;H52,U52&lt;&gt;"---"),"x","")</f>
        <v/>
      </c>
      <c r="W52" s="52">
        <v>42101</v>
      </c>
    </row>
    <row r="53" spans="1:23" ht="25.5" customHeight="1">
      <c r="A53" s="65" t="s">
        <v>70</v>
      </c>
      <c r="B53" s="8" t="s">
        <v>345</v>
      </c>
      <c r="C53" s="61"/>
      <c r="D53" s="10" t="s">
        <v>342</v>
      </c>
      <c r="E53" s="3" t="s">
        <v>22</v>
      </c>
      <c r="F53" s="42" t="s">
        <v>23</v>
      </c>
      <c r="G53" s="22" t="s">
        <v>343</v>
      </c>
      <c r="H53" s="37">
        <v>1</v>
      </c>
      <c r="I53" s="3" t="s">
        <v>344</v>
      </c>
      <c r="J53" s="27">
        <v>1.08</v>
      </c>
      <c r="K53" s="27" t="str">
        <f>IF(OR(LEFT(G53,3)="SRM", LEFT(G53,3)="IRM", LEFT(G53,3)="CRM"),"", IF((J53*100/H53)&gt;5,"x",""))</f>
        <v>x</v>
      </c>
      <c r="L53" s="26">
        <f>2*J53</f>
        <v>2.16</v>
      </c>
      <c r="M53" s="20"/>
      <c r="N53" s="20"/>
      <c r="O53" s="58">
        <f>IF(F53="Repeatability","---", SQRT(L53^2+(N53*H53*0.01)^2)+ABS(M53)*0.01*H53)</f>
        <v>2.16</v>
      </c>
      <c r="P53" s="6">
        <f>IF(F53="Repeatability","---", O53*100/H53)</f>
        <v>216</v>
      </c>
      <c r="Q53" s="31">
        <f>IF(F53="Repeatability", "n/a",IF(E53="MG_P_KG",6,IF(E53="G_P_100G",2,"n/a")))</f>
        <v>2</v>
      </c>
      <c r="R53" s="34"/>
      <c r="S53" s="3">
        <f>IF(F53="Intermed. Precision","---",IF(LOG(J53/2)&lt;0,10^(TRUNC(LOG(J53/2))-1), 10^(TRUNC(LOG(J53/2)))))</f>
        <v>0.1</v>
      </c>
      <c r="T53" s="4">
        <f>2*SQRT(2)*J53</f>
        <v>3.0547012947258856</v>
      </c>
      <c r="U53" s="22" t="str">
        <f>IF(F53="Repeatability",10*J53,"---")</f>
        <v>---</v>
      </c>
      <c r="V53" s="22"/>
      <c r="W53" s="52">
        <v>42115</v>
      </c>
    </row>
    <row r="54" spans="1:23" ht="25.5" customHeight="1">
      <c r="A54" s="65" t="s">
        <v>70</v>
      </c>
      <c r="B54" s="8" t="s">
        <v>346</v>
      </c>
      <c r="C54" s="61"/>
      <c r="D54" s="10" t="s">
        <v>342</v>
      </c>
      <c r="E54" s="3" t="s">
        <v>22</v>
      </c>
      <c r="F54" s="42" t="s">
        <v>23</v>
      </c>
      <c r="G54" s="22" t="s">
        <v>343</v>
      </c>
      <c r="H54" s="37">
        <v>1</v>
      </c>
      <c r="I54" s="3" t="s">
        <v>344</v>
      </c>
      <c r="J54" s="27">
        <v>1.05</v>
      </c>
      <c r="K54" s="27" t="str">
        <f>IF(OR(LEFT(G54,3)="SRM", LEFT(G54,3)="IRM", LEFT(G54,3)="CRM"),"", IF((J54*100/H54)&gt;5,"x",""))</f>
        <v>x</v>
      </c>
      <c r="L54" s="26">
        <f>2*J54</f>
        <v>2.1</v>
      </c>
      <c r="M54" s="20"/>
      <c r="N54" s="20"/>
      <c r="O54" s="58">
        <f>IF(F54="Repeatability","---", SQRT(L54^2+(N54*H54*0.01)^2)+ABS(M54)*0.01*H54)</f>
        <v>2.1</v>
      </c>
      <c r="P54" s="6">
        <f>IF(F54="Repeatability","---", O54*100/H54)</f>
        <v>210</v>
      </c>
      <c r="Q54" s="31">
        <f>IF(F54="Repeatability", "n/a",IF(E54="MG_P_KG",6,IF(E54="G_P_100G",2,"n/a")))</f>
        <v>2</v>
      </c>
      <c r="R54" s="34"/>
      <c r="S54" s="3">
        <f>IF(F54="Intermed. Precision","---",IF(LOG(J54/2)&lt;0,10^(TRUNC(LOG(J54/2))-1), 10^(TRUNC(LOG(J54/2)))))</f>
        <v>0.1</v>
      </c>
      <c r="T54" s="4">
        <f>2*SQRT(2)*J54</f>
        <v>2.9698484809835</v>
      </c>
      <c r="U54" s="22" t="str">
        <f>IF(F54="Repeatability",10*J54,"---")</f>
        <v>---</v>
      </c>
      <c r="V54" s="22"/>
      <c r="W54" s="52">
        <v>42115</v>
      </c>
    </row>
    <row r="55" spans="1:23" ht="25.5" hidden="1" customHeight="1">
      <c r="A55" s="65" t="s">
        <v>31</v>
      </c>
      <c r="B55" s="8" t="s">
        <v>38</v>
      </c>
      <c r="C55" s="61"/>
      <c r="D55" s="10" t="s">
        <v>39</v>
      </c>
      <c r="E55" s="3" t="s">
        <v>40</v>
      </c>
      <c r="F55" s="42" t="s">
        <v>24</v>
      </c>
      <c r="G55" s="22" t="s">
        <v>25</v>
      </c>
      <c r="H55" s="37">
        <v>1.0341715415019801</v>
      </c>
      <c r="I55" s="3">
        <v>253</v>
      </c>
      <c r="J55" s="27">
        <v>0</v>
      </c>
      <c r="K55" s="27" t="str">
        <f>IF(OR(LEFT(G55,3)="SRM", LEFT(G55,3)="IRM", LEFT(G55,3)="CRM"),"", IF((J55*100/H55)&gt;5,"x",""))</f>
        <v/>
      </c>
      <c r="L55" s="26">
        <f>2*J55</f>
        <v>0</v>
      </c>
      <c r="M55" s="20"/>
      <c r="N55" s="20"/>
      <c r="O55" s="58" t="str">
        <f>IF(F55="Repeatability","---", SQRT(L55^2+(N55*H55*0.01)^2)+ABS(M55)*0.01*H55)</f>
        <v>---</v>
      </c>
      <c r="P55" s="6" t="str">
        <f>IF(F55="Repeatability","---", O55*100/H55)</f>
        <v>---</v>
      </c>
      <c r="Q55" s="31" t="str">
        <f>IF(F55="Repeatability", "n/a",IF(E55="MG_P_KG",6,IF(E55="G_P_100G",2,"n/a")))</f>
        <v>n/a</v>
      </c>
      <c r="R55" s="34" t="str">
        <f>IF(Q55="n/a","-",2*(H55*2^(1-0.5*LOG(H55/(10^Q55))))/100)</f>
        <v>-</v>
      </c>
      <c r="S55" s="3" t="e">
        <f>IF(F55="Intermed. Precision","---",IF(LOG(J55/2)&lt;0,10^(TRUNC(LOG(J55/2))-1), 10^(TRUNC(LOG(J55/2)))))</f>
        <v>#NUM!</v>
      </c>
      <c r="T55" s="4">
        <f>2*SQRT(2)*J55</f>
        <v>0</v>
      </c>
      <c r="U55" s="22">
        <f>IF(F55="Repeatability",10*J55,"---")</f>
        <v>0</v>
      </c>
      <c r="V55" s="22" t="str">
        <f>IF(AND(U55&gt;H55,U55&lt;&gt;"---"),"x","")</f>
        <v/>
      </c>
      <c r="W55" s="52">
        <v>42101</v>
      </c>
    </row>
    <row r="56" spans="1:23" ht="25.5" hidden="1" customHeight="1">
      <c r="A56" s="65" t="s">
        <v>31</v>
      </c>
      <c r="B56" s="8" t="s">
        <v>38</v>
      </c>
      <c r="C56" s="61"/>
      <c r="D56" s="10" t="s">
        <v>39</v>
      </c>
      <c r="E56" s="3" t="s">
        <v>40</v>
      </c>
      <c r="F56" s="42" t="s">
        <v>24</v>
      </c>
      <c r="G56" s="22" t="s">
        <v>25</v>
      </c>
      <c r="H56" s="72">
        <v>1.0290594340000001</v>
      </c>
      <c r="I56" s="3">
        <v>106</v>
      </c>
      <c r="J56" s="71">
        <v>9.0000000000000006E-5</v>
      </c>
      <c r="K56" s="27" t="str">
        <f>IF(OR(LEFT(G56,3)="SRM", LEFT(G56,3)="IRM", LEFT(G56,3)="CRM"),"", IF((J56*100/H56)&gt;5,"x",""))</f>
        <v/>
      </c>
      <c r="L56" s="70">
        <f>2*J56</f>
        <v>1.8000000000000001E-4</v>
      </c>
      <c r="M56" s="20"/>
      <c r="N56" s="20"/>
      <c r="O56" s="58" t="str">
        <f>IF(F56="Repeatability","---", SQRT(L56^2+(N56*H56*0.01)^2)+ABS(M56)*0.01*H56)</f>
        <v>---</v>
      </c>
      <c r="P56" s="6" t="str">
        <f>IF(F56="Repeatability","---", O56*100/H56)</f>
        <v>---</v>
      </c>
      <c r="Q56" s="31" t="str">
        <f>IF(F56="Repeatability", "n/a",IF(E56="MG_P_KG",6,IF(E56="G_P_100G",2,"n/a")))</f>
        <v>n/a</v>
      </c>
      <c r="R56" s="34" t="str">
        <f>IF(Q56="n/a","-",2*(H56*2^(1-0.5*LOG(H56/(10^Q56))))/100)</f>
        <v>-</v>
      </c>
      <c r="S56" s="3">
        <f>IF(F56="Intermed. Precision","---",IF(LOG(J56/2)&lt;0,10^(TRUNC(LOG(J56/2))-1), 10^(TRUNC(LOG(J56/2)))))</f>
        <v>1.0000000000000001E-5</v>
      </c>
      <c r="T56" s="4">
        <f>2*SQRT(2)*J56</f>
        <v>2.5455844122715713E-4</v>
      </c>
      <c r="U56" s="22">
        <f>IF(F56="Repeatability",10*J56,"---")</f>
        <v>9.0000000000000008E-4</v>
      </c>
      <c r="V56" s="22" t="str">
        <f>IF(AND(U56&gt;H56,U56&lt;&gt;"---"),"x","")</f>
        <v/>
      </c>
      <c r="W56" s="52">
        <v>42093</v>
      </c>
    </row>
    <row r="57" spans="1:23" ht="25.5" hidden="1" customHeight="1">
      <c r="A57" s="65" t="s">
        <v>31</v>
      </c>
      <c r="B57" s="8" t="s">
        <v>38</v>
      </c>
      <c r="C57" s="61"/>
      <c r="D57" s="10" t="s">
        <v>39</v>
      </c>
      <c r="E57" s="3" t="s">
        <v>40</v>
      </c>
      <c r="F57" s="42" t="s">
        <v>24</v>
      </c>
      <c r="G57" s="22" t="s">
        <v>25</v>
      </c>
      <c r="H57" s="72">
        <v>1.0358288659999999</v>
      </c>
      <c r="I57" s="3">
        <v>97</v>
      </c>
      <c r="J57" s="71">
        <v>6.0999999999999999E-5</v>
      </c>
      <c r="K57" s="27" t="str">
        <f>IF(OR(LEFT(G57,3)="SRM", LEFT(G57,3)="IRM", LEFT(G57,3)="CRM"),"", IF((J57*100/H57)&gt;5,"x",""))</f>
        <v/>
      </c>
      <c r="L57" s="70">
        <f>2*J57</f>
        <v>1.22E-4</v>
      </c>
      <c r="M57" s="20"/>
      <c r="N57" s="20"/>
      <c r="O57" s="58" t="str">
        <f>IF(F57="Repeatability","---", SQRT(L57^2+(N57*H57*0.01)^2)+ABS(M57)*0.01*H57)</f>
        <v>---</v>
      </c>
      <c r="P57" s="6" t="str">
        <f>IF(F57="Repeatability","---", O57*100/H57)</f>
        <v>---</v>
      </c>
      <c r="Q57" s="31" t="str">
        <f>IF(F57="Repeatability", "n/a",IF(E57="MG_P_KG",6,IF(E57="G_P_100G",2,"n/a")))</f>
        <v>n/a</v>
      </c>
      <c r="R57" s="34" t="str">
        <f>IF(Q57="n/a","-",2*(H57*2^(1-0.5*LOG(H57/(10^Q57))))/100)</f>
        <v>-</v>
      </c>
      <c r="S57" s="3">
        <f>IF(F57="Intermed. Precision","---",IF(LOG(J57/2)&lt;0,10^(TRUNC(LOG(J57/2))-1), 10^(TRUNC(LOG(J57/2)))))</f>
        <v>1.0000000000000001E-5</v>
      </c>
      <c r="T57" s="4">
        <f>2*SQRT(2)*J57</f>
        <v>1.725340546095176E-4</v>
      </c>
      <c r="U57" s="22">
        <f>IF(F57="Repeatability",10*J57,"---")</f>
        <v>6.0999999999999997E-4</v>
      </c>
      <c r="V57" s="22" t="str">
        <f>IF(AND(U57&gt;H57,U57&lt;&gt;"---"),"x","")</f>
        <v/>
      </c>
      <c r="W57" s="52">
        <v>42093</v>
      </c>
    </row>
    <row r="58" spans="1:23" ht="25.5" hidden="1" customHeight="1">
      <c r="A58" s="65" t="s">
        <v>84</v>
      </c>
      <c r="B58" s="8" t="s">
        <v>38</v>
      </c>
      <c r="C58" s="61"/>
      <c r="D58" s="10" t="s">
        <v>39</v>
      </c>
      <c r="E58" s="3" t="s">
        <v>40</v>
      </c>
      <c r="F58" s="42" t="s">
        <v>24</v>
      </c>
      <c r="G58" s="22" t="s">
        <v>25</v>
      </c>
      <c r="H58" s="37">
        <v>1.0275771428571401</v>
      </c>
      <c r="I58" s="3">
        <v>70</v>
      </c>
      <c r="J58" s="27">
        <v>0</v>
      </c>
      <c r="K58" s="27" t="str">
        <f>IF(OR(LEFT(G58,3)="SRM", LEFT(G58,3)="IRM", LEFT(G58,3)="CRM"),"", IF((J58*100/H58)&gt;5,"x",""))</f>
        <v/>
      </c>
      <c r="L58" s="26">
        <f>2*J58</f>
        <v>0</v>
      </c>
      <c r="M58" s="20"/>
      <c r="N58" s="20"/>
      <c r="O58" s="58" t="str">
        <f>IF(F58="Repeatability","---", SQRT(L58^2+(N58*H58*0.01)^2)+ABS(M58)*0.01*H58)</f>
        <v>---</v>
      </c>
      <c r="P58" s="6" t="str">
        <f>IF(F58="Repeatability","---", O58*100/H58)</f>
        <v>---</v>
      </c>
      <c r="Q58" s="31" t="str">
        <f>IF(F58="Repeatability", "n/a",IF(E58="MG_P_KG",6,IF(E58="G_P_100G",2,"n/a")))</f>
        <v>n/a</v>
      </c>
      <c r="R58" s="34" t="str">
        <f>IF(Q58="n/a","-",2*(H58*2^(1-0.5*LOG(H58/(10^Q58))))/100)</f>
        <v>-</v>
      </c>
      <c r="S58" s="3" t="e">
        <f>IF(F58="Intermed. Precision","---",IF(LOG(J58/2)&lt;0,10^(TRUNC(LOG(J58/2))-1), 10^(TRUNC(LOG(J58/2)))))</f>
        <v>#NUM!</v>
      </c>
      <c r="T58" s="4">
        <f>2*SQRT(2)*J58</f>
        <v>0</v>
      </c>
      <c r="U58" s="22">
        <f>IF(F58="Repeatability",10*J58,"---")</f>
        <v>0</v>
      </c>
      <c r="V58" s="22" t="str">
        <f>IF(AND(U58&gt;H58,U58&lt;&gt;"---"),"x","")</f>
        <v/>
      </c>
      <c r="W58" s="52">
        <v>42101</v>
      </c>
    </row>
    <row r="59" spans="1:23" ht="25.5" hidden="1" customHeight="1">
      <c r="A59" s="65" t="s">
        <v>64</v>
      </c>
      <c r="B59" s="8" t="s">
        <v>38</v>
      </c>
      <c r="C59" s="61"/>
      <c r="D59" s="10" t="s">
        <v>39</v>
      </c>
      <c r="E59" s="3" t="s">
        <v>40</v>
      </c>
      <c r="F59" s="42" t="s">
        <v>24</v>
      </c>
      <c r="G59" s="22" t="s">
        <v>25</v>
      </c>
      <c r="H59" s="37">
        <v>1.0334453125</v>
      </c>
      <c r="I59" s="3">
        <v>64</v>
      </c>
      <c r="J59" s="27">
        <v>5.4486236794258802E-5</v>
      </c>
      <c r="K59" s="27" t="str">
        <f>IF(OR(LEFT(G59,3)="SRM", LEFT(G59,3)="IRM", LEFT(G59,3)="CRM"),"", IF((J59*100/H59)&gt;5,"x",""))</f>
        <v/>
      </c>
      <c r="L59" s="26">
        <f>2*J59</f>
        <v>1.089724735885176E-4</v>
      </c>
      <c r="M59" s="20"/>
      <c r="N59" s="20"/>
      <c r="O59" s="58" t="str">
        <f>IF(F59="Repeatability","---", SQRT(L59^2+(N59*H59*0.01)^2)+ABS(M59)*0.01*H59)</f>
        <v>---</v>
      </c>
      <c r="P59" s="6" t="str">
        <f>IF(F59="Repeatability","---", O59*100/H59)</f>
        <v>---</v>
      </c>
      <c r="Q59" s="31" t="str">
        <f>IF(F59="Repeatability", "n/a",IF(E59="MG_P_KG",6,IF(E59="G_P_100G",2,"n/a")))</f>
        <v>n/a</v>
      </c>
      <c r="R59" s="34" t="str">
        <f>IF(Q59="n/a","-",2*(H59*2^(1-0.5*LOG(H59/(10^Q59))))/100)</f>
        <v>-</v>
      </c>
      <c r="S59" s="3">
        <f>IF(F59="Intermed. Precision","---",IF(LOG(J59/2)&lt;0,10^(TRUNC(LOG(J59/2))-1), 10^(TRUNC(LOG(J59/2)))))</f>
        <v>1.0000000000000001E-5</v>
      </c>
      <c r="T59" s="4">
        <f>2*SQRT(2)*J59</f>
        <v>1.5411035007422549E-4</v>
      </c>
      <c r="U59" s="22">
        <f>IF(F59="Repeatability",10*J59,"---")</f>
        <v>5.4486236794258798E-4</v>
      </c>
      <c r="V59" s="22" t="str">
        <f>IF(AND(U59&gt;H59,U59&lt;&gt;"---"),"x","")</f>
        <v/>
      </c>
      <c r="W59" s="52">
        <v>42101</v>
      </c>
    </row>
    <row r="60" spans="1:23" ht="25.5" hidden="1" customHeight="1">
      <c r="A60" s="65" t="s">
        <v>129</v>
      </c>
      <c r="B60" s="8" t="s">
        <v>38</v>
      </c>
      <c r="C60" s="61"/>
      <c r="D60" s="10" t="s">
        <v>39</v>
      </c>
      <c r="E60" s="3" t="s">
        <v>40</v>
      </c>
      <c r="F60" s="42" t="s">
        <v>24</v>
      </c>
      <c r="G60" s="22" t="s">
        <v>25</v>
      </c>
      <c r="H60" s="37">
        <v>1.0083</v>
      </c>
      <c r="I60" s="3">
        <v>21</v>
      </c>
      <c r="J60" s="27">
        <v>3.0860669992415002E-5</v>
      </c>
      <c r="K60" s="27" t="str">
        <f>IF(OR(LEFT(G60,3)="SRM", LEFT(G60,3)="IRM", LEFT(G60,3)="CRM"),"", IF((J60*100/H60)&gt;5,"x",""))</f>
        <v/>
      </c>
      <c r="L60" s="26">
        <f>2*J60</f>
        <v>6.1721339984830003E-5</v>
      </c>
      <c r="M60" s="20"/>
      <c r="N60" s="20"/>
      <c r="O60" s="58" t="str">
        <f>IF(F60="Repeatability","---", SQRT(L60^2+(N60*H60*0.01)^2)+ABS(M60)*0.01*H60)</f>
        <v>---</v>
      </c>
      <c r="P60" s="6" t="str">
        <f>IF(F60="Repeatability","---", O60*100/H60)</f>
        <v>---</v>
      </c>
      <c r="Q60" s="31" t="str">
        <f>IF(F60="Repeatability", "n/a",IF(E60="MG_P_KG",6,IF(E60="G_P_100G",2,"n/a")))</f>
        <v>n/a</v>
      </c>
      <c r="R60" s="34" t="str">
        <f>IF(Q60="n/a","-",2*(H60*2^(1-0.5*LOG(H60/(10^Q60))))/100)</f>
        <v>-</v>
      </c>
      <c r="S60" s="3">
        <f>IF(F60="Intermed. Precision","---",IF(LOG(J60/2)&lt;0,10^(TRUNC(LOG(J60/2))-1), 10^(TRUNC(LOG(J60/2)))))</f>
        <v>1.0000000000000001E-5</v>
      </c>
      <c r="T60" s="4">
        <f>2*SQRT(2)*J60</f>
        <v>8.7287156094387395E-5</v>
      </c>
      <c r="U60" s="22">
        <f>IF(F60="Repeatability",10*J60,"---")</f>
        <v>3.0860669992415E-4</v>
      </c>
      <c r="V60" s="22" t="str">
        <f>IF(AND(U60&gt;H60,U60&lt;&gt;"---"),"x","")</f>
        <v/>
      </c>
      <c r="W60" s="52">
        <v>42101</v>
      </c>
    </row>
    <row r="61" spans="1:23" ht="25.5" hidden="1" customHeight="1">
      <c r="A61" s="65" t="s">
        <v>156</v>
      </c>
      <c r="B61" s="8" t="s">
        <v>38</v>
      </c>
      <c r="C61" s="61"/>
      <c r="D61" s="10" t="s">
        <v>39</v>
      </c>
      <c r="E61" s="3" t="s">
        <v>40</v>
      </c>
      <c r="F61" s="42" t="s">
        <v>24</v>
      </c>
      <c r="G61" s="22" t="s">
        <v>25</v>
      </c>
      <c r="H61" s="37">
        <v>1.1255636363636401</v>
      </c>
      <c r="I61" s="3">
        <v>11</v>
      </c>
      <c r="J61" s="27">
        <v>5.2526183946675596E-3</v>
      </c>
      <c r="K61" s="27" t="str">
        <f>IF(OR(LEFT(G61,3)="SRM", LEFT(G61,3)="IRM", LEFT(G61,3)="CRM"),"", IF((J61*100/H61)&gt;5,"x",""))</f>
        <v/>
      </c>
      <c r="L61" s="26">
        <f>2*J61</f>
        <v>1.0505236789335119E-2</v>
      </c>
      <c r="M61" s="20"/>
      <c r="N61" s="20"/>
      <c r="O61" s="58" t="str">
        <f>IF(F61="Repeatability","---", SQRT(L61^2+(N61*H61*0.01)^2)+ABS(M61)*0.01*H61)</f>
        <v>---</v>
      </c>
      <c r="P61" s="6" t="str">
        <f>IF(F61="Repeatability","---", O61*100/H61)</f>
        <v>---</v>
      </c>
      <c r="Q61" s="31" t="str">
        <f>IF(F61="Repeatability", "n/a",IF(E61="MG_P_KG",6,IF(E61="G_P_100G",2,"n/a")))</f>
        <v>n/a</v>
      </c>
      <c r="R61" s="34" t="str">
        <f>IF(Q61="n/a","-",2*(H61*2^(1-0.5*LOG(H61/(10^Q61))))/100)</f>
        <v>-</v>
      </c>
      <c r="S61" s="3">
        <f>IF(F61="Intermed. Precision","---",IF(LOG(J61/2)&lt;0,10^(TRUNC(LOG(J61/2))-1), 10^(TRUNC(LOG(J61/2)))))</f>
        <v>1E-3</v>
      </c>
      <c r="T61" s="4">
        <f>2*SQRT(2)*J61</f>
        <v>1.4856648343418516E-2</v>
      </c>
      <c r="U61" s="22">
        <f>IF(F61="Repeatability",10*J61,"---")</f>
        <v>5.2526183946675596E-2</v>
      </c>
      <c r="V61" s="22" t="str">
        <f>IF(AND(U61&gt;H61,U61&lt;&gt;"---"),"x","")</f>
        <v/>
      </c>
      <c r="W61" s="52">
        <v>42101</v>
      </c>
    </row>
    <row r="62" spans="1:23" ht="25.5" customHeight="1">
      <c r="A62" s="65" t="s">
        <v>31</v>
      </c>
      <c r="B62" s="8" t="s">
        <v>38</v>
      </c>
      <c r="C62" s="61"/>
      <c r="D62" s="10" t="s">
        <v>39</v>
      </c>
      <c r="E62" s="3" t="s">
        <v>40</v>
      </c>
      <c r="F62" s="42" t="s">
        <v>23</v>
      </c>
      <c r="G62" s="22" t="s">
        <v>4</v>
      </c>
      <c r="H62" s="37">
        <v>1.0302777777777801</v>
      </c>
      <c r="I62" s="3">
        <v>9</v>
      </c>
      <c r="J62" s="27">
        <v>4.7140452079097999E-5</v>
      </c>
      <c r="K62" s="27" t="str">
        <f>IF(OR(LEFT(G62,3)="SRM", LEFT(G62,3)="IRM", LEFT(G62,3)="CRM"),"", IF((J62*100/H62)&gt;5,"x",""))</f>
        <v/>
      </c>
      <c r="L62" s="26">
        <f>2*J62</f>
        <v>9.4280904158195998E-5</v>
      </c>
      <c r="M62" s="20"/>
      <c r="N62" s="20"/>
      <c r="O62" s="58">
        <f>IF(F62="Repeatability","---", SQRT(L62^2+(N62*H62*0.01)^2)+ABS(M62)*0.01*H62)</f>
        <v>9.4280904158195998E-5</v>
      </c>
      <c r="P62" s="6">
        <f>IF(F62="Repeatability","---", O62*100/H62)</f>
        <v>9.1510179285388196E-3</v>
      </c>
      <c r="Q62" s="31" t="str">
        <f>IF(F62="Repeatability", "n/a",IF(E62="MG_P_KG",6,IF(E62="G_P_100G",2,"n/a")))</f>
        <v>n/a</v>
      </c>
      <c r="R62" s="34" t="str">
        <f>IF(Q62="n/a","-",2*(H62*2^(1-0.5*LOG(H62/(10^Q62))))/100)</f>
        <v>-</v>
      </c>
      <c r="S62" s="3">
        <f>IF(F62="Intermed. Precision","---",IF(LOG(J62/2)&lt;0,10^(TRUNC(LOG(J62/2))-1), 10^(TRUNC(LOG(J62/2)))))</f>
        <v>1.0000000000000001E-5</v>
      </c>
      <c r="T62" s="4">
        <f>2*SQRT(2)*J62</f>
        <v>1.3333333333331873E-4</v>
      </c>
      <c r="U62" s="22" t="str">
        <f>IF(F62="Repeatability",10*J62,"---")</f>
        <v>---</v>
      </c>
      <c r="V62" s="22" t="str">
        <f>IF(AND(U62&gt;H62,U62&lt;&gt;"---"),"x","")</f>
        <v/>
      </c>
      <c r="W62" s="52">
        <v>42101</v>
      </c>
    </row>
    <row r="63" spans="1:23" ht="25.5" hidden="1" customHeight="1">
      <c r="A63" s="65" t="s">
        <v>83</v>
      </c>
      <c r="B63" s="8" t="s">
        <v>38</v>
      </c>
      <c r="C63" s="61"/>
      <c r="D63" s="10" t="s">
        <v>39</v>
      </c>
      <c r="E63" s="3" t="s">
        <v>40</v>
      </c>
      <c r="F63" s="42" t="s">
        <v>24</v>
      </c>
      <c r="G63" s="22" t="s">
        <v>25</v>
      </c>
      <c r="H63" s="37">
        <v>1.06141111111111</v>
      </c>
      <c r="I63" s="3">
        <v>9</v>
      </c>
      <c r="J63" s="27">
        <v>6.6666666666659297E-5</v>
      </c>
      <c r="K63" s="27" t="str">
        <f>IF(OR(LEFT(G63,3)="SRM", LEFT(G63,3)="IRM", LEFT(G63,3)="CRM"),"", IF((J63*100/H63)&gt;5,"x",""))</f>
        <v/>
      </c>
      <c r="L63" s="26">
        <f>2*J63</f>
        <v>1.3333333333331859E-4</v>
      </c>
      <c r="M63" s="20"/>
      <c r="N63" s="20"/>
      <c r="O63" s="58" t="str">
        <f>IF(F63="Repeatability","---", SQRT(L63^2+(N63*H63*0.01)^2)+ABS(M63)*0.01*H63)</f>
        <v>---</v>
      </c>
      <c r="P63" s="6" t="str">
        <f>IF(F63="Repeatability","---", O63*100/H63)</f>
        <v>---</v>
      </c>
      <c r="Q63" s="31" t="str">
        <f>IF(F63="Repeatability", "n/a",IF(E63="MG_P_KG",6,IF(E63="G_P_100G",2,"n/a")))</f>
        <v>n/a</v>
      </c>
      <c r="R63" s="34" t="str">
        <f>IF(Q63="n/a","-",2*(H63*2^(1-0.5*LOG(H63/(10^Q63))))/100)</f>
        <v>-</v>
      </c>
      <c r="S63" s="3">
        <f>IF(F63="Intermed. Precision","---",IF(LOG(J63/2)&lt;0,10^(TRUNC(LOG(J63/2))-1), 10^(TRUNC(LOG(J63/2)))))</f>
        <v>1.0000000000000001E-5</v>
      </c>
      <c r="T63" s="4">
        <f>2*SQRT(2)*J63</f>
        <v>1.8856180831639183E-4</v>
      </c>
      <c r="U63" s="22">
        <f>IF(F63="Repeatability",10*J63,"---")</f>
        <v>6.6666666666659303E-4</v>
      </c>
      <c r="V63" s="22" t="str">
        <f>IF(AND(U63&gt;H63,U63&lt;&gt;"---"),"x","")</f>
        <v/>
      </c>
      <c r="W63" s="52">
        <v>42101</v>
      </c>
    </row>
    <row r="64" spans="1:23" ht="25.5" customHeight="1">
      <c r="A64" s="65" t="s">
        <v>156</v>
      </c>
      <c r="B64" s="8" t="s">
        <v>38</v>
      </c>
      <c r="C64" s="61"/>
      <c r="D64" s="10" t="s">
        <v>39</v>
      </c>
      <c r="E64" s="3" t="s">
        <v>40</v>
      </c>
      <c r="F64" s="42" t="s">
        <v>23</v>
      </c>
      <c r="G64" s="22" t="s">
        <v>4</v>
      </c>
      <c r="H64" s="37">
        <v>1.1096375000000001</v>
      </c>
      <c r="I64" s="3">
        <v>8</v>
      </c>
      <c r="J64" s="27">
        <v>6.28166976209351E-3</v>
      </c>
      <c r="K64" s="27" t="str">
        <f>IF(OR(LEFT(G64,3)="SRM", LEFT(G64,3)="IRM", LEFT(G64,3)="CRM"),"", IF((J64*100/H64)&gt;5,"x",""))</f>
        <v/>
      </c>
      <c r="L64" s="26">
        <f>2*J64</f>
        <v>1.256333952418702E-2</v>
      </c>
      <c r="M64" s="20"/>
      <c r="N64" s="20"/>
      <c r="O64" s="58">
        <f>IF(F64="Repeatability","---", SQRT(L64^2+(N64*H64*0.01)^2)+ABS(M64)*0.01*H64)</f>
        <v>1.256333952418702E-2</v>
      </c>
      <c r="P64" s="6">
        <f>IF(F64="Repeatability","---", O64*100/H64)</f>
        <v>1.1322021402653588</v>
      </c>
      <c r="Q64" s="31" t="str">
        <f>IF(F64="Repeatability", "n/a",IF(E64="MG_P_KG",6,IF(E64="G_P_100G",2,"n/a")))</f>
        <v>n/a</v>
      </c>
      <c r="R64" s="34" t="str">
        <f>IF(Q64="n/a","-",2*(H64*2^(1-0.5*LOG(H64/(10^Q64))))/100)</f>
        <v>-</v>
      </c>
      <c r="S64" s="3">
        <f>IF(F64="Intermed. Precision","---",IF(LOG(J64/2)&lt;0,10^(TRUNC(LOG(J64/2))-1), 10^(TRUNC(LOG(J64/2)))))</f>
        <v>1E-3</v>
      </c>
      <c r="T64" s="4">
        <f>2*SQRT(2)*J64</f>
        <v>1.7767245143803231E-2</v>
      </c>
      <c r="U64" s="22" t="str">
        <f>IF(F64="Repeatability",10*J64,"---")</f>
        <v>---</v>
      </c>
      <c r="V64" s="22" t="str">
        <f>IF(AND(U64&gt;H64,U64&lt;&gt;"---"),"x","")</f>
        <v/>
      </c>
      <c r="W64" s="52">
        <v>42101</v>
      </c>
    </row>
    <row r="65" spans="1:23" ht="25.5" hidden="1" customHeight="1">
      <c r="A65" s="65" t="s">
        <v>76</v>
      </c>
      <c r="B65" s="8" t="s">
        <v>38</v>
      </c>
      <c r="C65" s="61"/>
      <c r="D65" s="10" t="s">
        <v>39</v>
      </c>
      <c r="E65" s="3" t="s">
        <v>40</v>
      </c>
      <c r="F65" s="42" t="s">
        <v>24</v>
      </c>
      <c r="G65" s="22" t="s">
        <v>25</v>
      </c>
      <c r="H65" s="37">
        <v>1.04495714285714</v>
      </c>
      <c r="I65" s="3">
        <v>7</v>
      </c>
      <c r="J65" s="27">
        <v>4.6291004988622499E-5</v>
      </c>
      <c r="K65" s="27" t="str">
        <f>IF(OR(LEFT(G65,3)="SRM", LEFT(G65,3)="IRM", LEFT(G65,3)="CRM"),"", IF((J65*100/H65)&gt;5,"x",""))</f>
        <v/>
      </c>
      <c r="L65" s="26">
        <f>2*J65</f>
        <v>9.2582009977244998E-5</v>
      </c>
      <c r="M65" s="20"/>
      <c r="N65" s="20"/>
      <c r="O65" s="58" t="str">
        <f>IF(F65="Repeatability","---", SQRT(L65^2+(N65*H65*0.01)^2)+ABS(M65)*0.01*H65)</f>
        <v>---</v>
      </c>
      <c r="P65" s="6" t="str">
        <f>IF(F65="Repeatability","---", O65*100/H65)</f>
        <v>---</v>
      </c>
      <c r="Q65" s="31" t="str">
        <f>IF(F65="Repeatability", "n/a",IF(E65="MG_P_KG",6,IF(E65="G_P_100G",2,"n/a")))</f>
        <v>n/a</v>
      </c>
      <c r="R65" s="34" t="str">
        <f>IF(Q65="n/a","-",2*(H65*2^(1-0.5*LOG(H65/(10^Q65))))/100)</f>
        <v>-</v>
      </c>
      <c r="S65" s="3">
        <f>IF(F65="Intermed. Precision","---",IF(LOG(J65/2)&lt;0,10^(TRUNC(LOG(J65/2))-1), 10^(TRUNC(LOG(J65/2)))))</f>
        <v>1.0000000000000001E-5</v>
      </c>
      <c r="T65" s="4">
        <f>2*SQRT(2)*J65</f>
        <v>1.309307341415811E-4</v>
      </c>
      <c r="U65" s="22">
        <f>IF(F65="Repeatability",10*J65,"---")</f>
        <v>4.62910049886225E-4</v>
      </c>
      <c r="V65" s="22" t="str">
        <f>IF(AND(U65&gt;H65,U65&lt;&gt;"---"),"x","")</f>
        <v/>
      </c>
      <c r="W65" s="52">
        <v>42101</v>
      </c>
    </row>
    <row r="66" spans="1:23" ht="25.5" customHeight="1">
      <c r="A66" s="65" t="s">
        <v>26</v>
      </c>
      <c r="B66" s="8" t="s">
        <v>157</v>
      </c>
      <c r="C66" s="61"/>
      <c r="D66" s="10" t="s">
        <v>158</v>
      </c>
      <c r="E66" s="3" t="s">
        <v>22</v>
      </c>
      <c r="F66" s="42" t="s">
        <v>23</v>
      </c>
      <c r="G66" s="22" t="s">
        <v>160</v>
      </c>
      <c r="H66" s="37">
        <v>15.8947328244275</v>
      </c>
      <c r="I66" s="3">
        <v>262</v>
      </c>
      <c r="J66" s="27">
        <v>0.57875984239029499</v>
      </c>
      <c r="K66" s="27" t="str">
        <f>IF(OR(LEFT(G66,3)="SRM", LEFT(G66,3)="IRM", LEFT(G66,3)="CRM"),"", IF((J66*100/H66)&gt;5,"x",""))</f>
        <v/>
      </c>
      <c r="L66" s="26">
        <f>2*J66</f>
        <v>1.15751968478059</v>
      </c>
      <c r="M66" s="20"/>
      <c r="N66" s="20"/>
      <c r="O66" s="58">
        <f>IF(F66="Repeatability","---", SQRT(L66^2+(N66*H66*0.01)^2)+ABS(M66)*0.01*H66)</f>
        <v>1.15751968478059</v>
      </c>
      <c r="P66" s="6">
        <f>IF(F66="Repeatability","---", O66*100/H66)</f>
        <v>7.2824104536169312</v>
      </c>
      <c r="Q66" s="31">
        <f>IF(F66="Repeatability", "n/a",IF(E66="MG_P_KG",6,IF(E66="G_P_100G",2,"n/a")))</f>
        <v>2</v>
      </c>
      <c r="R66" s="34">
        <f>IF(Q66="n/a","-",2*(H66*2^(1-0.5*LOG(H66/(10^Q66))))/100)</f>
        <v>0.83856472909904856</v>
      </c>
      <c r="S66" s="3">
        <f>IF(F66="Intermed. Precision","---",IF(LOG(J66/2)&lt;0,10^(TRUNC(LOG(J66/2))-1), 10^(TRUNC(LOG(J66/2)))))</f>
        <v>0.1</v>
      </c>
      <c r="T66" s="4">
        <f>2*SQRT(2)*J66</f>
        <v>1.6369800369305403</v>
      </c>
      <c r="U66" s="22" t="str">
        <f>IF(F66="Repeatability",10*J66,"---")</f>
        <v>---</v>
      </c>
      <c r="V66" s="22" t="str">
        <f>IF(AND(U66&gt;H66,U66&lt;&gt;"---"),"x","")</f>
        <v/>
      </c>
      <c r="W66" s="52">
        <v>42101</v>
      </c>
    </row>
    <row r="67" spans="1:23" ht="25.5" customHeight="1">
      <c r="A67" s="65" t="s">
        <v>26</v>
      </c>
      <c r="B67" s="8" t="s">
        <v>157</v>
      </c>
      <c r="C67" s="61"/>
      <c r="D67" s="10" t="s">
        <v>158</v>
      </c>
      <c r="E67" s="3" t="s">
        <v>22</v>
      </c>
      <c r="F67" s="42" t="s">
        <v>23</v>
      </c>
      <c r="G67" s="22" t="s">
        <v>159</v>
      </c>
      <c r="H67" s="37">
        <v>14.326163636363599</v>
      </c>
      <c r="I67" s="3">
        <v>220</v>
      </c>
      <c r="J67" s="27">
        <v>0.44920903651752098</v>
      </c>
      <c r="K67" s="27" t="str">
        <f>IF(OR(LEFT(G67,3)="SRM", LEFT(G67,3)="IRM", LEFT(G67,3)="CRM"),"", IF((J67*100/H67)&gt;5,"x",""))</f>
        <v/>
      </c>
      <c r="L67" s="26">
        <f>2*J67</f>
        <v>0.89841807303504195</v>
      </c>
      <c r="M67" s="20"/>
      <c r="N67" s="20"/>
      <c r="O67" s="58">
        <f>IF(F67="Repeatability","---", SQRT(L67^2+(N67*H67*0.01)^2)+ABS(M67)*0.01*H67)</f>
        <v>0.89841807303504195</v>
      </c>
      <c r="P67" s="6">
        <f>IF(F67="Repeatability","---", O67*100/H67)</f>
        <v>6.2711699785043562</v>
      </c>
      <c r="Q67" s="31">
        <f>IF(F67="Repeatability", "n/a",IF(E67="MG_P_KG",6,IF(E67="G_P_100G",2,"n/a")))</f>
        <v>2</v>
      </c>
      <c r="R67" s="34">
        <f>IF(Q67="n/a","-",2*(H67*2^(1-0.5*LOG(H67/(10^Q67))))/100)</f>
        <v>0.76772379941139735</v>
      </c>
      <c r="S67" s="3">
        <f>IF(F67="Intermed. Precision","---",IF(LOG(J67/2)&lt;0,10^(TRUNC(LOG(J67/2))-1), 10^(TRUNC(LOG(J67/2)))))</f>
        <v>0.1</v>
      </c>
      <c r="T67" s="4">
        <f>2*SQRT(2)*J67</f>
        <v>1.2705550235672582</v>
      </c>
      <c r="U67" s="22" t="str">
        <f>IF(F67="Repeatability",10*J67,"---")</f>
        <v>---</v>
      </c>
      <c r="V67" s="22" t="str">
        <f>IF(AND(U67&gt;H67,U67&lt;&gt;"---"),"x","")</f>
        <v/>
      </c>
      <c r="W67" s="52">
        <v>42101</v>
      </c>
    </row>
    <row r="68" spans="1:23" ht="25.5" customHeight="1">
      <c r="A68" s="65" t="s">
        <v>55</v>
      </c>
      <c r="B68" s="8" t="s">
        <v>157</v>
      </c>
      <c r="C68" s="61"/>
      <c r="D68" s="10" t="s">
        <v>158</v>
      </c>
      <c r="E68" s="3" t="s">
        <v>22</v>
      </c>
      <c r="F68" s="42" t="s">
        <v>23</v>
      </c>
      <c r="G68" s="22" t="s">
        <v>4</v>
      </c>
      <c r="H68" s="37">
        <v>6.4314814814814802</v>
      </c>
      <c r="I68" s="3">
        <v>27</v>
      </c>
      <c r="J68" s="27">
        <v>0.17471140224402701</v>
      </c>
      <c r="K68" s="27" t="str">
        <f>IF(OR(LEFT(G68,3)="SRM", LEFT(G68,3)="IRM", LEFT(G68,3)="CRM"),"", IF((J68*100/H68)&gt;5,"x",""))</f>
        <v/>
      </c>
      <c r="L68" s="26">
        <f>2*J68</f>
        <v>0.34942280448805402</v>
      </c>
      <c r="M68" s="20"/>
      <c r="N68" s="20"/>
      <c r="O68" s="58">
        <f>IF(F68="Repeatability","---", SQRT(L68^2+(N68*H68*0.01)^2)+ABS(M68)*0.01*H68)</f>
        <v>0.34942280448805402</v>
      </c>
      <c r="P68" s="6">
        <f>IF(F68="Repeatability","---", O68*100/H68)</f>
        <v>5.4330064619507397</v>
      </c>
      <c r="Q68" s="31">
        <f>IF(F68="Repeatability", "n/a",IF(E68="MG_P_KG",6,IF(E68="G_P_100G",2,"n/a")))</f>
        <v>2</v>
      </c>
      <c r="R68" s="34">
        <f>IF(Q68="n/a","-",2*(H68*2^(1-0.5*LOG(H68/(10^Q68))))/100)</f>
        <v>0.38881058398001628</v>
      </c>
      <c r="S68" s="3">
        <f>IF(F68="Intermed. Precision","---",IF(LOG(J68/2)&lt;0,10^(TRUNC(LOG(J68/2))-1), 10^(TRUNC(LOG(J68/2)))))</f>
        <v>0.01</v>
      </c>
      <c r="T68" s="4">
        <f>2*SQRT(2)*J68</f>
        <v>0.49415846910944838</v>
      </c>
      <c r="U68" s="22" t="str">
        <f>IF(F68="Repeatability",10*J68,"---")</f>
        <v>---</v>
      </c>
      <c r="V68" s="22" t="str">
        <f>IF(AND(U68&gt;H68,U68&lt;&gt;"---"),"x","")</f>
        <v/>
      </c>
      <c r="W68" s="52">
        <v>42101</v>
      </c>
    </row>
    <row r="69" spans="1:23" ht="25.5" customHeight="1">
      <c r="A69" s="65" t="s">
        <v>77</v>
      </c>
      <c r="B69" s="8" t="s">
        <v>157</v>
      </c>
      <c r="C69" s="61"/>
      <c r="D69" s="10" t="s">
        <v>158</v>
      </c>
      <c r="E69" s="3" t="s">
        <v>22</v>
      </c>
      <c r="F69" s="42" t="s">
        <v>23</v>
      </c>
      <c r="G69" s="22" t="s">
        <v>4</v>
      </c>
      <c r="H69" s="37">
        <v>9.9771428571428604</v>
      </c>
      <c r="I69" s="3">
        <v>7</v>
      </c>
      <c r="J69" s="27">
        <v>0.248193472919817</v>
      </c>
      <c r="K69" s="27" t="str">
        <f>IF(OR(LEFT(G69,3)="SRM", LEFT(G69,3)="IRM", LEFT(G69,3)="CRM"),"", IF((J69*100/H69)&gt;5,"x",""))</f>
        <v/>
      </c>
      <c r="L69" s="26">
        <f>2*J69</f>
        <v>0.496386945839634</v>
      </c>
      <c r="M69" s="20"/>
      <c r="N69" s="20"/>
      <c r="O69" s="58">
        <f>IF(F69="Repeatability","---", SQRT(L69^2+(N69*H69*0.01)^2)+ABS(M69)*0.01*H69)</f>
        <v>0.496386945839634</v>
      </c>
      <c r="P69" s="6">
        <f>IF(F69="Repeatability","---", O69*100/H69)</f>
        <v>4.9752414388279451</v>
      </c>
      <c r="Q69" s="31">
        <f>IF(F69="Repeatability", "n/a",IF(E69="MG_P_KG",6,IF(E69="G_P_100G",2,"n/a")))</f>
        <v>2</v>
      </c>
      <c r="R69" s="34">
        <f>IF(Q69="n/a","-",2*(H69*2^(1-0.5*LOG(H69/(10^Q69))))/100)</f>
        <v>0.56458685576449386</v>
      </c>
      <c r="S69" s="3">
        <f>IF(F69="Intermed. Precision","---",IF(LOG(J69/2)&lt;0,10^(TRUNC(LOG(J69/2))-1), 10^(TRUNC(LOG(J69/2)))))</f>
        <v>0.1</v>
      </c>
      <c r="T69" s="4">
        <f>2*SQRT(2)*J69</f>
        <v>0.70199715099136939</v>
      </c>
      <c r="U69" s="22" t="str">
        <f>IF(F69="Repeatability",10*J69,"---")</f>
        <v>---</v>
      </c>
      <c r="V69" s="22" t="str">
        <f>IF(AND(U69&gt;H69,U69&lt;&gt;"---"),"x","")</f>
        <v/>
      </c>
      <c r="W69" s="52">
        <v>42101</v>
      </c>
    </row>
    <row r="70" spans="1:23" ht="25.5" customHeight="1">
      <c r="A70" s="65" t="s">
        <v>26</v>
      </c>
      <c r="B70" s="8" t="s">
        <v>32</v>
      </c>
      <c r="C70" s="61"/>
      <c r="D70" s="10" t="s">
        <v>33</v>
      </c>
      <c r="E70" s="3" t="s">
        <v>22</v>
      </c>
      <c r="F70" s="42" t="s">
        <v>23</v>
      </c>
      <c r="G70" s="22" t="s">
        <v>28</v>
      </c>
      <c r="H70" s="37">
        <v>27.4890279875709</v>
      </c>
      <c r="I70" s="3">
        <v>2044</v>
      </c>
      <c r="J70" s="27">
        <v>0.26430648762400399</v>
      </c>
      <c r="K70" s="27" t="str">
        <f>IF(OR(LEFT(G70,3)="SRM", LEFT(G70,3)="IRM", LEFT(G70,3)="CRM"),"", IF((J70*100/H70)&gt;5,"x",""))</f>
        <v/>
      </c>
      <c r="L70" s="26">
        <f>2*J70</f>
        <v>0.52861297524800799</v>
      </c>
      <c r="M70" s="20">
        <v>0.7</v>
      </c>
      <c r="N70" s="20">
        <v>0.74</v>
      </c>
      <c r="O70" s="58">
        <f>IF(F70="Repeatability","---", SQRT(L70^2+(N70*H70*0.01)^2)+ABS(M70)*0.01*H70)</f>
        <v>0.75882489849324353</v>
      </c>
      <c r="P70" s="6">
        <f>IF(F70="Repeatability","---", O70*100/H70)</f>
        <v>2.7604646436983677</v>
      </c>
      <c r="Q70" s="31">
        <f>IF(F70="Repeatability", "n/a",IF(E70="MG_P_KG",6,IF(E70="G_P_100G",2,"n/a")))</f>
        <v>2</v>
      </c>
      <c r="R70" s="34">
        <f>IF(Q70="n/a","-",2*(H70*2^(1-0.5*LOG(H70/(10^Q70))))/100)</f>
        <v>1.3354704996680429</v>
      </c>
      <c r="S70" s="3">
        <f>IF(F70="Intermed. Precision","---",IF(LOG(J70/2)&lt;0,10^(TRUNC(LOG(J70/2))-1), 10^(TRUNC(LOG(J70/2)))))</f>
        <v>0.1</v>
      </c>
      <c r="T70" s="4">
        <f>2*SQRT(2)*J70</f>
        <v>0.74757163884212618</v>
      </c>
      <c r="U70" s="22" t="str">
        <f>IF(F70="Repeatability",10*J70,"---")</f>
        <v>---</v>
      </c>
      <c r="V70" s="22" t="str">
        <f>IF(AND(U70&gt;H70,U70&lt;&gt;"---"),"x","")</f>
        <v/>
      </c>
      <c r="W70" s="52">
        <v>42101</v>
      </c>
    </row>
    <row r="71" spans="1:23" ht="25.5" hidden="1" customHeight="1">
      <c r="A71" s="65" t="s">
        <v>31</v>
      </c>
      <c r="B71" s="8" t="s">
        <v>32</v>
      </c>
      <c r="C71" s="61"/>
      <c r="D71" s="10" t="s">
        <v>33</v>
      </c>
      <c r="E71" s="3" t="s">
        <v>22</v>
      </c>
      <c r="F71" s="19" t="s">
        <v>24</v>
      </c>
      <c r="G71" s="22" t="s">
        <v>25</v>
      </c>
      <c r="H71" s="37">
        <v>2.9455622817549698</v>
      </c>
      <c r="I71" s="3">
        <v>955</v>
      </c>
      <c r="J71" s="27">
        <v>1.09626832110051E-2</v>
      </c>
      <c r="K71" s="27" t="str">
        <f>IF(OR(LEFT(G71,3)="SRM", LEFT(G71,3)="IRM", LEFT(G71,3)="CRM"),"", IF((J71*100/H71)&gt;5,"x",""))</f>
        <v/>
      </c>
      <c r="L71" s="26">
        <f>2*J71</f>
        <v>2.1925366422010199E-2</v>
      </c>
      <c r="M71" s="20"/>
      <c r="N71" s="20"/>
      <c r="O71" s="58" t="str">
        <f>IF(F71="Repeatability","---", SQRT(L71^2+(N71*H71*0.01)^2)+ABS(M71)*0.01*H71)</f>
        <v>---</v>
      </c>
      <c r="P71" s="6" t="str">
        <f>IF(F71="Repeatability","---", O71*100/H71)</f>
        <v>---</v>
      </c>
      <c r="Q71" s="31" t="str">
        <f>IF(F71="Repeatability", "n/a",IF(E71="MG_P_KG",6,IF(E71="G_P_100G",2,"n/a")))</f>
        <v>n/a</v>
      </c>
      <c r="R71" s="34" t="str">
        <f>IF(Q71="n/a","-",2*(H71*2^(1-0.5*LOG(H71/(10^Q71))))/100)</f>
        <v>-</v>
      </c>
      <c r="S71" s="3">
        <f>IF(F71="Intermed. Precision","---",IF(LOG(J71/2)&lt;0,10^(TRUNC(LOG(J71/2))-1), 10^(TRUNC(LOG(J71/2)))))</f>
        <v>1E-3</v>
      </c>
      <c r="T71" s="4">
        <f>2*SQRT(2)*J71</f>
        <v>3.1007150554006487E-2</v>
      </c>
      <c r="U71" s="22">
        <f>IF(F71="Repeatability",10*J71,"---")</f>
        <v>0.109626832110051</v>
      </c>
      <c r="V71" s="22" t="str">
        <f>IF(AND(U71&gt;H71,U71&lt;&gt;"---"),"x","")</f>
        <v/>
      </c>
      <c r="W71" s="52">
        <v>42101</v>
      </c>
    </row>
    <row r="72" spans="1:23" ht="25.5" customHeight="1">
      <c r="A72" s="65" t="s">
        <v>26</v>
      </c>
      <c r="B72" s="8" t="s">
        <v>32</v>
      </c>
      <c r="C72" s="61"/>
      <c r="D72" s="10" t="s">
        <v>33</v>
      </c>
      <c r="E72" s="3" t="s">
        <v>22</v>
      </c>
      <c r="F72" s="42" t="s">
        <v>23</v>
      </c>
      <c r="G72" s="22" t="s">
        <v>35</v>
      </c>
      <c r="H72" s="37">
        <v>9.0806659993082501</v>
      </c>
      <c r="I72" s="3">
        <v>824</v>
      </c>
      <c r="J72" s="27">
        <v>0.304418240882257</v>
      </c>
      <c r="K72" s="27" t="str">
        <f>IF(OR(LEFT(G72,3)="SRM", LEFT(G72,3)="IRM", LEFT(G72,3)="CRM"),"", IF((J72*100/H72)&gt;5,"x",""))</f>
        <v/>
      </c>
      <c r="L72" s="26">
        <f>2*J72</f>
        <v>0.60883648176451399</v>
      </c>
      <c r="M72" s="20">
        <v>0.7</v>
      </c>
      <c r="N72" s="20">
        <v>0.74</v>
      </c>
      <c r="O72" s="58">
        <f>IF(F72="Repeatability","---", SQRT(L72^2+(N72*H72*0.01)^2)+ABS(M72)*0.01*H72)</f>
        <v>0.67609816206931539</v>
      </c>
      <c r="P72" s="6">
        <f>IF(F72="Repeatability","---", O72*100/H72)</f>
        <v>7.4454688909471995</v>
      </c>
      <c r="Q72" s="31">
        <f>IF(F72="Repeatability", "n/a",IF(E72="MG_P_KG",6,IF(E72="G_P_100G",2,"n/a")))</f>
        <v>2</v>
      </c>
      <c r="R72" s="34">
        <f>IF(Q72="n/a","-",2*(H72*2^(1-0.5*LOG(H72/(10^Q72))))/100)</f>
        <v>0.52119063693939205</v>
      </c>
      <c r="S72" s="3">
        <f>IF(F72="Intermed. Precision","---",IF(LOG(J72/2)&lt;0,10^(TRUNC(LOG(J72/2))-1), 10^(TRUNC(LOG(J72/2)))))</f>
        <v>0.1</v>
      </c>
      <c r="T72" s="4">
        <f>2*SQRT(2)*J72</f>
        <v>0.86102480977889528</v>
      </c>
      <c r="U72" s="22" t="str">
        <f>IF(F72="Repeatability",10*J72,"---")</f>
        <v>---</v>
      </c>
      <c r="V72" s="22" t="str">
        <f>IF(AND(U72&gt;H72,U72&lt;&gt;"---"),"x","")</f>
        <v/>
      </c>
      <c r="W72" s="52">
        <v>42101</v>
      </c>
    </row>
    <row r="73" spans="1:23" ht="25.5" customHeight="1">
      <c r="A73" s="65" t="s">
        <v>77</v>
      </c>
      <c r="B73" s="8" t="s">
        <v>32</v>
      </c>
      <c r="C73" s="61"/>
      <c r="D73" s="10" t="s">
        <v>33</v>
      </c>
      <c r="E73" s="3" t="s">
        <v>22</v>
      </c>
      <c r="F73" s="19" t="s">
        <v>23</v>
      </c>
      <c r="G73" s="22" t="s">
        <v>4</v>
      </c>
      <c r="H73" s="37">
        <v>46.369860688615901</v>
      </c>
      <c r="I73" s="3">
        <v>604</v>
      </c>
      <c r="J73" s="27">
        <v>0.63458376270522998</v>
      </c>
      <c r="K73" s="27" t="str">
        <f>IF(OR(LEFT(G73,3)="SRM", LEFT(G73,3)="IRM", LEFT(G73,3)="CRM"),"", IF((J73*100/H73)&gt;5,"x",""))</f>
        <v/>
      </c>
      <c r="L73" s="26">
        <f>2*J73</f>
        <v>1.26916752541046</v>
      </c>
      <c r="M73" s="20">
        <v>0.7</v>
      </c>
      <c r="N73" s="20">
        <v>0.74</v>
      </c>
      <c r="O73" s="58">
        <f>IF(F73="Repeatability","---", SQRT(L73^2+(N73*H73*0.01)^2)+ABS(M73)*0.01*H73)</f>
        <v>1.6393244305642707</v>
      </c>
      <c r="P73" s="6">
        <f>IF(F73="Repeatability","---", O73*100/H73)</f>
        <v>3.5353231737587159</v>
      </c>
      <c r="Q73" s="31">
        <f>IF(F73="Repeatability", "n/a",IF(E73="MG_P_KG",6,IF(E73="G_P_100G",2,"n/a")))</f>
        <v>2</v>
      </c>
      <c r="R73" s="34">
        <f>IF(Q73="n/a","-",2*(H73*2^(1-0.5*LOG(H73/(10^Q73))))/100)</f>
        <v>2.0822472712785003</v>
      </c>
      <c r="S73" s="3">
        <f>IF(F73="Intermed. Precision","---",IF(LOG(J73/2)&lt;0,10^(TRUNC(LOG(J73/2))-1), 10^(TRUNC(LOG(J73/2)))))</f>
        <v>0.1</v>
      </c>
      <c r="T73" s="4">
        <f>2*SQRT(2)*J73</f>
        <v>1.7948739273589724</v>
      </c>
      <c r="U73" s="22" t="str">
        <f>IF(F73="Repeatability",10*J73,"---")</f>
        <v>---</v>
      </c>
      <c r="V73" s="22" t="str">
        <f>IF(AND(U73&gt;H73,U73&lt;&gt;"---"),"x","")</f>
        <v/>
      </c>
      <c r="W73" s="52">
        <v>42101</v>
      </c>
    </row>
    <row r="74" spans="1:23" ht="25.5" customHeight="1">
      <c r="A74" s="65" t="s">
        <v>26</v>
      </c>
      <c r="B74" s="8" t="s">
        <v>32</v>
      </c>
      <c r="C74" s="61"/>
      <c r="D74" s="10" t="s">
        <v>33</v>
      </c>
      <c r="E74" s="3" t="s">
        <v>22</v>
      </c>
      <c r="F74" s="42" t="s">
        <v>23</v>
      </c>
      <c r="G74" s="22" t="s">
        <v>27</v>
      </c>
      <c r="H74" s="37">
        <v>28.3804417810051</v>
      </c>
      <c r="I74" s="3">
        <v>583</v>
      </c>
      <c r="J74" s="27">
        <v>0.261047838907221</v>
      </c>
      <c r="K74" s="27" t="str">
        <f>IF(OR(LEFT(G74,3)="SRM", LEFT(G74,3)="IRM", LEFT(G74,3)="CRM"),"", IF((J74*100/H74)&gt;5,"x",""))</f>
        <v/>
      </c>
      <c r="L74" s="26">
        <f>2*J74</f>
        <v>0.52209567781444199</v>
      </c>
      <c r="M74" s="20">
        <v>0.7</v>
      </c>
      <c r="N74" s="20">
        <v>0.74</v>
      </c>
      <c r="O74" s="58">
        <f>IF(F74="Repeatability","---", SQRT(L74^2+(N74*H74*0.01)^2)+ABS(M74)*0.01*H74)</f>
        <v>0.76141553367101067</v>
      </c>
      <c r="P74" s="6">
        <f>IF(F74="Repeatability","---", O74*100/H74)</f>
        <v>2.6828882353079599</v>
      </c>
      <c r="Q74" s="31">
        <f>IF(F74="Repeatability", "n/a",IF(E74="MG_P_KG",6,IF(E74="G_P_100G",2,"n/a")))</f>
        <v>2</v>
      </c>
      <c r="R74" s="34">
        <f>IF(Q74="n/a","-",2*(H74*2^(1-0.5*LOG(H74/(10^Q74))))/100)</f>
        <v>1.3721701392685717</v>
      </c>
      <c r="S74" s="3">
        <f>IF(F74="Intermed. Precision","---",IF(LOG(J74/2)&lt;0,10^(TRUNC(LOG(J74/2))-1), 10^(TRUNC(LOG(J74/2)))))</f>
        <v>0.1</v>
      </c>
      <c r="T74" s="4">
        <f>2*SQRT(2)*J74</f>
        <v>0.73835478842155777</v>
      </c>
      <c r="U74" s="22" t="str">
        <f>IF(F74="Repeatability",10*J74,"---")</f>
        <v>---</v>
      </c>
      <c r="V74" s="22" t="str">
        <f>IF(AND(U74&gt;H74,U74&lt;&gt;"---"),"x","")</f>
        <v/>
      </c>
      <c r="W74" s="52">
        <v>42101</v>
      </c>
    </row>
    <row r="75" spans="1:23" ht="25.5" hidden="1" customHeight="1">
      <c r="A75" s="65" t="s">
        <v>69</v>
      </c>
      <c r="B75" s="8" t="s">
        <v>32</v>
      </c>
      <c r="C75" s="61"/>
      <c r="D75" s="10" t="s">
        <v>33</v>
      </c>
      <c r="E75" s="3" t="s">
        <v>22</v>
      </c>
      <c r="F75" s="42" t="s">
        <v>24</v>
      </c>
      <c r="G75" s="22" t="s">
        <v>25</v>
      </c>
      <c r="H75" s="37">
        <v>1.34943194464786</v>
      </c>
      <c r="I75" s="3">
        <v>443</v>
      </c>
      <c r="J75" s="27">
        <v>3.15907441101227E-2</v>
      </c>
      <c r="K75" s="27" t="str">
        <f>IF(OR(LEFT(G75,3)="SRM", LEFT(G75,3)="IRM", LEFT(G75,3)="CRM"),"", IF((J75*100/H75)&gt;5,"x",""))</f>
        <v/>
      </c>
      <c r="L75" s="26">
        <f>2*J75</f>
        <v>6.3181488220245399E-2</v>
      </c>
      <c r="M75" s="20"/>
      <c r="N75" s="20"/>
      <c r="O75" s="58" t="str">
        <f>IF(F75="Repeatability","---", SQRT(L75^2+(N75*H75*0.01)^2)+ABS(M75)*0.01*H75)</f>
        <v>---</v>
      </c>
      <c r="P75" s="6" t="str">
        <f>IF(F75="Repeatability","---", O75*100/H75)</f>
        <v>---</v>
      </c>
      <c r="Q75" s="31" t="str">
        <f>IF(F75="Repeatability", "n/a",IF(E75="MG_P_KG",6,IF(E75="G_P_100G",2,"n/a")))</f>
        <v>n/a</v>
      </c>
      <c r="R75" s="34" t="str">
        <f>IF(Q75="n/a","-",2*(H75*2^(1-0.5*LOG(H75/(10^Q75))))/100)</f>
        <v>-</v>
      </c>
      <c r="S75" s="3">
        <f>IF(F75="Intermed. Precision","---",IF(LOG(J75/2)&lt;0,10^(TRUNC(LOG(J75/2))-1), 10^(TRUNC(LOG(J75/2)))))</f>
        <v>0.01</v>
      </c>
      <c r="T75" s="4">
        <f>2*SQRT(2)*J75</f>
        <v>8.9352117531986991E-2</v>
      </c>
      <c r="U75" s="22">
        <f>IF(F75="Repeatability",10*J75,"---")</f>
        <v>0.31590744110122698</v>
      </c>
      <c r="V75" s="22" t="str">
        <f>IF(AND(U75&gt;H75,U75&lt;&gt;"---"),"x","")</f>
        <v/>
      </c>
      <c r="W75" s="52">
        <v>42101</v>
      </c>
    </row>
    <row r="76" spans="1:23" ht="25.5" customHeight="1">
      <c r="A76" s="65" t="s">
        <v>29</v>
      </c>
      <c r="B76" s="8" t="s">
        <v>32</v>
      </c>
      <c r="C76" s="61"/>
      <c r="D76" s="10" t="s">
        <v>33</v>
      </c>
      <c r="E76" s="3" t="s">
        <v>22</v>
      </c>
      <c r="F76" s="19" t="s">
        <v>23</v>
      </c>
      <c r="G76" s="22" t="s">
        <v>4</v>
      </c>
      <c r="H76" s="37">
        <v>26.380708609034102</v>
      </c>
      <c r="I76" s="3">
        <v>411</v>
      </c>
      <c r="J76" s="27">
        <v>0.326997553511512</v>
      </c>
      <c r="K76" s="27" t="str">
        <f>IF(OR(LEFT(G76,3)="SRM", LEFT(G76,3)="IRM", LEFT(G76,3)="CRM"),"", IF((J76*100/H76)&gt;5,"x",""))</f>
        <v/>
      </c>
      <c r="L76" s="26">
        <f>2*J76</f>
        <v>0.65399510702302399</v>
      </c>
      <c r="M76" s="20">
        <v>0.7</v>
      </c>
      <c r="N76" s="20">
        <v>0.74</v>
      </c>
      <c r="O76" s="58">
        <f>IF(F76="Repeatability","---", SQRT(L76^2+(N76*H76*0.01)^2)+ABS(M76)*0.01*H76)</f>
        <v>0.86717457356590644</v>
      </c>
      <c r="P76" s="6">
        <f>IF(F76="Repeatability","---", O76*100/H76)</f>
        <v>3.2871542096065669</v>
      </c>
      <c r="Q76" s="31">
        <f>IF(F76="Repeatability", "n/a",IF(E76="MG_P_KG",6,IF(E76="G_P_100G",2,"n/a")))</f>
        <v>2</v>
      </c>
      <c r="R76" s="34">
        <f>IF(Q76="n/a","-",2*(H76*2^(1-0.5*LOG(H76/(10^Q76))))/100)</f>
        <v>1.2895895817082736</v>
      </c>
      <c r="S76" s="3">
        <f>IF(F76="Intermed. Precision","---",IF(LOG(J76/2)&lt;0,10^(TRUNC(LOG(J76/2))-1), 10^(TRUNC(LOG(J76/2)))))</f>
        <v>0.1</v>
      </c>
      <c r="T76" s="4">
        <f>2*SQRT(2)*J76</f>
        <v>0.9248887500776044</v>
      </c>
      <c r="U76" s="22" t="str">
        <f>IF(F76="Repeatability",10*J76,"---")</f>
        <v>---</v>
      </c>
      <c r="V76" s="22" t="str">
        <f>IF(AND(U76&gt;H76,U76&lt;&gt;"---"),"x","")</f>
        <v/>
      </c>
      <c r="W76" s="52">
        <v>42101</v>
      </c>
    </row>
    <row r="77" spans="1:23" ht="25.5" hidden="1" customHeight="1">
      <c r="A77" s="65" t="s">
        <v>64</v>
      </c>
      <c r="B77" s="8" t="s">
        <v>32</v>
      </c>
      <c r="C77" s="61"/>
      <c r="D77" s="10" t="s">
        <v>33</v>
      </c>
      <c r="E77" s="3" t="s">
        <v>22</v>
      </c>
      <c r="F77" s="19" t="s">
        <v>24</v>
      </c>
      <c r="G77" s="22" t="s">
        <v>25</v>
      </c>
      <c r="H77" s="37">
        <v>19.090130291587801</v>
      </c>
      <c r="I77" s="3">
        <v>376</v>
      </c>
      <c r="J77" s="27">
        <v>4.8170630497875101E-2</v>
      </c>
      <c r="K77" s="27" t="str">
        <f>IF(OR(LEFT(G77,3)="SRM", LEFT(G77,3)="IRM", LEFT(G77,3)="CRM"),"", IF((J77*100/H77)&gt;5,"x",""))</f>
        <v/>
      </c>
      <c r="L77" s="26">
        <f>2*J77</f>
        <v>9.6341260995750203E-2</v>
      </c>
      <c r="M77" s="20"/>
      <c r="N77" s="20"/>
      <c r="O77" s="58" t="str">
        <f>IF(F77="Repeatability","---", SQRT(L77^2+(N77*H77*0.01)^2)+ABS(M77)*0.01*H77)</f>
        <v>---</v>
      </c>
      <c r="P77" s="6" t="str">
        <f>IF(F77="Repeatability","---", O77*100/H77)</f>
        <v>---</v>
      </c>
      <c r="Q77" s="31" t="str">
        <f>IF(F77="Repeatability", "n/a",IF(E77="MG_P_KG",6,IF(E77="G_P_100G",2,"n/a")))</f>
        <v>n/a</v>
      </c>
      <c r="R77" s="34" t="str">
        <f>IF(Q77="n/a","-",2*(H77*2^(1-0.5*LOG(H77/(10^Q77))))/100)</f>
        <v>-</v>
      </c>
      <c r="S77" s="3">
        <f>IF(F77="Intermed. Precision","---",IF(LOG(J77/2)&lt;0,10^(TRUNC(LOG(J77/2))-1), 10^(TRUNC(LOG(J77/2)))))</f>
        <v>0.01</v>
      </c>
      <c r="T77" s="4">
        <f>2*SQRT(2)*J77</f>
        <v>0.13624711791631602</v>
      </c>
      <c r="U77" s="22">
        <f>IF(F77="Repeatability",10*J77,"---")</f>
        <v>0.481706304978751</v>
      </c>
      <c r="V77" s="22" t="str">
        <f>IF(AND(U77&gt;H77,U77&lt;&gt;"---"),"x","")</f>
        <v/>
      </c>
      <c r="W77" s="52">
        <v>42101</v>
      </c>
    </row>
    <row r="78" spans="1:23" ht="25.5" customHeight="1">
      <c r="A78" s="65" t="s">
        <v>31</v>
      </c>
      <c r="B78" s="8" t="s">
        <v>32</v>
      </c>
      <c r="C78" s="61"/>
      <c r="D78" s="10" t="s">
        <v>33</v>
      </c>
      <c r="E78" s="3" t="s">
        <v>22</v>
      </c>
      <c r="F78" s="42" t="s">
        <v>23</v>
      </c>
      <c r="G78" s="22" t="s">
        <v>4</v>
      </c>
      <c r="H78" s="37">
        <v>4.9070404835540202</v>
      </c>
      <c r="I78" s="3">
        <v>361</v>
      </c>
      <c r="J78" s="27">
        <v>7.2632129957342403E-2</v>
      </c>
      <c r="K78" s="27" t="str">
        <f>IF(OR(LEFT(G78,3)="SRM", LEFT(G78,3)="IRM", LEFT(G78,3)="CRM"),"", IF((J78*100/H78)&gt;5,"x",""))</f>
        <v/>
      </c>
      <c r="L78" s="26">
        <f>2*J78</f>
        <v>0.14526425991468481</v>
      </c>
      <c r="M78" s="20"/>
      <c r="N78" s="20"/>
      <c r="O78" s="58">
        <f>IF(F78="Repeatability","---", SQRT(L78^2+(N78*H78*0.01)^2)+ABS(M78)*0.01*H78)</f>
        <v>0.14526425991468481</v>
      </c>
      <c r="P78" s="6">
        <f>IF(F78="Repeatability","---", O78*100/H78)</f>
        <v>2.9603232417082959</v>
      </c>
      <c r="Q78" s="31">
        <f>IF(F78="Repeatability", "n/a",IF(E78="MG_P_KG",6,IF(E78="G_P_100G",2,"n/a")))</f>
        <v>2</v>
      </c>
      <c r="R78" s="34">
        <f>IF(Q78="n/a","-",2*(H78*2^(1-0.5*LOG(H78/(10^Q78))))/100)</f>
        <v>0.30898038586119703</v>
      </c>
      <c r="S78" s="3">
        <f>IF(F78="Intermed. Precision","---",IF(LOG(J78/2)&lt;0,10^(TRUNC(LOG(J78/2))-1), 10^(TRUNC(LOG(J78/2)))))</f>
        <v>0.01</v>
      </c>
      <c r="T78" s="4">
        <f>2*SQRT(2)*J78</f>
        <v>0.20543468649943761</v>
      </c>
      <c r="U78" s="22" t="str">
        <f>IF(F78="Repeatability",10*J78,"---")</f>
        <v>---</v>
      </c>
      <c r="V78" s="22" t="str">
        <f>IF(AND(U78&gt;H78,U78&lt;&gt;"---"),"x","")</f>
        <v/>
      </c>
      <c r="W78" s="52">
        <v>42101</v>
      </c>
    </row>
    <row r="79" spans="1:23" ht="25.5" hidden="1" customHeight="1">
      <c r="A79" s="65" t="s">
        <v>77</v>
      </c>
      <c r="B79" s="8" t="s">
        <v>32</v>
      </c>
      <c r="C79" s="61"/>
      <c r="D79" s="10" t="s">
        <v>33</v>
      </c>
      <c r="E79" s="3" t="s">
        <v>22</v>
      </c>
      <c r="F79" s="19" t="s">
        <v>24</v>
      </c>
      <c r="G79" s="22" t="s">
        <v>25</v>
      </c>
      <c r="H79" s="37">
        <v>46.973185405034002</v>
      </c>
      <c r="I79" s="3">
        <v>294</v>
      </c>
      <c r="J79" s="27">
        <v>0.231517588797541</v>
      </c>
      <c r="K79" s="27" t="str">
        <f>IF(OR(LEFT(G79,3)="SRM", LEFT(G79,3)="IRM", LEFT(G79,3)="CRM"),"", IF((J79*100/H79)&gt;5,"x",""))</f>
        <v/>
      </c>
      <c r="L79" s="26">
        <f>2*J79</f>
        <v>0.463035177595082</v>
      </c>
      <c r="M79" s="20"/>
      <c r="N79" s="20"/>
      <c r="O79" s="58" t="str">
        <f>IF(F79="Repeatability","---", SQRT(L79^2+(N79*H79*0.01)^2)+ABS(M79)*0.01*H79)</f>
        <v>---</v>
      </c>
      <c r="P79" s="6" t="str">
        <f>IF(F79="Repeatability","---", O79*100/H79)</f>
        <v>---</v>
      </c>
      <c r="Q79" s="31" t="str">
        <f>IF(F79="Repeatability", "n/a",IF(E79="MG_P_KG",6,IF(E79="G_P_100G",2,"n/a")))</f>
        <v>n/a</v>
      </c>
      <c r="R79" s="34" t="str">
        <f>IF(Q79="n/a","-",2*(H79*2^(1-0.5*LOG(H79/(10^Q79))))/100)</f>
        <v>-</v>
      </c>
      <c r="S79" s="3">
        <f>IF(F79="Intermed. Precision","---",IF(LOG(J79/2)&lt;0,10^(TRUNC(LOG(J79/2))-1), 10^(TRUNC(LOG(J79/2)))))</f>
        <v>0.1</v>
      </c>
      <c r="T79" s="4">
        <f>2*SQRT(2)*J79</f>
        <v>0.65483062801079972</v>
      </c>
      <c r="U79" s="22">
        <f>IF(F79="Repeatability",10*J79,"---")</f>
        <v>2.3151758879754101</v>
      </c>
      <c r="V79" s="22" t="str">
        <f>IF(AND(U79&gt;H79,U79&lt;&gt;"---"),"x","")</f>
        <v/>
      </c>
      <c r="W79" s="52">
        <v>42101</v>
      </c>
    </row>
    <row r="80" spans="1:23" ht="25.5" customHeight="1">
      <c r="A80" s="65" t="s">
        <v>73</v>
      </c>
      <c r="B80" s="8" t="s">
        <v>32</v>
      </c>
      <c r="C80" s="61"/>
      <c r="D80" s="10" t="s">
        <v>33</v>
      </c>
      <c r="E80" s="3" t="s">
        <v>22</v>
      </c>
      <c r="F80" s="19" t="s">
        <v>23</v>
      </c>
      <c r="G80" s="22" t="s">
        <v>4</v>
      </c>
      <c r="H80" s="37">
        <v>46.396444005995903</v>
      </c>
      <c r="I80" s="3">
        <v>245</v>
      </c>
      <c r="J80" s="27">
        <v>0.42808081445766</v>
      </c>
      <c r="K80" s="27" t="str">
        <f>IF(OR(LEFT(G80,3)="SRM", LEFT(G80,3)="IRM", LEFT(G80,3)="CRM"),"", IF((J80*100/H80)&gt;5,"x",""))</f>
        <v/>
      </c>
      <c r="L80" s="26">
        <f>2*J80</f>
        <v>0.85616162891531999</v>
      </c>
      <c r="M80" s="20"/>
      <c r="N80" s="20"/>
      <c r="O80" s="58">
        <f>IF(F80="Repeatability","---", SQRT(L80^2+(N80*H80*0.01)^2)+ABS(M80)*0.01*H80)</f>
        <v>0.85616162891531999</v>
      </c>
      <c r="P80" s="6">
        <f>IF(F80="Repeatability","---", O80*100/H80)</f>
        <v>1.8453173454514673</v>
      </c>
      <c r="Q80" s="31">
        <f>IF(F80="Repeatability", "n/a",IF(E80="MG_P_KG",6,IF(E80="G_P_100G",2,"n/a")))</f>
        <v>2</v>
      </c>
      <c r="R80" s="34">
        <f>IF(Q80="n/a","-",2*(H80*2^(1-0.5*LOG(H80/(10^Q80))))/100)</f>
        <v>2.0832612822848917</v>
      </c>
      <c r="S80" s="3">
        <f>IF(F80="Intermed. Precision","---",IF(LOG(J80/2)&lt;0,10^(TRUNC(LOG(J80/2))-1), 10^(TRUNC(LOG(J80/2)))))</f>
        <v>0.1</v>
      </c>
      <c r="T80" s="4">
        <f>2*SQRT(2)*J80</f>
        <v>1.2107953871954866</v>
      </c>
      <c r="U80" s="22" t="str">
        <f>IF(F80="Repeatability",10*J80,"---")</f>
        <v>---</v>
      </c>
      <c r="V80" s="22" t="str">
        <f>IF(AND(U80&gt;H80,U80&lt;&gt;"---"),"x","")</f>
        <v/>
      </c>
      <c r="W80" s="52">
        <v>42101</v>
      </c>
    </row>
    <row r="81" spans="1:23" ht="25.5" hidden="1" customHeight="1">
      <c r="A81" s="65" t="s">
        <v>73</v>
      </c>
      <c r="B81" s="8" t="s">
        <v>32</v>
      </c>
      <c r="C81" s="61"/>
      <c r="D81" s="10" t="s">
        <v>33</v>
      </c>
      <c r="E81" s="3" t="s">
        <v>22</v>
      </c>
      <c r="F81" s="42" t="s">
        <v>24</v>
      </c>
      <c r="G81" s="22" t="s">
        <v>25</v>
      </c>
      <c r="H81" s="37">
        <v>50.145894806612198</v>
      </c>
      <c r="I81" s="3">
        <v>245</v>
      </c>
      <c r="J81" s="27">
        <v>0.12077551697795599</v>
      </c>
      <c r="K81" s="27" t="str">
        <f>IF(OR(LEFT(G81,3)="SRM", LEFT(G81,3)="IRM", LEFT(G81,3)="CRM"),"", IF((J81*100/H81)&gt;5,"x",""))</f>
        <v/>
      </c>
      <c r="L81" s="26">
        <f>2*J81</f>
        <v>0.24155103395591199</v>
      </c>
      <c r="M81" s="20"/>
      <c r="N81" s="20"/>
      <c r="O81" s="58" t="str">
        <f>IF(F81="Repeatability","---", SQRT(L81^2+(N81*H81*0.01)^2)+ABS(M81)*0.01*H81)</f>
        <v>---</v>
      </c>
      <c r="P81" s="6" t="str">
        <f>IF(F81="Repeatability","---", O81*100/H81)</f>
        <v>---</v>
      </c>
      <c r="Q81" s="31" t="str">
        <f>IF(F81="Repeatability", "n/a",IF(E81="MG_P_KG",6,IF(E81="G_P_100G",2,"n/a")))</f>
        <v>n/a</v>
      </c>
      <c r="R81" s="34" t="str">
        <f>IF(Q81="n/a","-",2*(H81*2^(1-0.5*LOG(H81/(10^Q81))))/100)</f>
        <v>-</v>
      </c>
      <c r="S81" s="3">
        <f>IF(F81="Intermed. Precision","---",IF(LOG(J81/2)&lt;0,10^(TRUNC(LOG(J81/2))-1), 10^(TRUNC(LOG(J81/2)))))</f>
        <v>0.01</v>
      </c>
      <c r="T81" s="4">
        <f>2*SQRT(2)*J81</f>
        <v>0.34160474822569475</v>
      </c>
      <c r="U81" s="22">
        <f>IF(F81="Repeatability",10*J81,"---")</f>
        <v>1.2077551697795599</v>
      </c>
      <c r="V81" s="22" t="str">
        <f>IF(AND(U81&gt;H81,U81&lt;&gt;"---"),"x","")</f>
        <v/>
      </c>
      <c r="W81" s="52">
        <v>42101</v>
      </c>
    </row>
    <row r="82" spans="1:23" ht="25.5" hidden="1" customHeight="1">
      <c r="A82" s="65" t="s">
        <v>29</v>
      </c>
      <c r="B82" s="8" t="s">
        <v>32</v>
      </c>
      <c r="C82" s="61"/>
      <c r="D82" s="10" t="s">
        <v>33</v>
      </c>
      <c r="E82" s="3" t="s">
        <v>22</v>
      </c>
      <c r="F82" s="19" t="s">
        <v>24</v>
      </c>
      <c r="G82" s="22" t="s">
        <v>25</v>
      </c>
      <c r="H82" s="37">
        <v>24.690910421058302</v>
      </c>
      <c r="I82" s="3">
        <v>206</v>
      </c>
      <c r="J82" s="27">
        <v>7.9941891791497799E-2</v>
      </c>
      <c r="K82" s="27" t="str">
        <f>IF(OR(LEFT(G82,3)="SRM", LEFT(G82,3)="IRM", LEFT(G82,3)="CRM"),"", IF((J82*100/H82)&gt;5,"x",""))</f>
        <v/>
      </c>
      <c r="L82" s="26">
        <f>2*J82</f>
        <v>0.1598837835829956</v>
      </c>
      <c r="M82" s="20"/>
      <c r="N82" s="20"/>
      <c r="O82" s="58" t="str">
        <f>IF(F82="Repeatability","---", SQRT(L82^2+(N82*H82*0.01)^2)+ABS(M82)*0.01*H82)</f>
        <v>---</v>
      </c>
      <c r="P82" s="6" t="str">
        <f>IF(F82="Repeatability","---", O82*100/H82)</f>
        <v>---</v>
      </c>
      <c r="Q82" s="31" t="str">
        <f>IF(F82="Repeatability", "n/a",IF(E82="MG_P_KG",6,IF(E82="G_P_100G",2,"n/a")))</f>
        <v>n/a</v>
      </c>
      <c r="R82" s="34" t="str">
        <f>IF(Q82="n/a","-",2*(H82*2^(1-0.5*LOG(H82/(10^Q82))))/100)</f>
        <v>-</v>
      </c>
      <c r="S82" s="3">
        <f>IF(F82="Intermed. Precision","---",IF(LOG(J82/2)&lt;0,10^(TRUNC(LOG(J82/2))-1), 10^(TRUNC(LOG(J82/2)))))</f>
        <v>0.01</v>
      </c>
      <c r="T82" s="4">
        <f>2*SQRT(2)*J82</f>
        <v>0.2261098151465972</v>
      </c>
      <c r="U82" s="22">
        <f>IF(F82="Repeatability",10*J82,"---")</f>
        <v>0.79941891791497799</v>
      </c>
      <c r="V82" s="22" t="str">
        <f>IF(AND(U82&gt;H82,U82&lt;&gt;"---"),"x","")</f>
        <v/>
      </c>
      <c r="W82" s="52">
        <v>42101</v>
      </c>
    </row>
    <row r="83" spans="1:23" ht="25.5" hidden="1" customHeight="1">
      <c r="A83" s="65" t="s">
        <v>85</v>
      </c>
      <c r="B83" s="8" t="s">
        <v>32</v>
      </c>
      <c r="C83" s="61"/>
      <c r="D83" s="10" t="s">
        <v>33</v>
      </c>
      <c r="E83" s="3" t="s">
        <v>22</v>
      </c>
      <c r="F83" s="19" t="s">
        <v>24</v>
      </c>
      <c r="G83" s="22" t="s">
        <v>25</v>
      </c>
      <c r="H83" s="37">
        <v>0.65562872687026996</v>
      </c>
      <c r="I83" s="3">
        <v>185</v>
      </c>
      <c r="J83" s="27">
        <v>7.0927311886962796E-3</v>
      </c>
      <c r="K83" s="27" t="str">
        <f>IF(OR(LEFT(G83,3)="SRM", LEFT(G83,3)="IRM", LEFT(G83,3)="CRM"),"", IF((J83*100/H83)&gt;5,"x",""))</f>
        <v/>
      </c>
      <c r="L83" s="26">
        <f>2*J83</f>
        <v>1.4185462377392559E-2</v>
      </c>
      <c r="M83" s="20"/>
      <c r="N83" s="20"/>
      <c r="O83" s="58" t="str">
        <f>IF(F83="Repeatability","---", SQRT(L83^2+(N83*H83*0.01)^2)+ABS(M83)*0.01*H83)</f>
        <v>---</v>
      </c>
      <c r="P83" s="6" t="str">
        <f>IF(F83="Repeatability","---", O83*100/H83)</f>
        <v>---</v>
      </c>
      <c r="Q83" s="31" t="str">
        <f>IF(F83="Repeatability", "n/a",IF(E83="MG_P_KG",6,IF(E83="G_P_100G",2,"n/a")))</f>
        <v>n/a</v>
      </c>
      <c r="R83" s="34" t="str">
        <f>IF(Q83="n/a","-",2*(H83*2^(1-0.5*LOG(H83/(10^Q83))))/100)</f>
        <v>-</v>
      </c>
      <c r="S83" s="3">
        <f>IF(F83="Intermed. Precision","---",IF(LOG(J83/2)&lt;0,10^(TRUNC(LOG(J83/2))-1), 10^(TRUNC(LOG(J83/2)))))</f>
        <v>1E-3</v>
      </c>
      <c r="T83" s="4">
        <f>2*SQRT(2)*J83</f>
        <v>2.0061273282641848E-2</v>
      </c>
      <c r="U83" s="22">
        <f>IF(F83="Repeatability",10*J83,"---")</f>
        <v>7.0927311886962802E-2</v>
      </c>
      <c r="V83" s="22" t="str">
        <f>IF(AND(U83&gt;H83,U83&lt;&gt;"---"),"x","")</f>
        <v/>
      </c>
      <c r="W83" s="52">
        <v>42101</v>
      </c>
    </row>
    <row r="84" spans="1:23" ht="25.5" customHeight="1">
      <c r="A84" s="65" t="s">
        <v>67</v>
      </c>
      <c r="B84" s="8" t="s">
        <v>32</v>
      </c>
      <c r="C84" s="61"/>
      <c r="D84" s="10" t="s">
        <v>33</v>
      </c>
      <c r="E84" s="3" t="s">
        <v>22</v>
      </c>
      <c r="F84" s="42" t="s">
        <v>23</v>
      </c>
      <c r="G84" s="22" t="s">
        <v>4</v>
      </c>
      <c r="H84" s="37">
        <v>19.588809635758999</v>
      </c>
      <c r="I84" s="3">
        <v>166</v>
      </c>
      <c r="J84" s="27">
        <v>0.31572138159392699</v>
      </c>
      <c r="K84" s="27" t="str">
        <f>IF(OR(LEFT(G84,3)="SRM", LEFT(G84,3)="IRM", LEFT(G84,3)="CRM"),"", IF((J84*100/H84)&gt;5,"x",""))</f>
        <v/>
      </c>
      <c r="L84" s="26">
        <f>2*J84</f>
        <v>0.63144276318785397</v>
      </c>
      <c r="M84" s="20"/>
      <c r="N84" s="20"/>
      <c r="O84" s="58">
        <f>IF(F84="Repeatability","---", SQRT(L84^2+(N84*H84*0.01)^2)+ABS(M84)*0.01*H84)</f>
        <v>0.63144276318785397</v>
      </c>
      <c r="P84" s="6">
        <f>IF(F84="Repeatability","---", O84*100/H84)</f>
        <v>3.2234871588887524</v>
      </c>
      <c r="Q84" s="31">
        <f>IF(F84="Repeatability", "n/a",IF(E84="MG_P_KG",6,IF(E84="G_P_100G",2,"n/a")))</f>
        <v>2</v>
      </c>
      <c r="R84" s="34">
        <f>IF(Q84="n/a","-",2*(H84*2^(1-0.5*LOG(H84/(10^Q84))))/100)</f>
        <v>1.0014550123391701</v>
      </c>
      <c r="S84" s="3">
        <f>IF(F84="Intermed. Precision","---",IF(LOG(J84/2)&lt;0,10^(TRUNC(LOG(J84/2))-1), 10^(TRUNC(LOG(J84/2)))))</f>
        <v>0.1</v>
      </c>
      <c r="T84" s="4">
        <f>2*SQRT(2)*J84</f>
        <v>0.89299491956260568</v>
      </c>
      <c r="U84" s="22" t="str">
        <f>IF(F84="Repeatability",10*J84,"---")</f>
        <v>---</v>
      </c>
      <c r="V84" s="22" t="str">
        <f>IF(AND(U84&gt;H84,U84&lt;&gt;"---"),"x","")</f>
        <v/>
      </c>
      <c r="W84" s="52">
        <v>42101</v>
      </c>
    </row>
    <row r="85" spans="1:23" ht="25.5" hidden="1" customHeight="1">
      <c r="A85" s="65" t="s">
        <v>67</v>
      </c>
      <c r="B85" s="8" t="s">
        <v>32</v>
      </c>
      <c r="C85" s="61"/>
      <c r="D85" s="10" t="s">
        <v>33</v>
      </c>
      <c r="E85" s="3" t="s">
        <v>22</v>
      </c>
      <c r="F85" s="42" t="s">
        <v>24</v>
      </c>
      <c r="G85" s="46" t="s">
        <v>25</v>
      </c>
      <c r="H85" s="36">
        <v>22.369004702815801</v>
      </c>
      <c r="I85" s="3">
        <v>152</v>
      </c>
      <c r="J85" s="27">
        <v>9.4673079181633604E-2</v>
      </c>
      <c r="K85" s="27" t="str">
        <f>IF(OR(LEFT(G85,3)="SRM", LEFT(G85,3)="IRM", LEFT(G85,3)="CRM"),"", IF((J85*100/H85)&gt;5,"x",""))</f>
        <v/>
      </c>
      <c r="L85" s="26">
        <f>2*J85</f>
        <v>0.18934615836326721</v>
      </c>
      <c r="M85" s="20"/>
      <c r="N85" s="20"/>
      <c r="O85" s="58" t="str">
        <f>IF(F85="Repeatability","---", SQRT(L85^2+(N85*H85*0.01)^2)+ABS(M85)*0.01*H85)</f>
        <v>---</v>
      </c>
      <c r="P85" s="6" t="str">
        <f>IF(F85="Repeatability","---", O85*100/H85)</f>
        <v>---</v>
      </c>
      <c r="Q85" s="31" t="str">
        <f>IF(F85="Repeatability", "n/a",IF(E85="MG_P_KG",6,IF(E85="G_P_100G",2,"n/a")))</f>
        <v>n/a</v>
      </c>
      <c r="R85" s="34" t="str">
        <f>IF(Q85="n/a","-",2*(H85*2^(1-0.5*LOG(H85/(10^Q85))))/100)</f>
        <v>-</v>
      </c>
      <c r="S85" s="3">
        <f>IF(F85="Intermed. Precision","---",IF(LOG(J85/2)&lt;0,10^(TRUNC(LOG(J85/2))-1), 10^(TRUNC(LOG(J85/2)))))</f>
        <v>0.01</v>
      </c>
      <c r="T85" s="4">
        <f>2*SQRT(2)*J85</f>
        <v>0.26777590514057636</v>
      </c>
      <c r="U85" s="22">
        <f>IF(F85="Repeatability",10*J85,"---")</f>
        <v>0.94673079181633601</v>
      </c>
      <c r="V85" s="22" t="str">
        <f>IF(AND(U85&gt;H85,U85&lt;&gt;"---"),"x","")</f>
        <v/>
      </c>
      <c r="W85" s="52">
        <v>42101</v>
      </c>
    </row>
    <row r="86" spans="1:23" ht="25.5" customHeight="1">
      <c r="A86" s="65" t="s">
        <v>64</v>
      </c>
      <c r="B86" s="8" t="s">
        <v>32</v>
      </c>
      <c r="C86" s="61"/>
      <c r="D86" s="10" t="s">
        <v>33</v>
      </c>
      <c r="E86" s="3" t="s">
        <v>22</v>
      </c>
      <c r="F86" s="19" t="s">
        <v>23</v>
      </c>
      <c r="G86" s="22" t="s">
        <v>4</v>
      </c>
      <c r="H86" s="37">
        <v>43.347559745256802</v>
      </c>
      <c r="I86" s="3">
        <v>148</v>
      </c>
      <c r="J86" s="27">
        <v>0.48559861947083</v>
      </c>
      <c r="K86" s="27" t="str">
        <f>IF(OR(LEFT(G86,3)="SRM", LEFT(G86,3)="IRM", LEFT(G86,3)="CRM"),"", IF((J86*100/H86)&gt;5,"x",""))</f>
        <v/>
      </c>
      <c r="L86" s="26">
        <f>2*J86</f>
        <v>0.97119723894165999</v>
      </c>
      <c r="M86" s="20"/>
      <c r="N86" s="20"/>
      <c r="O86" s="58">
        <f>IF(F86="Repeatability","---", SQRT(L86^2+(N86*H86*0.01)^2)+ABS(M86)*0.01*H86)</f>
        <v>0.97119723894165999</v>
      </c>
      <c r="P86" s="6">
        <f>IF(F86="Repeatability","---", O86*100/H86)</f>
        <v>2.2404888410077821</v>
      </c>
      <c r="Q86" s="31">
        <f>IF(F86="Repeatability", "n/a",IF(E86="MG_P_KG",6,IF(E86="G_P_100G",2,"n/a")))</f>
        <v>2</v>
      </c>
      <c r="R86" s="34">
        <f>IF(Q86="n/a","-",2*(H86*2^(1-0.5*LOG(H86/(10^Q86))))/100)</f>
        <v>1.9663775602328157</v>
      </c>
      <c r="S86" s="3">
        <f>IF(F86="Intermed. Precision","---",IF(LOG(J86/2)&lt;0,10^(TRUNC(LOG(J86/2))-1), 10^(TRUNC(LOG(J86/2)))))</f>
        <v>0.1</v>
      </c>
      <c r="T86" s="4">
        <f>2*SQRT(2)*J86</f>
        <v>1.373480307050599</v>
      </c>
      <c r="U86" s="22" t="str">
        <f>IF(F86="Repeatability",10*J86,"---")</f>
        <v>---</v>
      </c>
      <c r="V86" s="22" t="str">
        <f>IF(AND(U86&gt;H86,U86&lt;&gt;"---"),"x","")</f>
        <v/>
      </c>
      <c r="W86" s="52">
        <v>42101</v>
      </c>
    </row>
    <row r="87" spans="1:23" ht="25.5" hidden="1" customHeight="1">
      <c r="A87" s="65" t="s">
        <v>31</v>
      </c>
      <c r="B87" s="8" t="s">
        <v>32</v>
      </c>
      <c r="C87" s="61"/>
      <c r="D87" s="10" t="s">
        <v>33</v>
      </c>
      <c r="E87" s="3" t="s">
        <v>22</v>
      </c>
      <c r="F87" s="42" t="s">
        <v>24</v>
      </c>
      <c r="G87" s="22" t="s">
        <v>25</v>
      </c>
      <c r="H87" s="37">
        <v>3.7789999999999999</v>
      </c>
      <c r="I87" s="3">
        <v>107</v>
      </c>
      <c r="J87" s="27">
        <v>8.9999999999999993E-3</v>
      </c>
      <c r="K87" s="27" t="str">
        <f>IF(OR(LEFT(G87,3)="SRM", LEFT(G87,3)="IRM", LEFT(G87,3)="CRM"),"", IF((J87*100/H87)&gt;5,"x",""))</f>
        <v/>
      </c>
      <c r="L87" s="63">
        <f>2*J87</f>
        <v>1.7999999999999999E-2</v>
      </c>
      <c r="M87" s="20"/>
      <c r="N87" s="20"/>
      <c r="O87" s="58" t="str">
        <f>IF(F87="Repeatability","---", SQRT(L87^2+(N87*H87*0.01)^2)+ABS(M87)*0.01*H87)</f>
        <v>---</v>
      </c>
      <c r="P87" s="6" t="str">
        <f>IF(F87="Repeatability","---", O87*100/H87)</f>
        <v>---</v>
      </c>
      <c r="Q87" s="31" t="str">
        <f>IF(F87="Repeatability", "n/a",IF(E87="MG_P_KG",6,IF(E87="G_P_100G",2,"n/a")))</f>
        <v>n/a</v>
      </c>
      <c r="R87" s="34" t="str">
        <f>IF(Q87="n/a","-",2*(H87*2^(1-0.5*LOG(H87/(10^Q87))))/100)</f>
        <v>-</v>
      </c>
      <c r="S87" s="3">
        <f>IF(F87="Intermed. Precision","---",IF(LOG(J87/2)&lt;0,10^(TRUNC(LOG(J87/2))-1), 10^(TRUNC(LOG(J87/2)))))</f>
        <v>1E-3</v>
      </c>
      <c r="T87" s="4">
        <f>2*SQRT(2)*J87</f>
        <v>2.5455844122715711E-2</v>
      </c>
      <c r="U87" s="22">
        <f>IF(F87="Repeatability",10*J87,"---")</f>
        <v>0.09</v>
      </c>
      <c r="V87" s="22" t="str">
        <f>IF(AND(U87&gt;H87,U87&lt;&gt;"---"),"x","")</f>
        <v/>
      </c>
      <c r="W87" s="52">
        <v>42093</v>
      </c>
    </row>
    <row r="88" spans="1:23" ht="25.5" customHeight="1">
      <c r="A88" s="65" t="s">
        <v>69</v>
      </c>
      <c r="B88" s="8" t="s">
        <v>32</v>
      </c>
      <c r="C88" s="61"/>
      <c r="D88" s="10" t="s">
        <v>33</v>
      </c>
      <c r="E88" s="3" t="s">
        <v>22</v>
      </c>
      <c r="F88" s="42" t="s">
        <v>23</v>
      </c>
      <c r="G88" s="22" t="s">
        <v>4</v>
      </c>
      <c r="H88" s="37">
        <v>3.27396752773529</v>
      </c>
      <c r="I88" s="3">
        <v>102</v>
      </c>
      <c r="J88" s="27">
        <v>5.6496963453032199E-2</v>
      </c>
      <c r="K88" s="27" t="str">
        <f>IF(OR(LEFT(G88,3)="SRM", LEFT(G88,3)="IRM", LEFT(G88,3)="CRM"),"", IF((J88*100/H88)&gt;5,"x",""))</f>
        <v/>
      </c>
      <c r="L88" s="26">
        <f>2*J88</f>
        <v>0.1129939269060644</v>
      </c>
      <c r="M88" s="20">
        <v>3.67</v>
      </c>
      <c r="N88" s="20">
        <v>4.82</v>
      </c>
      <c r="O88" s="58">
        <f>IF(F88="Repeatability","---", SQRT(L88^2+(N88*H88*0.01)^2)+ABS(M88)*0.01*H88)</f>
        <v>0.31424252561351373</v>
      </c>
      <c r="P88" s="6">
        <f>IF(F88="Repeatability","---", O88*100/H88)</f>
        <v>9.5982175434368315</v>
      </c>
      <c r="Q88" s="31">
        <f>IF(F88="Repeatability", "n/a",IF(E88="MG_P_KG",6,IF(E88="G_P_100G",2,"n/a")))</f>
        <v>2</v>
      </c>
      <c r="R88" s="34">
        <f>IF(Q88="n/a","-",2*(H88*2^(1-0.5*LOG(H88/(10^Q88))))/100)</f>
        <v>0.21909775991104152</v>
      </c>
      <c r="S88" s="3">
        <f>IF(F88="Intermed. Precision","---",IF(LOG(J88/2)&lt;0,10^(TRUNC(LOG(J88/2))-1), 10^(TRUNC(LOG(J88/2)))))</f>
        <v>0.01</v>
      </c>
      <c r="T88" s="4">
        <f>2*SQRT(2)*J88</f>
        <v>0.15979754389635045</v>
      </c>
      <c r="U88" s="22" t="str">
        <f>IF(F88="Repeatability",10*J88,"---")</f>
        <v>---</v>
      </c>
      <c r="V88" s="22" t="str">
        <f>IF(AND(U88&gt;H88,U88&lt;&gt;"---"),"x","")</f>
        <v/>
      </c>
      <c r="W88" s="52">
        <v>42101</v>
      </c>
    </row>
    <row r="89" spans="1:23" ht="25.5" hidden="1" customHeight="1">
      <c r="A89" s="65" t="s">
        <v>31</v>
      </c>
      <c r="B89" s="8" t="s">
        <v>32</v>
      </c>
      <c r="C89" s="61"/>
      <c r="D89" s="10" t="s">
        <v>33</v>
      </c>
      <c r="E89" s="3" t="s">
        <v>22</v>
      </c>
      <c r="F89" s="42" t="s">
        <v>24</v>
      </c>
      <c r="G89" s="22" t="s">
        <v>25</v>
      </c>
      <c r="H89" s="37">
        <v>1.1539999999999999</v>
      </c>
      <c r="I89" s="3">
        <v>95</v>
      </c>
      <c r="J89" s="27">
        <v>8.0000000000000002E-3</v>
      </c>
      <c r="K89" s="27" t="str">
        <f>IF(OR(LEFT(G89,3)="SRM", LEFT(G89,3)="IRM", LEFT(G89,3)="CRM"),"", IF((J89*100/H89)&gt;5,"x",""))</f>
        <v/>
      </c>
      <c r="L89" s="26">
        <f>2*J89</f>
        <v>1.6E-2</v>
      </c>
      <c r="M89" s="20"/>
      <c r="N89" s="20"/>
      <c r="O89" s="58" t="str">
        <f>IF(F89="Repeatability","---", SQRT(L89^2+(N89*H89*0.01)^2)+ABS(M89)*0.01*H89)</f>
        <v>---</v>
      </c>
      <c r="P89" s="6" t="str">
        <f>IF(F89="Repeatability","---", O89*100/H89)</f>
        <v>---</v>
      </c>
      <c r="Q89" s="31" t="str">
        <f>IF(F89="Repeatability", "n/a",IF(E89="MG_P_KG",6,IF(E89="G_P_100G",2,"n/a")))</f>
        <v>n/a</v>
      </c>
      <c r="R89" s="34" t="str">
        <f>IF(Q89="n/a","-",2*(H89*2^(1-0.5*LOG(H89/(10^Q89))))/100)</f>
        <v>-</v>
      </c>
      <c r="S89" s="3">
        <f>IF(F89="Intermed. Precision","---",IF(LOG(J89/2)&lt;0,10^(TRUNC(LOG(J89/2))-1), 10^(TRUNC(LOG(J89/2)))))</f>
        <v>1E-3</v>
      </c>
      <c r="T89" s="4">
        <f>2*SQRT(2)*J89</f>
        <v>2.2627416997969524E-2</v>
      </c>
      <c r="U89" s="22">
        <f>IF(F89="Repeatability",10*J89,"---")</f>
        <v>0.08</v>
      </c>
      <c r="V89" s="22" t="str">
        <f>IF(AND(U89&gt;H89,U89&lt;&gt;"---"),"x","")</f>
        <v/>
      </c>
      <c r="W89" s="52">
        <v>42093</v>
      </c>
    </row>
    <row r="90" spans="1:23" ht="25.5" hidden="1" customHeight="1">
      <c r="A90" s="65" t="s">
        <v>70</v>
      </c>
      <c r="B90" s="8" t="s">
        <v>32</v>
      </c>
      <c r="C90" s="61"/>
      <c r="D90" s="10" t="s">
        <v>33</v>
      </c>
      <c r="E90" s="3" t="s">
        <v>22</v>
      </c>
      <c r="F90" s="42" t="s">
        <v>24</v>
      </c>
      <c r="G90" s="22" t="s">
        <v>25</v>
      </c>
      <c r="H90" s="37">
        <v>80.860986236978306</v>
      </c>
      <c r="I90" s="3">
        <v>92</v>
      </c>
      <c r="J90" s="27">
        <v>0.10959385154230999</v>
      </c>
      <c r="K90" s="27" t="str">
        <f>IF(OR(LEFT(G90,3)="SRM", LEFT(G90,3)="IRM", LEFT(G90,3)="CRM"),"", IF((J90*100/H90)&gt;5,"x",""))</f>
        <v/>
      </c>
      <c r="L90" s="26">
        <f>2*J90</f>
        <v>0.21918770308461999</v>
      </c>
      <c r="M90" s="20"/>
      <c r="N90" s="20"/>
      <c r="O90" s="58" t="str">
        <f>IF(F90="Repeatability","---", SQRT(L90^2+(N90*H90*0.01)^2)+ABS(M90)*0.01*H90)</f>
        <v>---</v>
      </c>
      <c r="P90" s="6" t="str">
        <f>IF(F90="Repeatability","---", O90*100/H90)</f>
        <v>---</v>
      </c>
      <c r="Q90" s="31" t="str">
        <f>IF(F90="Repeatability", "n/a",IF(E90="MG_P_KG",6,IF(E90="G_P_100G",2,"n/a")))</f>
        <v>n/a</v>
      </c>
      <c r="R90" s="34" t="str">
        <f>IF(Q90="n/a","-",2*(H90*2^(1-0.5*LOG(H90/(10^Q90))))/100)</f>
        <v>-</v>
      </c>
      <c r="S90" s="3">
        <f>IF(F90="Intermed. Precision","---",IF(LOG(J90/2)&lt;0,10^(TRUNC(LOG(J90/2))-1), 10^(TRUNC(LOG(J90/2)))))</f>
        <v>0.01</v>
      </c>
      <c r="T90" s="4">
        <f>2*SQRT(2)*J90</f>
        <v>0.3099782224076767</v>
      </c>
      <c r="U90" s="22">
        <f>IF(F90="Repeatability",10*J90,"---")</f>
        <v>1.0959385154231001</v>
      </c>
      <c r="V90" s="22" t="str">
        <f>IF(AND(U90&gt;H90,U90&lt;&gt;"---"),"x","")</f>
        <v/>
      </c>
      <c r="W90" s="52">
        <v>42101</v>
      </c>
    </row>
    <row r="91" spans="1:23" ht="25.5" customHeight="1">
      <c r="A91" s="65" t="s">
        <v>70</v>
      </c>
      <c r="B91" s="8" t="s">
        <v>32</v>
      </c>
      <c r="C91" s="61"/>
      <c r="D91" s="10" t="s">
        <v>33</v>
      </c>
      <c r="E91" s="3" t="s">
        <v>22</v>
      </c>
      <c r="F91" s="42" t="s">
        <v>23</v>
      </c>
      <c r="G91" s="22" t="s">
        <v>4</v>
      </c>
      <c r="H91" s="37">
        <v>80.252299009690503</v>
      </c>
      <c r="I91" s="3">
        <v>84</v>
      </c>
      <c r="J91" s="27">
        <v>0.463518647287466</v>
      </c>
      <c r="K91" s="27" t="str">
        <f>IF(OR(LEFT(G91,3)="SRM", LEFT(G91,3)="IRM", LEFT(G91,3)="CRM"),"", IF((J91*100/H91)&gt;5,"x",""))</f>
        <v/>
      </c>
      <c r="L91" s="26">
        <f>2*J91</f>
        <v>0.927037294574932</v>
      </c>
      <c r="M91" s="20"/>
      <c r="N91" s="20"/>
      <c r="O91" s="58">
        <f>IF(F91="Repeatability","---", SQRT(L91^2+(N91*H91*0.01)^2)+ABS(M91)*0.01*H91)</f>
        <v>0.927037294574932</v>
      </c>
      <c r="P91" s="6">
        <f>IF(F91="Repeatability","---", O91*100/H91)</f>
        <v>1.1551535669563706</v>
      </c>
      <c r="Q91" s="31">
        <f>IF(F91="Repeatability", "n/a",IF(E91="MG_P_KG",6,IF(E91="G_P_100G",2,"n/a")))</f>
        <v>2</v>
      </c>
      <c r="R91" s="34">
        <f>IF(Q91="n/a","-",2*(H91*2^(1-0.5*LOG(H91/(10^Q91))))/100)</f>
        <v>3.3181655933544509</v>
      </c>
      <c r="S91" s="3">
        <f>IF(F91="Intermed. Precision","---",IF(LOG(J91/2)&lt;0,10^(TRUNC(LOG(J91/2))-1), 10^(TRUNC(LOG(J91/2)))))</f>
        <v>0.1</v>
      </c>
      <c r="T91" s="4">
        <f>2*SQRT(2)*J91</f>
        <v>1.3110287148135309</v>
      </c>
      <c r="U91" s="22" t="str">
        <f>IF(F91="Repeatability",10*J91,"---")</f>
        <v>---</v>
      </c>
      <c r="V91" s="22" t="str">
        <f>IF(AND(U91&gt;H91,U91&lt;&gt;"---"),"x","")</f>
        <v/>
      </c>
      <c r="W91" s="52">
        <v>42101</v>
      </c>
    </row>
    <row r="92" spans="1:23" ht="25.5" customHeight="1">
      <c r="A92" s="65" t="s">
        <v>31</v>
      </c>
      <c r="B92" s="8" t="s">
        <v>32</v>
      </c>
      <c r="C92" s="61"/>
      <c r="D92" s="10" t="s">
        <v>33</v>
      </c>
      <c r="E92" s="3" t="s">
        <v>22</v>
      </c>
      <c r="F92" s="42" t="s">
        <v>23</v>
      </c>
      <c r="G92" s="22" t="s">
        <v>4</v>
      </c>
      <c r="H92" s="37">
        <v>4.274</v>
      </c>
      <c r="I92" s="3">
        <v>72</v>
      </c>
      <c r="J92" s="27">
        <v>0.10199999999999999</v>
      </c>
      <c r="K92" s="27" t="str">
        <f>IF(OR(LEFT(G92,3)="SRM", LEFT(G92,3)="IRM", LEFT(G92,3)="CRM"),"", IF((J92*100/H92)&gt;5,"x",""))</f>
        <v/>
      </c>
      <c r="L92" s="63">
        <f>2*J92</f>
        <v>0.20399999999999999</v>
      </c>
      <c r="M92" s="20"/>
      <c r="N92" s="20"/>
      <c r="O92" s="58">
        <f>IF(F92="Repeatability","---", SQRT(L92^2+(N92*H92*0.01)^2)+ABS(M92)*0.01*H92)</f>
        <v>0.20399999999999999</v>
      </c>
      <c r="P92" s="6">
        <f>IF(F92="Repeatability","---", O92*100/H92)</f>
        <v>4.7730463266261109</v>
      </c>
      <c r="Q92" s="31">
        <f>IF(F92="Repeatability", "n/a",IF(E92="MG_P_KG",6,IF(E92="G_P_100G",2,"n/a")))</f>
        <v>2</v>
      </c>
      <c r="R92" s="34">
        <f>IF(Q92="n/a","-",2*(H92*2^(1-0.5*LOG(H92/(10^Q92))))/100)</f>
        <v>0.2747732488369371</v>
      </c>
      <c r="S92" s="3">
        <f>IF(F92="Intermed. Precision","---",IF(LOG(J92/2)&lt;0,10^(TRUNC(LOG(J92/2))-1), 10^(TRUNC(LOG(J92/2)))))</f>
        <v>0.01</v>
      </c>
      <c r="T92" s="4">
        <f>2*SQRT(2)*J92</f>
        <v>0.28849956672411137</v>
      </c>
      <c r="U92" s="22" t="str">
        <f>IF(F92="Repeatability",10*J92,"---")</f>
        <v>---</v>
      </c>
      <c r="V92" s="22" t="str">
        <f>IF(AND(U92&gt;H92,U92&lt;&gt;"---"),"x","")</f>
        <v/>
      </c>
      <c r="W92" s="52">
        <v>42093</v>
      </c>
    </row>
    <row r="93" spans="1:23" ht="25.5" customHeight="1">
      <c r="A93" s="65" t="s">
        <v>79</v>
      </c>
      <c r="B93" s="8" t="s">
        <v>32</v>
      </c>
      <c r="C93" s="61"/>
      <c r="D93" s="10" t="s">
        <v>33</v>
      </c>
      <c r="E93" s="3" t="s">
        <v>22</v>
      </c>
      <c r="F93" s="42" t="s">
        <v>23</v>
      </c>
      <c r="G93" s="22" t="s">
        <v>4</v>
      </c>
      <c r="H93" s="37">
        <v>19.446682926493001</v>
      </c>
      <c r="I93" s="3">
        <v>71</v>
      </c>
      <c r="J93" s="27">
        <v>0.34078011751778597</v>
      </c>
      <c r="K93" s="27" t="str">
        <f>IF(OR(LEFT(G93,3)="SRM", LEFT(G93,3)="IRM", LEFT(G93,3)="CRM"),"", IF((J93*100/H93)&gt;5,"x",""))</f>
        <v/>
      </c>
      <c r="L93" s="26">
        <f>2*J93</f>
        <v>0.68156023503557195</v>
      </c>
      <c r="M93" s="20">
        <v>0.7</v>
      </c>
      <c r="N93" s="20">
        <v>0.7</v>
      </c>
      <c r="O93" s="58">
        <f>IF(F93="Repeatability","---", SQRT(L93^2+(N93*H93*0.01)^2)+ABS(M93)*0.01*H93)</f>
        <v>0.83114825810112747</v>
      </c>
      <c r="P93" s="6">
        <f>IF(F93="Repeatability","---", O93*100/H93)</f>
        <v>4.2739847265613644</v>
      </c>
      <c r="Q93" s="31">
        <f>IF(F93="Repeatability", "n/a",IF(E93="MG_P_KG",6,IF(E93="G_P_100G",2,"n/a")))</f>
        <v>2</v>
      </c>
      <c r="R93" s="34">
        <f>IF(Q93="n/a","-",2*(H93*2^(1-0.5*LOG(H93/(10^Q93))))/100)</f>
        <v>0.99527922189924789</v>
      </c>
      <c r="S93" s="3">
        <f>IF(F93="Intermed. Precision","---",IF(LOG(J93/2)&lt;0,10^(TRUNC(LOG(J93/2))-1), 10^(TRUNC(LOG(J93/2)))))</f>
        <v>0.1</v>
      </c>
      <c r="T93" s="4">
        <f>2*SQRT(2)*J93</f>
        <v>0.96387172796150022</v>
      </c>
      <c r="U93" s="22" t="str">
        <f>IF(F93="Repeatability",10*J93,"---")</f>
        <v>---</v>
      </c>
      <c r="V93" s="22" t="str">
        <f>IF(AND(U93&gt;H93,U93&lt;&gt;"---"),"x","")</f>
        <v/>
      </c>
      <c r="W93" s="52">
        <v>42101</v>
      </c>
    </row>
    <row r="94" spans="1:23" ht="25.5" customHeight="1">
      <c r="A94" s="65" t="s">
        <v>34</v>
      </c>
      <c r="B94" s="8" t="s">
        <v>32</v>
      </c>
      <c r="C94" s="61"/>
      <c r="D94" s="10" t="s">
        <v>33</v>
      </c>
      <c r="E94" s="3" t="s">
        <v>22</v>
      </c>
      <c r="F94" s="19" t="s">
        <v>23</v>
      </c>
      <c r="G94" s="22" t="s">
        <v>4</v>
      </c>
      <c r="H94" s="37">
        <v>9.2499004761403505</v>
      </c>
      <c r="I94" s="3">
        <v>57</v>
      </c>
      <c r="J94" s="27">
        <v>0.213566706426881</v>
      </c>
      <c r="K94" s="27" t="str">
        <f>IF(OR(LEFT(G94,3)="SRM", LEFT(G94,3)="IRM", LEFT(G94,3)="CRM"),"", IF((J94*100/H94)&gt;5,"x",""))</f>
        <v/>
      </c>
      <c r="L94" s="26">
        <f>2*J94</f>
        <v>0.427133412853762</v>
      </c>
      <c r="M94" s="20">
        <v>0.7</v>
      </c>
      <c r="N94" s="20">
        <v>0.7</v>
      </c>
      <c r="O94" s="58">
        <f>IF(F94="Repeatability","---", SQRT(L94^2+(N94*H94*0.01)^2)+ABS(M94)*0.01*H94)</f>
        <v>0.4967625261146571</v>
      </c>
      <c r="P94" s="6">
        <f>IF(F94="Repeatability","---", O94*100/H94)</f>
        <v>5.3704634703479339</v>
      </c>
      <c r="Q94" s="31">
        <f>IF(F94="Repeatability", "n/a",IF(E94="MG_P_KG",6,IF(E94="G_P_100G",2,"n/a")))</f>
        <v>2</v>
      </c>
      <c r="R94" s="34">
        <f>IF(Q94="n/a","-",2*(H94*2^(1-0.5*LOG(H94/(10^Q94))))/100)</f>
        <v>0.52943046648429271</v>
      </c>
      <c r="S94" s="3">
        <f>IF(F94="Intermed. Precision","---",IF(LOG(J94/2)&lt;0,10^(TRUNC(LOG(J94/2))-1), 10^(TRUNC(LOG(J94/2)))))</f>
        <v>0.1</v>
      </c>
      <c r="T94" s="4">
        <f>2*SQRT(2)*J94</f>
        <v>0.60405786540049677</v>
      </c>
      <c r="U94" s="22" t="str">
        <f>IF(F94="Repeatability",10*J94,"---")</f>
        <v>---</v>
      </c>
      <c r="V94" s="22" t="str">
        <f>IF(AND(U94&gt;H94,U94&lt;&gt;"---"),"x","")</f>
        <v/>
      </c>
      <c r="W94" s="52">
        <v>42101</v>
      </c>
    </row>
    <row r="95" spans="1:23" ht="25.5" customHeight="1">
      <c r="A95" s="65" t="s">
        <v>52</v>
      </c>
      <c r="B95" s="8" t="s">
        <v>32</v>
      </c>
      <c r="C95" s="61"/>
      <c r="D95" s="10" t="s">
        <v>33</v>
      </c>
      <c r="E95" s="3" t="s">
        <v>22</v>
      </c>
      <c r="F95" s="42" t="s">
        <v>23</v>
      </c>
      <c r="G95" s="22" t="s">
        <v>4</v>
      </c>
      <c r="H95" s="37">
        <v>2.7908942245789499</v>
      </c>
      <c r="I95" s="3">
        <v>38</v>
      </c>
      <c r="J95" s="27">
        <v>8.7380148186040202E-2</v>
      </c>
      <c r="K95" s="27" t="str">
        <f>IF(OR(LEFT(G95,3)="SRM", LEFT(G95,3)="IRM", LEFT(G95,3)="CRM"),"", IF((J95*100/H95)&gt;5,"x",""))</f>
        <v/>
      </c>
      <c r="L95" s="26">
        <f>2*J95</f>
        <v>0.1747602963720804</v>
      </c>
      <c r="M95" s="20"/>
      <c r="N95" s="20"/>
      <c r="O95" s="58">
        <f>IF(F95="Repeatability","---", SQRT(L95^2+(N95*H95*0.01)^2)+ABS(M95)*0.01*H95)</f>
        <v>0.1747602963720804</v>
      </c>
      <c r="P95" s="6">
        <f>IF(F95="Repeatability","---", O95*100/H95)</f>
        <v>6.2618029315835404</v>
      </c>
      <c r="Q95" s="31">
        <f>IF(F95="Repeatability", "n/a",IF(E95="MG_P_KG",6,IF(E95="G_P_100G",2,"n/a")))</f>
        <v>2</v>
      </c>
      <c r="R95" s="34">
        <f>IF(Q95="n/a","-",2*(H95*2^(1-0.5*LOG(H95/(10^Q95))))/100)</f>
        <v>0.191312039043641</v>
      </c>
      <c r="S95" s="3">
        <f>IF(F95="Intermed. Precision","---",IF(LOG(J95/2)&lt;0,10^(TRUNC(LOG(J95/2))-1), 10^(TRUNC(LOG(J95/2)))))</f>
        <v>0.01</v>
      </c>
      <c r="T95" s="4">
        <f>2*SQRT(2)*J95</f>
        <v>0.24714838129373773</v>
      </c>
      <c r="U95" s="22" t="str">
        <f>IF(F95="Repeatability",10*J95,"---")</f>
        <v>---</v>
      </c>
      <c r="V95" s="22" t="str">
        <f>IF(AND(U95&gt;H95,U95&lt;&gt;"---"),"x","")</f>
        <v/>
      </c>
      <c r="W95" s="52">
        <v>42101</v>
      </c>
    </row>
    <row r="96" spans="1:23" ht="25.5" customHeight="1">
      <c r="A96" s="65" t="s">
        <v>78</v>
      </c>
      <c r="B96" s="8" t="s">
        <v>32</v>
      </c>
      <c r="C96" s="61"/>
      <c r="D96" s="10" t="s">
        <v>33</v>
      </c>
      <c r="E96" s="3" t="s">
        <v>22</v>
      </c>
      <c r="F96" s="42" t="s">
        <v>23</v>
      </c>
      <c r="G96" s="22" t="s">
        <v>4</v>
      </c>
      <c r="H96" s="37">
        <v>27.0016387292162</v>
      </c>
      <c r="I96" s="3">
        <v>37</v>
      </c>
      <c r="J96" s="27">
        <v>0.25724587460124998</v>
      </c>
      <c r="K96" s="27" t="str">
        <f>IF(OR(LEFT(G96,3)="SRM", LEFT(G96,3)="IRM", LEFT(G96,3)="CRM"),"", IF((J96*100/H96)&gt;5,"x",""))</f>
        <v/>
      </c>
      <c r="L96" s="26">
        <f>2*J96</f>
        <v>0.51449174920249996</v>
      </c>
      <c r="M96" s="20"/>
      <c r="N96" s="20"/>
      <c r="O96" s="58">
        <f>IF(F96="Repeatability","---", SQRT(L96^2+(N96*H96*0.01)^2)+ABS(M96)*0.01*H96)</f>
        <v>0.51449174920249996</v>
      </c>
      <c r="P96" s="6">
        <f>IF(F96="Repeatability","---", O96*100/H96)</f>
        <v>1.9054093507510406</v>
      </c>
      <c r="Q96" s="31">
        <f>IF(F96="Repeatability", "n/a",IF(E96="MG_P_KG",6,IF(E96="G_P_100G",2,"n/a")))</f>
        <v>2</v>
      </c>
      <c r="R96" s="34">
        <f>IF(Q96="n/a","-",2*(H96*2^(1-0.5*LOG(H96/(10^Q96))))/100)</f>
        <v>1.3153290990510649</v>
      </c>
      <c r="S96" s="3">
        <f>IF(F96="Intermed. Precision","---",IF(LOG(J96/2)&lt;0,10^(TRUNC(LOG(J96/2))-1), 10^(TRUNC(LOG(J96/2)))))</f>
        <v>0.1</v>
      </c>
      <c r="T96" s="4">
        <f>2*SQRT(2)*J96</f>
        <v>0.72760120945123252</v>
      </c>
      <c r="U96" s="22" t="str">
        <f>IF(F96="Repeatability",10*J96,"---")</f>
        <v>---</v>
      </c>
      <c r="V96" s="22" t="str">
        <f>IF(AND(U96&gt;H96,U96&lt;&gt;"---"),"x","")</f>
        <v/>
      </c>
      <c r="W96" s="52">
        <v>42101</v>
      </c>
    </row>
    <row r="97" spans="1:23" ht="25.5" hidden="1" customHeight="1">
      <c r="A97" s="65" t="s">
        <v>83</v>
      </c>
      <c r="B97" s="8" t="s">
        <v>32</v>
      </c>
      <c r="C97" s="61"/>
      <c r="D97" s="10" t="s">
        <v>33</v>
      </c>
      <c r="E97" s="3" t="s">
        <v>22</v>
      </c>
      <c r="F97" s="42" t="s">
        <v>24</v>
      </c>
      <c r="G97" s="22" t="s">
        <v>25</v>
      </c>
      <c r="H97" s="37">
        <v>0.169650396944444</v>
      </c>
      <c r="I97" s="3">
        <v>36</v>
      </c>
      <c r="J97" s="27">
        <v>3.5096357390194599E-3</v>
      </c>
      <c r="K97" s="27" t="str">
        <f>IF(OR(LEFT(G97,3)="SRM", LEFT(G97,3)="IRM", LEFT(G97,3)="CRM"),"", IF((J97*100/H97)&gt;5,"x",""))</f>
        <v/>
      </c>
      <c r="L97" s="26">
        <f>2*J97</f>
        <v>7.0192714780389198E-3</v>
      </c>
      <c r="M97" s="20"/>
      <c r="N97" s="20"/>
      <c r="O97" s="58" t="str">
        <f>IF(F97="Repeatability","---", SQRT(L97^2+(N97*H97*0.01)^2)+ABS(M97)*0.01*H97)</f>
        <v>---</v>
      </c>
      <c r="P97" s="6" t="str">
        <f>IF(F97="Repeatability","---", O97*100/H97)</f>
        <v>---</v>
      </c>
      <c r="Q97" s="31" t="str">
        <f>IF(F97="Repeatability", "n/a",IF(E97="MG_P_KG",6,IF(E97="G_P_100G",2,"n/a")))</f>
        <v>n/a</v>
      </c>
      <c r="R97" s="34" t="str">
        <f>IF(Q97="n/a","-",2*(H97*2^(1-0.5*LOG(H97/(10^Q97))))/100)</f>
        <v>-</v>
      </c>
      <c r="S97" s="3">
        <f>IF(F97="Intermed. Precision","---",IF(LOG(J97/2)&lt;0,10^(TRUNC(LOG(J97/2))-1), 10^(TRUNC(LOG(J97/2)))))</f>
        <v>1E-3</v>
      </c>
      <c r="T97" s="4">
        <f>2*SQRT(2)*J97</f>
        <v>9.9267489222212811E-3</v>
      </c>
      <c r="U97" s="22">
        <f>IF(F97="Repeatability",10*J97,"---")</f>
        <v>3.50963573901946E-2</v>
      </c>
      <c r="V97" s="22" t="str">
        <f>IF(AND(U97&gt;H97,U97&lt;&gt;"---"),"x","")</f>
        <v/>
      </c>
      <c r="W97" s="52">
        <v>42101</v>
      </c>
    </row>
    <row r="98" spans="1:23" ht="25.5" hidden="1" customHeight="1">
      <c r="A98" s="65" t="s">
        <v>71</v>
      </c>
      <c r="B98" s="8" t="s">
        <v>32</v>
      </c>
      <c r="C98" s="61"/>
      <c r="D98" s="10" t="s">
        <v>33</v>
      </c>
      <c r="E98" s="3" t="s">
        <v>22</v>
      </c>
      <c r="F98" s="42" t="s">
        <v>24</v>
      </c>
      <c r="G98" s="22" t="s">
        <v>25</v>
      </c>
      <c r="H98" s="37">
        <v>23.9016115559394</v>
      </c>
      <c r="I98" s="3">
        <v>33</v>
      </c>
      <c r="J98" s="27">
        <v>5.4643002654993E-2</v>
      </c>
      <c r="K98" s="27" t="str">
        <f>IF(OR(LEFT(G98,3)="SRM", LEFT(G98,3)="IRM", LEFT(G98,3)="CRM"),"", IF((J98*100/H98)&gt;5,"x",""))</f>
        <v/>
      </c>
      <c r="L98" s="26">
        <f>2*J98</f>
        <v>0.109286005309986</v>
      </c>
      <c r="M98" s="20"/>
      <c r="N98" s="20"/>
      <c r="O98" s="58" t="str">
        <f>IF(F98="Repeatability","---", SQRT(L98^2+(N98*H98*0.01)^2)+ABS(M98)*0.01*H98)</f>
        <v>---</v>
      </c>
      <c r="P98" s="6" t="str">
        <f>IF(F98="Repeatability","---", O98*100/H98)</f>
        <v>---</v>
      </c>
      <c r="Q98" s="31" t="str">
        <f>IF(F98="Repeatability", "n/a",IF(E98="MG_P_KG",6,IF(E98="G_P_100G",2,"n/a")))</f>
        <v>n/a</v>
      </c>
      <c r="R98" s="34" t="str">
        <f>IF(Q98="n/a","-",2*(H98*2^(1-0.5*LOG(H98/(10^Q98))))/100)</f>
        <v>-</v>
      </c>
      <c r="S98" s="3">
        <f>IF(F98="Intermed. Precision","---",IF(LOG(J98/2)&lt;0,10^(TRUNC(LOG(J98/2))-1), 10^(TRUNC(LOG(J98/2)))))</f>
        <v>0.01</v>
      </c>
      <c r="T98" s="4">
        <f>2*SQRT(2)*J98</f>
        <v>0.1545537508869603</v>
      </c>
      <c r="U98" s="22">
        <f>IF(F98="Repeatability",10*J98,"---")</f>
        <v>0.54643002654993</v>
      </c>
      <c r="V98" s="22" t="str">
        <f>IF(AND(U98&gt;H98,U98&lt;&gt;"---"),"x","")</f>
        <v/>
      </c>
      <c r="W98" s="52">
        <v>42101</v>
      </c>
    </row>
    <row r="99" spans="1:23" ht="25.5" customHeight="1">
      <c r="A99" s="65" t="s">
        <v>85</v>
      </c>
      <c r="B99" s="8" t="s">
        <v>32</v>
      </c>
      <c r="C99" s="61"/>
      <c r="D99" s="10" t="s">
        <v>33</v>
      </c>
      <c r="E99" s="3" t="s">
        <v>22</v>
      </c>
      <c r="F99" s="42" t="s">
        <v>23</v>
      </c>
      <c r="G99" s="22" t="s">
        <v>4</v>
      </c>
      <c r="H99" s="37">
        <v>29.739869517242401</v>
      </c>
      <c r="I99" s="3">
        <v>33</v>
      </c>
      <c r="J99" s="27">
        <v>0.31765073538298599</v>
      </c>
      <c r="K99" s="27" t="str">
        <f>IF(OR(LEFT(G99,3)="SRM", LEFT(G99,3)="IRM", LEFT(G99,3)="CRM"),"", IF((J99*100/H99)&gt;5,"x",""))</f>
        <v/>
      </c>
      <c r="L99" s="26">
        <f>2*J99</f>
        <v>0.63530147076597199</v>
      </c>
      <c r="M99" s="20"/>
      <c r="N99" s="20"/>
      <c r="O99" s="58">
        <f>IF(F99="Repeatability","---", SQRT(L99^2+(N99*H99*0.01)^2)+ABS(M99)*0.01*H99)</f>
        <v>0.63530147076597199</v>
      </c>
      <c r="P99" s="6">
        <f>IF(F99="Repeatability","---", O99*100/H99)</f>
        <v>2.1361945465081504</v>
      </c>
      <c r="Q99" s="31">
        <f>IF(F99="Repeatability", "n/a",IF(E99="MG_P_KG",6,IF(E99="G_P_100G",2,"n/a")))</f>
        <v>2</v>
      </c>
      <c r="R99" s="34">
        <f>IF(Q99="n/a","-",2*(H99*2^(1-0.5*LOG(H99/(10^Q99))))/100)</f>
        <v>1.4278067162328787</v>
      </c>
      <c r="S99" s="3">
        <f>IF(F99="Intermed. Precision","---",IF(LOG(J99/2)&lt;0,10^(TRUNC(LOG(J99/2))-1), 10^(TRUNC(LOG(J99/2)))))</f>
        <v>0.1</v>
      </c>
      <c r="T99" s="4">
        <f>2*SQRT(2)*J99</f>
        <v>0.89845195615281204</v>
      </c>
      <c r="U99" s="22" t="str">
        <f>IF(F99="Repeatability",10*J99,"---")</f>
        <v>---</v>
      </c>
      <c r="V99" s="22" t="str">
        <f>IF(AND(U99&gt;H99,U99&lt;&gt;"---"),"x","")</f>
        <v/>
      </c>
      <c r="W99" s="52">
        <v>42101</v>
      </c>
    </row>
    <row r="100" spans="1:23" ht="25.5" customHeight="1">
      <c r="A100" s="65" t="s">
        <v>71</v>
      </c>
      <c r="B100" s="8" t="s">
        <v>32</v>
      </c>
      <c r="C100" s="61"/>
      <c r="D100" s="10" t="s">
        <v>33</v>
      </c>
      <c r="E100" s="3" t="s">
        <v>22</v>
      </c>
      <c r="F100" s="42" t="s">
        <v>23</v>
      </c>
      <c r="G100" s="22" t="s">
        <v>4</v>
      </c>
      <c r="H100" s="37">
        <v>43.8966374801035</v>
      </c>
      <c r="I100" s="3">
        <v>29</v>
      </c>
      <c r="J100" s="27">
        <v>0.96529406379833405</v>
      </c>
      <c r="K100" s="27" t="str">
        <f>IF(OR(LEFT(G100,3)="SRM", LEFT(G100,3)="IRM", LEFT(G100,3)="CRM"),"", IF((J100*100/H100)&gt;5,"x",""))</f>
        <v/>
      </c>
      <c r="L100" s="26">
        <f>2*J100</f>
        <v>1.9305881275966681</v>
      </c>
      <c r="M100" s="20"/>
      <c r="N100" s="20"/>
      <c r="O100" s="58">
        <f>IF(F100="Repeatability","---", SQRT(L100^2+(N100*H100*0.01)^2)+ABS(M100)*0.01*H100)</f>
        <v>1.9305881275966681</v>
      </c>
      <c r="P100" s="6">
        <f>IF(F100="Repeatability","---", O100*100/H100)</f>
        <v>4.3980319186673977</v>
      </c>
      <c r="Q100" s="31">
        <f>IF(F100="Repeatability", "n/a",IF(E100="MG_P_KG",6,IF(E100="G_P_100G",2,"n/a")))</f>
        <v>2</v>
      </c>
      <c r="R100" s="34">
        <f>IF(Q100="n/a","-",2*(H100*2^(1-0.5*LOG(H100/(10^Q100))))/100)</f>
        <v>1.9875163249044496</v>
      </c>
      <c r="S100" s="3">
        <f>IF(F100="Intermed. Precision","---",IF(LOG(J100/2)&lt;0,10^(TRUNC(LOG(J100/2))-1), 10^(TRUNC(LOG(J100/2)))))</f>
        <v>0.1</v>
      </c>
      <c r="T100" s="4">
        <f>2*SQRT(2)*J100</f>
        <v>2.7302639134036877</v>
      </c>
      <c r="U100" s="22" t="str">
        <f>IF(F100="Repeatability",10*J100,"---")</f>
        <v>---</v>
      </c>
      <c r="V100" s="22" t="str">
        <f>IF(AND(U100&gt;H100,U100&lt;&gt;"---"),"x","")</f>
        <v/>
      </c>
      <c r="W100" s="52">
        <v>42101</v>
      </c>
    </row>
    <row r="101" spans="1:23" ht="25.5" hidden="1" customHeight="1">
      <c r="A101" s="65" t="s">
        <v>76</v>
      </c>
      <c r="B101" s="8" t="s">
        <v>32</v>
      </c>
      <c r="C101" s="61"/>
      <c r="D101" s="10" t="s">
        <v>33</v>
      </c>
      <c r="E101" s="3" t="s">
        <v>22</v>
      </c>
      <c r="F101" s="42" t="s">
        <v>24</v>
      </c>
      <c r="G101" s="22" t="s">
        <v>25</v>
      </c>
      <c r="H101" s="37">
        <v>1.6367370578275899</v>
      </c>
      <c r="I101" s="3">
        <v>29</v>
      </c>
      <c r="J101" s="27">
        <v>1.6394542896409001E-2</v>
      </c>
      <c r="K101" s="27" t="str">
        <f>IF(OR(LEFT(G101,3)="SRM", LEFT(G101,3)="IRM", LEFT(G101,3)="CRM"),"", IF((J101*100/H101)&gt;5,"x",""))</f>
        <v/>
      </c>
      <c r="L101" s="26">
        <f>2*J101</f>
        <v>3.2789085792818001E-2</v>
      </c>
      <c r="M101" s="20"/>
      <c r="N101" s="20"/>
      <c r="O101" s="58" t="str">
        <f>IF(F101="Repeatability","---", SQRT(L101^2+(N101*H101*0.01)^2)+ABS(M101)*0.01*H101)</f>
        <v>---</v>
      </c>
      <c r="P101" s="6" t="str">
        <f>IF(F101="Repeatability","---", O101*100/H101)</f>
        <v>---</v>
      </c>
      <c r="Q101" s="31" t="str">
        <f>IF(F101="Repeatability", "n/a",IF(E101="MG_P_KG",6,IF(E101="G_P_100G",2,"n/a")))</f>
        <v>n/a</v>
      </c>
      <c r="R101" s="34" t="str">
        <f>IF(Q101="n/a","-",2*(H101*2^(1-0.5*LOG(H101/(10^Q101))))/100)</f>
        <v>-</v>
      </c>
      <c r="S101" s="3">
        <f>IF(F101="Intermed. Precision","---",IF(LOG(J101/2)&lt;0,10^(TRUNC(LOG(J101/2))-1), 10^(TRUNC(LOG(J101/2)))))</f>
        <v>1E-3</v>
      </c>
      <c r="T101" s="4">
        <f>2*SQRT(2)*J101</f>
        <v>4.6370769826018191E-2</v>
      </c>
      <c r="U101" s="22">
        <f>IF(F101="Repeatability",10*J101,"---")</f>
        <v>0.16394542896409001</v>
      </c>
      <c r="V101" s="22" t="str">
        <f>IF(AND(U101&gt;H101,U101&lt;&gt;"---"),"x","")</f>
        <v/>
      </c>
      <c r="W101" s="52">
        <v>42101</v>
      </c>
    </row>
    <row r="102" spans="1:23" ht="25.5" customHeight="1">
      <c r="A102" s="65" t="s">
        <v>31</v>
      </c>
      <c r="B102" s="8" t="s">
        <v>32</v>
      </c>
      <c r="C102" s="61"/>
      <c r="D102" s="10" t="s">
        <v>33</v>
      </c>
      <c r="E102" s="3" t="s">
        <v>22</v>
      </c>
      <c r="F102" s="42" t="s">
        <v>23</v>
      </c>
      <c r="G102" s="22" t="s">
        <v>4</v>
      </c>
      <c r="H102" s="37">
        <v>1.34</v>
      </c>
      <c r="I102" s="3">
        <v>24</v>
      </c>
      <c r="J102" s="27">
        <v>4.9000000000000002E-2</v>
      </c>
      <c r="K102" s="27" t="str">
        <f>IF(OR(LEFT(G102,3)="SRM", LEFT(G102,3)="IRM", LEFT(G102,3)="CRM"),"", IF((J102*100/H102)&gt;5,"x",""))</f>
        <v/>
      </c>
      <c r="L102" s="26">
        <f>2*J102</f>
        <v>9.8000000000000004E-2</v>
      </c>
      <c r="M102" s="20"/>
      <c r="N102" s="20"/>
      <c r="O102" s="58">
        <f>IF(F102="Repeatability","---", SQRT(L102^2+(N102*H102*0.01)^2)+ABS(M102)*0.01*H102)</f>
        <v>9.8000000000000004E-2</v>
      </c>
      <c r="P102" s="6">
        <f>IF(F102="Repeatability","---", O102*100/H102)</f>
        <v>7.3134328358208958</v>
      </c>
      <c r="Q102" s="31">
        <f>IF(F102="Repeatability", "n/a",IF(E102="MG_P_KG",6,IF(E102="G_P_100G",2,"n/a")))</f>
        <v>2</v>
      </c>
      <c r="R102" s="34">
        <f>IF(Q102="n/a","-",2*(H102*2^(1-0.5*LOG(H102/(10^Q102))))/100)</f>
        <v>0.10258021545561419</v>
      </c>
      <c r="S102" s="3">
        <f>IF(F102="Intermed. Precision","---",IF(LOG(J102/2)&lt;0,10^(TRUNC(LOG(J102/2))-1), 10^(TRUNC(LOG(J102/2)))))</f>
        <v>0.01</v>
      </c>
      <c r="T102" s="4">
        <f>2*SQRT(2)*J102</f>
        <v>0.13859292911256332</v>
      </c>
      <c r="U102" s="22" t="str">
        <f>IF(F102="Repeatability",10*J102,"---")</f>
        <v>---</v>
      </c>
      <c r="V102" s="22" t="str">
        <f>IF(AND(U102&gt;H102,U102&lt;&gt;"---"),"x","")</f>
        <v/>
      </c>
      <c r="W102" s="52">
        <v>42093</v>
      </c>
    </row>
    <row r="103" spans="1:23" ht="25.5" hidden="1" customHeight="1">
      <c r="A103" s="65" t="s">
        <v>34</v>
      </c>
      <c r="B103" s="8" t="s">
        <v>32</v>
      </c>
      <c r="C103" s="61"/>
      <c r="D103" s="10" t="s">
        <v>33</v>
      </c>
      <c r="E103" s="3" t="s">
        <v>22</v>
      </c>
      <c r="F103" s="19" t="s">
        <v>24</v>
      </c>
      <c r="G103" s="22" t="s">
        <v>25</v>
      </c>
      <c r="H103" s="37">
        <v>8.0743347166190507</v>
      </c>
      <c r="I103" s="3">
        <v>21</v>
      </c>
      <c r="J103" s="27">
        <v>2.0823955550083598E-2</v>
      </c>
      <c r="K103" s="27" t="str">
        <f>IF(OR(LEFT(G103,3)="SRM", LEFT(G103,3)="IRM", LEFT(G103,3)="CRM"),"", IF((J103*100/H103)&gt;5,"x",""))</f>
        <v/>
      </c>
      <c r="L103" s="26">
        <f>2*J103</f>
        <v>4.1647911100167197E-2</v>
      </c>
      <c r="M103" s="20"/>
      <c r="N103" s="20"/>
      <c r="O103" s="58" t="str">
        <f>IF(F103="Repeatability","---", SQRT(L103^2+(N103*H103*0.01)^2)+ABS(M103)*0.01*H103)</f>
        <v>---</v>
      </c>
      <c r="P103" s="6" t="str">
        <f>IF(F103="Repeatability","---", O103*100/H103)</f>
        <v>---</v>
      </c>
      <c r="Q103" s="31" t="str">
        <f>IF(F103="Repeatability", "n/a",IF(E103="MG_P_KG",6,IF(E103="G_P_100G",2,"n/a")))</f>
        <v>n/a</v>
      </c>
      <c r="R103" s="34" t="str">
        <f>IF(Q103="n/a","-",2*(H103*2^(1-0.5*LOG(H103/(10^Q103))))/100)</f>
        <v>-</v>
      </c>
      <c r="S103" s="3">
        <f>IF(F103="Intermed. Precision","---",IF(LOG(J103/2)&lt;0,10^(TRUNC(LOG(J103/2))-1), 10^(TRUNC(LOG(J103/2)))))</f>
        <v>0.01</v>
      </c>
      <c r="T103" s="4">
        <f>2*SQRT(2)*J103</f>
        <v>5.8899040722365424E-2</v>
      </c>
      <c r="U103" s="22">
        <f>IF(F103="Repeatability",10*J103,"---")</f>
        <v>0.20823955550083598</v>
      </c>
      <c r="V103" s="22" t="str">
        <f>IF(AND(U103&gt;H103,U103&lt;&gt;"---"),"x","")</f>
        <v/>
      </c>
      <c r="W103" s="52">
        <v>42101</v>
      </c>
    </row>
    <row r="104" spans="1:23" ht="25.5" customHeight="1">
      <c r="A104" s="65" t="s">
        <v>86</v>
      </c>
      <c r="B104" s="8" t="s">
        <v>32</v>
      </c>
      <c r="C104" s="61"/>
      <c r="D104" s="10" t="s">
        <v>33</v>
      </c>
      <c r="E104" s="3" t="s">
        <v>22</v>
      </c>
      <c r="F104" s="42" t="s">
        <v>23</v>
      </c>
      <c r="G104" s="22" t="s">
        <v>4</v>
      </c>
      <c r="H104" s="37">
        <v>4.7837712632381004</v>
      </c>
      <c r="I104" s="3">
        <v>21</v>
      </c>
      <c r="J104" s="27">
        <v>6.6515952311591395E-2</v>
      </c>
      <c r="K104" s="27" t="str">
        <f>IF(OR(LEFT(G104,3)="SRM", LEFT(G104,3)="IRM", LEFT(G104,3)="CRM"),"", IF((J104*100/H104)&gt;5,"x",""))</f>
        <v/>
      </c>
      <c r="L104" s="26">
        <f>2*J104</f>
        <v>0.13303190462318279</v>
      </c>
      <c r="M104" s="20"/>
      <c r="N104" s="20"/>
      <c r="O104" s="58">
        <f>IF(F104="Repeatability","---", SQRT(L104^2+(N104*H104*0.01)^2)+ABS(M104)*0.01*H104)</f>
        <v>0.13303190462318279</v>
      </c>
      <c r="P104" s="6">
        <f>IF(F104="Repeatability","---", O104*100/H104)</f>
        <v>2.7809001999216503</v>
      </c>
      <c r="Q104" s="31">
        <f>IF(F104="Repeatability", "n/a",IF(E104="MG_P_KG",6,IF(E104="G_P_100G",2,"n/a")))</f>
        <v>2</v>
      </c>
      <c r="R104" s="34">
        <f>IF(Q104="n/a","-",2*(H104*2^(1-0.5*LOG(H104/(10^Q104))))/100)</f>
        <v>0.30237421332383518</v>
      </c>
      <c r="S104" s="3">
        <f>IF(F104="Intermed. Precision","---",IF(LOG(J104/2)&lt;0,10^(TRUNC(LOG(J104/2))-1), 10^(TRUNC(LOG(J104/2)))))</f>
        <v>0.01</v>
      </c>
      <c r="T104" s="4">
        <f>2*SQRT(2)*J104</f>
        <v>0.18813552374642917</v>
      </c>
      <c r="U104" s="22" t="str">
        <f>IF(F104="Repeatability",10*J104,"---")</f>
        <v>---</v>
      </c>
      <c r="V104" s="22" t="str">
        <f>IF(AND(U104&gt;H104,U104&lt;&gt;"---"),"x","")</f>
        <v/>
      </c>
      <c r="W104" s="52">
        <v>42101</v>
      </c>
    </row>
    <row r="105" spans="1:23" ht="25.5" hidden="1" customHeight="1">
      <c r="A105" s="65" t="s">
        <v>79</v>
      </c>
      <c r="B105" s="8" t="s">
        <v>32</v>
      </c>
      <c r="C105" s="61"/>
      <c r="D105" s="10" t="s">
        <v>33</v>
      </c>
      <c r="E105" s="3" t="s">
        <v>22</v>
      </c>
      <c r="F105" s="19" t="s">
        <v>24</v>
      </c>
      <c r="G105" s="22" t="s">
        <v>25</v>
      </c>
      <c r="H105" s="37">
        <v>16.575338763421101</v>
      </c>
      <c r="I105" s="3">
        <v>19</v>
      </c>
      <c r="J105" s="27">
        <v>8.6228924380814503E-2</v>
      </c>
      <c r="K105" s="27" t="str">
        <f>IF(OR(LEFT(G105,3)="SRM", LEFT(G105,3)="IRM", LEFT(G105,3)="CRM"),"", IF((J105*100/H105)&gt;5,"x",""))</f>
        <v/>
      </c>
      <c r="L105" s="26">
        <f>2*J105</f>
        <v>0.17245784876162901</v>
      </c>
      <c r="M105" s="20"/>
      <c r="N105" s="20"/>
      <c r="O105" s="58" t="str">
        <f>IF(F105="Repeatability","---", SQRT(L105^2+(N105*H105*0.01)^2)+ABS(M105)*0.01*H105)</f>
        <v>---</v>
      </c>
      <c r="P105" s="6" t="str">
        <f>IF(F105="Repeatability","---", O105*100/H105)</f>
        <v>---</v>
      </c>
      <c r="Q105" s="31" t="str">
        <f>IF(F105="Repeatability", "n/a",IF(E105="MG_P_KG",6,IF(E105="G_P_100G",2,"n/a")))</f>
        <v>n/a</v>
      </c>
      <c r="R105" s="34" t="str">
        <f>IF(Q105="n/a","-",2*(H105*2^(1-0.5*LOG(H105/(10^Q105))))/100)</f>
        <v>-</v>
      </c>
      <c r="S105" s="3">
        <f>IF(F105="Intermed. Precision","---",IF(LOG(J105/2)&lt;0,10^(TRUNC(LOG(J105/2))-1), 10^(TRUNC(LOG(J105/2)))))</f>
        <v>0.01</v>
      </c>
      <c r="T105" s="4">
        <f>2*SQRT(2)*J105</f>
        <v>0.24389222865638382</v>
      </c>
      <c r="U105" s="22">
        <f>IF(F105="Repeatability",10*J105,"---")</f>
        <v>0.86228924380814509</v>
      </c>
      <c r="V105" s="22" t="str">
        <f>IF(AND(U105&gt;H105,U105&lt;&gt;"---"),"x","")</f>
        <v/>
      </c>
      <c r="W105" s="52">
        <v>42101</v>
      </c>
    </row>
    <row r="106" spans="1:23" ht="25.5" customHeight="1">
      <c r="A106" s="65" t="s">
        <v>84</v>
      </c>
      <c r="B106" s="8" t="s">
        <v>32</v>
      </c>
      <c r="C106" s="61"/>
      <c r="D106" s="10" t="s">
        <v>33</v>
      </c>
      <c r="E106" s="3" t="s">
        <v>22</v>
      </c>
      <c r="F106" s="42" t="s">
        <v>23</v>
      </c>
      <c r="G106" s="22" t="s">
        <v>4</v>
      </c>
      <c r="H106" s="37">
        <v>2.4585841213333302</v>
      </c>
      <c r="I106" s="3">
        <v>18</v>
      </c>
      <c r="J106" s="27">
        <v>5.8169649453749799E-2</v>
      </c>
      <c r="K106" s="27" t="str">
        <f>IF(OR(LEFT(G106,3)="SRM", LEFT(G106,3)="IRM", LEFT(G106,3)="CRM"),"", IF((J106*100/H106)&gt;5,"x",""))</f>
        <v/>
      </c>
      <c r="L106" s="26">
        <f>2*J106</f>
        <v>0.1163392989074996</v>
      </c>
      <c r="M106" s="20"/>
      <c r="N106" s="20"/>
      <c r="O106" s="58">
        <f>IF(F106="Repeatability","---", SQRT(L106^2+(N106*H106*0.01)^2)+ABS(M106)*0.01*H106)</f>
        <v>0.1163392989074996</v>
      </c>
      <c r="P106" s="6">
        <f>IF(F106="Repeatability","---", O106*100/H106)</f>
        <v>4.7319633238502696</v>
      </c>
      <c r="Q106" s="31">
        <f>IF(F106="Repeatability", "n/a",IF(E106="MG_P_KG",6,IF(E106="G_P_100G",2,"n/a")))</f>
        <v>2</v>
      </c>
      <c r="R106" s="34">
        <f>IF(Q106="n/a","-",2*(H106*2^(1-0.5*LOG(H106/(10^Q106))))/100)</f>
        <v>0.17177940597379684</v>
      </c>
      <c r="S106" s="3">
        <f>IF(F106="Intermed. Precision","---",IF(LOG(J106/2)&lt;0,10^(TRUNC(LOG(J106/2))-1), 10^(TRUNC(LOG(J106/2)))))</f>
        <v>0.01</v>
      </c>
      <c r="T106" s="4">
        <f>2*SQRT(2)*J106</f>
        <v>0.16452861435196334</v>
      </c>
      <c r="U106" s="22" t="str">
        <f>IF(F106="Repeatability",10*J106,"---")</f>
        <v>---</v>
      </c>
      <c r="V106" s="22" t="str">
        <f>IF(AND(U106&gt;H106,U106&lt;&gt;"---"),"x","")</f>
        <v/>
      </c>
      <c r="W106" s="52">
        <v>42101</v>
      </c>
    </row>
    <row r="107" spans="1:23" ht="25.5" hidden="1" customHeight="1">
      <c r="A107" s="65" t="s">
        <v>52</v>
      </c>
      <c r="B107" s="8" t="s">
        <v>32</v>
      </c>
      <c r="C107" s="61"/>
      <c r="D107" s="10" t="s">
        <v>33</v>
      </c>
      <c r="E107" s="3" t="s">
        <v>22</v>
      </c>
      <c r="F107" s="42" t="s">
        <v>24</v>
      </c>
      <c r="G107" s="22" t="s">
        <v>25</v>
      </c>
      <c r="H107" s="37">
        <v>1.486693762125</v>
      </c>
      <c r="I107" s="3">
        <v>16</v>
      </c>
      <c r="J107" s="27">
        <v>3.2145830149107803E-2</v>
      </c>
      <c r="K107" s="27" t="str">
        <f>IF(OR(LEFT(G107,3)="SRM", LEFT(G107,3)="IRM", LEFT(G107,3)="CRM"),"", IF((J107*100/H107)&gt;5,"x",""))</f>
        <v/>
      </c>
      <c r="L107" s="26">
        <f>2*J107</f>
        <v>6.4291660298215605E-2</v>
      </c>
      <c r="M107" s="20"/>
      <c r="N107" s="20"/>
      <c r="O107" s="58" t="str">
        <f>IF(F107="Repeatability","---", SQRT(L107^2+(N107*H107*0.01)^2)+ABS(M107)*0.01*H107)</f>
        <v>---</v>
      </c>
      <c r="P107" s="6" t="str">
        <f>IF(F107="Repeatability","---", O107*100/H107)</f>
        <v>---</v>
      </c>
      <c r="Q107" s="31" t="str">
        <f>IF(F107="Repeatability", "n/a",IF(E107="MG_P_KG",6,IF(E107="G_P_100G",2,"n/a")))</f>
        <v>n/a</v>
      </c>
      <c r="R107" s="34" t="str">
        <f>IF(Q107="n/a","-",2*(H107*2^(1-0.5*LOG(H107/(10^Q107))))/100)</f>
        <v>-</v>
      </c>
      <c r="S107" s="3">
        <f>IF(F107="Intermed. Precision","---",IF(LOG(J107/2)&lt;0,10^(TRUNC(LOG(J107/2))-1), 10^(TRUNC(LOG(J107/2)))))</f>
        <v>0.01</v>
      </c>
      <c r="T107" s="4">
        <f>2*SQRT(2)*J107</f>
        <v>9.092213794122038E-2</v>
      </c>
      <c r="U107" s="22">
        <f>IF(F107="Repeatability",10*J107,"---")</f>
        <v>0.32145830149107801</v>
      </c>
      <c r="V107" s="22" t="str">
        <f>IF(AND(U107&gt;H107,U107&lt;&gt;"---"),"x","")</f>
        <v/>
      </c>
      <c r="W107" s="52">
        <v>42101</v>
      </c>
    </row>
    <row r="108" spans="1:23" ht="25.5" customHeight="1">
      <c r="A108" s="65" t="s">
        <v>72</v>
      </c>
      <c r="B108" s="8" t="s">
        <v>32</v>
      </c>
      <c r="C108" s="61"/>
      <c r="D108" s="10" t="s">
        <v>33</v>
      </c>
      <c r="E108" s="3" t="s">
        <v>22</v>
      </c>
      <c r="F108" s="42" t="s">
        <v>23</v>
      </c>
      <c r="G108" s="22" t="s">
        <v>4</v>
      </c>
      <c r="H108" s="37">
        <v>10.435518434285701</v>
      </c>
      <c r="I108" s="3">
        <v>14</v>
      </c>
      <c r="J108" s="27">
        <v>0.29258233152183399</v>
      </c>
      <c r="K108" s="27" t="str">
        <f>IF(OR(LEFT(G108,3)="SRM", LEFT(G108,3)="IRM", LEFT(G108,3)="CRM"),"", IF((J108*100/H108)&gt;5,"x",""))</f>
        <v/>
      </c>
      <c r="L108" s="26">
        <f>2*J108</f>
        <v>0.58516466304366799</v>
      </c>
      <c r="M108" s="20"/>
      <c r="N108" s="20"/>
      <c r="O108" s="58">
        <f>IF(F108="Repeatability","---", SQRT(L108^2+(N108*H108*0.01)^2)+ABS(M108)*0.01*H108)</f>
        <v>0.58516466304366799</v>
      </c>
      <c r="P108" s="6">
        <f>IF(F108="Repeatability","---", O108*100/H108)</f>
        <v>5.6074326036464122</v>
      </c>
      <c r="Q108" s="31">
        <f>IF(F108="Repeatability", "n/a",IF(E108="MG_P_KG",6,IF(E108="G_P_100G",2,"n/a")))</f>
        <v>2</v>
      </c>
      <c r="R108" s="34">
        <f>IF(Q108="n/a","-",2*(H108*2^(1-0.5*LOG(H108/(10^Q108))))/100)</f>
        <v>0.58654640814382752</v>
      </c>
      <c r="S108" s="3">
        <f>IF(F108="Intermed. Precision","---",IF(LOG(J108/2)&lt;0,10^(TRUNC(LOG(J108/2))-1), 10^(TRUNC(LOG(J108/2)))))</f>
        <v>0.1</v>
      </c>
      <c r="T108" s="4">
        <f>2*SQRT(2)*J108</f>
        <v>0.82754780269783756</v>
      </c>
      <c r="U108" s="22" t="str">
        <f>IF(F108="Repeatability",10*J108,"---")</f>
        <v>---</v>
      </c>
      <c r="V108" s="22" t="str">
        <f>IF(AND(U108&gt;H108,U108&lt;&gt;"---"),"x","")</f>
        <v/>
      </c>
      <c r="W108" s="52">
        <v>42101</v>
      </c>
    </row>
    <row r="109" spans="1:23" ht="25.5" hidden="1" customHeight="1">
      <c r="A109" s="65" t="s">
        <v>86</v>
      </c>
      <c r="B109" s="8" t="s">
        <v>32</v>
      </c>
      <c r="C109" s="61"/>
      <c r="D109" s="10" t="s">
        <v>33</v>
      </c>
      <c r="E109" s="3" t="s">
        <v>22</v>
      </c>
      <c r="F109" s="42" t="s">
        <v>24</v>
      </c>
      <c r="G109" s="22" t="s">
        <v>25</v>
      </c>
      <c r="H109" s="37">
        <v>8.7255236427142897</v>
      </c>
      <c r="I109" s="3">
        <v>14</v>
      </c>
      <c r="J109" s="27">
        <v>2.4950072151612199E-2</v>
      </c>
      <c r="K109" s="27" t="str">
        <f>IF(OR(LEFT(G109,3)="SRM", LEFT(G109,3)="IRM", LEFT(G109,3)="CRM"),"", IF((J109*100/H109)&gt;5,"x",""))</f>
        <v/>
      </c>
      <c r="L109" s="26">
        <f>2*J109</f>
        <v>4.9900144303224397E-2</v>
      </c>
      <c r="M109" s="20"/>
      <c r="N109" s="20"/>
      <c r="O109" s="58" t="str">
        <f>IF(F109="Repeatability","---", SQRT(L109^2+(N109*H109*0.01)^2)+ABS(M109)*0.01*H109)</f>
        <v>---</v>
      </c>
      <c r="P109" s="6" t="str">
        <f>IF(F109="Repeatability","---", O109*100/H109)</f>
        <v>---</v>
      </c>
      <c r="Q109" s="31" t="str">
        <f>IF(F109="Repeatability", "n/a",IF(E109="MG_P_KG",6,IF(E109="G_P_100G",2,"n/a")))</f>
        <v>n/a</v>
      </c>
      <c r="R109" s="34" t="str">
        <f>IF(Q109="n/a","-",2*(H109*2^(1-0.5*LOG(H109/(10^Q109))))/100)</f>
        <v>-</v>
      </c>
      <c r="S109" s="3">
        <f>IF(F109="Intermed. Precision","---",IF(LOG(J109/2)&lt;0,10^(TRUNC(LOG(J109/2))-1), 10^(TRUNC(LOG(J109/2)))))</f>
        <v>0.01</v>
      </c>
      <c r="T109" s="4">
        <f>2*SQRT(2)*J109</f>
        <v>7.056946083799448E-2</v>
      </c>
      <c r="U109" s="22">
        <f>IF(F109="Repeatability",10*J109,"---")</f>
        <v>0.24950072151612199</v>
      </c>
      <c r="V109" s="22" t="str">
        <f>IF(AND(U109&gt;H109,U109&lt;&gt;"---"),"x","")</f>
        <v/>
      </c>
      <c r="W109" s="52">
        <v>42101</v>
      </c>
    </row>
    <row r="110" spans="1:23" ht="25.5" hidden="1" customHeight="1">
      <c r="A110" s="65" t="s">
        <v>75</v>
      </c>
      <c r="B110" s="8" t="s">
        <v>32</v>
      </c>
      <c r="C110" s="61"/>
      <c r="D110" s="10" t="s">
        <v>33</v>
      </c>
      <c r="E110" s="3" t="s">
        <v>22</v>
      </c>
      <c r="F110" s="42" t="s">
        <v>24</v>
      </c>
      <c r="G110" s="22" t="s">
        <v>25</v>
      </c>
      <c r="H110" s="37">
        <v>6.9944380423076904</v>
      </c>
      <c r="I110" s="3">
        <v>13</v>
      </c>
      <c r="J110" s="27">
        <v>2.7564745793261899E-2</v>
      </c>
      <c r="K110" s="27" t="str">
        <f>IF(OR(LEFT(G110,3)="SRM", LEFT(G110,3)="IRM", LEFT(G110,3)="CRM"),"", IF((J110*100/H110)&gt;5,"x",""))</f>
        <v/>
      </c>
      <c r="L110" s="26">
        <f>2*J110</f>
        <v>5.5129491586523797E-2</v>
      </c>
      <c r="M110" s="20"/>
      <c r="N110" s="20"/>
      <c r="O110" s="58" t="str">
        <f>IF(F110="Repeatability","---", SQRT(L110^2+(N110*H110*0.01)^2)+ABS(M110)*0.01*H110)</f>
        <v>---</v>
      </c>
      <c r="P110" s="6" t="str">
        <f>IF(F110="Repeatability","---", O110*100/H110)</f>
        <v>---</v>
      </c>
      <c r="Q110" s="31" t="str">
        <f>IF(F110="Repeatability", "n/a",IF(E110="MG_P_KG",6,IF(E110="G_P_100G",2,"n/a")))</f>
        <v>n/a</v>
      </c>
      <c r="R110" s="34" t="str">
        <f>IF(Q110="n/a","-",2*(H110*2^(1-0.5*LOG(H110/(10^Q110))))/100)</f>
        <v>-</v>
      </c>
      <c r="S110" s="3">
        <f>IF(F110="Intermed. Precision","---",IF(LOG(J110/2)&lt;0,10^(TRUNC(LOG(J110/2))-1), 10^(TRUNC(LOG(J110/2)))))</f>
        <v>0.01</v>
      </c>
      <c r="T110" s="4">
        <f>2*SQRT(2)*J110</f>
        <v>7.79648746883954E-2</v>
      </c>
      <c r="U110" s="22">
        <f>IF(F110="Repeatability",10*J110,"---")</f>
        <v>0.27564745793261897</v>
      </c>
      <c r="V110" s="22" t="str">
        <f>IF(AND(U110&gt;H110,U110&lt;&gt;"---"),"x","")</f>
        <v/>
      </c>
      <c r="W110" s="52">
        <v>42101</v>
      </c>
    </row>
    <row r="111" spans="1:23" ht="25.5" hidden="1" customHeight="1">
      <c r="A111" s="65" t="s">
        <v>68</v>
      </c>
      <c r="B111" s="8" t="s">
        <v>32</v>
      </c>
      <c r="C111" s="61"/>
      <c r="D111" s="10" t="s">
        <v>33</v>
      </c>
      <c r="E111" s="3" t="s">
        <v>22</v>
      </c>
      <c r="F111" s="42" t="s">
        <v>24</v>
      </c>
      <c r="G111" s="22" t="s">
        <v>25</v>
      </c>
      <c r="H111" s="37">
        <v>17.008832086461499</v>
      </c>
      <c r="I111" s="3">
        <v>13</v>
      </c>
      <c r="J111" s="27">
        <v>6.1190865178713E-2</v>
      </c>
      <c r="K111" s="27" t="str">
        <f>IF(OR(LEFT(G111,3)="SRM", LEFT(G111,3)="IRM", LEFT(G111,3)="CRM"),"", IF((J111*100/H111)&gt;5,"x",""))</f>
        <v/>
      </c>
      <c r="L111" s="26">
        <f>2*J111</f>
        <v>0.122381730357426</v>
      </c>
      <c r="M111" s="20"/>
      <c r="N111" s="20"/>
      <c r="O111" s="58" t="str">
        <f>IF(F111="Repeatability","---", SQRT(L111^2+(N111*H111*0.01)^2)+ABS(M111)*0.01*H111)</f>
        <v>---</v>
      </c>
      <c r="P111" s="6" t="str">
        <f>IF(F111="Repeatability","---", O111*100/H111)</f>
        <v>---</v>
      </c>
      <c r="Q111" s="31" t="str">
        <f>IF(F111="Repeatability", "n/a",IF(E111="MG_P_KG",6,IF(E111="G_P_100G",2,"n/a")))</f>
        <v>n/a</v>
      </c>
      <c r="R111" s="34" t="str">
        <f>IF(Q111="n/a","-",2*(H111*2^(1-0.5*LOG(H111/(10^Q111))))/100)</f>
        <v>-</v>
      </c>
      <c r="S111" s="3">
        <f>IF(F111="Intermed. Precision","---",IF(LOG(J111/2)&lt;0,10^(TRUNC(LOG(J111/2))-1), 10^(TRUNC(LOG(J111/2)))))</f>
        <v>0.01</v>
      </c>
      <c r="T111" s="4">
        <f>2*SQRT(2)*J111</f>
        <v>0.17307390285815899</v>
      </c>
      <c r="U111" s="22">
        <f>IF(F111="Repeatability",10*J111,"---")</f>
        <v>0.61190865178712994</v>
      </c>
      <c r="V111" s="22" t="str">
        <f>IF(AND(U111&gt;H111,U111&lt;&gt;"---"),"x","")</f>
        <v/>
      </c>
      <c r="W111" s="52">
        <v>42101</v>
      </c>
    </row>
    <row r="112" spans="1:23" ht="25.5" customHeight="1">
      <c r="A112" s="65" t="s">
        <v>75</v>
      </c>
      <c r="B112" s="8" t="s">
        <v>32</v>
      </c>
      <c r="C112" s="61"/>
      <c r="D112" s="10" t="s">
        <v>33</v>
      </c>
      <c r="E112" s="3" t="s">
        <v>22</v>
      </c>
      <c r="F112" s="19" t="s">
        <v>23</v>
      </c>
      <c r="G112" s="22" t="s">
        <v>4</v>
      </c>
      <c r="H112" s="37">
        <v>9.8807939314166706</v>
      </c>
      <c r="I112" s="3">
        <v>12</v>
      </c>
      <c r="J112" s="27">
        <v>0.169785173579071</v>
      </c>
      <c r="K112" s="27" t="str">
        <f>IF(OR(LEFT(G112,3)="SRM", LEFT(G112,3)="IRM", LEFT(G112,3)="CRM"),"", IF((J112*100/H112)&gt;5,"x",""))</f>
        <v/>
      </c>
      <c r="L112" s="26">
        <f>2*J112</f>
        <v>0.33957034715814199</v>
      </c>
      <c r="M112" s="20"/>
      <c r="N112" s="20"/>
      <c r="O112" s="58">
        <f>IF(F112="Repeatability","---", SQRT(L112^2+(N112*H112*0.01)^2)+ABS(M112)*0.01*H112)</f>
        <v>0.33957034715814199</v>
      </c>
      <c r="P112" s="6">
        <f>IF(F112="Repeatability","---", O112*100/H112)</f>
        <v>3.4366706715586339</v>
      </c>
      <c r="Q112" s="31">
        <f>IF(F112="Repeatability", "n/a",IF(E112="MG_P_KG",6,IF(E112="G_P_100G",2,"n/a")))</f>
        <v>2</v>
      </c>
      <c r="R112" s="34">
        <f>IF(Q112="n/a","-",2*(H112*2^(1-0.5*LOG(H112/(10^Q112))))/100)</f>
        <v>0.55995191858967397</v>
      </c>
      <c r="S112" s="3">
        <f>IF(F112="Intermed. Precision","---",IF(LOG(J112/2)&lt;0,10^(TRUNC(LOG(J112/2))-1), 10^(TRUNC(LOG(J112/2)))))</f>
        <v>0.01</v>
      </c>
      <c r="T112" s="4">
        <f>2*SQRT(2)*J112</f>
        <v>0.48022499033078464</v>
      </c>
      <c r="U112" s="22" t="str">
        <f>IF(F112="Repeatability",10*J112,"---")</f>
        <v>---</v>
      </c>
      <c r="V112" s="22" t="str">
        <f>IF(AND(U112&gt;H112,U112&lt;&gt;"---"),"x","")</f>
        <v/>
      </c>
      <c r="W112" s="52">
        <v>42101</v>
      </c>
    </row>
    <row r="113" spans="1:23" ht="25.5" customHeight="1">
      <c r="A113" s="65" t="s">
        <v>68</v>
      </c>
      <c r="B113" s="8" t="s">
        <v>32</v>
      </c>
      <c r="C113" s="61"/>
      <c r="D113" s="10" t="s">
        <v>33</v>
      </c>
      <c r="E113" s="3" t="s">
        <v>22</v>
      </c>
      <c r="F113" s="42" t="s">
        <v>23</v>
      </c>
      <c r="G113" s="22" t="s">
        <v>4</v>
      </c>
      <c r="H113" s="37">
        <v>8.0208309419166692</v>
      </c>
      <c r="I113" s="3">
        <v>12</v>
      </c>
      <c r="J113" s="27">
        <v>7.4203438758645907E-2</v>
      </c>
      <c r="K113" s="27" t="str">
        <f>IF(OR(LEFT(G113,3)="SRM", LEFT(G113,3)="IRM", LEFT(G113,3)="CRM"),"", IF((J113*100/H113)&gt;5,"x",""))</f>
        <v/>
      </c>
      <c r="L113" s="26">
        <f>2*J113</f>
        <v>0.14840687751729181</v>
      </c>
      <c r="M113" s="20">
        <v>0.7</v>
      </c>
      <c r="N113" s="20">
        <v>0.7</v>
      </c>
      <c r="O113" s="58">
        <f>IF(F113="Repeatability","---", SQRT(L113^2+(N113*H113*0.01)^2)+ABS(M113)*0.01*H113)</f>
        <v>0.21481829062522234</v>
      </c>
      <c r="P113" s="6">
        <f>IF(F113="Repeatability","---", O113*100/H113)</f>
        <v>2.6782548115131952</v>
      </c>
      <c r="Q113" s="31">
        <f>IF(F113="Repeatability", "n/a",IF(E113="MG_P_KG",6,IF(E113="G_P_100G",2,"n/a")))</f>
        <v>2</v>
      </c>
      <c r="R113" s="34">
        <f>IF(Q113="n/a","-",2*(H113*2^(1-0.5*LOG(H113/(10^Q113))))/100)</f>
        <v>0.46904096450372018</v>
      </c>
      <c r="S113" s="3">
        <f>IF(F113="Intermed. Precision","---",IF(LOG(J113/2)&lt;0,10^(TRUNC(LOG(J113/2))-1), 10^(TRUNC(LOG(J113/2)))))</f>
        <v>0.01</v>
      </c>
      <c r="T113" s="4">
        <f>2*SQRT(2)*J113</f>
        <v>0.20987901893439687</v>
      </c>
      <c r="U113" s="22" t="str">
        <f>IF(F113="Repeatability",10*J113,"---")</f>
        <v>---</v>
      </c>
      <c r="V113" s="22" t="str">
        <f>IF(AND(U113&gt;H113,U113&lt;&gt;"---"),"x","")</f>
        <v/>
      </c>
      <c r="W113" s="52">
        <v>42101</v>
      </c>
    </row>
    <row r="114" spans="1:23" ht="25.5" customHeight="1">
      <c r="A114" s="65" t="s">
        <v>80</v>
      </c>
      <c r="B114" s="8" t="s">
        <v>32</v>
      </c>
      <c r="C114" s="61"/>
      <c r="D114" s="10" t="s">
        <v>33</v>
      </c>
      <c r="E114" s="3" t="s">
        <v>22</v>
      </c>
      <c r="F114" s="42" t="s">
        <v>23</v>
      </c>
      <c r="G114" s="22" t="s">
        <v>4</v>
      </c>
      <c r="H114" s="37">
        <v>22.360151016916699</v>
      </c>
      <c r="I114" s="3">
        <v>12</v>
      </c>
      <c r="J114" s="27">
        <v>0.41560370940803498</v>
      </c>
      <c r="K114" s="27" t="str">
        <f>IF(OR(LEFT(G114,3)="SRM", LEFT(G114,3)="IRM", LEFT(G114,3)="CRM"),"", IF((J114*100/H114)&gt;5,"x",""))</f>
        <v/>
      </c>
      <c r="L114" s="26">
        <f>2*J114</f>
        <v>0.83120741881606997</v>
      </c>
      <c r="M114" s="20"/>
      <c r="N114" s="20"/>
      <c r="O114" s="58">
        <f>IF(F114="Repeatability","---", SQRT(L114^2+(N114*H114*0.01)^2)+ABS(M114)*0.01*H114)</f>
        <v>0.83120741881606997</v>
      </c>
      <c r="P114" s="6">
        <f>IF(F114="Repeatability","---", O114*100/H114)</f>
        <v>3.7173604873563479</v>
      </c>
      <c r="Q114" s="31">
        <f>IF(F114="Repeatability", "n/a",IF(E114="MG_P_KG",6,IF(E114="G_P_100G",2,"n/a")))</f>
        <v>2</v>
      </c>
      <c r="R114" s="34">
        <f>IF(Q114="n/a","-",2*(H114*2^(1-0.5*LOG(H114/(10^Q114))))/100)</f>
        <v>1.1205946196769865</v>
      </c>
      <c r="S114" s="3">
        <f>IF(F114="Intermed. Precision","---",IF(LOG(J114/2)&lt;0,10^(TRUNC(LOG(J114/2))-1), 10^(TRUNC(LOG(J114/2)))))</f>
        <v>0.1</v>
      </c>
      <c r="T114" s="4">
        <f>2*SQRT(2)*J114</f>
        <v>1.1755048048348196</v>
      </c>
      <c r="U114" s="22" t="str">
        <f>IF(F114="Repeatability",10*J114,"---")</f>
        <v>---</v>
      </c>
      <c r="V114" s="22" t="str">
        <f>IF(AND(U114&gt;H114,U114&lt;&gt;"---"),"x","")</f>
        <v/>
      </c>
      <c r="W114" s="52">
        <v>42101</v>
      </c>
    </row>
    <row r="115" spans="1:23" ht="25.5" hidden="1" customHeight="1">
      <c r="A115" s="65" t="s">
        <v>80</v>
      </c>
      <c r="B115" s="8" t="s">
        <v>32</v>
      </c>
      <c r="C115" s="61"/>
      <c r="D115" s="10" t="s">
        <v>33</v>
      </c>
      <c r="E115" s="3" t="s">
        <v>22</v>
      </c>
      <c r="F115" s="19" t="s">
        <v>24</v>
      </c>
      <c r="G115" s="22" t="s">
        <v>25</v>
      </c>
      <c r="H115" s="37">
        <v>13.5111773586667</v>
      </c>
      <c r="I115" s="3">
        <v>12</v>
      </c>
      <c r="J115" s="27">
        <v>7.7520244954884895E-2</v>
      </c>
      <c r="K115" s="27" t="str">
        <f>IF(OR(LEFT(G115,3)="SRM", LEFT(G115,3)="IRM", LEFT(G115,3)="CRM"),"", IF((J115*100/H115)&gt;5,"x",""))</f>
        <v/>
      </c>
      <c r="L115" s="26">
        <f>2*J115</f>
        <v>0.15504048990976979</v>
      </c>
      <c r="M115" s="20"/>
      <c r="N115" s="20"/>
      <c r="O115" s="58" t="str">
        <f>IF(F115="Repeatability","---", SQRT(L115^2+(N115*H115*0.01)^2)+ABS(M115)*0.01*H115)</f>
        <v>---</v>
      </c>
      <c r="P115" s="6" t="str">
        <f>IF(F115="Repeatability","---", O115*100/H115)</f>
        <v>---</v>
      </c>
      <c r="Q115" s="31" t="str">
        <f>IF(F115="Repeatability", "n/a",IF(E115="MG_P_KG",6,IF(E115="G_P_100G",2,"n/a")))</f>
        <v>n/a</v>
      </c>
      <c r="R115" s="34" t="str">
        <f>IF(Q115="n/a","-",2*(H115*2^(1-0.5*LOG(H115/(10^Q115))))/100)</f>
        <v>-</v>
      </c>
      <c r="S115" s="3">
        <f>IF(F115="Intermed. Precision","---",IF(LOG(J115/2)&lt;0,10^(TRUNC(LOG(J115/2))-1), 10^(TRUNC(LOG(J115/2)))))</f>
        <v>0.01</v>
      </c>
      <c r="T115" s="4">
        <f>2*SQRT(2)*J115</f>
        <v>0.21926036354736544</v>
      </c>
      <c r="U115" s="22">
        <f>IF(F115="Repeatability",10*J115,"---")</f>
        <v>0.77520244954884898</v>
      </c>
      <c r="V115" s="22" t="str">
        <f>IF(AND(U115&gt;H115,U115&lt;&gt;"---"),"x","")</f>
        <v/>
      </c>
      <c r="W115" s="52">
        <v>42101</v>
      </c>
    </row>
    <row r="116" spans="1:23" ht="25.5" hidden="1" customHeight="1">
      <c r="A116" s="65" t="s">
        <v>82</v>
      </c>
      <c r="B116" s="8" t="s">
        <v>32</v>
      </c>
      <c r="C116" s="61"/>
      <c r="D116" s="10" t="s">
        <v>33</v>
      </c>
      <c r="E116" s="3" t="s">
        <v>22</v>
      </c>
      <c r="F116" s="42" t="s">
        <v>24</v>
      </c>
      <c r="G116" s="22" t="s">
        <v>25</v>
      </c>
      <c r="H116" s="37">
        <v>7.5235008338333298</v>
      </c>
      <c r="I116" s="3">
        <v>12</v>
      </c>
      <c r="J116" s="27">
        <v>0.10273864194422</v>
      </c>
      <c r="K116" s="27" t="str">
        <f>IF(OR(LEFT(G116,3)="SRM", LEFT(G116,3)="IRM", LEFT(G116,3)="CRM"),"", IF((J116*100/H116)&gt;5,"x",""))</f>
        <v/>
      </c>
      <c r="L116" s="26">
        <f>2*J116</f>
        <v>0.20547728388844</v>
      </c>
      <c r="M116" s="20"/>
      <c r="N116" s="20"/>
      <c r="O116" s="58" t="str">
        <f>IF(F116="Repeatability","---", SQRT(L116^2+(N116*H116*0.01)^2)+ABS(M116)*0.01*H116)</f>
        <v>---</v>
      </c>
      <c r="P116" s="6" t="str">
        <f>IF(F116="Repeatability","---", O116*100/H116)</f>
        <v>---</v>
      </c>
      <c r="Q116" s="31" t="str">
        <f>IF(F116="Repeatability", "n/a",IF(E116="MG_P_KG",6,IF(E116="G_P_100G",2,"n/a")))</f>
        <v>n/a</v>
      </c>
      <c r="R116" s="34" t="str">
        <f>IF(Q116="n/a","-",2*(H116*2^(1-0.5*LOG(H116/(10^Q116))))/100)</f>
        <v>-</v>
      </c>
      <c r="S116" s="3">
        <f>IF(F116="Intermed. Precision","---",IF(LOG(J116/2)&lt;0,10^(TRUNC(LOG(J116/2))-1), 10^(TRUNC(LOG(J116/2)))))</f>
        <v>0.01</v>
      </c>
      <c r="T116" s="4">
        <f>2*SQRT(2)*J116</f>
        <v>0.2905887616346185</v>
      </c>
      <c r="U116" s="22">
        <f>IF(F116="Repeatability",10*J116,"---")</f>
        <v>1.0273864194422</v>
      </c>
      <c r="V116" s="22" t="str">
        <f>IF(AND(U116&gt;H116,U116&lt;&gt;"---"),"x","")</f>
        <v/>
      </c>
      <c r="W116" s="52">
        <v>42101</v>
      </c>
    </row>
    <row r="117" spans="1:23" ht="25.5" customHeight="1">
      <c r="A117" s="65" t="s">
        <v>81</v>
      </c>
      <c r="B117" s="8" t="s">
        <v>32</v>
      </c>
      <c r="C117" s="61"/>
      <c r="D117" s="10" t="s">
        <v>33</v>
      </c>
      <c r="E117" s="3" t="s">
        <v>22</v>
      </c>
      <c r="F117" s="42" t="s">
        <v>23</v>
      </c>
      <c r="G117" s="22" t="s">
        <v>4</v>
      </c>
      <c r="H117" s="37">
        <v>1.9443566667000001</v>
      </c>
      <c r="I117" s="3">
        <v>10</v>
      </c>
      <c r="J117" s="27">
        <v>9.5332886361204697E-2</v>
      </c>
      <c r="K117" s="27" t="str">
        <f>IF(OR(LEFT(G117,3)="SRM", LEFT(G117,3)="IRM", LEFT(G117,3)="CRM"),"", IF((J117*100/H117)&gt;5,"x",""))</f>
        <v/>
      </c>
      <c r="L117" s="26">
        <f>2*J117</f>
        <v>0.19066577272240939</v>
      </c>
      <c r="M117" s="20"/>
      <c r="N117" s="20"/>
      <c r="O117" s="58">
        <f>IF(F117="Repeatability","---", SQRT(L117^2+(N117*H117*0.01)^2)+ABS(M117)*0.01*H117)</f>
        <v>0.19066577272240939</v>
      </c>
      <c r="P117" s="6">
        <f>IF(F117="Repeatability","---", O117*100/H117)</f>
        <v>9.8061109871375116</v>
      </c>
      <c r="Q117" s="31">
        <f>IF(F117="Repeatability", "n/a",IF(E117="MG_P_KG",6,IF(E117="G_P_100G",2,"n/a")))</f>
        <v>2</v>
      </c>
      <c r="R117" s="34">
        <f>IF(Q117="n/a","-",2*(H117*2^(1-0.5*LOG(H117/(10^Q117))))/100)</f>
        <v>0.14073457680173518</v>
      </c>
      <c r="S117" s="3">
        <f>IF(F117="Intermed. Precision","---",IF(LOG(J117/2)&lt;0,10^(TRUNC(LOG(J117/2))-1), 10^(TRUNC(LOG(J117/2)))))</f>
        <v>0.01</v>
      </c>
      <c r="T117" s="4">
        <f>2*SQRT(2)*J117</f>
        <v>0.26964212166437751</v>
      </c>
      <c r="U117" s="22" t="str">
        <f>IF(F117="Repeatability",10*J117,"---")</f>
        <v>---</v>
      </c>
      <c r="V117" s="22" t="str">
        <f>IF(AND(U117&gt;H117,U117&lt;&gt;"---"),"x","")</f>
        <v/>
      </c>
      <c r="W117" s="52">
        <v>42101</v>
      </c>
    </row>
    <row r="118" spans="1:23" ht="25.5" customHeight="1">
      <c r="A118" s="65" t="s">
        <v>82</v>
      </c>
      <c r="B118" s="8" t="s">
        <v>32</v>
      </c>
      <c r="C118" s="61"/>
      <c r="D118" s="10" t="s">
        <v>33</v>
      </c>
      <c r="E118" s="3" t="s">
        <v>22</v>
      </c>
      <c r="F118" s="42" t="s">
        <v>23</v>
      </c>
      <c r="G118" s="22" t="s">
        <v>4</v>
      </c>
      <c r="H118" s="37">
        <v>9.0266764335555596</v>
      </c>
      <c r="I118" s="3">
        <v>9</v>
      </c>
      <c r="J118" s="27">
        <v>0.1122881105553</v>
      </c>
      <c r="K118" s="27" t="str">
        <f>IF(OR(LEFT(G118,3)="SRM", LEFT(G118,3)="IRM", LEFT(G118,3)="CRM"),"", IF((J118*100/H118)&gt;5,"x",""))</f>
        <v/>
      </c>
      <c r="L118" s="26">
        <f>2*J118</f>
        <v>0.22457622111059999</v>
      </c>
      <c r="M118" s="20"/>
      <c r="N118" s="20"/>
      <c r="O118" s="58">
        <f>IF(F118="Repeatability","---", SQRT(L118^2+(N118*H118*0.01)^2)+ABS(M118)*0.01*H118)</f>
        <v>0.22457622111059999</v>
      </c>
      <c r="P118" s="6">
        <f>IF(F118="Repeatability","---", O118*100/H118)</f>
        <v>2.4879170397175812</v>
      </c>
      <c r="Q118" s="31">
        <f>IF(F118="Repeatability", "n/a",IF(E118="MG_P_KG",6,IF(E118="G_P_100G",2,"n/a")))</f>
        <v>2</v>
      </c>
      <c r="R118" s="34">
        <f>IF(Q118="n/a","-",2*(H118*2^(1-0.5*LOG(H118/(10^Q118))))/100)</f>
        <v>0.51855710143337619</v>
      </c>
      <c r="S118" s="3">
        <f>IF(F118="Intermed. Precision","---",IF(LOG(J118/2)&lt;0,10^(TRUNC(LOG(J118/2))-1), 10^(TRUNC(LOG(J118/2)))))</f>
        <v>0.01</v>
      </c>
      <c r="T118" s="4">
        <f>2*SQRT(2)*J118</f>
        <v>0.31759873768110952</v>
      </c>
      <c r="U118" s="22" t="str">
        <f>IF(F118="Repeatability",10*J118,"---")</f>
        <v>---</v>
      </c>
      <c r="V118" s="22" t="str">
        <f>IF(AND(U118&gt;H118,U118&lt;&gt;"---"),"x","")</f>
        <v/>
      </c>
      <c r="W118" s="52">
        <v>42101</v>
      </c>
    </row>
    <row r="119" spans="1:23" ht="25.5" customHeight="1">
      <c r="A119" s="65" t="s">
        <v>74</v>
      </c>
      <c r="B119" s="8" t="s">
        <v>32</v>
      </c>
      <c r="C119" s="61"/>
      <c r="D119" s="10" t="s">
        <v>33</v>
      </c>
      <c r="E119" s="3" t="s">
        <v>22</v>
      </c>
      <c r="F119" s="42" t="s">
        <v>23</v>
      </c>
      <c r="G119" s="22" t="s">
        <v>4</v>
      </c>
      <c r="H119" s="37">
        <v>67.245189300428606</v>
      </c>
      <c r="I119" s="3">
        <v>7</v>
      </c>
      <c r="J119" s="27">
        <v>0.30816952830243899</v>
      </c>
      <c r="K119" s="27" t="str">
        <f>IF(OR(LEFT(G119,3)="SRM", LEFT(G119,3)="IRM", LEFT(G119,3)="CRM"),"", IF((J119*100/H119)&gt;5,"x",""))</f>
        <v/>
      </c>
      <c r="L119" s="26">
        <f>2*J119</f>
        <v>0.61633905660487798</v>
      </c>
      <c r="M119" s="20"/>
      <c r="N119" s="20"/>
      <c r="O119" s="58">
        <f>IF(F119="Repeatability","---", SQRT(L119^2+(N119*H119*0.01)^2)+ABS(M119)*0.01*H119)</f>
        <v>0.61633905660487798</v>
      </c>
      <c r="P119" s="6">
        <f>IF(F119="Repeatability","---", O119*100/H119)</f>
        <v>0.91655486885654369</v>
      </c>
      <c r="Q119" s="31">
        <f>IF(F119="Repeatability", "n/a",IF(E119="MG_P_KG",6,IF(E119="G_P_100G",2,"n/a")))</f>
        <v>2</v>
      </c>
      <c r="R119" s="34">
        <f>IF(Q119="n/a","-",2*(H119*2^(1-0.5*LOG(H119/(10^Q119))))/100)</f>
        <v>2.8553594184102655</v>
      </c>
      <c r="S119" s="3">
        <f>IF(F119="Intermed. Precision","---",IF(LOG(J119/2)&lt;0,10^(TRUNC(LOG(J119/2))-1), 10^(TRUNC(LOG(J119/2)))))</f>
        <v>0.1</v>
      </c>
      <c r="T119" s="4">
        <f>2*SQRT(2)*J119</f>
        <v>0.87163505287085719</v>
      </c>
      <c r="U119" s="22" t="str">
        <f>IF(F119="Repeatability",10*J119,"---")</f>
        <v>---</v>
      </c>
      <c r="V119" s="22" t="str">
        <f>IF(AND(U119&gt;H119,U119&lt;&gt;"---"),"x","")</f>
        <v/>
      </c>
      <c r="W119" s="52">
        <v>42101</v>
      </c>
    </row>
    <row r="120" spans="1:23" ht="25.5" hidden="1" customHeight="1">
      <c r="A120" s="65" t="s">
        <v>70</v>
      </c>
      <c r="B120" s="8" t="s">
        <v>32</v>
      </c>
      <c r="C120" s="61"/>
      <c r="D120" s="10" t="s">
        <v>87</v>
      </c>
      <c r="E120" s="3" t="s">
        <v>22</v>
      </c>
      <c r="F120" s="42" t="s">
        <v>24</v>
      </c>
      <c r="G120" s="22" t="s">
        <v>25</v>
      </c>
      <c r="H120" s="37">
        <v>83.900495095959201</v>
      </c>
      <c r="I120" s="3">
        <v>196</v>
      </c>
      <c r="J120" s="27">
        <v>0.10456589591625599</v>
      </c>
      <c r="K120" s="27" t="str">
        <f>IF(OR(LEFT(G120,3)="SRM", LEFT(G120,3)="IRM", LEFT(G120,3)="CRM"),"", IF((J120*100/H120)&gt;5,"x",""))</f>
        <v/>
      </c>
      <c r="L120" s="26">
        <f>2*J120</f>
        <v>0.20913179183251199</v>
      </c>
      <c r="M120" s="20"/>
      <c r="N120" s="20"/>
      <c r="O120" s="58" t="str">
        <f>IF(F120="Repeatability","---", SQRT(L120^2+(N120*H120*0.01)^2)+ABS(M120)*0.01*H120)</f>
        <v>---</v>
      </c>
      <c r="P120" s="6" t="str">
        <f>IF(F120="Repeatability","---", O120*100/H120)</f>
        <v>---</v>
      </c>
      <c r="Q120" s="31" t="str">
        <f>IF(F120="Repeatability", "n/a",IF(E120="MG_P_KG",6,IF(E120="G_P_100G",2,"n/a")))</f>
        <v>n/a</v>
      </c>
      <c r="R120" s="34" t="str">
        <f>IF(Q120="n/a","-",2*(H120*2^(1-0.5*LOG(H120/(10^Q120))))/100)</f>
        <v>-</v>
      </c>
      <c r="S120" s="3">
        <f>IF(F120="Intermed. Precision","---",IF(LOG(J120/2)&lt;0,10^(TRUNC(LOG(J120/2))-1), 10^(TRUNC(LOG(J120/2)))))</f>
        <v>0.01</v>
      </c>
      <c r="T120" s="4">
        <f>2*SQRT(2)*J120</f>
        <v>0.29575701633292534</v>
      </c>
      <c r="U120" s="22">
        <f>IF(F120="Repeatability",10*J120,"---")</f>
        <v>1.04565895916256</v>
      </c>
      <c r="V120" s="22" t="str">
        <f>IF(AND(U120&gt;H120,U120&lt;&gt;"---"),"x","")</f>
        <v/>
      </c>
      <c r="W120" s="52">
        <v>42101</v>
      </c>
    </row>
    <row r="121" spans="1:23" ht="25.5" customHeight="1">
      <c r="A121" s="65" t="s">
        <v>70</v>
      </c>
      <c r="B121" s="8" t="s">
        <v>32</v>
      </c>
      <c r="C121" s="61"/>
      <c r="D121" s="10" t="s">
        <v>87</v>
      </c>
      <c r="E121" s="3" t="s">
        <v>22</v>
      </c>
      <c r="F121" s="42" t="s">
        <v>23</v>
      </c>
      <c r="G121" s="22" t="s">
        <v>4</v>
      </c>
      <c r="H121" s="37">
        <v>83.257777654287906</v>
      </c>
      <c r="I121" s="3">
        <v>66</v>
      </c>
      <c r="J121" s="27">
        <v>0.51860630420362597</v>
      </c>
      <c r="K121" s="27" t="str">
        <f>IF(OR(LEFT(G121,3)="SRM", LEFT(G121,3)="IRM", LEFT(G121,3)="CRM"),"", IF((J121*100/H121)&gt;5,"x",""))</f>
        <v/>
      </c>
      <c r="L121" s="26">
        <f>2*J121</f>
        <v>1.0372126084072519</v>
      </c>
      <c r="M121" s="20"/>
      <c r="N121" s="20"/>
      <c r="O121" s="58">
        <f>IF(F121="Repeatability","---", SQRT(L121^2+(N121*H121*0.01)^2)+ABS(M121)*0.01*H121)</f>
        <v>1.0372126084072519</v>
      </c>
      <c r="P121" s="6">
        <f>IF(F121="Repeatability","---", O121*100/H121)</f>
        <v>1.2457846433447697</v>
      </c>
      <c r="Q121" s="31">
        <f>IF(F121="Repeatability", "n/a",IF(E121="MG_P_KG",6,IF(E121="G_P_100G",2,"n/a")))</f>
        <v>2</v>
      </c>
      <c r="R121" s="34">
        <f>IF(Q121="n/a","-",2*(H121*2^(1-0.5*LOG(H121/(10^Q121))))/100)</f>
        <v>3.4234348278234692</v>
      </c>
      <c r="S121" s="3">
        <f>IF(F121="Intermed. Precision","---",IF(LOG(J121/2)&lt;0,10^(TRUNC(LOG(J121/2))-1), 10^(TRUNC(LOG(J121/2)))))</f>
        <v>0.1</v>
      </c>
      <c r="T121" s="4">
        <f>2*SQRT(2)*J121</f>
        <v>1.46684013787391</v>
      </c>
      <c r="U121" s="22" t="str">
        <f>IF(F121="Repeatability",10*J121,"---")</f>
        <v>---</v>
      </c>
      <c r="V121" s="22" t="str">
        <f>IF(AND(U121&gt;H121,U121&lt;&gt;"---"),"x","")</f>
        <v/>
      </c>
      <c r="W121" s="52">
        <v>42101</v>
      </c>
    </row>
    <row r="122" spans="1:23" ht="25.5" hidden="1" customHeight="1">
      <c r="A122" s="65" t="s">
        <v>71</v>
      </c>
      <c r="B122" s="8" t="s">
        <v>32</v>
      </c>
      <c r="C122" s="61"/>
      <c r="D122" s="10" t="s">
        <v>88</v>
      </c>
      <c r="E122" s="3" t="s">
        <v>22</v>
      </c>
      <c r="F122" s="42" t="s">
        <v>24</v>
      </c>
      <c r="G122" s="22" t="s">
        <v>25</v>
      </c>
      <c r="H122" s="37">
        <v>27.212593170998399</v>
      </c>
      <c r="I122" s="3">
        <v>1823</v>
      </c>
      <c r="J122" s="27">
        <v>9.63121620842569E-2</v>
      </c>
      <c r="K122" s="27" t="str">
        <f>IF(OR(LEFT(G122,3)="SRM", LEFT(G122,3)="IRM", LEFT(G122,3)="CRM"),"", IF((J122*100/H122)&gt;5,"x",""))</f>
        <v/>
      </c>
      <c r="L122" s="26">
        <f>2*J122</f>
        <v>0.1926243241685138</v>
      </c>
      <c r="M122" s="20"/>
      <c r="N122" s="20"/>
      <c r="O122" s="58" t="str">
        <f>IF(F122="Repeatability","---", SQRT(L122^2+(N122*H122*0.01)^2)+ABS(M122)*0.01*H122)</f>
        <v>---</v>
      </c>
      <c r="P122" s="6" t="str">
        <f>IF(F122="Repeatability","---", O122*100/H122)</f>
        <v>---</v>
      </c>
      <c r="Q122" s="31" t="str">
        <f>IF(F122="Repeatability", "n/a",IF(E122="MG_P_KG",6,IF(E122="G_P_100G",2,"n/a")))</f>
        <v>n/a</v>
      </c>
      <c r="R122" s="34" t="str">
        <f>IF(Q122="n/a","-",2*(H122*2^(1-0.5*LOG(H122/(10^Q122))))/100)</f>
        <v>-</v>
      </c>
      <c r="S122" s="3">
        <f>IF(F122="Intermed. Precision","---",IF(LOG(J122/2)&lt;0,10^(TRUNC(LOG(J122/2))-1), 10^(TRUNC(LOG(J122/2)))))</f>
        <v>0.01</v>
      </c>
      <c r="T122" s="4">
        <f>2*SQRT(2)*J122</f>
        <v>0.27241193168206379</v>
      </c>
      <c r="U122" s="22">
        <f>IF(F122="Repeatability",10*J122,"---")</f>
        <v>0.96312162084256903</v>
      </c>
      <c r="V122" s="22" t="str">
        <f>IF(AND(U122&gt;H122,U122&lt;&gt;"---"),"x","")</f>
        <v/>
      </c>
      <c r="W122" s="52">
        <v>42101</v>
      </c>
    </row>
    <row r="123" spans="1:23" ht="25.5" customHeight="1">
      <c r="A123" s="65" t="s">
        <v>71</v>
      </c>
      <c r="B123" s="8" t="s">
        <v>32</v>
      </c>
      <c r="C123" s="61"/>
      <c r="D123" s="10" t="s">
        <v>88</v>
      </c>
      <c r="E123" s="3" t="s">
        <v>22</v>
      </c>
      <c r="F123" s="42" t="s">
        <v>23</v>
      </c>
      <c r="G123" s="22" t="s">
        <v>4</v>
      </c>
      <c r="H123" s="37">
        <v>25.3073466505809</v>
      </c>
      <c r="I123" s="3">
        <v>561</v>
      </c>
      <c r="J123" s="27">
        <v>0.31876237255373602</v>
      </c>
      <c r="K123" s="27" t="str">
        <f>IF(OR(LEFT(G123,3)="SRM", LEFT(G123,3)="IRM", LEFT(G123,3)="CRM"),"", IF((J123*100/H123)&gt;5,"x",""))</f>
        <v/>
      </c>
      <c r="L123" s="26">
        <f>2*J123</f>
        <v>0.63752474510747204</v>
      </c>
      <c r="M123" s="20">
        <v>1.46</v>
      </c>
      <c r="N123" s="20">
        <v>1.48</v>
      </c>
      <c r="O123" s="58">
        <f>IF(F123="Repeatability","---", SQRT(L123^2+(N123*H123*0.01)^2)+ABS(M123)*0.01*H123)</f>
        <v>1.1088955056359771</v>
      </c>
      <c r="P123" s="6">
        <f>IF(F123="Repeatability","---", O123*100/H123)</f>
        <v>4.3817138198900185</v>
      </c>
      <c r="Q123" s="31">
        <f>IF(F123="Repeatability", "n/a",IF(E123="MG_P_KG",6,IF(E123="G_P_100G",2,"n/a")))</f>
        <v>2</v>
      </c>
      <c r="R123" s="34">
        <f>IF(Q123="n/a","-",2*(H123*2^(1-0.5*LOG(H123/(10^Q123))))/100)</f>
        <v>1.2448784239230837</v>
      </c>
      <c r="S123" s="3">
        <f>IF(F123="Intermed. Precision","---",IF(LOG(J123/2)&lt;0,10^(TRUNC(LOG(J123/2))-1), 10^(TRUNC(LOG(J123/2)))))</f>
        <v>0.1</v>
      </c>
      <c r="T123" s="4">
        <f>2*SQRT(2)*J123</f>
        <v>0.90159614087943751</v>
      </c>
      <c r="U123" s="22" t="str">
        <f>IF(F123="Repeatability",10*J123,"---")</f>
        <v>---</v>
      </c>
      <c r="V123" s="22" t="str">
        <f>IF(AND(U123&gt;H123,U123&lt;&gt;"---"),"x","")</f>
        <v/>
      </c>
      <c r="W123" s="52">
        <v>42101</v>
      </c>
    </row>
    <row r="124" spans="1:23" ht="25.5" hidden="1" customHeight="1">
      <c r="A124" s="65" t="s">
        <v>64</v>
      </c>
      <c r="B124" s="8" t="s">
        <v>32</v>
      </c>
      <c r="C124" s="61"/>
      <c r="D124" s="10" t="s">
        <v>88</v>
      </c>
      <c r="E124" s="3" t="s">
        <v>22</v>
      </c>
      <c r="F124" s="42" t="s">
        <v>24</v>
      </c>
      <c r="G124" s="22" t="s">
        <v>25</v>
      </c>
      <c r="H124" s="37">
        <v>23.541782971894602</v>
      </c>
      <c r="I124" s="3">
        <v>482</v>
      </c>
      <c r="J124" s="27">
        <v>0.104329159029559</v>
      </c>
      <c r="K124" s="27" t="str">
        <f>IF(OR(LEFT(G124,3)="SRM", LEFT(G124,3)="IRM", LEFT(G124,3)="CRM"),"", IF((J124*100/H124)&gt;5,"x",""))</f>
        <v/>
      </c>
      <c r="L124" s="26">
        <f>2*J124</f>
        <v>0.208658318059118</v>
      </c>
      <c r="M124" s="20"/>
      <c r="N124" s="20"/>
      <c r="O124" s="58" t="str">
        <f>IF(F124="Repeatability","---", SQRT(L124^2+(N124*H124*0.01)^2)+ABS(M124)*0.01*H124)</f>
        <v>---</v>
      </c>
      <c r="P124" s="6" t="str">
        <f>IF(F124="Repeatability","---", O124*100/H124)</f>
        <v>---</v>
      </c>
      <c r="Q124" s="31" t="str">
        <f>IF(F124="Repeatability", "n/a",IF(E124="MG_P_KG",6,IF(E124="G_P_100G",2,"n/a")))</f>
        <v>n/a</v>
      </c>
      <c r="R124" s="34" t="str">
        <f>IF(Q124="n/a","-",2*(H124*2^(1-0.5*LOG(H124/(10^Q124))))/100)</f>
        <v>-</v>
      </c>
      <c r="S124" s="3">
        <f>IF(F124="Intermed. Precision","---",IF(LOG(J124/2)&lt;0,10^(TRUNC(LOG(J124/2))-1), 10^(TRUNC(LOG(J124/2)))))</f>
        <v>0.01</v>
      </c>
      <c r="T124" s="4">
        <f>2*SQRT(2)*J124</f>
        <v>0.29508742330116361</v>
      </c>
      <c r="U124" s="22">
        <f>IF(F124="Repeatability",10*J124,"---")</f>
        <v>1.0432915902955899</v>
      </c>
      <c r="V124" s="22" t="str">
        <f>IF(AND(U124&gt;H124,U124&lt;&gt;"---"),"x","")</f>
        <v/>
      </c>
      <c r="W124" s="52">
        <v>42101</v>
      </c>
    </row>
    <row r="125" spans="1:23" ht="25.5" customHeight="1">
      <c r="A125" s="65" t="s">
        <v>64</v>
      </c>
      <c r="B125" s="8" t="s">
        <v>32</v>
      </c>
      <c r="C125" s="61"/>
      <c r="D125" s="10" t="s">
        <v>88</v>
      </c>
      <c r="E125" s="3" t="s">
        <v>22</v>
      </c>
      <c r="F125" s="42" t="s">
        <v>23</v>
      </c>
      <c r="G125" s="22" t="s">
        <v>4</v>
      </c>
      <c r="H125" s="37">
        <v>33.911937668368303</v>
      </c>
      <c r="I125" s="3">
        <v>347</v>
      </c>
      <c r="J125" s="27">
        <v>0.59529597520102895</v>
      </c>
      <c r="K125" s="27" t="str">
        <f>IF(OR(LEFT(G125,3)="SRM", LEFT(G125,3)="IRM", LEFT(G125,3)="CRM"),"", IF((J125*100/H125)&gt;5,"x",""))</f>
        <v/>
      </c>
      <c r="L125" s="26">
        <f>2*J125</f>
        <v>1.1905919504020579</v>
      </c>
      <c r="M125" s="20"/>
      <c r="N125" s="20"/>
      <c r="O125" s="58">
        <f>IF(F125="Repeatability","---", SQRT(L125^2+(N125*H125*0.01)^2)+ABS(M125)*0.01*H125)</f>
        <v>1.1905919504020579</v>
      </c>
      <c r="P125" s="6">
        <f>IF(F125="Repeatability","---", O125*100/H125)</f>
        <v>3.5108343322787903</v>
      </c>
      <c r="Q125" s="31">
        <f>IF(F125="Repeatability", "n/a",IF(E125="MG_P_KG",6,IF(E125="G_P_100G",2,"n/a")))</f>
        <v>2</v>
      </c>
      <c r="R125" s="34">
        <f>IF(Q125="n/a","-",2*(H125*2^(1-0.5*LOG(H125/(10^Q125))))/100)</f>
        <v>1.596252436708</v>
      </c>
      <c r="S125" s="3">
        <f>IF(F125="Intermed. Precision","---",IF(LOG(J125/2)&lt;0,10^(TRUNC(LOG(J125/2))-1), 10^(TRUNC(LOG(J125/2)))))</f>
        <v>0.1</v>
      </c>
      <c r="T125" s="4">
        <f>2*SQRT(2)*J125</f>
        <v>1.6837512835108257</v>
      </c>
      <c r="U125" s="22" t="str">
        <f>IF(F125="Repeatability",10*J125,"---")</f>
        <v>---</v>
      </c>
      <c r="V125" s="22" t="str">
        <f>IF(AND(U125&gt;H125,U125&lt;&gt;"---"),"x","")</f>
        <v/>
      </c>
      <c r="W125" s="52">
        <v>42101</v>
      </c>
    </row>
    <row r="126" spans="1:23" ht="25.5" customHeight="1">
      <c r="A126" s="65" t="s">
        <v>26</v>
      </c>
      <c r="B126" s="8" t="s">
        <v>32</v>
      </c>
      <c r="C126" s="61"/>
      <c r="D126" s="10" t="s">
        <v>88</v>
      </c>
      <c r="E126" s="3" t="s">
        <v>22</v>
      </c>
      <c r="F126" s="19" t="s">
        <v>23</v>
      </c>
      <c r="G126" s="22" t="s">
        <v>91</v>
      </c>
      <c r="H126" s="37">
        <v>33.7001464013968</v>
      </c>
      <c r="I126" s="3">
        <v>189</v>
      </c>
      <c r="J126" s="27">
        <v>0.16256181531114899</v>
      </c>
      <c r="K126" s="27" t="str">
        <f>IF(OR(LEFT(G126,3)="SRM", LEFT(G126,3)="IRM", LEFT(G126,3)="CRM"),"", IF((J126*100/H126)&gt;5,"x",""))</f>
        <v/>
      </c>
      <c r="L126" s="26">
        <f>2*J126</f>
        <v>0.32512363062229799</v>
      </c>
      <c r="M126" s="20"/>
      <c r="N126" s="20"/>
      <c r="O126" s="58">
        <f>IF(F126="Repeatability","---", SQRT(L126^2+(N126*H126*0.01)^2)+ABS(M126)*0.01*H126)</f>
        <v>0.32512363062229799</v>
      </c>
      <c r="P126" s="6">
        <f>IF(F126="Repeatability","---", O126*100/H126)</f>
        <v>0.96475435670161436</v>
      </c>
      <c r="Q126" s="31">
        <f>IF(F126="Repeatability", "n/a",IF(E126="MG_P_KG",6,IF(E126="G_P_100G",2,"n/a")))</f>
        <v>2</v>
      </c>
      <c r="R126" s="34">
        <f>IF(Q126="n/a","-",2*(H126*2^(1-0.5*LOG(H126/(10^Q126))))/100)</f>
        <v>1.5877798251423616</v>
      </c>
      <c r="S126" s="3">
        <f>IF(F126="Intermed. Precision","---",IF(LOG(J126/2)&lt;0,10^(TRUNC(LOG(J126/2))-1), 10^(TRUNC(LOG(J126/2)))))</f>
        <v>0.01</v>
      </c>
      <c r="T126" s="4">
        <f>2*SQRT(2)*J126</f>
        <v>0.45979424787403439</v>
      </c>
      <c r="U126" s="22" t="str">
        <f>IF(F126="Repeatability",10*J126,"---")</f>
        <v>---</v>
      </c>
      <c r="V126" s="22" t="str">
        <f>IF(AND(U126&gt;H126,U126&lt;&gt;"---"),"x","")</f>
        <v/>
      </c>
      <c r="W126" s="52">
        <v>42101</v>
      </c>
    </row>
    <row r="127" spans="1:23" ht="25.5" customHeight="1">
      <c r="A127" s="65" t="s">
        <v>26</v>
      </c>
      <c r="B127" s="8" t="s">
        <v>32</v>
      </c>
      <c r="C127" s="61"/>
      <c r="D127" s="10" t="s">
        <v>88</v>
      </c>
      <c r="E127" s="3" t="s">
        <v>22</v>
      </c>
      <c r="F127" s="42" t="s">
        <v>23</v>
      </c>
      <c r="G127" s="22" t="s">
        <v>89</v>
      </c>
      <c r="H127" s="37">
        <v>34.2314483191006</v>
      </c>
      <c r="I127" s="3">
        <v>179</v>
      </c>
      <c r="J127" s="27">
        <v>0.151444092143072</v>
      </c>
      <c r="K127" s="27" t="str">
        <f>IF(OR(LEFT(G127,3)="SRM", LEFT(G127,3)="IRM", LEFT(G127,3)="CRM"),"", IF((J127*100/H127)&gt;5,"x",""))</f>
        <v/>
      </c>
      <c r="L127" s="26">
        <f>2*J127</f>
        <v>0.302888184286144</v>
      </c>
      <c r="M127" s="20"/>
      <c r="N127" s="20"/>
      <c r="O127" s="58">
        <f>IF(F127="Repeatability","---", SQRT(L127^2+(N127*H127*0.01)^2)+ABS(M127)*0.01*H127)</f>
        <v>0.302888184286144</v>
      </c>
      <c r="P127" s="6">
        <f>IF(F127="Repeatability","---", O127*100/H127)</f>
        <v>0.8848243330596598</v>
      </c>
      <c r="Q127" s="31">
        <f>IF(F127="Repeatability", "n/a",IF(E127="MG_P_KG",6,IF(E127="G_P_100G",2,"n/a")))</f>
        <v>2</v>
      </c>
      <c r="R127" s="34">
        <f>IF(Q127="n/a","-",2*(H127*2^(1-0.5*LOG(H127/(10^Q127))))/100)</f>
        <v>1.6090192668852936</v>
      </c>
      <c r="S127" s="3">
        <f>IF(F127="Intermed. Precision","---",IF(LOG(J127/2)&lt;0,10^(TRUNC(LOG(J127/2))-1), 10^(TRUNC(LOG(J127/2)))))</f>
        <v>0.01</v>
      </c>
      <c r="T127" s="4">
        <f>2*SQRT(2)*J127</f>
        <v>0.42834857810002624</v>
      </c>
      <c r="U127" s="22" t="str">
        <f>IF(F127="Repeatability",10*J127,"---")</f>
        <v>---</v>
      </c>
      <c r="V127" s="22" t="str">
        <f>IF(AND(U127&gt;H127,U127&lt;&gt;"---"),"x","")</f>
        <v/>
      </c>
      <c r="W127" s="52">
        <v>42101</v>
      </c>
    </row>
    <row r="128" spans="1:23" ht="25.5" customHeight="1">
      <c r="A128" s="65" t="s">
        <v>26</v>
      </c>
      <c r="B128" s="8" t="s">
        <v>32</v>
      </c>
      <c r="C128" s="61"/>
      <c r="D128" s="10" t="s">
        <v>88</v>
      </c>
      <c r="E128" s="3" t="s">
        <v>22</v>
      </c>
      <c r="F128" s="42" t="s">
        <v>23</v>
      </c>
      <c r="G128" s="22" t="s">
        <v>93</v>
      </c>
      <c r="H128" s="37">
        <v>33.426146482426702</v>
      </c>
      <c r="I128" s="3">
        <v>150</v>
      </c>
      <c r="J128" s="27">
        <v>0.14462847951271199</v>
      </c>
      <c r="K128" s="27" t="str">
        <f>IF(OR(LEFT(G128,3)="SRM", LEFT(G128,3)="IRM", LEFT(G128,3)="CRM"),"", IF((J128*100/H128)&gt;5,"x",""))</f>
        <v/>
      </c>
      <c r="L128" s="26">
        <f>2*J128</f>
        <v>0.28925695902542398</v>
      </c>
      <c r="M128" s="20"/>
      <c r="N128" s="20"/>
      <c r="O128" s="58">
        <f>IF(F128="Repeatability","---", SQRT(L128^2+(N128*H128*0.01)^2)+ABS(M128)*0.01*H128)</f>
        <v>0.28925695902542398</v>
      </c>
      <c r="P128" s="6">
        <f>IF(F128="Repeatability","---", O128*100/H128)</f>
        <v>0.86536136966161059</v>
      </c>
      <c r="Q128" s="31">
        <f>IF(F128="Repeatability", "n/a",IF(E128="MG_P_KG",6,IF(E128="G_P_100G",2,"n/a")))</f>
        <v>2</v>
      </c>
      <c r="R128" s="34">
        <f>IF(Q128="n/a","-",2*(H128*2^(1-0.5*LOG(H128/(10^Q128))))/100)</f>
        <v>1.5768066798453055</v>
      </c>
      <c r="S128" s="3">
        <f>IF(F128="Intermed. Precision","---",IF(LOG(J128/2)&lt;0,10^(TRUNC(LOG(J128/2))-1), 10^(TRUNC(LOG(J128/2)))))</f>
        <v>0.01</v>
      </c>
      <c r="T128" s="4">
        <f>2*SQRT(2)*J128</f>
        <v>0.40907111446455324</v>
      </c>
      <c r="U128" s="22" t="str">
        <f>IF(F128="Repeatability",10*J128,"---")</f>
        <v>---</v>
      </c>
      <c r="V128" s="22" t="str">
        <f>IF(AND(U128&gt;H128,U128&lt;&gt;"---"),"x","")</f>
        <v/>
      </c>
      <c r="W128" s="52">
        <v>42101</v>
      </c>
    </row>
    <row r="129" spans="1:23" ht="25.5" customHeight="1">
      <c r="A129" s="65" t="s">
        <v>26</v>
      </c>
      <c r="B129" s="8" t="s">
        <v>32</v>
      </c>
      <c r="C129" s="61"/>
      <c r="D129" s="10" t="s">
        <v>88</v>
      </c>
      <c r="E129" s="3" t="s">
        <v>22</v>
      </c>
      <c r="F129" s="42" t="s">
        <v>23</v>
      </c>
      <c r="G129" s="22" t="s">
        <v>92</v>
      </c>
      <c r="H129" s="37">
        <v>34.516736066368402</v>
      </c>
      <c r="I129" s="3">
        <v>133</v>
      </c>
      <c r="J129" s="27">
        <v>0.200587680302866</v>
      </c>
      <c r="K129" s="27" t="str">
        <f>IF(OR(LEFT(G129,3)="SRM", LEFT(G129,3)="IRM", LEFT(G129,3)="CRM"),"", IF((J129*100/H129)&gt;5,"x",""))</f>
        <v/>
      </c>
      <c r="L129" s="26">
        <f>2*J129</f>
        <v>0.401175360605732</v>
      </c>
      <c r="M129" s="20"/>
      <c r="N129" s="20"/>
      <c r="O129" s="58">
        <f>IF(F129="Repeatability","---", SQRT(L129^2+(N129*H129*0.01)^2)+ABS(M129)*0.01*H129)</f>
        <v>0.401175360605732</v>
      </c>
      <c r="P129" s="6">
        <f>IF(F129="Repeatability","---", O129*100/H129)</f>
        <v>1.162263314336432</v>
      </c>
      <c r="Q129" s="31">
        <f>IF(F129="Repeatability", "n/a",IF(E129="MG_P_KG",6,IF(E129="G_P_100G",2,"n/a")))</f>
        <v>2</v>
      </c>
      <c r="R129" s="34">
        <f>IF(Q129="n/a","-",2*(H129*2^(1-0.5*LOG(H129/(10^Q129))))/100)</f>
        <v>1.6204034847088555</v>
      </c>
      <c r="S129" s="3">
        <f>IF(F129="Intermed. Precision","---",IF(LOG(J129/2)&lt;0,10^(TRUNC(LOG(J129/2))-1), 10^(TRUNC(LOG(J129/2)))))</f>
        <v>0.1</v>
      </c>
      <c r="T129" s="4">
        <f>2*SQRT(2)*J129</f>
        <v>0.56734763585854331</v>
      </c>
      <c r="U129" s="22" t="str">
        <f>IF(F129="Repeatability",10*J129,"---")</f>
        <v>---</v>
      </c>
      <c r="V129" s="22" t="str">
        <f>IF(AND(U129&gt;H129,U129&lt;&gt;"---"),"x","")</f>
        <v/>
      </c>
      <c r="W129" s="52">
        <v>42101</v>
      </c>
    </row>
    <row r="130" spans="1:23" ht="25.5" customHeight="1">
      <c r="A130" s="65" t="s">
        <v>26</v>
      </c>
      <c r="B130" s="8" t="s">
        <v>32</v>
      </c>
      <c r="C130" s="61"/>
      <c r="D130" s="10" t="s">
        <v>88</v>
      </c>
      <c r="E130" s="3" t="s">
        <v>22</v>
      </c>
      <c r="F130" s="42" t="s">
        <v>23</v>
      </c>
      <c r="G130" s="22" t="s">
        <v>94</v>
      </c>
      <c r="H130" s="37">
        <v>34.278366012552397</v>
      </c>
      <c r="I130" s="3">
        <v>105</v>
      </c>
      <c r="J130" s="27">
        <v>0.60106136112599096</v>
      </c>
      <c r="K130" s="27" t="str">
        <f>IF(OR(LEFT(G130,3)="SRM", LEFT(G130,3)="IRM", LEFT(G130,3)="CRM"),"", IF((J130*100/H130)&gt;5,"x",""))</f>
        <v/>
      </c>
      <c r="L130" s="26">
        <f>2*J130</f>
        <v>1.2021227222519819</v>
      </c>
      <c r="M130" s="20"/>
      <c r="N130" s="20"/>
      <c r="O130" s="58">
        <f>IF(F130="Repeatability","---", SQRT(L130^2+(N130*H130*0.01)^2)+ABS(M130)*0.01*H130)</f>
        <v>1.2021227222519819</v>
      </c>
      <c r="P130" s="6">
        <f>IF(F130="Repeatability","---", O130*100/H130)</f>
        <v>3.506942897487519</v>
      </c>
      <c r="Q130" s="31">
        <f>IF(F130="Repeatability", "n/a",IF(E130="MG_P_KG",6,IF(E130="G_P_100G",2,"n/a")))</f>
        <v>2</v>
      </c>
      <c r="R130" s="34">
        <f>IF(Q130="n/a","-",2*(H130*2^(1-0.5*LOG(H130/(10^Q130))))/100)</f>
        <v>1.6108924643607543</v>
      </c>
      <c r="S130" s="3">
        <f>IF(F130="Intermed. Precision","---",IF(LOG(J130/2)&lt;0,10^(TRUNC(LOG(J130/2))-1), 10^(TRUNC(LOG(J130/2)))))</f>
        <v>0.1</v>
      </c>
      <c r="T130" s="4">
        <f>2*SQRT(2)*J130</f>
        <v>1.7000582574456182</v>
      </c>
      <c r="U130" s="22" t="str">
        <f>IF(F130="Repeatability",10*J130,"---")</f>
        <v>---</v>
      </c>
      <c r="V130" s="22" t="str">
        <f>IF(AND(U130&gt;H130,U130&lt;&gt;"---"),"x","")</f>
        <v/>
      </c>
      <c r="W130" s="52">
        <v>42101</v>
      </c>
    </row>
    <row r="131" spans="1:23" ht="25.5" customHeight="1">
      <c r="A131" s="65" t="s">
        <v>26</v>
      </c>
      <c r="B131" s="8" t="s">
        <v>32</v>
      </c>
      <c r="C131" s="61"/>
      <c r="D131" s="10" t="s">
        <v>88</v>
      </c>
      <c r="E131" s="3" t="s">
        <v>22</v>
      </c>
      <c r="F131" s="19" t="s">
        <v>23</v>
      </c>
      <c r="G131" s="22" t="s">
        <v>90</v>
      </c>
      <c r="H131" s="37">
        <v>33.675403212411801</v>
      </c>
      <c r="I131" s="3">
        <v>51</v>
      </c>
      <c r="J131" s="27">
        <v>0.246297937687944</v>
      </c>
      <c r="K131" s="27" t="str">
        <f>IF(OR(LEFT(G131,3)="SRM", LEFT(G131,3)="IRM", LEFT(G131,3)="CRM"),"", IF((J131*100/H131)&gt;5,"x",""))</f>
        <v/>
      </c>
      <c r="L131" s="26">
        <f>2*J131</f>
        <v>0.492595875375888</v>
      </c>
      <c r="M131" s="20"/>
      <c r="N131" s="20"/>
      <c r="O131" s="58">
        <f>IF(F131="Repeatability","---", SQRT(L131^2+(N131*H131*0.01)^2)+ABS(M131)*0.01*H131)</f>
        <v>0.492595875375888</v>
      </c>
      <c r="P131" s="6">
        <f>IF(F131="Repeatability","---", O131*100/H131)</f>
        <v>1.4627764729906221</v>
      </c>
      <c r="Q131" s="31">
        <f>IF(F131="Repeatability", "n/a",IF(E131="MG_P_KG",6,IF(E131="G_P_100G",2,"n/a")))</f>
        <v>2</v>
      </c>
      <c r="R131" s="34">
        <f>IF(Q131="n/a","-",2*(H131*2^(1-0.5*LOG(H131/(10^Q131))))/100)</f>
        <v>1.5867894633368913</v>
      </c>
      <c r="S131" s="3">
        <f>IF(F131="Intermed. Precision","---",IF(LOG(J131/2)&lt;0,10^(TRUNC(LOG(J131/2))-1), 10^(TRUNC(LOG(J131/2)))))</f>
        <v>0.1</v>
      </c>
      <c r="T131" s="4">
        <f>2*SQRT(2)*J131</f>
        <v>0.69663576772562774</v>
      </c>
      <c r="U131" s="22" t="str">
        <f>IF(F131="Repeatability",10*J131,"---")</f>
        <v>---</v>
      </c>
      <c r="V131" s="22" t="str">
        <f>IF(AND(U131&gt;H131,U131&lt;&gt;"---"),"x","")</f>
        <v/>
      </c>
      <c r="W131" s="52">
        <v>42101</v>
      </c>
    </row>
    <row r="132" spans="1:23" ht="25.5" hidden="1" customHeight="1">
      <c r="A132" s="65" t="s">
        <v>73</v>
      </c>
      <c r="B132" s="8" t="s">
        <v>32</v>
      </c>
      <c r="C132" s="61"/>
      <c r="D132" s="10" t="s">
        <v>88</v>
      </c>
      <c r="E132" s="3" t="s">
        <v>22</v>
      </c>
      <c r="F132" s="42" t="s">
        <v>24</v>
      </c>
      <c r="G132" s="22" t="s">
        <v>25</v>
      </c>
      <c r="H132" s="37">
        <v>16.949817015375</v>
      </c>
      <c r="I132" s="3">
        <v>8</v>
      </c>
      <c r="J132" s="27">
        <v>2.4448103849252101E-2</v>
      </c>
      <c r="K132" s="27" t="str">
        <f>IF(OR(LEFT(G132,3)="SRM", LEFT(G132,3)="IRM", LEFT(G132,3)="CRM"),"", IF((J132*100/H132)&gt;5,"x",""))</f>
        <v/>
      </c>
      <c r="L132" s="26">
        <f>2*J132</f>
        <v>4.8896207698504203E-2</v>
      </c>
      <c r="M132" s="20"/>
      <c r="N132" s="20"/>
      <c r="O132" s="58" t="str">
        <f>IF(F132="Repeatability","---", SQRT(L132^2+(N132*H132*0.01)^2)+ABS(M132)*0.01*H132)</f>
        <v>---</v>
      </c>
      <c r="P132" s="6" t="str">
        <f>IF(F132="Repeatability","---", O132*100/H132)</f>
        <v>---</v>
      </c>
      <c r="Q132" s="31" t="str">
        <f>IF(F132="Repeatability", "n/a",IF(E132="MG_P_KG",6,IF(E132="G_P_100G",2,"n/a")))</f>
        <v>n/a</v>
      </c>
      <c r="R132" s="34" t="str">
        <f>IF(Q132="n/a","-",2*(H132*2^(1-0.5*LOG(H132/(10^Q132))))/100)</f>
        <v>-</v>
      </c>
      <c r="S132" s="3">
        <f>IF(F132="Intermed. Precision","---",IF(LOG(J132/2)&lt;0,10^(TRUNC(LOG(J132/2))-1), 10^(TRUNC(LOG(J132/2)))))</f>
        <v>0.01</v>
      </c>
      <c r="T132" s="4">
        <f>2*SQRT(2)*J132</f>
        <v>6.9149680075836384E-2</v>
      </c>
      <c r="U132" s="22">
        <f>IF(F132="Repeatability",10*J132,"---")</f>
        <v>0.24448103849252101</v>
      </c>
      <c r="V132" s="22" t="str">
        <f>IF(AND(U132&gt;H132,U132&lt;&gt;"---"),"x","")</f>
        <v/>
      </c>
      <c r="W132" s="52">
        <v>42101</v>
      </c>
    </row>
    <row r="133" spans="1:23" ht="25.5" customHeight="1">
      <c r="A133" s="65" t="s">
        <v>26</v>
      </c>
      <c r="B133" s="8" t="s">
        <v>32</v>
      </c>
      <c r="C133" s="61"/>
      <c r="D133" s="10" t="s">
        <v>95</v>
      </c>
      <c r="E133" s="3" t="s">
        <v>22</v>
      </c>
      <c r="F133" s="19" t="s">
        <v>23</v>
      </c>
      <c r="G133" s="22" t="s">
        <v>106</v>
      </c>
      <c r="H133" s="37">
        <v>11.5557624768509</v>
      </c>
      <c r="I133" s="3">
        <v>738</v>
      </c>
      <c r="J133" s="27">
        <v>0.15274489810947001</v>
      </c>
      <c r="K133" s="27" t="str">
        <f>IF(OR(LEFT(G133,3)="SRM", LEFT(G133,3)="IRM", LEFT(G133,3)="CRM"),"", IF((J133*100/H133)&gt;5,"x",""))</f>
        <v/>
      </c>
      <c r="L133" s="26">
        <f>2*J133</f>
        <v>0.30548979621894001</v>
      </c>
      <c r="M133" s="20"/>
      <c r="N133" s="20"/>
      <c r="O133" s="58">
        <f>IF(F133="Repeatability","---", SQRT(L133^2+(N133*H133*0.01)^2)+ABS(M133)*0.01*H133)</f>
        <v>0.30548979621894001</v>
      </c>
      <c r="P133" s="6">
        <f>IF(F133="Repeatability","---", O133*100/H133)</f>
        <v>2.6436143597699671</v>
      </c>
      <c r="Q133" s="31">
        <f>IF(F133="Repeatability", "n/a",IF(E133="MG_P_KG",6,IF(E133="G_P_100G",2,"n/a")))</f>
        <v>2</v>
      </c>
      <c r="R133" s="34">
        <f>IF(Q133="n/a","-",2*(H133*2^(1-0.5*LOG(H133/(10^Q133))))/100)</f>
        <v>0.63961915834923855</v>
      </c>
      <c r="S133" s="3">
        <f>IF(F133="Intermed. Precision","---",IF(LOG(J133/2)&lt;0,10^(TRUNC(LOG(J133/2))-1), 10^(TRUNC(LOG(J133/2)))))</f>
        <v>0.01</v>
      </c>
      <c r="T133" s="4">
        <f>2*SQRT(2)*J133</f>
        <v>0.43202781297941806</v>
      </c>
      <c r="U133" s="22" t="str">
        <f>IF(F133="Repeatability",10*J133,"---")</f>
        <v>---</v>
      </c>
      <c r="V133" s="22" t="str">
        <f>IF(AND(U133&gt;H133,U133&lt;&gt;"---"),"x","")</f>
        <v/>
      </c>
      <c r="W133" s="52">
        <v>42101</v>
      </c>
    </row>
    <row r="134" spans="1:23" ht="25.5" customHeight="1">
      <c r="A134" s="65" t="s">
        <v>26</v>
      </c>
      <c r="B134" s="8" t="s">
        <v>32</v>
      </c>
      <c r="C134" s="61"/>
      <c r="D134" s="10" t="s">
        <v>95</v>
      </c>
      <c r="E134" s="3" t="s">
        <v>22</v>
      </c>
      <c r="F134" s="42" t="s">
        <v>23</v>
      </c>
      <c r="G134" s="22" t="s">
        <v>107</v>
      </c>
      <c r="H134" s="37">
        <v>10.665513407844699</v>
      </c>
      <c r="I134" s="3">
        <v>644</v>
      </c>
      <c r="J134" s="27">
        <v>0.14812345779077099</v>
      </c>
      <c r="K134" s="27" t="str">
        <f>IF(OR(LEFT(G134,3)="SRM", LEFT(G134,3)="IRM", LEFT(G134,3)="CRM"),"", IF((J134*100/H134)&gt;5,"x",""))</f>
        <v/>
      </c>
      <c r="L134" s="26">
        <f>2*J134</f>
        <v>0.29624691558154198</v>
      </c>
      <c r="M134" s="20"/>
      <c r="N134" s="20"/>
      <c r="O134" s="58">
        <f>IF(F134="Repeatability","---", SQRT(L134^2+(N134*H134*0.01)^2)+ABS(M134)*0.01*H134)</f>
        <v>0.29624691558154198</v>
      </c>
      <c r="P134" s="6">
        <f>IF(F134="Repeatability","---", O134*100/H134)</f>
        <v>2.7776151438115151</v>
      </c>
      <c r="Q134" s="31">
        <f>IF(F134="Repeatability", "n/a",IF(E134="MG_P_KG",6,IF(E134="G_P_100G",2,"n/a")))</f>
        <v>2</v>
      </c>
      <c r="R134" s="34">
        <f>IF(Q134="n/a","-",2*(H134*2^(1-0.5*LOG(H134/(10^Q134))))/100)</f>
        <v>0.59750986465917078</v>
      </c>
      <c r="S134" s="3">
        <f>IF(F134="Intermed. Precision","---",IF(LOG(J134/2)&lt;0,10^(TRUNC(LOG(J134/2))-1), 10^(TRUNC(LOG(J134/2)))))</f>
        <v>0.01</v>
      </c>
      <c r="T134" s="4">
        <f>2*SQRT(2)*J134</f>
        <v>0.41895640582661409</v>
      </c>
      <c r="U134" s="22" t="str">
        <f>IF(F134="Repeatability",10*J134,"---")</f>
        <v>---</v>
      </c>
      <c r="V134" s="22" t="str">
        <f>IF(AND(U134&gt;H134,U134&lt;&gt;"---"),"x","")</f>
        <v/>
      </c>
      <c r="W134" s="52">
        <v>42101</v>
      </c>
    </row>
    <row r="135" spans="1:23" ht="25.5" customHeight="1">
      <c r="A135" s="65" t="s">
        <v>26</v>
      </c>
      <c r="B135" s="8" t="s">
        <v>32</v>
      </c>
      <c r="C135" s="61"/>
      <c r="D135" s="10" t="s">
        <v>95</v>
      </c>
      <c r="E135" s="3" t="s">
        <v>22</v>
      </c>
      <c r="F135" s="42" t="s">
        <v>23</v>
      </c>
      <c r="G135" s="22" t="s">
        <v>105</v>
      </c>
      <c r="H135" s="37">
        <v>10.834674579864901</v>
      </c>
      <c r="I135" s="3">
        <v>111</v>
      </c>
      <c r="J135" s="27">
        <v>0.11905273845396799</v>
      </c>
      <c r="K135" s="27" t="str">
        <f>IF(OR(LEFT(G135,3)="SRM", LEFT(G135,3)="IRM", LEFT(G135,3)="CRM"),"", IF((J135*100/H135)&gt;5,"x",""))</f>
        <v/>
      </c>
      <c r="L135" s="26">
        <f>2*J135</f>
        <v>0.23810547690793599</v>
      </c>
      <c r="M135" s="20"/>
      <c r="N135" s="20"/>
      <c r="O135" s="58">
        <f>IF(F135="Repeatability","---", SQRT(L135^2+(N135*H135*0.01)^2)+ABS(M135)*0.01*H135)</f>
        <v>0.23810547690793599</v>
      </c>
      <c r="P135" s="6">
        <f>IF(F135="Repeatability","---", O135*100/H135)</f>
        <v>2.1976246277892821</v>
      </c>
      <c r="Q135" s="31">
        <f>IF(F135="Repeatability", "n/a",IF(E135="MG_P_KG",6,IF(E135="G_P_100G",2,"n/a")))</f>
        <v>2</v>
      </c>
      <c r="R135" s="34">
        <f>IF(Q135="n/a","-",2*(H135*2^(1-0.5*LOG(H135/(10^Q135))))/100)</f>
        <v>0.60555075519292645</v>
      </c>
      <c r="S135" s="3">
        <f>IF(F135="Intermed. Precision","---",IF(LOG(J135/2)&lt;0,10^(TRUNC(LOG(J135/2))-1), 10^(TRUNC(LOG(J135/2)))))</f>
        <v>0.01</v>
      </c>
      <c r="T135" s="4">
        <f>2*SQRT(2)*J135</f>
        <v>0.33673199471851689</v>
      </c>
      <c r="U135" s="22" t="str">
        <f>IF(F135="Repeatability",10*J135,"---")</f>
        <v>---</v>
      </c>
      <c r="V135" s="22" t="str">
        <f>IF(AND(U135&gt;H135,U135&lt;&gt;"---"),"x","")</f>
        <v/>
      </c>
      <c r="W135" s="52">
        <v>42101</v>
      </c>
    </row>
    <row r="136" spans="1:23" ht="25.5" customHeight="1">
      <c r="A136" s="65" t="s">
        <v>55</v>
      </c>
      <c r="B136" s="8" t="s">
        <v>32</v>
      </c>
      <c r="C136" s="61"/>
      <c r="D136" s="10" t="s">
        <v>95</v>
      </c>
      <c r="E136" s="3" t="s">
        <v>22</v>
      </c>
      <c r="F136" s="42" t="s">
        <v>23</v>
      </c>
      <c r="G136" s="22" t="s">
        <v>4</v>
      </c>
      <c r="H136" s="37">
        <v>10.371426513418699</v>
      </c>
      <c r="I136" s="3">
        <v>75</v>
      </c>
      <c r="J136" s="27">
        <v>0.12839650552208301</v>
      </c>
      <c r="K136" s="27" t="str">
        <f>IF(OR(LEFT(G136,3)="SRM", LEFT(G136,3)="IRM", LEFT(G136,3)="CRM"),"", IF((J136*100/H136)&gt;5,"x",""))</f>
        <v/>
      </c>
      <c r="L136" s="26">
        <f>2*J136</f>
        <v>0.25679301104416602</v>
      </c>
      <c r="M136" s="20"/>
      <c r="N136" s="20"/>
      <c r="O136" s="58">
        <f>IF(F136="Repeatability","---", SQRT(L136^2+(N136*H136*0.01)^2)+ABS(M136)*0.01*H136)</f>
        <v>0.25679301104416602</v>
      </c>
      <c r="P136" s="6">
        <f>IF(F136="Repeatability","---", O136*100/H136)</f>
        <v>2.4759661625324498</v>
      </c>
      <c r="Q136" s="31">
        <f>IF(F136="Repeatability", "n/a",IF(E136="MG_P_KG",6,IF(E136="G_P_100G",2,"n/a")))</f>
        <v>2</v>
      </c>
      <c r="R136" s="34">
        <f>IF(Q136="n/a","-",2*(H136*2^(1-0.5*LOG(H136/(10^Q136))))/100)</f>
        <v>0.58348480766988875</v>
      </c>
      <c r="S136" s="3">
        <f>IF(F136="Intermed. Precision","---",IF(LOG(J136/2)&lt;0,10^(TRUNC(LOG(J136/2))-1), 10^(TRUNC(LOG(J136/2)))))</f>
        <v>0.01</v>
      </c>
      <c r="T136" s="4">
        <f>2*SQRT(2)*J136</f>
        <v>0.36316015894128362</v>
      </c>
      <c r="U136" s="22" t="str">
        <f>IF(F136="Repeatability",10*J136,"---")</f>
        <v>---</v>
      </c>
      <c r="V136" s="22" t="str">
        <f>IF(AND(U136&gt;H136,U136&lt;&gt;"---"),"x","")</f>
        <v/>
      </c>
      <c r="W136" s="52">
        <v>42101</v>
      </c>
    </row>
    <row r="137" spans="1:23" ht="25.5" customHeight="1">
      <c r="A137" s="65" t="s">
        <v>102</v>
      </c>
      <c r="B137" s="8" t="s">
        <v>32</v>
      </c>
      <c r="C137" s="61"/>
      <c r="D137" s="10" t="s">
        <v>95</v>
      </c>
      <c r="E137" s="3" t="s">
        <v>22</v>
      </c>
      <c r="F137" s="42" t="s">
        <v>23</v>
      </c>
      <c r="G137" s="22" t="s">
        <v>4</v>
      </c>
      <c r="H137" s="37">
        <v>28.131694261561101</v>
      </c>
      <c r="I137" s="3">
        <v>54</v>
      </c>
      <c r="J137" s="27">
        <v>0.37424579498695298</v>
      </c>
      <c r="K137" s="27" t="str">
        <f>IF(OR(LEFT(G137,3)="SRM", LEFT(G137,3)="IRM", LEFT(G137,3)="CRM"),"", IF((J137*100/H137)&gt;5,"x",""))</f>
        <v/>
      </c>
      <c r="L137" s="26">
        <f>2*J137</f>
        <v>0.74849158997390597</v>
      </c>
      <c r="M137" s="20"/>
      <c r="N137" s="20"/>
      <c r="O137" s="58">
        <f>IF(F137="Repeatability","---", SQRT(L137^2+(N137*H137*0.01)^2)+ABS(M137)*0.01*H137)</f>
        <v>0.74849158997390597</v>
      </c>
      <c r="P137" s="6">
        <f>IF(F137="Repeatability","---", O137*100/H137)</f>
        <v>2.6606701431297664</v>
      </c>
      <c r="Q137" s="31">
        <f>IF(F137="Repeatability", "n/a",IF(E137="MG_P_KG",6,IF(E137="G_P_100G",2,"n/a")))</f>
        <v>2</v>
      </c>
      <c r="R137" s="34">
        <f>IF(Q137="n/a","-",2*(H137*2^(1-0.5*LOG(H137/(10^Q137))))/100)</f>
        <v>1.3619468505584567</v>
      </c>
      <c r="S137" s="3">
        <f>IF(F137="Intermed. Precision","---",IF(LOG(J137/2)&lt;0,10^(TRUNC(LOG(J137/2))-1), 10^(TRUNC(LOG(J137/2)))))</f>
        <v>0.1</v>
      </c>
      <c r="T137" s="4">
        <f>2*SQRT(2)*J137</f>
        <v>1.0585269578632996</v>
      </c>
      <c r="U137" s="22" t="str">
        <f>IF(F137="Repeatability",10*J137,"---")</f>
        <v>---</v>
      </c>
      <c r="V137" s="22" t="str">
        <f>IF(AND(U137&gt;H137,U137&lt;&gt;"---"),"x","")</f>
        <v/>
      </c>
      <c r="W137" s="52">
        <v>42101</v>
      </c>
    </row>
    <row r="138" spans="1:23" ht="25.5" customHeight="1">
      <c r="A138" s="65" t="s">
        <v>101</v>
      </c>
      <c r="B138" s="8" t="s">
        <v>32</v>
      </c>
      <c r="C138" s="61"/>
      <c r="D138" s="10" t="s">
        <v>95</v>
      </c>
      <c r="E138" s="3" t="s">
        <v>22</v>
      </c>
      <c r="F138" s="19" t="s">
        <v>23</v>
      </c>
      <c r="G138" s="22" t="s">
        <v>4</v>
      </c>
      <c r="H138" s="37">
        <v>15.3397513860646</v>
      </c>
      <c r="I138" s="3">
        <v>48</v>
      </c>
      <c r="J138" s="27">
        <v>0.28513917324077598</v>
      </c>
      <c r="K138" s="27" t="str">
        <f>IF(OR(LEFT(G138,3)="SRM", LEFT(G138,3)="IRM", LEFT(G138,3)="CRM"),"", IF((J138*100/H138)&gt;5,"x",""))</f>
        <v/>
      </c>
      <c r="L138" s="26">
        <f>2*J138</f>
        <v>0.57027834648155196</v>
      </c>
      <c r="M138" s="20">
        <v>3.2</v>
      </c>
      <c r="N138" s="20">
        <v>3.27</v>
      </c>
      <c r="O138" s="58">
        <f>IF(F138="Repeatability","---", SQRT(L138^2+(N138*H138*0.01)^2)+ABS(M138)*0.01*H138)</f>
        <v>1.2503652006579977</v>
      </c>
      <c r="P138" s="6">
        <f>IF(F138="Repeatability","---", O138*100/H138)</f>
        <v>8.1511438431387635</v>
      </c>
      <c r="Q138" s="31">
        <f>IF(F138="Repeatability", "n/a",IF(E138="MG_P_KG",6,IF(E138="G_P_100G",2,"n/a")))</f>
        <v>2</v>
      </c>
      <c r="R138" s="34">
        <f>IF(Q138="n/a","-",2*(H138*2^(1-0.5*LOG(H138/(10^Q138))))/100)</f>
        <v>0.81362608924879576</v>
      </c>
      <c r="S138" s="3">
        <f>IF(F138="Intermed. Precision","---",IF(LOG(J138/2)&lt;0,10^(TRUNC(LOG(J138/2))-1), 10^(TRUNC(LOG(J138/2)))))</f>
        <v>0.1</v>
      </c>
      <c r="T138" s="4">
        <f>2*SQRT(2)*J138</f>
        <v>0.8064953719219139</v>
      </c>
      <c r="U138" s="22" t="str">
        <f>IF(F138="Repeatability",10*J138,"---")</f>
        <v>---</v>
      </c>
      <c r="V138" s="22" t="str">
        <f>IF(AND(U138&gt;H138,U138&lt;&gt;"---"),"x","")</f>
        <v/>
      </c>
      <c r="W138" s="52">
        <v>42101</v>
      </c>
    </row>
    <row r="139" spans="1:23" ht="25.5" customHeight="1">
      <c r="A139" s="65" t="s">
        <v>97</v>
      </c>
      <c r="B139" s="8" t="s">
        <v>32</v>
      </c>
      <c r="C139" s="61"/>
      <c r="D139" s="10" t="s">
        <v>95</v>
      </c>
      <c r="E139" s="3" t="s">
        <v>22</v>
      </c>
      <c r="F139" s="42" t="s">
        <v>23</v>
      </c>
      <c r="G139" s="22" t="s">
        <v>4</v>
      </c>
      <c r="H139" s="37">
        <v>15.367156730997801</v>
      </c>
      <c r="I139" s="3">
        <v>45</v>
      </c>
      <c r="J139" s="27">
        <v>0.442426192546575</v>
      </c>
      <c r="K139" s="27" t="str">
        <f>IF(OR(LEFT(G139,3)="SRM", LEFT(G139,3)="IRM", LEFT(G139,3)="CRM"),"", IF((J139*100/H139)&gt;5,"x",""))</f>
        <v/>
      </c>
      <c r="L139" s="26">
        <f>2*J139</f>
        <v>0.88485238509315001</v>
      </c>
      <c r="M139" s="20"/>
      <c r="N139" s="20"/>
      <c r="O139" s="58">
        <f>IF(F139="Repeatability","---", SQRT(L139^2+(N139*H139*0.01)^2)+ABS(M139)*0.01*H139)</f>
        <v>0.88485238509315001</v>
      </c>
      <c r="P139" s="6">
        <f>IF(F139="Repeatability","---", O139*100/H139)</f>
        <v>5.7580748383223908</v>
      </c>
      <c r="Q139" s="31">
        <f>IF(F139="Repeatability", "n/a",IF(E139="MG_P_KG",6,IF(E139="G_P_100G",2,"n/a")))</f>
        <v>2</v>
      </c>
      <c r="R139" s="34">
        <f>IF(Q139="n/a","-",2*(H139*2^(1-0.5*LOG(H139/(10^Q139))))/100)</f>
        <v>0.81486072593543768</v>
      </c>
      <c r="S139" s="3">
        <f>IF(F139="Intermed. Precision","---",IF(LOG(J139/2)&lt;0,10^(TRUNC(LOG(J139/2))-1), 10^(TRUNC(LOG(J139/2)))))</f>
        <v>0.1</v>
      </c>
      <c r="T139" s="4">
        <f>2*SQRT(2)*J139</f>
        <v>1.2513702436969134</v>
      </c>
      <c r="U139" s="22" t="str">
        <f>IF(F139="Repeatability",10*J139,"---")</f>
        <v>---</v>
      </c>
      <c r="V139" s="22" t="str">
        <f>IF(AND(U139&gt;H139,U139&lt;&gt;"---"),"x","")</f>
        <v/>
      </c>
      <c r="W139" s="52">
        <v>42101</v>
      </c>
    </row>
    <row r="140" spans="1:23" ht="25.5" customHeight="1">
      <c r="A140" s="65" t="s">
        <v>104</v>
      </c>
      <c r="B140" s="8" t="s">
        <v>32</v>
      </c>
      <c r="C140" s="61"/>
      <c r="D140" s="10" t="s">
        <v>95</v>
      </c>
      <c r="E140" s="3" t="s">
        <v>22</v>
      </c>
      <c r="F140" s="42" t="s">
        <v>23</v>
      </c>
      <c r="G140" s="22" t="s">
        <v>4</v>
      </c>
      <c r="H140" s="37">
        <v>6.3781685750307702</v>
      </c>
      <c r="I140" s="3">
        <v>26</v>
      </c>
      <c r="J140" s="27">
        <v>0.104218166011774</v>
      </c>
      <c r="K140" s="27" t="str">
        <f>IF(OR(LEFT(G140,3)="SRM", LEFT(G140,3)="IRM", LEFT(G140,3)="CRM"),"", IF((J140*100/H140)&gt;5,"x",""))</f>
        <v/>
      </c>
      <c r="L140" s="26">
        <f>2*J140</f>
        <v>0.208436332023548</v>
      </c>
      <c r="M140" s="20"/>
      <c r="N140" s="20"/>
      <c r="O140" s="58">
        <f>IF(F140="Repeatability","---", SQRT(L140^2+(N140*H140*0.01)^2)+ABS(M140)*0.01*H140)</f>
        <v>0.208436332023548</v>
      </c>
      <c r="P140" s="6">
        <f>IF(F140="Repeatability","---", O140*100/H140)</f>
        <v>3.2679652406732198</v>
      </c>
      <c r="Q140" s="31">
        <f>IF(F140="Repeatability", "n/a",IF(E140="MG_P_KG",6,IF(E140="G_P_100G",2,"n/a")))</f>
        <v>2</v>
      </c>
      <c r="R140" s="34">
        <f>IF(Q140="n/a","-",2*(H140*2^(1-0.5*LOG(H140/(10^Q140))))/100)</f>
        <v>0.38607098598701028</v>
      </c>
      <c r="S140" s="3">
        <f>IF(F140="Intermed. Precision","---",IF(LOG(J140/2)&lt;0,10^(TRUNC(LOG(J140/2))-1), 10^(TRUNC(LOG(J140/2)))))</f>
        <v>0.01</v>
      </c>
      <c r="T140" s="4">
        <f>2*SQRT(2)*J140</f>
        <v>0.29477348763900307</v>
      </c>
      <c r="U140" s="22" t="str">
        <f>IF(F140="Repeatability",10*J140,"---")</f>
        <v>---</v>
      </c>
      <c r="V140" s="22" t="str">
        <f>IF(AND(U140&gt;H140,U140&lt;&gt;"---"),"x","")</f>
        <v/>
      </c>
      <c r="W140" s="52">
        <v>42101</v>
      </c>
    </row>
    <row r="141" spans="1:23" ht="25.5" customHeight="1">
      <c r="A141" s="65" t="s">
        <v>103</v>
      </c>
      <c r="B141" s="8" t="s">
        <v>32</v>
      </c>
      <c r="C141" s="61"/>
      <c r="D141" s="10" t="s">
        <v>95</v>
      </c>
      <c r="E141" s="3" t="s">
        <v>22</v>
      </c>
      <c r="F141" s="19" t="s">
        <v>23</v>
      </c>
      <c r="G141" s="22" t="s">
        <v>4</v>
      </c>
      <c r="H141" s="37">
        <v>6.1107827625173901</v>
      </c>
      <c r="I141" s="3">
        <v>23</v>
      </c>
      <c r="J141" s="27">
        <v>8.4536023295742696E-2</v>
      </c>
      <c r="K141" s="27" t="str">
        <f>IF(OR(LEFT(G141,3)="SRM", LEFT(G141,3)="IRM", LEFT(G141,3)="CRM"),"", IF((J141*100/H141)&gt;5,"x",""))</f>
        <v/>
      </c>
      <c r="L141" s="26">
        <f>2*J141</f>
        <v>0.16907204659148539</v>
      </c>
      <c r="M141" s="20"/>
      <c r="N141" s="20"/>
      <c r="O141" s="58">
        <f>IF(F141="Repeatability","---", SQRT(L141^2+(N141*H141*0.01)^2)+ABS(M141)*0.01*H141)</f>
        <v>0.16907204659148539</v>
      </c>
      <c r="P141" s="6">
        <f>IF(F141="Repeatability","---", O141*100/H141)</f>
        <v>2.7667821482469899</v>
      </c>
      <c r="Q141" s="31">
        <f>IF(F141="Repeatability", "n/a",IF(E141="MG_P_KG",6,IF(E141="G_P_100G",2,"n/a")))</f>
        <v>2</v>
      </c>
      <c r="R141" s="34">
        <f>IF(Q141="n/a","-",2*(H141*2^(1-0.5*LOG(H141/(10^Q141))))/100)</f>
        <v>0.37227808134810864</v>
      </c>
      <c r="S141" s="3">
        <f>IF(F141="Intermed. Precision","---",IF(LOG(J141/2)&lt;0,10^(TRUNC(LOG(J141/2))-1), 10^(TRUNC(LOG(J141/2)))))</f>
        <v>0.01</v>
      </c>
      <c r="T141" s="4">
        <f>2*SQRT(2)*J141</f>
        <v>0.23910398130785449</v>
      </c>
      <c r="U141" s="22" t="str">
        <f>IF(F141="Repeatability",10*J141,"---")</f>
        <v>---</v>
      </c>
      <c r="V141" s="22" t="str">
        <f>IF(AND(U141&gt;H141,U141&lt;&gt;"---"),"x","")</f>
        <v/>
      </c>
      <c r="W141" s="52">
        <v>42101</v>
      </c>
    </row>
    <row r="142" spans="1:23" ht="25.5" customHeight="1">
      <c r="A142" s="65" t="s">
        <v>60</v>
      </c>
      <c r="B142" s="8" t="s">
        <v>32</v>
      </c>
      <c r="C142" s="61"/>
      <c r="D142" s="10" t="s">
        <v>95</v>
      </c>
      <c r="E142" s="3" t="s">
        <v>22</v>
      </c>
      <c r="F142" s="19" t="s">
        <v>23</v>
      </c>
      <c r="G142" s="22" t="s">
        <v>4</v>
      </c>
      <c r="H142" s="37">
        <v>5.3252237421263198</v>
      </c>
      <c r="I142" s="3">
        <v>19</v>
      </c>
      <c r="J142" s="27">
        <v>3.7221117856931003E-2</v>
      </c>
      <c r="K142" s="27" t="str">
        <f>IF(OR(LEFT(G142,3)="SRM", LEFT(G142,3)="IRM", LEFT(G142,3)="CRM"),"", IF((J142*100/H142)&gt;5,"x",""))</f>
        <v/>
      </c>
      <c r="L142" s="26">
        <f>2*J142</f>
        <v>7.4442235713862007E-2</v>
      </c>
      <c r="M142" s="20"/>
      <c r="N142" s="20"/>
      <c r="O142" s="58">
        <f>IF(F142="Repeatability","---", SQRT(L142^2+(N142*H142*0.01)^2)+ABS(M142)*0.01*H142)</f>
        <v>7.4442235713862007E-2</v>
      </c>
      <c r="P142" s="6">
        <f>IF(F142="Repeatability","---", O142*100/H142)</f>
        <v>1.3979175208164645</v>
      </c>
      <c r="Q142" s="31">
        <f>IF(F142="Repeatability", "n/a",IF(E142="MG_P_KG",6,IF(E142="G_P_100G",2,"n/a")))</f>
        <v>2</v>
      </c>
      <c r="R142" s="34">
        <f>IF(Q142="n/a","-",2*(H142*2^(1-0.5*LOG(H142/(10^Q142))))/100)</f>
        <v>0.33120974418486115</v>
      </c>
      <c r="S142" s="3">
        <f>IF(F142="Intermed. Precision","---",IF(LOG(J142/2)&lt;0,10^(TRUNC(LOG(J142/2))-1), 10^(TRUNC(LOG(J142/2)))))</f>
        <v>0.01</v>
      </c>
      <c r="T142" s="4">
        <f>2*SQRT(2)*J142</f>
        <v>0.10527721935991843</v>
      </c>
      <c r="U142" s="22" t="str">
        <f>IF(F142="Repeatability",10*J142,"---")</f>
        <v>---</v>
      </c>
      <c r="V142" s="22" t="str">
        <f>IF(AND(U142&gt;H142,U142&lt;&gt;"---"),"x","")</f>
        <v/>
      </c>
      <c r="W142" s="52">
        <v>42101</v>
      </c>
    </row>
    <row r="143" spans="1:23" ht="25.5" customHeight="1">
      <c r="A143" s="65" t="s">
        <v>58</v>
      </c>
      <c r="B143" s="8" t="s">
        <v>32</v>
      </c>
      <c r="C143" s="61"/>
      <c r="D143" s="10" t="s">
        <v>95</v>
      </c>
      <c r="E143" s="3" t="s">
        <v>22</v>
      </c>
      <c r="F143" s="42" t="s">
        <v>23</v>
      </c>
      <c r="G143" s="22" t="s">
        <v>4</v>
      </c>
      <c r="H143" s="37">
        <v>9.2677846361666703</v>
      </c>
      <c r="I143" s="3">
        <v>18</v>
      </c>
      <c r="J143" s="27">
        <v>0.28301417943078599</v>
      </c>
      <c r="K143" s="27" t="str">
        <f>IF(OR(LEFT(G143,3)="SRM", LEFT(G143,3)="IRM", LEFT(G143,3)="CRM"),"", IF((J143*100/H143)&gt;5,"x",""))</f>
        <v/>
      </c>
      <c r="L143" s="26">
        <f>2*J143</f>
        <v>0.56602835886157199</v>
      </c>
      <c r="M143" s="20"/>
      <c r="N143" s="20"/>
      <c r="O143" s="58">
        <f>IF(F143="Repeatability","---", SQRT(L143^2+(N143*H143*0.01)^2)+ABS(M143)*0.01*H143)</f>
        <v>0.56602835886157199</v>
      </c>
      <c r="P143" s="6">
        <f>IF(F143="Repeatability","---", O143*100/H143)</f>
        <v>6.1074828676175619</v>
      </c>
      <c r="Q143" s="31">
        <f>IF(F143="Repeatability", "n/a",IF(E143="MG_P_KG",6,IF(E143="G_P_100G",2,"n/a")))</f>
        <v>2</v>
      </c>
      <c r="R143" s="34">
        <f>IF(Q143="n/a","-",2*(H143*2^(1-0.5*LOG(H143/(10^Q143))))/100)</f>
        <v>0.530299893202276</v>
      </c>
      <c r="S143" s="3">
        <f>IF(F143="Intermed. Precision","---",IF(LOG(J143/2)&lt;0,10^(TRUNC(LOG(J143/2))-1), 10^(TRUNC(LOG(J143/2)))))</f>
        <v>0.1</v>
      </c>
      <c r="T143" s="4">
        <f>2*SQRT(2)*J143</f>
        <v>0.80048498178982042</v>
      </c>
      <c r="U143" s="22" t="str">
        <f>IF(F143="Repeatability",10*J143,"---")</f>
        <v>---</v>
      </c>
      <c r="V143" s="22" t="str">
        <f>IF(AND(U143&gt;H143,U143&lt;&gt;"---"),"x","")</f>
        <v/>
      </c>
      <c r="W143" s="52">
        <v>42101</v>
      </c>
    </row>
    <row r="144" spans="1:23" ht="25.5" customHeight="1">
      <c r="A144" s="65" t="s">
        <v>100</v>
      </c>
      <c r="B144" s="8" t="s">
        <v>32</v>
      </c>
      <c r="C144" s="61"/>
      <c r="D144" s="10" t="s">
        <v>95</v>
      </c>
      <c r="E144" s="3" t="s">
        <v>22</v>
      </c>
      <c r="F144" s="42" t="s">
        <v>23</v>
      </c>
      <c r="G144" s="22" t="s">
        <v>4</v>
      </c>
      <c r="H144" s="37">
        <v>18.7049313508778</v>
      </c>
      <c r="I144" s="3">
        <v>18</v>
      </c>
      <c r="J144" s="27">
        <v>0.58963358762830798</v>
      </c>
      <c r="K144" s="27" t="str">
        <f>IF(OR(LEFT(G144,3)="SRM", LEFT(G144,3)="IRM", LEFT(G144,3)="CRM"),"", IF((J144*100/H144)&gt;5,"x",""))</f>
        <v/>
      </c>
      <c r="L144" s="26">
        <f>2*J144</f>
        <v>1.179267175256616</v>
      </c>
      <c r="M144" s="20"/>
      <c r="N144" s="20"/>
      <c r="O144" s="58">
        <f>IF(F144="Repeatability","---", SQRT(L144^2+(N144*H144*0.01)^2)+ABS(M144)*0.01*H144)</f>
        <v>1.179267175256616</v>
      </c>
      <c r="P144" s="6">
        <f>IF(F144="Repeatability","---", O144*100/H144)</f>
        <v>6.3045790071893233</v>
      </c>
      <c r="Q144" s="31">
        <f>IF(F144="Repeatability", "n/a",IF(E144="MG_P_KG",6,IF(E144="G_P_100G",2,"n/a")))</f>
        <v>2</v>
      </c>
      <c r="R144" s="34">
        <f>IF(Q144="n/a","-",2*(H144*2^(1-0.5*LOG(H144/(10^Q144))))/100)</f>
        <v>0.96293646514948406</v>
      </c>
      <c r="S144" s="3">
        <f>IF(F144="Intermed. Precision","---",IF(LOG(J144/2)&lt;0,10^(TRUNC(LOG(J144/2))-1), 10^(TRUNC(LOG(J144/2)))))</f>
        <v>0.1</v>
      </c>
      <c r="T144" s="4">
        <f>2*SQRT(2)*J144</f>
        <v>1.667735632909316</v>
      </c>
      <c r="U144" s="22" t="str">
        <f>IF(F144="Repeatability",10*J144,"---")</f>
        <v>---</v>
      </c>
      <c r="V144" s="22" t="str">
        <f>IF(AND(U144&gt;H144,U144&lt;&gt;"---"),"x","")</f>
        <v/>
      </c>
      <c r="W144" s="52">
        <v>42101</v>
      </c>
    </row>
    <row r="145" spans="1:23" ht="25.5" hidden="1" customHeight="1">
      <c r="A145" s="65" t="s">
        <v>55</v>
      </c>
      <c r="B145" s="8" t="s">
        <v>32</v>
      </c>
      <c r="C145" s="61"/>
      <c r="D145" s="10" t="s">
        <v>95</v>
      </c>
      <c r="E145" s="3" t="s">
        <v>22</v>
      </c>
      <c r="F145" s="42" t="s">
        <v>24</v>
      </c>
      <c r="G145" s="22" t="s">
        <v>25</v>
      </c>
      <c r="H145" s="37">
        <v>11.15989176635</v>
      </c>
      <c r="I145" s="3">
        <v>16</v>
      </c>
      <c r="J145" s="27">
        <v>8.7917260878300998E-2</v>
      </c>
      <c r="K145" s="27" t="str">
        <f>IF(OR(LEFT(G145,3)="SRM", LEFT(G145,3)="IRM", LEFT(G145,3)="CRM"),"", IF((J145*100/H145)&gt;5,"x",""))</f>
        <v/>
      </c>
      <c r="L145" s="26">
        <f>2*J145</f>
        <v>0.175834521756602</v>
      </c>
      <c r="M145" s="20"/>
      <c r="N145" s="20"/>
      <c r="O145" s="58" t="str">
        <f>IF(F145="Repeatability","---", SQRT(L145^2+(N145*H145*0.01)^2)+ABS(M145)*0.01*H145)</f>
        <v>---</v>
      </c>
      <c r="P145" s="6" t="str">
        <f>IF(F145="Repeatability","---", O145*100/H145)</f>
        <v>---</v>
      </c>
      <c r="Q145" s="31" t="str">
        <f>IF(F145="Repeatability", "n/a",IF(E145="MG_P_KG",6,IF(E145="G_P_100G",2,"n/a")))</f>
        <v>n/a</v>
      </c>
      <c r="R145" s="34" t="str">
        <f>IF(Q145="n/a","-",2*(H145*2^(1-0.5*LOG(H145/(10^Q145))))/100)</f>
        <v>-</v>
      </c>
      <c r="S145" s="3">
        <f>IF(F145="Intermed. Precision","---",IF(LOG(J145/2)&lt;0,10^(TRUNC(LOG(J145/2))-1), 10^(TRUNC(LOG(J145/2)))))</f>
        <v>0.01</v>
      </c>
      <c r="T145" s="4">
        <f>2*SQRT(2)*J145</f>
        <v>0.24866756540157361</v>
      </c>
      <c r="U145" s="22">
        <f>IF(F145="Repeatability",10*J145,"---")</f>
        <v>0.87917260878300996</v>
      </c>
      <c r="V145" s="22" t="str">
        <f>IF(AND(U145&gt;H145,U145&lt;&gt;"---"),"x","")</f>
        <v/>
      </c>
      <c r="W145" s="52">
        <v>42101</v>
      </c>
    </row>
    <row r="146" spans="1:23" ht="25.5" hidden="1" customHeight="1">
      <c r="A146" s="65" t="s">
        <v>60</v>
      </c>
      <c r="B146" s="8" t="s">
        <v>32</v>
      </c>
      <c r="C146" s="61"/>
      <c r="D146" s="10" t="s">
        <v>95</v>
      </c>
      <c r="E146" s="3" t="s">
        <v>22</v>
      </c>
      <c r="F146" s="42" t="s">
        <v>24</v>
      </c>
      <c r="G146" s="22" t="s">
        <v>25</v>
      </c>
      <c r="H146" s="37">
        <v>8.4034248928499995</v>
      </c>
      <c r="I146" s="3">
        <v>14</v>
      </c>
      <c r="J146" s="27">
        <v>3.3670824809684301E-2</v>
      </c>
      <c r="K146" s="27" t="str">
        <f>IF(OR(LEFT(G146,3)="SRM", LEFT(G146,3)="IRM", LEFT(G146,3)="CRM"),"", IF((J146*100/H146)&gt;5,"x",""))</f>
        <v/>
      </c>
      <c r="L146" s="26">
        <f>2*J146</f>
        <v>6.7341649619368601E-2</v>
      </c>
      <c r="M146" s="20"/>
      <c r="N146" s="20"/>
      <c r="O146" s="58" t="str">
        <f>IF(F146="Repeatability","---", SQRT(L146^2+(N146*H146*0.01)^2)+ABS(M146)*0.01*H146)</f>
        <v>---</v>
      </c>
      <c r="P146" s="6" t="str">
        <f>IF(F146="Repeatability","---", O146*100/H146)</f>
        <v>---</v>
      </c>
      <c r="Q146" s="31" t="str">
        <f>IF(F146="Repeatability", "n/a",IF(E146="MG_P_KG",6,IF(E146="G_P_100G",2,"n/a")))</f>
        <v>n/a</v>
      </c>
      <c r="R146" s="34" t="str">
        <f>IF(Q146="n/a","-",2*(H146*2^(1-0.5*LOG(H146/(10^Q146))))/100)</f>
        <v>-</v>
      </c>
      <c r="S146" s="3">
        <f>IF(F146="Intermed. Precision","---",IF(LOG(J146/2)&lt;0,10^(TRUNC(LOG(J146/2))-1), 10^(TRUNC(LOG(J146/2)))))</f>
        <v>0.01</v>
      </c>
      <c r="T146" s="4">
        <f>2*SQRT(2)*J146</f>
        <v>9.5235474204288059E-2</v>
      </c>
      <c r="U146" s="22">
        <f>IF(F146="Repeatability",10*J146,"---")</f>
        <v>0.33670824809684302</v>
      </c>
      <c r="V146" s="22" t="str">
        <f>IF(AND(U146&gt;H146,U146&lt;&gt;"---"),"x","")</f>
        <v/>
      </c>
      <c r="W146" s="52">
        <v>42101</v>
      </c>
    </row>
    <row r="147" spans="1:23" ht="25.5" hidden="1" customHeight="1">
      <c r="A147" s="65" t="s">
        <v>58</v>
      </c>
      <c r="B147" s="8" t="s">
        <v>32</v>
      </c>
      <c r="C147" s="61"/>
      <c r="D147" s="10" t="s">
        <v>95</v>
      </c>
      <c r="E147" s="3" t="s">
        <v>22</v>
      </c>
      <c r="F147" s="42" t="s">
        <v>24</v>
      </c>
      <c r="G147" s="22" t="s">
        <v>25</v>
      </c>
      <c r="H147" s="37">
        <v>8.2028392340583292</v>
      </c>
      <c r="I147" s="3">
        <v>12</v>
      </c>
      <c r="J147" s="27">
        <v>5.5355441459878002E-2</v>
      </c>
      <c r="K147" s="27" t="str">
        <f>IF(OR(LEFT(G147,3)="SRM", LEFT(G147,3)="IRM", LEFT(G147,3)="CRM"),"", IF((J147*100/H147)&gt;5,"x",""))</f>
        <v/>
      </c>
      <c r="L147" s="26">
        <f>2*J147</f>
        <v>0.110710882919756</v>
      </c>
      <c r="M147" s="20"/>
      <c r="N147" s="20"/>
      <c r="O147" s="58" t="str">
        <f>IF(F147="Repeatability","---", SQRT(L147^2+(N147*H147*0.01)^2)+ABS(M147)*0.01*H147)</f>
        <v>---</v>
      </c>
      <c r="P147" s="6" t="str">
        <f>IF(F147="Repeatability","---", O147*100/H147)</f>
        <v>---</v>
      </c>
      <c r="Q147" s="31" t="str">
        <f>IF(F147="Repeatability", "n/a",IF(E147="MG_P_KG",6,IF(E147="G_P_100G",2,"n/a")))</f>
        <v>n/a</v>
      </c>
      <c r="R147" s="34" t="str">
        <f>IF(Q147="n/a","-",2*(H147*2^(1-0.5*LOG(H147/(10^Q147))))/100)</f>
        <v>-</v>
      </c>
      <c r="S147" s="3">
        <f>IF(F147="Intermed. Precision","---",IF(LOG(J147/2)&lt;0,10^(TRUNC(LOG(J147/2))-1), 10^(TRUNC(LOG(J147/2)))))</f>
        <v>0.01</v>
      </c>
      <c r="T147" s="4">
        <f>2*SQRT(2)*J147</f>
        <v>0.15656883212741879</v>
      </c>
      <c r="U147" s="22">
        <f>IF(F147="Repeatability",10*J147,"---")</f>
        <v>0.55355441459878008</v>
      </c>
      <c r="V147" s="22" t="str">
        <f>IF(AND(U147&gt;H147,U147&lt;&gt;"---"),"x","")</f>
        <v/>
      </c>
      <c r="W147" s="52">
        <v>42101</v>
      </c>
    </row>
    <row r="148" spans="1:23" ht="25.5" hidden="1" customHeight="1">
      <c r="A148" s="65" t="s">
        <v>102</v>
      </c>
      <c r="B148" s="8" t="s">
        <v>32</v>
      </c>
      <c r="C148" s="61"/>
      <c r="D148" s="10" t="s">
        <v>95</v>
      </c>
      <c r="E148" s="3" t="s">
        <v>22</v>
      </c>
      <c r="F148" s="19" t="s">
        <v>24</v>
      </c>
      <c r="G148" s="22" t="s">
        <v>25</v>
      </c>
      <c r="H148" s="37">
        <v>25.685084169991701</v>
      </c>
      <c r="I148" s="3">
        <v>12</v>
      </c>
      <c r="J148" s="27">
        <v>0.13848532876040501</v>
      </c>
      <c r="K148" s="27" t="str">
        <f>IF(OR(LEFT(G148,3)="SRM", LEFT(G148,3)="IRM", LEFT(G148,3)="CRM"),"", IF((J148*100/H148)&gt;5,"x",""))</f>
        <v/>
      </c>
      <c r="L148" s="26">
        <f>2*J148</f>
        <v>0.27697065752081002</v>
      </c>
      <c r="M148" s="20"/>
      <c r="N148" s="20"/>
      <c r="O148" s="58" t="str">
        <f>IF(F148="Repeatability","---", SQRT(L148^2+(N148*H148*0.01)^2)+ABS(M148)*0.01*H148)</f>
        <v>---</v>
      </c>
      <c r="P148" s="6" t="str">
        <f>IF(F148="Repeatability","---", O148*100/H148)</f>
        <v>---</v>
      </c>
      <c r="Q148" s="31" t="str">
        <f>IF(F148="Repeatability", "n/a",IF(E148="MG_P_KG",6,IF(E148="G_P_100G",2,"n/a")))</f>
        <v>n/a</v>
      </c>
      <c r="R148" s="34" t="str">
        <f>IF(Q148="n/a","-",2*(H148*2^(1-0.5*LOG(H148/(10^Q148))))/100)</f>
        <v>-</v>
      </c>
      <c r="S148" s="3">
        <f>IF(F148="Intermed. Precision","---",IF(LOG(J148/2)&lt;0,10^(TRUNC(LOG(J148/2))-1), 10^(TRUNC(LOG(J148/2)))))</f>
        <v>0.01</v>
      </c>
      <c r="T148" s="4">
        <f>2*SQRT(2)*J148</f>
        <v>0.39169566024532321</v>
      </c>
      <c r="U148" s="22">
        <f>IF(F148="Repeatability",10*J148,"---")</f>
        <v>1.38485328760405</v>
      </c>
      <c r="V148" s="22" t="str">
        <f>IF(AND(U148&gt;H148,U148&lt;&gt;"---"),"x","")</f>
        <v/>
      </c>
      <c r="W148" s="52">
        <v>42101</v>
      </c>
    </row>
    <row r="149" spans="1:23" ht="25.5" hidden="1" customHeight="1">
      <c r="A149" s="65" t="s">
        <v>59</v>
      </c>
      <c r="B149" s="8" t="s">
        <v>32</v>
      </c>
      <c r="C149" s="61"/>
      <c r="D149" s="10" t="s">
        <v>95</v>
      </c>
      <c r="E149" s="3" t="s">
        <v>22</v>
      </c>
      <c r="F149" s="42" t="s">
        <v>24</v>
      </c>
      <c r="G149" s="22" t="s">
        <v>25</v>
      </c>
      <c r="H149" s="37">
        <v>6.30886352821818</v>
      </c>
      <c r="I149" s="3">
        <v>11</v>
      </c>
      <c r="J149" s="27">
        <v>0.10817598520895901</v>
      </c>
      <c r="K149" s="27" t="str">
        <f>IF(OR(LEFT(G149,3)="SRM", LEFT(G149,3)="IRM", LEFT(G149,3)="CRM"),"", IF((J149*100/H149)&gt;5,"x",""))</f>
        <v/>
      </c>
      <c r="L149" s="26">
        <f>2*J149</f>
        <v>0.21635197041791801</v>
      </c>
      <c r="M149" s="20"/>
      <c r="N149" s="20"/>
      <c r="O149" s="58" t="str">
        <f>IF(F149="Repeatability","---", SQRT(L149^2+(N149*H149*0.01)^2)+ABS(M149)*0.01*H149)</f>
        <v>---</v>
      </c>
      <c r="P149" s="6" t="str">
        <f>IF(F149="Repeatability","---", O149*100/H149)</f>
        <v>---</v>
      </c>
      <c r="Q149" s="31" t="str">
        <f>IF(F149="Repeatability", "n/a",IF(E149="MG_P_KG",6,IF(E149="G_P_100G",2,"n/a")))</f>
        <v>n/a</v>
      </c>
      <c r="R149" s="34" t="str">
        <f>IF(Q149="n/a","-",2*(H149*2^(1-0.5*LOG(H149/(10^Q149))))/100)</f>
        <v>-</v>
      </c>
      <c r="S149" s="3">
        <f>IF(F149="Intermed. Precision","---",IF(LOG(J149/2)&lt;0,10^(TRUNC(LOG(J149/2))-1), 10^(TRUNC(LOG(J149/2)))))</f>
        <v>0.01</v>
      </c>
      <c r="T149" s="4">
        <f>2*SQRT(2)*J149</f>
        <v>0.30596789081116232</v>
      </c>
      <c r="U149" s="22">
        <f>IF(F149="Repeatability",10*J149,"---")</f>
        <v>1.0817598520895901</v>
      </c>
      <c r="V149" s="22" t="str">
        <f>IF(AND(U149&gt;H149,U149&lt;&gt;"---"),"x","")</f>
        <v/>
      </c>
      <c r="W149" s="52">
        <v>42101</v>
      </c>
    </row>
    <row r="150" spans="1:23" ht="25.5" hidden="1" customHeight="1">
      <c r="A150" s="65" t="s">
        <v>103</v>
      </c>
      <c r="B150" s="8" t="s">
        <v>32</v>
      </c>
      <c r="C150" s="61"/>
      <c r="D150" s="10" t="s">
        <v>95</v>
      </c>
      <c r="E150" s="3" t="s">
        <v>22</v>
      </c>
      <c r="F150" s="42" t="s">
        <v>24</v>
      </c>
      <c r="G150" s="22" t="s">
        <v>25</v>
      </c>
      <c r="H150" s="37">
        <v>4.9533769491699999</v>
      </c>
      <c r="I150" s="3">
        <v>10</v>
      </c>
      <c r="J150" s="27">
        <v>6.4571564351210406E-2</v>
      </c>
      <c r="K150" s="27" t="str">
        <f>IF(OR(LEFT(G150,3)="SRM", LEFT(G150,3)="IRM", LEFT(G150,3)="CRM"),"", IF((J150*100/H150)&gt;5,"x",""))</f>
        <v/>
      </c>
      <c r="L150" s="26">
        <f>2*J150</f>
        <v>0.12914312870242081</v>
      </c>
      <c r="M150" s="20"/>
      <c r="N150" s="20"/>
      <c r="O150" s="58" t="str">
        <f>IF(F150="Repeatability","---", SQRT(L150^2+(N150*H150*0.01)^2)+ABS(M150)*0.01*H150)</f>
        <v>---</v>
      </c>
      <c r="P150" s="6" t="str">
        <f>IF(F150="Repeatability","---", O150*100/H150)</f>
        <v>---</v>
      </c>
      <c r="Q150" s="31" t="str">
        <f>IF(F150="Repeatability", "n/a",IF(E150="MG_P_KG",6,IF(E150="G_P_100G",2,"n/a")))</f>
        <v>n/a</v>
      </c>
      <c r="R150" s="34" t="str">
        <f>IF(Q150="n/a","-",2*(H150*2^(1-0.5*LOG(H150/(10^Q150))))/100)</f>
        <v>-</v>
      </c>
      <c r="S150" s="3">
        <f>IF(F150="Intermed. Precision","---",IF(LOG(J150/2)&lt;0,10^(TRUNC(LOG(J150/2))-1), 10^(TRUNC(LOG(J150/2)))))</f>
        <v>0.01</v>
      </c>
      <c r="T150" s="4">
        <f>2*SQRT(2)*J150</f>
        <v>0.18263596409825764</v>
      </c>
      <c r="U150" s="22">
        <f>IF(F150="Repeatability",10*J150,"---")</f>
        <v>0.64571564351210409</v>
      </c>
      <c r="V150" s="22" t="str">
        <f>IF(AND(U150&gt;H150,U150&lt;&gt;"---"),"x","")</f>
        <v/>
      </c>
      <c r="W150" s="52">
        <v>42101</v>
      </c>
    </row>
    <row r="151" spans="1:23" ht="25.5" hidden="1" customHeight="1">
      <c r="A151" s="65" t="s">
        <v>101</v>
      </c>
      <c r="B151" s="8" t="s">
        <v>32</v>
      </c>
      <c r="C151" s="61"/>
      <c r="D151" s="10" t="s">
        <v>95</v>
      </c>
      <c r="E151" s="3" t="s">
        <v>22</v>
      </c>
      <c r="F151" s="42" t="s">
        <v>24</v>
      </c>
      <c r="G151" s="22" t="s">
        <v>25</v>
      </c>
      <c r="H151" s="37">
        <v>13.5061424157125</v>
      </c>
      <c r="I151" s="3">
        <v>8</v>
      </c>
      <c r="J151" s="27">
        <v>8.0464393941390794E-2</v>
      </c>
      <c r="K151" s="27" t="str">
        <f>IF(OR(LEFT(G151,3)="SRM", LEFT(G151,3)="IRM", LEFT(G151,3)="CRM"),"", IF((J151*100/H151)&gt;5,"x",""))</f>
        <v/>
      </c>
      <c r="L151" s="26">
        <f>2*J151</f>
        <v>0.16092878788278159</v>
      </c>
      <c r="M151" s="20"/>
      <c r="N151" s="20"/>
      <c r="O151" s="58" t="str">
        <f>IF(F151="Repeatability","---", SQRT(L151^2+(N151*H151*0.01)^2)+ABS(M151)*0.01*H151)</f>
        <v>---</v>
      </c>
      <c r="P151" s="6" t="str">
        <f>IF(F151="Repeatability","---", O151*100/H151)</f>
        <v>---</v>
      </c>
      <c r="Q151" s="31" t="str">
        <f>IF(F151="Repeatability", "n/a",IF(E151="MG_P_KG",6,IF(E151="G_P_100G",2,"n/a")))</f>
        <v>n/a</v>
      </c>
      <c r="R151" s="34" t="str">
        <f>IF(Q151="n/a","-",2*(H151*2^(1-0.5*LOG(H151/(10^Q151))))/100)</f>
        <v>-</v>
      </c>
      <c r="S151" s="3">
        <f>IF(F151="Intermed. Precision","---",IF(LOG(J151/2)&lt;0,10^(TRUNC(LOG(J151/2))-1), 10^(TRUNC(LOG(J151/2)))))</f>
        <v>0.01</v>
      </c>
      <c r="T151" s="4">
        <f>2*SQRT(2)*J151</f>
        <v>0.22758767440009273</v>
      </c>
      <c r="U151" s="22">
        <f>IF(F151="Repeatability",10*J151,"---")</f>
        <v>0.80464393941390799</v>
      </c>
      <c r="V151" s="22" t="str">
        <f>IF(AND(U151&gt;H151,U151&lt;&gt;"---"),"x","")</f>
        <v/>
      </c>
      <c r="W151" s="52">
        <v>42101</v>
      </c>
    </row>
    <row r="152" spans="1:23" ht="25.5" customHeight="1">
      <c r="A152" s="65" t="s">
        <v>96</v>
      </c>
      <c r="B152" s="8" t="s">
        <v>32</v>
      </c>
      <c r="C152" s="61"/>
      <c r="D152" s="10" t="s">
        <v>95</v>
      </c>
      <c r="E152" s="3" t="s">
        <v>22</v>
      </c>
      <c r="F152" s="42" t="s">
        <v>23</v>
      </c>
      <c r="G152" s="22" t="s">
        <v>4</v>
      </c>
      <c r="H152" s="37">
        <v>2.4175641329428599</v>
      </c>
      <c r="I152" s="3">
        <v>7</v>
      </c>
      <c r="J152" s="27">
        <v>8.4048232321350697E-2</v>
      </c>
      <c r="K152" s="27" t="str">
        <f>IF(OR(LEFT(G152,3)="SRM", LEFT(G152,3)="IRM", LEFT(G152,3)="CRM"),"", IF((J152*100/H152)&gt;5,"x",""))</f>
        <v/>
      </c>
      <c r="L152" s="26">
        <f>2*J152</f>
        <v>0.16809646464270139</v>
      </c>
      <c r="M152" s="20"/>
      <c r="N152" s="20"/>
      <c r="O152" s="58">
        <f>IF(F152="Repeatability","---", SQRT(L152^2+(N152*H152*0.01)^2)+ABS(M152)*0.01*H152)</f>
        <v>0.16809646464270139</v>
      </c>
      <c r="P152" s="6">
        <f>IF(F152="Repeatability","---", O152*100/H152)</f>
        <v>6.9531336253768954</v>
      </c>
      <c r="Q152" s="31">
        <f>IF(F152="Repeatability", "n/a",IF(E152="MG_P_KG",6,IF(E152="G_P_100G",2,"n/a")))</f>
        <v>2</v>
      </c>
      <c r="R152" s="34">
        <f>IF(Q152="n/a","-",2*(H152*2^(1-0.5*LOG(H152/(10^Q152))))/100)</f>
        <v>0.16934167509432574</v>
      </c>
      <c r="S152" s="3">
        <f>IF(F152="Intermed. Precision","---",IF(LOG(J152/2)&lt;0,10^(TRUNC(LOG(J152/2))-1), 10^(TRUNC(LOG(J152/2)))))</f>
        <v>0.01</v>
      </c>
      <c r="T152" s="4">
        <f>2*SQRT(2)*J152</f>
        <v>0.23772430008467776</v>
      </c>
      <c r="U152" s="22" t="str">
        <f>IF(F152="Repeatability",10*J152,"---")</f>
        <v>---</v>
      </c>
      <c r="V152" s="22" t="str">
        <f>IF(AND(U152&gt;H152,U152&lt;&gt;"---"),"x","")</f>
        <v/>
      </c>
      <c r="W152" s="52">
        <v>42101</v>
      </c>
    </row>
    <row r="153" spans="1:23" ht="25.5" customHeight="1">
      <c r="A153" s="65" t="s">
        <v>98</v>
      </c>
      <c r="B153" s="8" t="s">
        <v>32</v>
      </c>
      <c r="C153" s="61"/>
      <c r="D153" s="10" t="s">
        <v>95</v>
      </c>
      <c r="E153" s="3" t="s">
        <v>22</v>
      </c>
      <c r="F153" s="42" t="s">
        <v>23</v>
      </c>
      <c r="G153" s="22" t="s">
        <v>4</v>
      </c>
      <c r="H153" s="37">
        <v>18.562472025985699</v>
      </c>
      <c r="I153" s="3">
        <v>7</v>
      </c>
      <c r="J153" s="27">
        <v>0.152575917141722</v>
      </c>
      <c r="K153" s="27" t="str">
        <f>IF(OR(LEFT(G153,3)="SRM", LEFT(G153,3)="IRM", LEFT(G153,3)="CRM"),"", IF((J153*100/H153)&gt;5,"x",""))</f>
        <v/>
      </c>
      <c r="L153" s="26">
        <f>2*J153</f>
        <v>0.305151834283444</v>
      </c>
      <c r="M153" s="20"/>
      <c r="N153" s="20"/>
      <c r="O153" s="58">
        <f>IF(F153="Repeatability","---", SQRT(L153^2+(N153*H153*0.01)^2)+ABS(M153)*0.01*H153)</f>
        <v>0.305151834283444</v>
      </c>
      <c r="P153" s="6">
        <f>IF(F153="Repeatability","---", O153*100/H153)</f>
        <v>1.6439180829808682</v>
      </c>
      <c r="Q153" s="31">
        <f>IF(F153="Repeatability", "n/a",IF(E153="MG_P_KG",6,IF(E153="G_P_100G",2,"n/a")))</f>
        <v>2</v>
      </c>
      <c r="R153" s="34">
        <f>IF(Q153="n/a","-",2*(H153*2^(1-0.5*LOG(H153/(10^Q153))))/100)</f>
        <v>0.9567028828781623</v>
      </c>
      <c r="S153" s="3">
        <f>IF(F153="Intermed. Precision","---",IF(LOG(J153/2)&lt;0,10^(TRUNC(LOG(J153/2))-1), 10^(TRUNC(LOG(J153/2)))))</f>
        <v>0.01</v>
      </c>
      <c r="T153" s="4">
        <f>2*SQRT(2)*J153</f>
        <v>0.43154986262667372</v>
      </c>
      <c r="U153" s="22" t="str">
        <f>IF(F153="Repeatability",10*J153,"---")</f>
        <v>---</v>
      </c>
      <c r="V153" s="22" t="str">
        <f>IF(AND(U153&gt;H153,U153&lt;&gt;"---"),"x","")</f>
        <v/>
      </c>
      <c r="W153" s="52">
        <v>42101</v>
      </c>
    </row>
    <row r="154" spans="1:23" ht="25.5" customHeight="1">
      <c r="A154" s="65" t="s">
        <v>99</v>
      </c>
      <c r="B154" s="8" t="s">
        <v>32</v>
      </c>
      <c r="C154" s="61"/>
      <c r="D154" s="10" t="s">
        <v>95</v>
      </c>
      <c r="E154" s="3" t="s">
        <v>22</v>
      </c>
      <c r="F154" s="19" t="s">
        <v>23</v>
      </c>
      <c r="G154" s="22" t="s">
        <v>4</v>
      </c>
      <c r="H154" s="37">
        <v>12.2169616362143</v>
      </c>
      <c r="I154" s="3">
        <v>7</v>
      </c>
      <c r="J154" s="27">
        <v>0.45304572729688303</v>
      </c>
      <c r="K154" s="27" t="str">
        <f>IF(OR(LEFT(G154,3)="SRM", LEFT(G154,3)="IRM", LEFT(G154,3)="CRM"),"", IF((J154*100/H154)&gt;5,"x",""))</f>
        <v/>
      </c>
      <c r="L154" s="26">
        <f>2*J154</f>
        <v>0.90609145459376605</v>
      </c>
      <c r="M154" s="20"/>
      <c r="N154" s="20"/>
      <c r="O154" s="58">
        <f>IF(F154="Repeatability","---", SQRT(L154^2+(N154*H154*0.01)^2)+ABS(M154)*0.01*H154)</f>
        <v>0.90609145459376605</v>
      </c>
      <c r="P154" s="6">
        <f>IF(F154="Repeatability","---", O154*100/H154)</f>
        <v>7.4166677572914015</v>
      </c>
      <c r="Q154" s="31">
        <f>IF(F154="Repeatability", "n/a",IF(E154="MG_P_KG",6,IF(E154="G_P_100G",2,"n/a")))</f>
        <v>2</v>
      </c>
      <c r="R154" s="34">
        <f>IF(Q154="n/a","-",2*(H154*2^(1-0.5*LOG(H154/(10^Q154))))/100)</f>
        <v>0.67057742974991863</v>
      </c>
      <c r="S154" s="3">
        <f>IF(F154="Intermed. Precision","---",IF(LOG(J154/2)&lt;0,10^(TRUNC(LOG(J154/2))-1), 10^(TRUNC(LOG(J154/2)))))</f>
        <v>0.1</v>
      </c>
      <c r="T154" s="4">
        <f>2*SQRT(2)*J154</f>
        <v>1.2814068238368694</v>
      </c>
      <c r="U154" s="22" t="str">
        <f>IF(F154="Repeatability",10*J154,"---")</f>
        <v>---</v>
      </c>
      <c r="V154" s="22" t="str">
        <f>IF(AND(U154&gt;H154,U154&lt;&gt;"---"),"x","")</f>
        <v/>
      </c>
      <c r="W154" s="52">
        <v>42101</v>
      </c>
    </row>
    <row r="155" spans="1:23" ht="25.5" customHeight="1">
      <c r="A155" s="65" t="s">
        <v>26</v>
      </c>
      <c r="B155" s="8" t="s">
        <v>162</v>
      </c>
      <c r="C155" s="61"/>
      <c r="D155" s="10" t="s">
        <v>163</v>
      </c>
      <c r="E155" s="3" t="s">
        <v>22</v>
      </c>
      <c r="F155" s="42" t="s">
        <v>23</v>
      </c>
      <c r="G155" s="22" t="s">
        <v>165</v>
      </c>
      <c r="H155" s="37">
        <v>0.18668846546666701</v>
      </c>
      <c r="I155" s="3">
        <v>171</v>
      </c>
      <c r="J155" s="27">
        <v>9.7430322083364908E-3</v>
      </c>
      <c r="K155" s="27" t="str">
        <f>IF(OR(LEFT(G155,3)="SRM", LEFT(G155,3)="IRM", LEFT(G155,3)="CRM"),"", IF((J155*100/H155)&gt;5,"x",""))</f>
        <v/>
      </c>
      <c r="L155" s="26">
        <f>2*J155</f>
        <v>1.9486064416672982E-2</v>
      </c>
      <c r="M155" s="20"/>
      <c r="N155" s="20"/>
      <c r="O155" s="58">
        <f>IF(F155="Repeatability","---", SQRT(L155^2+(N155*H155*0.01)^2)+ABS(M155)*0.01*H155)</f>
        <v>1.9486064416672982E-2</v>
      </c>
      <c r="P155" s="6">
        <f>IF(F155="Repeatability","---", O155*100/H155)</f>
        <v>10.437744168052093</v>
      </c>
      <c r="Q155" s="31">
        <f>IF(F155="Repeatability", "n/a",IF(E155="MG_P_KG",6,IF(E155="G_P_100G",2,"n/a")))</f>
        <v>2</v>
      </c>
      <c r="R155" s="34">
        <f>IF(Q155="n/a","-",2*(H155*2^(1-0.5*LOG(H155/(10^Q155))))/100)</f>
        <v>1.9227163657565403E-2</v>
      </c>
      <c r="S155" s="3">
        <f>IF(F155="Intermed. Precision","---",IF(LOG(J155/2)&lt;0,10^(TRUNC(LOG(J155/2))-1), 10^(TRUNC(LOG(J155/2)))))</f>
        <v>1E-3</v>
      </c>
      <c r="T155" s="4">
        <f>2*SQRT(2)*J155</f>
        <v>2.7557456575334704E-2</v>
      </c>
      <c r="U155" s="22" t="str">
        <f>IF(F155="Repeatability",10*J155,"---")</f>
        <v>---</v>
      </c>
      <c r="V155" s="22" t="str">
        <f>IF(AND(U155&gt;H155,U155&lt;&gt;"---"),"x","")</f>
        <v/>
      </c>
      <c r="W155" s="52">
        <v>42101</v>
      </c>
    </row>
    <row r="156" spans="1:23" ht="25.5" customHeight="1">
      <c r="A156" s="65" t="s">
        <v>26</v>
      </c>
      <c r="B156" s="8" t="s">
        <v>162</v>
      </c>
      <c r="C156" s="61"/>
      <c r="D156" s="10" t="s">
        <v>163</v>
      </c>
      <c r="E156" s="3" t="s">
        <v>22</v>
      </c>
      <c r="F156" s="42" t="s">
        <v>23</v>
      </c>
      <c r="G156" s="22" t="s">
        <v>165</v>
      </c>
      <c r="H156" s="37">
        <v>0.18780386306646299</v>
      </c>
      <c r="I156" s="3">
        <v>164</v>
      </c>
      <c r="J156" s="27">
        <v>9.6034981793760993E-3</v>
      </c>
      <c r="K156" s="27" t="str">
        <f>IF(OR(LEFT(G156,3)="SRM", LEFT(G156,3)="IRM", LEFT(G156,3)="CRM"),"", IF((J156*100/H156)&gt;5,"x",""))</f>
        <v/>
      </c>
      <c r="L156" s="26">
        <f>2*J156</f>
        <v>1.9206996358752199E-2</v>
      </c>
      <c r="M156" s="20"/>
      <c r="N156" s="20"/>
      <c r="O156" s="58">
        <f>IF(F156="Repeatability","---", SQRT(L156^2+(N156*H156*0.01)^2)+ABS(M156)*0.01*H156)</f>
        <v>1.9206996358752199E-2</v>
      </c>
      <c r="P156" s="6">
        <f>IF(F156="Repeatability","---", O156*100/H156)</f>
        <v>10.227157229430858</v>
      </c>
      <c r="Q156" s="31">
        <f>IF(F156="Repeatability", "n/a",IF(E156="MG_P_KG",6,IF(E156="G_P_100G",2,"n/a")))</f>
        <v>2</v>
      </c>
      <c r="R156" s="34">
        <f>IF(Q156="n/a","-",2*(H156*2^(1-0.5*LOG(H156/(10^Q156))))/100)</f>
        <v>1.9324704900594552E-2</v>
      </c>
      <c r="S156" s="3">
        <f>IF(F156="Intermed. Precision","---",IF(LOG(J156/2)&lt;0,10^(TRUNC(LOG(J156/2))-1), 10^(TRUNC(LOG(J156/2)))))</f>
        <v>1E-3</v>
      </c>
      <c r="T156" s="4">
        <f>2*SQRT(2)*J156</f>
        <v>2.7162794742998014E-2</v>
      </c>
      <c r="U156" s="22" t="str">
        <f>IF(F156="Repeatability",10*J156,"---")</f>
        <v>---</v>
      </c>
      <c r="V156" s="22" t="str">
        <f>IF(AND(U156&gt;H156,U156&lt;&gt;"---"),"x","")</f>
        <v/>
      </c>
      <c r="W156" s="52">
        <v>42104</v>
      </c>
    </row>
    <row r="157" spans="1:23" ht="25.5" hidden="1" customHeight="1">
      <c r="A157" s="65" t="s">
        <v>161</v>
      </c>
      <c r="B157" s="8" t="s">
        <v>162</v>
      </c>
      <c r="C157" s="61"/>
      <c r="D157" s="10" t="s">
        <v>163</v>
      </c>
      <c r="E157" s="3" t="s">
        <v>22</v>
      </c>
      <c r="F157" s="42" t="s">
        <v>24</v>
      </c>
      <c r="G157" s="22" t="s">
        <v>25</v>
      </c>
      <c r="H157" s="37">
        <v>0.193815883110769</v>
      </c>
      <c r="I157" s="3">
        <v>26</v>
      </c>
      <c r="J157" s="27">
        <v>6.1978877371260703E-3</v>
      </c>
      <c r="K157" s="27" t="str">
        <f>IF(OR(LEFT(G157,3)="SRM", LEFT(G157,3)="IRM", LEFT(G157,3)="CRM"),"", IF((J157*100/H157)&gt;5,"x",""))</f>
        <v/>
      </c>
      <c r="L157" s="26">
        <f>2*J157</f>
        <v>1.2395775474252141E-2</v>
      </c>
      <c r="M157" s="20"/>
      <c r="N157" s="20"/>
      <c r="O157" s="58" t="str">
        <f>IF(F157="Repeatability","---", SQRT(L157^2+(N157*H157*0.01)^2)+ABS(M157)*0.01*H157)</f>
        <v>---</v>
      </c>
      <c r="P157" s="6" t="str">
        <f>IF(F157="Repeatability","---", O157*100/H157)</f>
        <v>---</v>
      </c>
      <c r="Q157" s="31" t="str">
        <f>IF(F157="Repeatability", "n/a",IF(E157="MG_P_KG",6,IF(E157="G_P_100G",2,"n/a")))</f>
        <v>n/a</v>
      </c>
      <c r="R157" s="34" t="str">
        <f>IF(Q157="n/a","-",2*(H157*2^(1-0.5*LOG(H157/(10^Q157))))/100)</f>
        <v>-</v>
      </c>
      <c r="S157" s="3">
        <f>IF(F157="Intermed. Precision","---",IF(LOG(J157/2)&lt;0,10^(TRUNC(LOG(J157/2))-1), 10^(TRUNC(LOG(J157/2)))))</f>
        <v>1E-3</v>
      </c>
      <c r="T157" s="4">
        <f>2*SQRT(2)*J157</f>
        <v>1.7530273791819161E-2</v>
      </c>
      <c r="U157" s="22">
        <f>IF(F157="Repeatability",10*J157,"---")</f>
        <v>6.1978877371260704E-2</v>
      </c>
      <c r="V157" s="22" t="str">
        <f>IF(AND(U157&gt;H157,U157&lt;&gt;"---"),"x","")</f>
        <v/>
      </c>
      <c r="W157" s="52">
        <v>42101</v>
      </c>
    </row>
    <row r="158" spans="1:23" ht="25.5" customHeight="1">
      <c r="A158" s="65" t="s">
        <v>26</v>
      </c>
      <c r="B158" s="8" t="s">
        <v>162</v>
      </c>
      <c r="C158" s="61"/>
      <c r="D158" s="10" t="s">
        <v>163</v>
      </c>
      <c r="E158" s="3" t="s">
        <v>22</v>
      </c>
      <c r="F158" s="42" t="s">
        <v>23</v>
      </c>
      <c r="G158" s="22" t="s">
        <v>164</v>
      </c>
      <c r="H158" s="37">
        <v>0.256844974643478</v>
      </c>
      <c r="I158" s="3">
        <v>23</v>
      </c>
      <c r="J158" s="27">
        <v>9.7282538742782202E-3</v>
      </c>
      <c r="K158" s="27" t="str">
        <f>IF(OR(LEFT(G158,3)="SRM", LEFT(G158,3)="IRM", LEFT(G158,3)="CRM"),"", IF((J158*100/H158)&gt;5,"x",""))</f>
        <v/>
      </c>
      <c r="L158" s="26">
        <f>2*J158</f>
        <v>1.945650774855644E-2</v>
      </c>
      <c r="M158" s="20"/>
      <c r="N158" s="20"/>
      <c r="O158" s="58">
        <f>IF(F158="Repeatability","---", SQRT(L158^2+(N158*H158*0.01)^2)+ABS(M158)*0.01*H158)</f>
        <v>1.945650774855644E-2</v>
      </c>
      <c r="P158" s="6">
        <f>IF(F158="Repeatability","---", O158*100/H158)</f>
        <v>7.5751950278815761</v>
      </c>
      <c r="Q158" s="31">
        <f>IF(F158="Repeatability", "n/a",IF(E158="MG_P_KG",6,IF(E158="G_P_100G",2,"n/a")))</f>
        <v>2</v>
      </c>
      <c r="R158" s="34">
        <f>IF(Q158="n/a","-",2*(H158*2^(1-0.5*LOG(H158/(10^Q158))))/100)</f>
        <v>2.5212413257110242E-2</v>
      </c>
      <c r="S158" s="3">
        <f>IF(F158="Intermed. Precision","---",IF(LOG(J158/2)&lt;0,10^(TRUNC(LOG(J158/2))-1), 10^(TRUNC(LOG(J158/2)))))</f>
        <v>1E-3</v>
      </c>
      <c r="T158" s="4">
        <f>2*SQRT(2)*J158</f>
        <v>2.7515657134425733E-2</v>
      </c>
      <c r="U158" s="22" t="str">
        <f>IF(F158="Repeatability",10*J158,"---")</f>
        <v>---</v>
      </c>
      <c r="V158" s="22" t="str">
        <f>IF(AND(U158&gt;H158,U158&lt;&gt;"---"),"x","")</f>
        <v/>
      </c>
      <c r="W158" s="52">
        <v>42101</v>
      </c>
    </row>
    <row r="159" spans="1:23" ht="25.5" hidden="1" customHeight="1">
      <c r="A159" s="65" t="s">
        <v>161</v>
      </c>
      <c r="B159" s="8" t="s">
        <v>162</v>
      </c>
      <c r="C159" s="61"/>
      <c r="D159" s="10" t="s">
        <v>163</v>
      </c>
      <c r="E159" s="3" t="s">
        <v>22</v>
      </c>
      <c r="F159" s="42" t="s">
        <v>24</v>
      </c>
      <c r="G159" s="22" t="s">
        <v>25</v>
      </c>
      <c r="H159" s="37">
        <v>0.16962742048117599</v>
      </c>
      <c r="I159" s="3">
        <v>17</v>
      </c>
      <c r="J159" s="27">
        <v>6.5048347245409196E-3</v>
      </c>
      <c r="K159" s="27" t="str">
        <f>IF(OR(LEFT(G159,3)="SRM", LEFT(G159,3)="IRM", LEFT(G159,3)="CRM"),"", IF((J159*100/H159)&gt;5,"x",""))</f>
        <v/>
      </c>
      <c r="L159" s="26">
        <f>2*J159</f>
        <v>1.3009669449081839E-2</v>
      </c>
      <c r="M159" s="20"/>
      <c r="N159" s="20"/>
      <c r="O159" s="58" t="str">
        <f>IF(F159="Repeatability","---", SQRT(L159^2+(N159*H159*0.01)^2)+ABS(M159)*0.01*H159)</f>
        <v>---</v>
      </c>
      <c r="P159" s="6" t="str">
        <f>IF(F159="Repeatability","---", O159*100/H159)</f>
        <v>---</v>
      </c>
      <c r="Q159" s="31" t="str">
        <f>IF(F159="Repeatability", "n/a",IF(E159="MG_P_KG",6,IF(E159="G_P_100G",2,"n/a")))</f>
        <v>n/a</v>
      </c>
      <c r="R159" s="34" t="str">
        <f>IF(Q159="n/a","-",2*(H159*2^(1-0.5*LOG(H159/(10^Q159))))/100)</f>
        <v>-</v>
      </c>
      <c r="S159" s="3">
        <f>IF(F159="Intermed. Precision","---",IF(LOG(J159/2)&lt;0,10^(TRUNC(LOG(J159/2))-1), 10^(TRUNC(LOG(J159/2)))))</f>
        <v>1E-3</v>
      </c>
      <c r="T159" s="4">
        <f>2*SQRT(2)*J159</f>
        <v>1.839845097688245E-2</v>
      </c>
      <c r="U159" s="22">
        <f>IF(F159="Repeatability",10*J159,"---")</f>
        <v>6.5048347245409199E-2</v>
      </c>
      <c r="V159" s="22" t="str">
        <f>IF(AND(U159&gt;H159,U159&lt;&gt;"---"),"x","")</f>
        <v/>
      </c>
      <c r="W159" s="52">
        <v>42104</v>
      </c>
    </row>
    <row r="160" spans="1:23" ht="25.5" customHeight="1">
      <c r="A160" s="65" t="s">
        <v>161</v>
      </c>
      <c r="B160" s="8" t="s">
        <v>162</v>
      </c>
      <c r="C160" s="61"/>
      <c r="D160" s="10" t="s">
        <v>163</v>
      </c>
      <c r="E160" s="3" t="s">
        <v>22</v>
      </c>
      <c r="F160" s="42" t="s">
        <v>23</v>
      </c>
      <c r="G160" s="22" t="s">
        <v>4</v>
      </c>
      <c r="H160" s="37">
        <v>0.40577197599374998</v>
      </c>
      <c r="I160" s="3">
        <v>16</v>
      </c>
      <c r="J160" s="27">
        <v>1.1265581118649099E-2</v>
      </c>
      <c r="K160" s="27" t="str">
        <f>IF(OR(LEFT(G160,3)="SRM", LEFT(G160,3)="IRM", LEFT(G160,3)="CRM"),"", IF((J160*100/H160)&gt;5,"x",""))</f>
        <v/>
      </c>
      <c r="L160" s="26">
        <f>2*J160</f>
        <v>2.2531162237298199E-2</v>
      </c>
      <c r="M160" s="20"/>
      <c r="N160" s="20"/>
      <c r="O160" s="58">
        <f>IF(F160="Repeatability","---", SQRT(L160^2+(N160*H160*0.01)^2)+ABS(M160)*0.01*H160)</f>
        <v>2.2531162237298199E-2</v>
      </c>
      <c r="P160" s="6">
        <f>IF(F160="Repeatability","---", O160*100/H160)</f>
        <v>5.5526659232980746</v>
      </c>
      <c r="Q160" s="31">
        <f>IF(F160="Repeatability", "n/a",IF(E160="MG_P_KG",6,IF(E160="G_P_100G",2,"n/a")))</f>
        <v>2</v>
      </c>
      <c r="R160" s="34">
        <f>IF(Q160="n/a","-",2*(H160*2^(1-0.5*LOG(H160/(10^Q160))))/100)</f>
        <v>3.7181890134095071E-2</v>
      </c>
      <c r="S160" s="3">
        <f>IF(F160="Intermed. Precision","---",IF(LOG(J160/2)&lt;0,10^(TRUNC(LOG(J160/2))-1), 10^(TRUNC(LOG(J160/2)))))</f>
        <v>1E-3</v>
      </c>
      <c r="T160" s="4">
        <f>2*SQRT(2)*J160</f>
        <v>3.1863875212015641E-2</v>
      </c>
      <c r="U160" s="22" t="str">
        <f>IF(F160="Repeatability",10*J160,"---")</f>
        <v>---</v>
      </c>
      <c r="V160" s="22" t="str">
        <f>IF(AND(U160&gt;H160,U160&lt;&gt;"---"),"x","")</f>
        <v/>
      </c>
      <c r="W160" s="52">
        <v>42101</v>
      </c>
    </row>
    <row r="161" spans="1:23" ht="25.5" customHeight="1">
      <c r="A161" s="65" t="s">
        <v>70</v>
      </c>
      <c r="B161" s="8" t="s">
        <v>162</v>
      </c>
      <c r="C161" s="61"/>
      <c r="D161" s="10" t="s">
        <v>163</v>
      </c>
      <c r="E161" s="3" t="s">
        <v>22</v>
      </c>
      <c r="F161" s="42" t="s">
        <v>23</v>
      </c>
      <c r="G161" s="22" t="s">
        <v>4</v>
      </c>
      <c r="H161" s="37">
        <v>0.38235459607857097</v>
      </c>
      <c r="I161" s="3">
        <v>14</v>
      </c>
      <c r="J161" s="27">
        <v>1.5604303140830099E-2</v>
      </c>
      <c r="K161" s="27" t="str">
        <f>IF(OR(LEFT(G161,3)="SRM", LEFT(G161,3)="IRM", LEFT(G161,3)="CRM"),"", IF((J161*100/H161)&gt;5,"x",""))</f>
        <v/>
      </c>
      <c r="L161" s="26">
        <f>2*J161</f>
        <v>3.1208606281660198E-2</v>
      </c>
      <c r="M161" s="20"/>
      <c r="N161" s="20"/>
      <c r="O161" s="58">
        <f>IF(F161="Repeatability","---", SQRT(L161^2+(N161*H161*0.01)^2)+ABS(M161)*0.01*H161)</f>
        <v>3.1208606281660198E-2</v>
      </c>
      <c r="P161" s="6">
        <f>IF(F161="Repeatability","---", O161*100/H161)</f>
        <v>8.1622155459188122</v>
      </c>
      <c r="Q161" s="31">
        <f>IF(F161="Repeatability", "n/a",IF(E161="MG_P_KG",6,IF(E161="G_P_100G",2,"n/a")))</f>
        <v>2</v>
      </c>
      <c r="R161" s="34">
        <f>IF(Q161="n/a","-",2*(H161*2^(1-0.5*LOG(H161/(10^Q161))))/100)</f>
        <v>3.535097396439664E-2</v>
      </c>
      <c r="S161" s="3">
        <f>IF(F161="Intermed. Precision","---",IF(LOG(J161/2)&lt;0,10^(TRUNC(LOG(J161/2))-1), 10^(TRUNC(LOG(J161/2)))))</f>
        <v>1E-3</v>
      </c>
      <c r="T161" s="4">
        <f>2*SQRT(2)*J161</f>
        <v>4.4135634266286021E-2</v>
      </c>
      <c r="U161" s="22" t="str">
        <f>IF(F161="Repeatability",10*J161,"---")</f>
        <v>---</v>
      </c>
      <c r="V161" s="22" t="str">
        <f>IF(AND(U161&gt;H161,U161&lt;&gt;"---"),"x","")</f>
        <v/>
      </c>
      <c r="W161" s="52">
        <v>42101</v>
      </c>
    </row>
    <row r="162" spans="1:23" ht="25.5" hidden="1" customHeight="1">
      <c r="A162" s="65" t="s">
        <v>70</v>
      </c>
      <c r="B162" s="8" t="s">
        <v>162</v>
      </c>
      <c r="C162" s="61"/>
      <c r="D162" s="10" t="s">
        <v>163</v>
      </c>
      <c r="E162" s="3" t="s">
        <v>22</v>
      </c>
      <c r="F162" s="42" t="s">
        <v>24</v>
      </c>
      <c r="G162" s="22" t="s">
        <v>25</v>
      </c>
      <c r="H162" s="37">
        <v>0.26567533163750001</v>
      </c>
      <c r="I162" s="3">
        <v>8</v>
      </c>
      <c r="J162" s="27">
        <v>7.0652065829667999E-3</v>
      </c>
      <c r="K162" s="27" t="str">
        <f>IF(OR(LEFT(G162,3)="SRM", LEFT(G162,3)="IRM", LEFT(G162,3)="CRM"),"", IF((J162*100/H162)&gt;5,"x",""))</f>
        <v/>
      </c>
      <c r="L162" s="26">
        <f>2*J162</f>
        <v>1.41304131659336E-2</v>
      </c>
      <c r="M162" s="20"/>
      <c r="N162" s="20"/>
      <c r="O162" s="58" t="str">
        <f>IF(F162="Repeatability","---", SQRT(L162^2+(N162*H162*0.01)^2)+ABS(M162)*0.01*H162)</f>
        <v>---</v>
      </c>
      <c r="P162" s="6" t="str">
        <f>IF(F162="Repeatability","---", O162*100/H162)</f>
        <v>---</v>
      </c>
      <c r="Q162" s="31" t="str">
        <f>IF(F162="Repeatability", "n/a",IF(E162="MG_P_KG",6,IF(E162="G_P_100G",2,"n/a")))</f>
        <v>n/a</v>
      </c>
      <c r="R162" s="34" t="str">
        <f>IF(Q162="n/a","-",2*(H162*2^(1-0.5*LOG(H162/(10^Q162))))/100)</f>
        <v>-</v>
      </c>
      <c r="S162" s="3">
        <f>IF(F162="Intermed. Precision","---",IF(LOG(J162/2)&lt;0,10^(TRUNC(LOG(J162/2))-1), 10^(TRUNC(LOG(J162/2)))))</f>
        <v>1E-3</v>
      </c>
      <c r="T162" s="4">
        <f>2*SQRT(2)*J162</f>
        <v>1.9983421941198641E-2</v>
      </c>
      <c r="U162" s="22">
        <f>IF(F162="Repeatability",10*J162,"---")</f>
        <v>7.0652065829668001E-2</v>
      </c>
      <c r="V162" s="22" t="str">
        <f>IF(AND(U162&gt;H162,U162&lt;&gt;"---"),"x","")</f>
        <v/>
      </c>
      <c r="W162" s="52">
        <v>42101</v>
      </c>
    </row>
    <row r="163" spans="1:23" ht="25.5" customHeight="1">
      <c r="A163" s="65" t="s">
        <v>70</v>
      </c>
      <c r="B163" s="8" t="s">
        <v>162</v>
      </c>
      <c r="C163" s="61"/>
      <c r="D163" s="10" t="s">
        <v>163</v>
      </c>
      <c r="E163" s="3" t="s">
        <v>22</v>
      </c>
      <c r="F163" s="42" t="s">
        <v>23</v>
      </c>
      <c r="G163" s="22" t="s">
        <v>4</v>
      </c>
      <c r="H163" s="37">
        <v>0.41353824348750001</v>
      </c>
      <c r="I163" s="3">
        <v>8</v>
      </c>
      <c r="J163" s="27">
        <v>1.85524095100645E-2</v>
      </c>
      <c r="K163" s="27" t="str">
        <f>IF(OR(LEFT(G163,3)="SRM", LEFT(G163,3)="IRM", LEFT(G163,3)="CRM"),"", IF((J163*100/H163)&gt;5,"x",""))</f>
        <v/>
      </c>
      <c r="L163" s="26">
        <f>2*J163</f>
        <v>3.7104819020129E-2</v>
      </c>
      <c r="M163" s="20"/>
      <c r="N163" s="20"/>
      <c r="O163" s="58">
        <f>IF(F163="Repeatability","---", SQRT(L163^2+(N163*H163*0.01)^2)+ABS(M163)*0.01*H163)</f>
        <v>3.7104819020129E-2</v>
      </c>
      <c r="P163" s="6">
        <f>IF(F163="Repeatability","---", O163*100/H163)</f>
        <v>8.9725242113552106</v>
      </c>
      <c r="Q163" s="31">
        <f>IF(F163="Repeatability", "n/a",IF(E163="MG_P_KG",6,IF(E163="G_P_100G",2,"n/a")))</f>
        <v>2</v>
      </c>
      <c r="R163" s="34">
        <f>IF(Q163="n/a","-",2*(H163*2^(1-0.5*LOG(H163/(10^Q163))))/100)</f>
        <v>3.7785555168250107E-2</v>
      </c>
      <c r="S163" s="3">
        <f>IF(F163="Intermed. Precision","---",IF(LOG(J163/2)&lt;0,10^(TRUNC(LOG(J163/2))-1), 10^(TRUNC(LOG(J163/2)))))</f>
        <v>1E-3</v>
      </c>
      <c r="T163" s="4">
        <f>2*SQRT(2)*J163</f>
        <v>5.247413828766561E-2</v>
      </c>
      <c r="U163" s="22" t="str">
        <f>IF(F163="Repeatability",10*J163,"---")</f>
        <v>---</v>
      </c>
      <c r="V163" s="22" t="str">
        <f>IF(AND(U163&gt;H163,U163&lt;&gt;"---"),"x","")</f>
        <v/>
      </c>
      <c r="W163" s="52">
        <v>42104</v>
      </c>
    </row>
    <row r="164" spans="1:23" ht="25.5" customHeight="1">
      <c r="A164" s="65" t="s">
        <v>26</v>
      </c>
      <c r="B164" s="8" t="s">
        <v>316</v>
      </c>
      <c r="C164" s="61"/>
      <c r="D164" s="10" t="s">
        <v>317</v>
      </c>
      <c r="E164" s="3" t="s">
        <v>22</v>
      </c>
      <c r="F164" s="42" t="s">
        <v>23</v>
      </c>
      <c r="G164" s="22" t="s">
        <v>250</v>
      </c>
      <c r="H164" s="37">
        <v>0.54547828171733304</v>
      </c>
      <c r="I164" s="3">
        <v>75</v>
      </c>
      <c r="J164" s="27">
        <v>5.7515006454949599E-2</v>
      </c>
      <c r="K164" s="27" t="str">
        <f>IF(OR(LEFT(G164,3)="SRM", LEFT(G164,3)="IRM", LEFT(G164,3)="CRM"),"", IF((J164*100/H164)&gt;5,"x",""))</f>
        <v/>
      </c>
      <c r="L164" s="26">
        <f>2*J164</f>
        <v>0.1150300129098992</v>
      </c>
      <c r="M164" s="20"/>
      <c r="N164" s="20"/>
      <c r="O164" s="58">
        <f>IF(F164="Repeatability","---", SQRT(L164^2+(N164*H164*0.01)^2)+ABS(M164)*0.01*H164)</f>
        <v>0.1150300129098992</v>
      </c>
      <c r="P164" s="6">
        <f>IF(F164="Repeatability","---", O164*100/H164)</f>
        <v>21.087918028147595</v>
      </c>
      <c r="Q164" s="31">
        <f>IF(F164="Repeatability", "n/a",IF(E164="MG_P_KG",6,IF(E164="G_P_100G",2,"n/a")))</f>
        <v>2</v>
      </c>
      <c r="R164" s="34">
        <f>IF(Q164="n/a","-",2*(H164*2^(1-0.5*LOG(H164/(10^Q164))))/100)</f>
        <v>4.7806438451180329E-2</v>
      </c>
      <c r="S164" s="3">
        <f>IF(F164="Intermed. Precision","---",IF(LOG(J164/2)&lt;0,10^(TRUNC(LOG(J164/2))-1), 10^(TRUNC(LOG(J164/2)))))</f>
        <v>0.01</v>
      </c>
      <c r="T164" s="4">
        <f>2*SQRT(2)*J164</f>
        <v>0.16267700433713167</v>
      </c>
      <c r="U164" s="22" t="str">
        <f>IF(F164="Repeatability",10*J164,"---")</f>
        <v>---</v>
      </c>
      <c r="V164" s="22" t="str">
        <f>IF(AND(U164&gt;H164,U164&lt;&gt;"---"),"x","")</f>
        <v/>
      </c>
      <c r="W164" s="52">
        <v>42104</v>
      </c>
    </row>
    <row r="165" spans="1:23" ht="25.5" hidden="1" customHeight="1">
      <c r="A165" s="65" t="s">
        <v>176</v>
      </c>
      <c r="B165" s="8" t="s">
        <v>318</v>
      </c>
      <c r="C165" s="61"/>
      <c r="D165" s="10" t="s">
        <v>319</v>
      </c>
      <c r="E165" s="3" t="s">
        <v>22</v>
      </c>
      <c r="F165" s="42" t="s">
        <v>24</v>
      </c>
      <c r="G165" s="22" t="s">
        <v>25</v>
      </c>
      <c r="H165" s="37">
        <v>2.0210411396454502</v>
      </c>
      <c r="I165" s="3">
        <v>11</v>
      </c>
      <c r="J165" s="27">
        <v>3.7699961998573402E-2</v>
      </c>
      <c r="K165" s="27" t="str">
        <f>IF(OR(LEFT(G165,3)="SRM", LEFT(G165,3)="IRM", LEFT(G165,3)="CRM"),"", IF((J165*100/H165)&gt;5,"x",""))</f>
        <v/>
      </c>
      <c r="L165" s="26">
        <f>2*J165</f>
        <v>7.5399923997146803E-2</v>
      </c>
      <c r="M165" s="20"/>
      <c r="N165" s="20"/>
      <c r="O165" s="58" t="str">
        <f>IF(F165="Repeatability","---", SQRT(L165^2+(N165*H165*0.01)^2)+ABS(M165)*0.01*H165)</f>
        <v>---</v>
      </c>
      <c r="P165" s="6" t="str">
        <f>IF(F165="Repeatability","---", O165*100/H165)</f>
        <v>---</v>
      </c>
      <c r="Q165" s="31" t="str">
        <f>IF(F165="Repeatability", "n/a",IF(E165="MG_P_KG",6,IF(E165="G_P_100G",2,"n/a")))</f>
        <v>n/a</v>
      </c>
      <c r="R165" s="34" t="str">
        <f>IF(Q165="n/a","-",2*(H165*2^(1-0.5*LOG(H165/(10^Q165))))/100)</f>
        <v>-</v>
      </c>
      <c r="S165" s="3">
        <f>IF(F165="Intermed. Precision","---",IF(LOG(J165/2)&lt;0,10^(TRUNC(LOG(J165/2))-1), 10^(TRUNC(LOG(J165/2)))))</f>
        <v>0.01</v>
      </c>
      <c r="T165" s="4">
        <f>2*SQRT(2)*J165</f>
        <v>0.1066315951186656</v>
      </c>
      <c r="U165" s="22">
        <f>IF(F165="Repeatability",10*J165,"---")</f>
        <v>0.376999619985734</v>
      </c>
      <c r="V165" s="22" t="str">
        <f>IF(AND(U165&gt;H165,U165&lt;&gt;"---"),"x","")</f>
        <v/>
      </c>
      <c r="W165" s="52">
        <v>42104</v>
      </c>
    </row>
    <row r="166" spans="1:23" ht="25.5" customHeight="1">
      <c r="A166" s="65" t="s">
        <v>26</v>
      </c>
      <c r="B166" s="8" t="s">
        <v>318</v>
      </c>
      <c r="C166" s="61"/>
      <c r="D166" s="10" t="s">
        <v>319</v>
      </c>
      <c r="E166" s="3" t="s">
        <v>22</v>
      </c>
      <c r="F166" s="42" t="s">
        <v>23</v>
      </c>
      <c r="G166" s="22" t="s">
        <v>165</v>
      </c>
      <c r="H166" s="37">
        <v>0.18452061958333299</v>
      </c>
      <c r="I166" s="3">
        <v>6</v>
      </c>
      <c r="J166" s="27">
        <v>6.7895381489403803E-3</v>
      </c>
      <c r="K166" s="27" t="str">
        <f>IF(OR(LEFT(G166,3)="SRM", LEFT(G166,3)="IRM", LEFT(G166,3)="CRM"),"", IF((J166*100/H166)&gt;5,"x",""))</f>
        <v/>
      </c>
      <c r="L166" s="26">
        <f>2*J166</f>
        <v>1.3579076297880761E-2</v>
      </c>
      <c r="M166" s="20"/>
      <c r="N166" s="20"/>
      <c r="O166" s="58">
        <f>IF(F166="Repeatability","---", SQRT(L166^2+(N166*H166*0.01)^2)+ABS(M166)*0.01*H166)</f>
        <v>1.3579076297880761E-2</v>
      </c>
      <c r="P166" s="6">
        <f>IF(F166="Repeatability","---", O166*100/H166)</f>
        <v>7.3591105040421754</v>
      </c>
      <c r="Q166" s="31">
        <f>IF(F166="Repeatability", "n/a",IF(E166="MG_P_KG",6,IF(E166="G_P_100G",2,"n/a")))</f>
        <v>2</v>
      </c>
      <c r="R166" s="34">
        <f>IF(Q166="n/a","-",2*(H166*2^(1-0.5*LOG(H166/(10^Q166))))/100)</f>
        <v>1.9037334500440425E-2</v>
      </c>
      <c r="S166" s="3">
        <f>IF(F166="Intermed. Precision","---",IF(LOG(J166/2)&lt;0,10^(TRUNC(LOG(J166/2))-1), 10^(TRUNC(LOG(J166/2)))))</f>
        <v>1E-3</v>
      </c>
      <c r="T166" s="4">
        <f>2*SQRT(2)*J166</f>
        <v>1.9203713864962012E-2</v>
      </c>
      <c r="U166" s="22" t="str">
        <f>IF(F166="Repeatability",10*J166,"---")</f>
        <v>---</v>
      </c>
      <c r="V166" s="22" t="str">
        <f>IF(AND(U166&gt;H166,U166&lt;&gt;"---"),"x","")</f>
        <v/>
      </c>
      <c r="W166" s="52">
        <v>42104</v>
      </c>
    </row>
    <row r="167" spans="1:23" ht="25.5" customHeight="1">
      <c r="A167" s="65" t="s">
        <v>26</v>
      </c>
      <c r="B167" s="8" t="s">
        <v>108</v>
      </c>
      <c r="C167" s="61"/>
      <c r="D167" s="10" t="s">
        <v>109</v>
      </c>
      <c r="E167" s="3" t="s">
        <v>30</v>
      </c>
      <c r="F167" s="42" t="s">
        <v>23</v>
      </c>
      <c r="G167" s="22" t="s">
        <v>28</v>
      </c>
      <c r="H167" s="37">
        <v>1.4589445102415299</v>
      </c>
      <c r="I167" s="3">
        <v>183</v>
      </c>
      <c r="J167" s="27">
        <v>0.12701030125845</v>
      </c>
      <c r="K167" s="27" t="str">
        <f>IF(OR(LEFT(G167,3)="SRM", LEFT(G167,3)="IRM", LEFT(G167,3)="CRM"),"", IF((J167*100/H167)&gt;5,"x",""))</f>
        <v/>
      </c>
      <c r="L167" s="26">
        <f>2*J167</f>
        <v>0.25402060251690001</v>
      </c>
      <c r="M167" s="20"/>
      <c r="N167" s="20"/>
      <c r="O167" s="58">
        <f>IF(F167="Repeatability","---", SQRT(L167^2+(N167*H167*0.01)^2)+ABS(M167)*0.01*H167)</f>
        <v>0.25402060251690001</v>
      </c>
      <c r="P167" s="6">
        <f>IF(F167="Repeatability","---", O167*100/H167)</f>
        <v>17.411258669107749</v>
      </c>
      <c r="Q167" s="31">
        <f>IF(F167="Repeatability", "n/a",IF(E167="MG_P_KG",6,IF(E167="G_P_100G",2,"n/a")))</f>
        <v>6</v>
      </c>
      <c r="R167" s="34">
        <f>IF(Q167="n/a","-",2*(H167*2^(1-0.5*LOG(H167/(10^Q167))))/100)</f>
        <v>0.44106079582872082</v>
      </c>
      <c r="S167" s="3">
        <f>IF(F167="Intermed. Precision","---",IF(LOG(J167/2)&lt;0,10^(TRUNC(LOG(J167/2))-1), 10^(TRUNC(LOG(J167/2)))))</f>
        <v>0.01</v>
      </c>
      <c r="T167" s="4">
        <f>2*SQRT(2)*J167</f>
        <v>0.35923938120158516</v>
      </c>
      <c r="U167" s="22" t="str">
        <f>IF(F167="Repeatability",10*J167,"---")</f>
        <v>---</v>
      </c>
      <c r="V167" s="22" t="str">
        <f>IF(AND(U167&gt;H167,U167&lt;&gt;"---"),"x","")</f>
        <v/>
      </c>
      <c r="W167" s="52">
        <v>42101</v>
      </c>
    </row>
    <row r="168" spans="1:23" ht="25.5" customHeight="1">
      <c r="A168" s="65" t="s">
        <v>26</v>
      </c>
      <c r="B168" s="8" t="s">
        <v>108</v>
      </c>
      <c r="C168" s="61"/>
      <c r="D168" s="10" t="s">
        <v>109</v>
      </c>
      <c r="E168" s="3" t="s">
        <v>30</v>
      </c>
      <c r="F168" s="42" t="s">
        <v>23</v>
      </c>
      <c r="G168" s="22" t="s">
        <v>27</v>
      </c>
      <c r="H168" s="37">
        <v>1.10179131332957</v>
      </c>
      <c r="I168" s="3">
        <v>46</v>
      </c>
      <c r="J168" s="27">
        <v>0.12149835723251</v>
      </c>
      <c r="K168" s="27" t="str">
        <f>IF(OR(LEFT(G168,3)="SRM", LEFT(G168,3)="IRM", LEFT(G168,3)="CRM"),"", IF((J168*100/H168)&gt;5,"x",""))</f>
        <v/>
      </c>
      <c r="L168" s="26">
        <f>2*J168</f>
        <v>0.24299671446502</v>
      </c>
      <c r="M168" s="20"/>
      <c r="N168" s="20"/>
      <c r="O168" s="58">
        <f>IF(F168="Repeatability","---", SQRT(L168^2+(N168*H168*0.01)^2)+ABS(M168)*0.01*H168)</f>
        <v>0.24299671446502</v>
      </c>
      <c r="P168" s="6">
        <f>IF(F168="Repeatability","---", O168*100/H168)</f>
        <v>22.054695070221008</v>
      </c>
      <c r="Q168" s="31">
        <f>IF(F168="Repeatability", "n/a",IF(E168="MG_P_KG",6,IF(E168="G_P_100G",2,"n/a")))</f>
        <v>6</v>
      </c>
      <c r="R168" s="34">
        <f>IF(Q168="n/a","-",2*(H168*2^(1-0.5*LOG(H168/(10^Q168))))/100)</f>
        <v>0.34746633997903126</v>
      </c>
      <c r="S168" s="3">
        <f>IF(F168="Intermed. Precision","---",IF(LOG(J168/2)&lt;0,10^(TRUNC(LOG(J168/2))-1), 10^(TRUNC(LOG(J168/2)))))</f>
        <v>0.01</v>
      </c>
      <c r="T168" s="4">
        <f>2*SQRT(2)*J168</f>
        <v>0.34364924920853374</v>
      </c>
      <c r="U168" s="22" t="str">
        <f>IF(F168="Repeatability",10*J168,"---")</f>
        <v>---</v>
      </c>
      <c r="V168" s="22" t="str">
        <f>IF(AND(U168&gt;H168,U168&lt;&gt;"---"),"x","")</f>
        <v/>
      </c>
      <c r="W168" s="52">
        <v>42101</v>
      </c>
    </row>
    <row r="169" spans="1:23" ht="25.5" customHeight="1">
      <c r="A169" s="65" t="s">
        <v>67</v>
      </c>
      <c r="B169" s="8" t="s">
        <v>108</v>
      </c>
      <c r="C169" s="61"/>
      <c r="D169" s="10" t="s">
        <v>109</v>
      </c>
      <c r="E169" s="3" t="s">
        <v>30</v>
      </c>
      <c r="F169" s="19" t="s">
        <v>23</v>
      </c>
      <c r="G169" s="22" t="s">
        <v>4</v>
      </c>
      <c r="H169" s="37">
        <v>1.1699760853054499</v>
      </c>
      <c r="I169" s="3">
        <v>22</v>
      </c>
      <c r="J169" s="27">
        <v>0.21815589692260901</v>
      </c>
      <c r="K169" s="27" t="str">
        <f>IF(OR(LEFT(G169,3)="SRM", LEFT(G169,3)="IRM", LEFT(G169,3)="CRM"),"", IF((J169*100/H169)&gt;5,"x",""))</f>
        <v>x</v>
      </c>
      <c r="L169" s="26">
        <f>2*J169</f>
        <v>0.43631179384521801</v>
      </c>
      <c r="M169" s="20"/>
      <c r="N169" s="20"/>
      <c r="O169" s="58">
        <f>IF(F169="Repeatability","---", SQRT(L169^2+(N169*H169*0.01)^2)+ABS(M169)*0.01*H169)</f>
        <v>0.43631179384521801</v>
      </c>
      <c r="P169" s="6">
        <f>IF(F169="Repeatability","---", O169*100/H169)</f>
        <v>37.292368564209454</v>
      </c>
      <c r="Q169" s="31">
        <f>IF(F169="Repeatability", "n/a",IF(E169="MG_P_KG",6,IF(E169="G_P_100G",2,"n/a")))</f>
        <v>6</v>
      </c>
      <c r="R169" s="34">
        <f>IF(Q169="n/a","-",2*(H169*2^(1-0.5*LOG(H169/(10^Q169))))/100)</f>
        <v>0.36564976978699276</v>
      </c>
      <c r="S169" s="3">
        <f>IF(F169="Intermed. Precision","---",IF(LOG(J169/2)&lt;0,10^(TRUNC(LOG(J169/2))-1), 10^(TRUNC(LOG(J169/2)))))</f>
        <v>0.1</v>
      </c>
      <c r="T169" s="4">
        <f>2*SQRT(2)*J169</f>
        <v>0.61703805627924124</v>
      </c>
      <c r="U169" s="22" t="str">
        <f>IF(F169="Repeatability",10*J169,"---")</f>
        <v>---</v>
      </c>
      <c r="V169" s="22" t="str">
        <f>IF(AND(U169&gt;H169,U169&lt;&gt;"---"),"x","")</f>
        <v/>
      </c>
      <c r="W169" s="52">
        <v>42101</v>
      </c>
    </row>
    <row r="170" spans="1:23" ht="25.5" customHeight="1">
      <c r="A170" s="65" t="s">
        <v>26</v>
      </c>
      <c r="B170" s="8" t="s">
        <v>166</v>
      </c>
      <c r="C170" s="61"/>
      <c r="D170" s="10" t="s">
        <v>167</v>
      </c>
      <c r="E170" s="3" t="s">
        <v>22</v>
      </c>
      <c r="F170" s="42" t="s">
        <v>23</v>
      </c>
      <c r="G170" s="22" t="s">
        <v>28</v>
      </c>
      <c r="H170" s="37">
        <v>1.68365104076565</v>
      </c>
      <c r="I170" s="3">
        <v>262</v>
      </c>
      <c r="J170" s="27">
        <v>0.155749154211244</v>
      </c>
      <c r="K170" s="27" t="str">
        <f>IF(OR(LEFT(G170,3)="SRM", LEFT(G170,3)="IRM", LEFT(G170,3)="CRM"),"", IF((J170*100/H170)&gt;5,"x",""))</f>
        <v/>
      </c>
      <c r="L170" s="26">
        <f>2*J170</f>
        <v>0.31149830842248799</v>
      </c>
      <c r="M170" s="20"/>
      <c r="N170" s="20"/>
      <c r="O170" s="58">
        <f>IF(F170="Repeatability","---", SQRT(L170^2+(N170*H170*0.01)^2)+ABS(M170)*0.01*H170)</f>
        <v>0.31149830842248799</v>
      </c>
      <c r="P170" s="6">
        <f>IF(F170="Repeatability","---", O170*100/H170)</f>
        <v>18.501358112832715</v>
      </c>
      <c r="Q170" s="31">
        <f>IF(F170="Repeatability", "n/a",IF(E170="MG_P_KG",6,IF(E170="G_P_100G",2,"n/a")))</f>
        <v>2</v>
      </c>
      <c r="R170" s="34">
        <f>IF(Q170="n/a","-",2*(H170*2^(1-0.5*LOG(H170/(10^Q170))))/100)</f>
        <v>0.12453394281638819</v>
      </c>
      <c r="S170" s="3">
        <f>IF(F170="Intermed. Precision","---",IF(LOG(J170/2)&lt;0,10^(TRUNC(LOG(J170/2))-1), 10^(TRUNC(LOG(J170/2)))))</f>
        <v>0.01</v>
      </c>
      <c r="T170" s="4">
        <f>2*SQRT(2)*J170</f>
        <v>0.44052513242735986</v>
      </c>
      <c r="U170" s="22" t="str">
        <f>IF(F170="Repeatability",10*J170,"---")</f>
        <v>---</v>
      </c>
      <c r="V170" s="22" t="str">
        <f>IF(AND(U170&gt;H170,U170&lt;&gt;"---"),"x","")</f>
        <v/>
      </c>
      <c r="W170" s="52">
        <v>42101</v>
      </c>
    </row>
    <row r="171" spans="1:23" ht="25.5" customHeight="1">
      <c r="A171" s="65" t="s">
        <v>26</v>
      </c>
      <c r="B171" s="8" t="s">
        <v>166</v>
      </c>
      <c r="C171" s="61"/>
      <c r="D171" s="10" t="s">
        <v>167</v>
      </c>
      <c r="E171" s="3" t="s">
        <v>22</v>
      </c>
      <c r="F171" s="42" t="s">
        <v>23</v>
      </c>
      <c r="G171" s="22" t="s">
        <v>27</v>
      </c>
      <c r="H171" s="37">
        <v>1.8686751657959999</v>
      </c>
      <c r="I171" s="3">
        <v>75</v>
      </c>
      <c r="J171" s="27">
        <v>0.21259305365863501</v>
      </c>
      <c r="K171" s="27" t="str">
        <f>IF(OR(LEFT(G171,3)="SRM", LEFT(G171,3)="IRM", LEFT(G171,3)="CRM"),"", IF((J171*100/H171)&gt;5,"x",""))</f>
        <v/>
      </c>
      <c r="L171" s="26">
        <f>2*J171</f>
        <v>0.42518610731727002</v>
      </c>
      <c r="M171" s="20"/>
      <c r="N171" s="20"/>
      <c r="O171" s="58">
        <f>IF(F171="Repeatability","---", SQRT(L171^2+(N171*H171*0.01)^2)+ABS(M171)*0.01*H171)</f>
        <v>0.42518610731727002</v>
      </c>
      <c r="P171" s="6">
        <f>IF(F171="Repeatability","---", O171*100/H171)</f>
        <v>22.753344995418367</v>
      </c>
      <c r="Q171" s="31">
        <f>IF(F171="Repeatability", "n/a",IF(E171="MG_P_KG",6,IF(E171="G_P_100G",2,"n/a")))</f>
        <v>2</v>
      </c>
      <c r="R171" s="34">
        <f>IF(Q171="n/a","-",2*(H171*2^(1-0.5*LOG(H171/(10^Q171))))/100)</f>
        <v>0.13606733835755355</v>
      </c>
      <c r="S171" s="3">
        <f>IF(F171="Intermed. Precision","---",IF(LOG(J171/2)&lt;0,10^(TRUNC(LOG(J171/2))-1), 10^(TRUNC(LOG(J171/2)))))</f>
        <v>0.1</v>
      </c>
      <c r="T171" s="4">
        <f>2*SQRT(2)*J171</f>
        <v>0.60130395950070559</v>
      </c>
      <c r="U171" s="22" t="str">
        <f>IF(F171="Repeatability",10*J171,"---")</f>
        <v>---</v>
      </c>
      <c r="V171" s="22" t="str">
        <f>IF(AND(U171&gt;H171,U171&lt;&gt;"---"),"x","")</f>
        <v/>
      </c>
      <c r="W171" s="52">
        <v>42101</v>
      </c>
    </row>
    <row r="172" spans="1:23" ht="25.5" hidden="1" customHeight="1">
      <c r="A172" s="65" t="s">
        <v>67</v>
      </c>
      <c r="B172" s="8" t="s">
        <v>166</v>
      </c>
      <c r="C172" s="61"/>
      <c r="D172" s="10" t="s">
        <v>167</v>
      </c>
      <c r="E172" s="3" t="s">
        <v>22</v>
      </c>
      <c r="F172" s="42" t="s">
        <v>24</v>
      </c>
      <c r="G172" s="22" t="s">
        <v>25</v>
      </c>
      <c r="H172" s="37">
        <v>1.8220214698933299</v>
      </c>
      <c r="I172" s="3">
        <v>15</v>
      </c>
      <c r="J172" s="27">
        <v>4.7232732041916997E-2</v>
      </c>
      <c r="K172" s="27" t="str">
        <f>IF(OR(LEFT(G172,3)="SRM", LEFT(G172,3)="IRM", LEFT(G172,3)="CRM"),"", IF((J172*100/H172)&gt;5,"x",""))</f>
        <v/>
      </c>
      <c r="L172" s="26">
        <f>2*J172</f>
        <v>9.4465464083833994E-2</v>
      </c>
      <c r="M172" s="20"/>
      <c r="N172" s="20"/>
      <c r="O172" s="58" t="str">
        <f>IF(F172="Repeatability","---", SQRT(L172^2+(N172*H172*0.01)^2)+ABS(M172)*0.01*H172)</f>
        <v>---</v>
      </c>
      <c r="P172" s="6" t="str">
        <f>IF(F172="Repeatability","---", O172*100/H172)</f>
        <v>---</v>
      </c>
      <c r="Q172" s="31" t="str">
        <f>IF(F172="Repeatability", "n/a",IF(E172="MG_P_KG",6,IF(E172="G_P_100G",2,"n/a")))</f>
        <v>n/a</v>
      </c>
      <c r="R172" s="34" t="str">
        <f>IF(Q172="n/a","-",2*(H172*2^(1-0.5*LOG(H172/(10^Q172))))/100)</f>
        <v>-</v>
      </c>
      <c r="S172" s="3">
        <f>IF(F172="Intermed. Precision","---",IF(LOG(J172/2)&lt;0,10^(TRUNC(LOG(J172/2))-1), 10^(TRUNC(LOG(J172/2)))))</f>
        <v>0.01</v>
      </c>
      <c r="T172" s="4">
        <f>2*SQRT(2)*J172</f>
        <v>0.13359434048322655</v>
      </c>
      <c r="U172" s="22">
        <f>IF(F172="Repeatability",10*J172,"---")</f>
        <v>0.47232732041916997</v>
      </c>
      <c r="V172" s="22" t="str">
        <f>IF(AND(U172&gt;H172,U172&lt;&gt;"---"),"x","")</f>
        <v/>
      </c>
      <c r="W172" s="52">
        <v>42101</v>
      </c>
    </row>
    <row r="173" spans="1:23" ht="25.5" customHeight="1">
      <c r="A173" s="65" t="s">
        <v>67</v>
      </c>
      <c r="B173" s="8" t="s">
        <v>166</v>
      </c>
      <c r="C173" s="61"/>
      <c r="D173" s="10" t="s">
        <v>167</v>
      </c>
      <c r="E173" s="3" t="s">
        <v>22</v>
      </c>
      <c r="F173" s="42" t="s">
        <v>23</v>
      </c>
      <c r="G173" s="22" t="s">
        <v>4</v>
      </c>
      <c r="H173" s="37">
        <v>3.1388443246928599</v>
      </c>
      <c r="I173" s="3">
        <v>14</v>
      </c>
      <c r="J173" s="27">
        <v>0.125047214989157</v>
      </c>
      <c r="K173" s="27" t="str">
        <f>IF(OR(LEFT(G173,3)="SRM", LEFT(G173,3)="IRM", LEFT(G173,3)="CRM"),"", IF((J173*100/H173)&gt;5,"x",""))</f>
        <v/>
      </c>
      <c r="L173" s="26">
        <f>2*J173</f>
        <v>0.25009442997831399</v>
      </c>
      <c r="M173" s="20"/>
      <c r="N173" s="20"/>
      <c r="O173" s="58">
        <f>IF(F173="Repeatability","---", SQRT(L173^2+(N173*H173*0.01)^2)+ABS(M173)*0.01*H173)</f>
        <v>0.25009442997831399</v>
      </c>
      <c r="P173" s="6">
        <f>IF(F173="Repeatability","---", O173*100/H173)</f>
        <v>7.9677232798981219</v>
      </c>
      <c r="Q173" s="31">
        <f>IF(F173="Repeatability", "n/a",IF(E173="MG_P_KG",6,IF(E173="G_P_100G",2,"n/a")))</f>
        <v>2</v>
      </c>
      <c r="R173" s="34">
        <f>IF(Q173="n/a","-",2*(H173*2^(1-0.5*LOG(H173/(10^Q173))))/100)</f>
        <v>0.21139195825630785</v>
      </c>
      <c r="S173" s="3">
        <f>IF(F173="Intermed. Precision","---",IF(LOG(J173/2)&lt;0,10^(TRUNC(LOG(J173/2))-1), 10^(TRUNC(LOG(J173/2)))))</f>
        <v>0.01</v>
      </c>
      <c r="T173" s="4">
        <f>2*SQRT(2)*J173</f>
        <v>0.35368693474930002</v>
      </c>
      <c r="U173" s="22" t="str">
        <f>IF(F173="Repeatability",10*J173,"---")</f>
        <v>---</v>
      </c>
      <c r="V173" s="22" t="str">
        <f>IF(AND(U173&gt;H173,U173&lt;&gt;"---"),"x","")</f>
        <v/>
      </c>
      <c r="W173" s="52">
        <v>42101</v>
      </c>
    </row>
    <row r="174" spans="1:23" ht="25.5" hidden="1" customHeight="1">
      <c r="A174" s="65" t="s">
        <v>29</v>
      </c>
      <c r="B174" s="8" t="s">
        <v>166</v>
      </c>
      <c r="C174" s="61"/>
      <c r="D174" s="10" t="s">
        <v>167</v>
      </c>
      <c r="E174" s="3" t="s">
        <v>22</v>
      </c>
      <c r="F174" s="42" t="s">
        <v>24</v>
      </c>
      <c r="G174" s="22" t="s">
        <v>25</v>
      </c>
      <c r="H174" s="37">
        <v>4.39724951820833</v>
      </c>
      <c r="I174" s="3">
        <v>12</v>
      </c>
      <c r="J174" s="27">
        <v>8.7375854926762905E-2</v>
      </c>
      <c r="K174" s="27" t="str">
        <f>IF(OR(LEFT(G174,3)="SRM", LEFT(G174,3)="IRM", LEFT(G174,3)="CRM"),"", IF((J174*100/H174)&gt;5,"x",""))</f>
        <v/>
      </c>
      <c r="L174" s="26">
        <f>2*J174</f>
        <v>0.17475170985352581</v>
      </c>
      <c r="M174" s="20"/>
      <c r="N174" s="20"/>
      <c r="O174" s="58" t="str">
        <f>IF(F174="Repeatability","---", SQRT(L174^2+(N174*H174*0.01)^2)+ABS(M174)*0.01*H174)</f>
        <v>---</v>
      </c>
      <c r="P174" s="6" t="str">
        <f>IF(F174="Repeatability","---", O174*100/H174)</f>
        <v>---</v>
      </c>
      <c r="Q174" s="31" t="str">
        <f>IF(F174="Repeatability", "n/a",IF(E174="MG_P_KG",6,IF(E174="G_P_100G",2,"n/a")))</f>
        <v>n/a</v>
      </c>
      <c r="R174" s="34" t="str">
        <f>IF(Q174="n/a","-",2*(H174*2^(1-0.5*LOG(H174/(10^Q174))))/100)</f>
        <v>-</v>
      </c>
      <c r="S174" s="3">
        <f>IF(F174="Intermed. Precision","---",IF(LOG(J174/2)&lt;0,10^(TRUNC(LOG(J174/2))-1), 10^(TRUNC(LOG(J174/2)))))</f>
        <v>0.01</v>
      </c>
      <c r="T174" s="4">
        <f>2*SQRT(2)*J174</f>
        <v>0.24713623812274424</v>
      </c>
      <c r="U174" s="22">
        <f>IF(F174="Repeatability",10*J174,"---")</f>
        <v>0.87375854926762908</v>
      </c>
      <c r="V174" s="22" t="str">
        <f>IF(AND(U174&gt;H174,U174&lt;&gt;"---"),"x","")</f>
        <v/>
      </c>
      <c r="W174" s="52">
        <v>42101</v>
      </c>
    </row>
    <row r="175" spans="1:23" ht="25.5" customHeight="1">
      <c r="A175" s="65" t="s">
        <v>29</v>
      </c>
      <c r="B175" s="8" t="s">
        <v>166</v>
      </c>
      <c r="C175" s="61"/>
      <c r="D175" s="10" t="s">
        <v>167</v>
      </c>
      <c r="E175" s="3" t="s">
        <v>22</v>
      </c>
      <c r="F175" s="42" t="s">
        <v>23</v>
      </c>
      <c r="G175" s="22" t="s">
        <v>4</v>
      </c>
      <c r="H175" s="37">
        <v>3.5096738914454502</v>
      </c>
      <c r="I175" s="3">
        <v>11</v>
      </c>
      <c r="J175" s="27">
        <v>5.82601629491417E-2</v>
      </c>
      <c r="K175" s="27" t="str">
        <f>IF(OR(LEFT(G175,3)="SRM", LEFT(G175,3)="IRM", LEFT(G175,3)="CRM"),"", IF((J175*100/H175)&gt;5,"x",""))</f>
        <v/>
      </c>
      <c r="L175" s="26">
        <f>2*J175</f>
        <v>0.1165203258982834</v>
      </c>
      <c r="M175" s="20"/>
      <c r="N175" s="20"/>
      <c r="O175" s="58">
        <f>IF(F175="Repeatability","---", SQRT(L175^2+(N175*H175*0.01)^2)+ABS(M175)*0.01*H175)</f>
        <v>0.1165203258982834</v>
      </c>
      <c r="P175" s="6">
        <f>IF(F175="Repeatability","---", O175*100/H175)</f>
        <v>3.3199758582212548</v>
      </c>
      <c r="Q175" s="31">
        <f>IF(F175="Repeatability", "n/a",IF(E175="MG_P_KG",6,IF(E175="G_P_100G",2,"n/a")))</f>
        <v>2</v>
      </c>
      <c r="R175" s="34">
        <f>IF(Q175="n/a","-",2*(H175*2^(1-0.5*LOG(H175/(10^Q175))))/100)</f>
        <v>0.23242665177478558</v>
      </c>
      <c r="S175" s="3">
        <f>IF(F175="Intermed. Precision","---",IF(LOG(J175/2)&lt;0,10^(TRUNC(LOG(J175/2))-1), 10^(TRUNC(LOG(J175/2)))))</f>
        <v>0.01</v>
      </c>
      <c r="T175" s="4">
        <f>2*SQRT(2)*J175</f>
        <v>0.16478462517748538</v>
      </c>
      <c r="U175" s="22" t="str">
        <f>IF(F175="Repeatability",10*J175,"---")</f>
        <v>---</v>
      </c>
      <c r="V175" s="22" t="str">
        <f>IF(AND(U175&gt;H175,U175&lt;&gt;"---"),"x","")</f>
        <v/>
      </c>
      <c r="W175" s="52">
        <v>42101</v>
      </c>
    </row>
    <row r="176" spans="1:23" ht="25.5" customHeight="1">
      <c r="A176" s="65" t="s">
        <v>26</v>
      </c>
      <c r="B176" s="8" t="s">
        <v>168</v>
      </c>
      <c r="C176" s="61"/>
      <c r="D176" s="10" t="s">
        <v>169</v>
      </c>
      <c r="E176" s="3" t="s">
        <v>22</v>
      </c>
      <c r="F176" s="19" t="s">
        <v>23</v>
      </c>
      <c r="G176" s="47" t="s">
        <v>28</v>
      </c>
      <c r="H176" s="37">
        <v>1.29027891059565</v>
      </c>
      <c r="I176" s="3">
        <v>46</v>
      </c>
      <c r="J176" s="27">
        <v>0.17713838109128299</v>
      </c>
      <c r="K176" s="27" t="str">
        <f>IF(OR(LEFT(G176,3)="SRM", LEFT(G176,3)="IRM", LEFT(G176,3)="CRM"),"", IF((J176*100/H176)&gt;5,"x",""))</f>
        <v/>
      </c>
      <c r="L176" s="26">
        <f>2*J176</f>
        <v>0.35427676218256599</v>
      </c>
      <c r="M176" s="20"/>
      <c r="N176" s="20"/>
      <c r="O176" s="58">
        <f>IF(F176="Repeatability","---", SQRT(L176^2+(N176*H176*0.01)^2)+ABS(M176)*0.01*H176)</f>
        <v>0.35427676218256599</v>
      </c>
      <c r="P176" s="6">
        <f>IF(F176="Repeatability","---", O176*100/H176)</f>
        <v>27.457378344579478</v>
      </c>
      <c r="Q176" s="31">
        <f>IF(F176="Repeatability", "n/a",IF(E176="MG_P_KG",6,IF(E176="G_P_100G",2,"n/a")))</f>
        <v>2</v>
      </c>
      <c r="R176" s="34">
        <f>IF(Q176="n/a","-",2*(H176*2^(1-0.5*LOG(H176/(10^Q176))))/100)</f>
        <v>9.9337687145489753E-2</v>
      </c>
      <c r="S176" s="3">
        <f>IF(F176="Intermed. Precision","---",IF(LOG(J176/2)&lt;0,10^(TRUNC(LOG(J176/2))-1), 10^(TRUNC(LOG(J176/2)))))</f>
        <v>0.01</v>
      </c>
      <c r="T176" s="4">
        <f>2*SQRT(2)*J176</f>
        <v>0.5010230019122125</v>
      </c>
      <c r="U176" s="22" t="str">
        <f>IF(F176="Repeatability",10*J176,"---")</f>
        <v>---</v>
      </c>
      <c r="V176" s="22" t="str">
        <f>IF(AND(U176&gt;H176,U176&lt;&gt;"---"),"x","")</f>
        <v/>
      </c>
      <c r="W176" s="52">
        <v>42101</v>
      </c>
    </row>
    <row r="177" spans="1:23" ht="25.5" customHeight="1">
      <c r="A177" s="65" t="s">
        <v>26</v>
      </c>
      <c r="B177" s="8" t="s">
        <v>168</v>
      </c>
      <c r="C177" s="61"/>
      <c r="D177" s="10" t="s">
        <v>169</v>
      </c>
      <c r="E177" s="3" t="s">
        <v>22</v>
      </c>
      <c r="F177" s="19" t="s">
        <v>23</v>
      </c>
      <c r="G177" s="47" t="s">
        <v>27</v>
      </c>
      <c r="H177" s="37">
        <v>1.2703827464142901</v>
      </c>
      <c r="I177" s="3">
        <v>21</v>
      </c>
      <c r="J177" s="27">
        <v>0.261695693187114</v>
      </c>
      <c r="K177" s="27" t="str">
        <f>IF(OR(LEFT(G177,3)="SRM", LEFT(G177,3)="IRM", LEFT(G177,3)="CRM"),"", IF((J177*100/H177)&gt;5,"x",""))</f>
        <v/>
      </c>
      <c r="L177" s="26">
        <f>2*J177</f>
        <v>0.523391386374228</v>
      </c>
      <c r="M177" s="20"/>
      <c r="N177" s="20"/>
      <c r="O177" s="58">
        <f>IF(F177="Repeatability","---", SQRT(L177^2+(N177*H177*0.01)^2)+ABS(M177)*0.01*H177)</f>
        <v>0.523391386374228</v>
      </c>
      <c r="P177" s="6">
        <f>IF(F177="Repeatability","---", O177*100/H177)</f>
        <v>41.199503681195502</v>
      </c>
      <c r="Q177" s="31">
        <f>IF(F177="Repeatability", "n/a",IF(E177="MG_P_KG",6,IF(E177="G_P_100G",2,"n/a")))</f>
        <v>2</v>
      </c>
      <c r="R177" s="34">
        <f>IF(Q177="n/a","-",2*(H177*2^(1-0.5*LOG(H177/(10^Q177))))/100)</f>
        <v>9.8034933748260042E-2</v>
      </c>
      <c r="S177" s="3">
        <f>IF(F177="Intermed. Precision","---",IF(LOG(J177/2)&lt;0,10^(TRUNC(LOG(J177/2))-1), 10^(TRUNC(LOG(J177/2)))))</f>
        <v>0.1</v>
      </c>
      <c r="T177" s="4">
        <f>2*SQRT(2)*J177</f>
        <v>0.74018719703969005</v>
      </c>
      <c r="U177" s="22" t="str">
        <f>IF(F177="Repeatability",10*J177,"---")</f>
        <v>---</v>
      </c>
      <c r="V177" s="22" t="str">
        <f>IF(AND(U177&gt;H177,U177&lt;&gt;"---"),"x","")</f>
        <v/>
      </c>
      <c r="W177" s="52">
        <v>42101</v>
      </c>
    </row>
    <row r="178" spans="1:23" ht="25.5" customHeight="1">
      <c r="A178" s="65" t="s">
        <v>26</v>
      </c>
      <c r="B178" s="8" t="s">
        <v>168</v>
      </c>
      <c r="C178" s="61"/>
      <c r="D178" s="10" t="s">
        <v>170</v>
      </c>
      <c r="E178" s="3" t="s">
        <v>22</v>
      </c>
      <c r="F178" s="19" t="s">
        <v>23</v>
      </c>
      <c r="G178" s="47" t="s">
        <v>27</v>
      </c>
      <c r="H178" s="37">
        <v>1.7872588213</v>
      </c>
      <c r="I178" s="3">
        <v>41</v>
      </c>
      <c r="J178" s="27">
        <v>0.176742542784004</v>
      </c>
      <c r="K178" s="27" t="str">
        <f>IF(OR(LEFT(G178,3)="SRM", LEFT(G178,3)="IRM", LEFT(G178,3)="CRM"),"", IF((J178*100/H178)&gt;5,"x",""))</f>
        <v/>
      </c>
      <c r="L178" s="26">
        <f>2*J178</f>
        <v>0.35348508556800801</v>
      </c>
      <c r="M178" s="20"/>
      <c r="N178" s="20"/>
      <c r="O178" s="58">
        <f>IF(F178="Repeatability","---", SQRT(L178^2+(N178*H178*0.01)^2)+ABS(M178)*0.01*H178)</f>
        <v>0.35348508556800801</v>
      </c>
      <c r="P178" s="6">
        <f>IF(F178="Repeatability","---", O178*100/H178)</f>
        <v>19.778057959780735</v>
      </c>
      <c r="Q178" s="31">
        <f>IF(F178="Repeatability", "n/a",IF(E178="MG_P_KG",6,IF(E178="G_P_100G",2,"n/a")))</f>
        <v>2</v>
      </c>
      <c r="R178" s="34">
        <f>IF(Q178="n/a","-",2*(H178*2^(1-0.5*LOG(H178/(10^Q178))))/100)</f>
        <v>0.13101452386993834</v>
      </c>
      <c r="S178" s="3">
        <f>IF(F178="Intermed. Precision","---",IF(LOG(J178/2)&lt;0,10^(TRUNC(LOG(J178/2))-1), 10^(TRUNC(LOG(J178/2)))))</f>
        <v>0.01</v>
      </c>
      <c r="T178" s="4">
        <f>2*SQRT(2)*J178</f>
        <v>0.49990340210689099</v>
      </c>
      <c r="U178" s="22" t="str">
        <f>IF(F178="Repeatability",10*J178,"---")</f>
        <v>---</v>
      </c>
      <c r="V178" s="22" t="str">
        <f>IF(AND(U178&gt;H178,U178&lt;&gt;"---"),"x","")</f>
        <v/>
      </c>
      <c r="W178" s="52">
        <v>42101</v>
      </c>
    </row>
    <row r="179" spans="1:23" ht="25.5" customHeight="1">
      <c r="A179" s="65" t="s">
        <v>26</v>
      </c>
      <c r="B179" s="8" t="s">
        <v>168</v>
      </c>
      <c r="C179" s="61"/>
      <c r="D179" s="10" t="s">
        <v>170</v>
      </c>
      <c r="E179" s="3" t="s">
        <v>22</v>
      </c>
      <c r="F179" s="19" t="s">
        <v>23</v>
      </c>
      <c r="G179" s="22" t="s">
        <v>28</v>
      </c>
      <c r="H179" s="37">
        <v>1.55878841641538</v>
      </c>
      <c r="I179" s="3">
        <v>13</v>
      </c>
      <c r="J179" s="27">
        <v>0.213686551591308</v>
      </c>
      <c r="K179" s="27" t="str">
        <f>IF(OR(LEFT(G179,3)="SRM", LEFT(G179,3)="IRM", LEFT(G179,3)="CRM"),"", IF((J179*100/H179)&gt;5,"x",""))</f>
        <v/>
      </c>
      <c r="L179" s="26">
        <f>2*J179</f>
        <v>0.42737310318261601</v>
      </c>
      <c r="M179" s="20"/>
      <c r="N179" s="20"/>
      <c r="O179" s="58">
        <f>IF(F179="Repeatability","---", SQRT(L179^2+(N179*H179*0.01)^2)+ABS(M179)*0.01*H179)</f>
        <v>0.42737310318261601</v>
      </c>
      <c r="P179" s="6">
        <f>IF(F179="Repeatability","---", O179*100/H179)</f>
        <v>27.417005328113191</v>
      </c>
      <c r="Q179" s="31">
        <f>IF(F179="Repeatability", "n/a",IF(E179="MG_P_KG",6,IF(E179="G_P_100G",2,"n/a")))</f>
        <v>2</v>
      </c>
      <c r="R179" s="34">
        <f>IF(Q179="n/a","-",2*(H179*2^(1-0.5*LOG(H179/(10^Q179))))/100)</f>
        <v>0.1166432995788825</v>
      </c>
      <c r="S179" s="3">
        <f>IF(F179="Intermed. Precision","---",IF(LOG(J179/2)&lt;0,10^(TRUNC(LOG(J179/2))-1), 10^(TRUNC(LOG(J179/2)))))</f>
        <v>0.1</v>
      </c>
      <c r="T179" s="4">
        <f>2*SQRT(2)*J179</f>
        <v>0.60439683871433181</v>
      </c>
      <c r="U179" s="22" t="str">
        <f>IF(F179="Repeatability",10*J179,"---")</f>
        <v>---</v>
      </c>
      <c r="V179" s="22" t="str">
        <f>IF(AND(U179&gt;H179,U179&lt;&gt;"---"),"x","")</f>
        <v/>
      </c>
      <c r="W179" s="52">
        <v>42101</v>
      </c>
    </row>
    <row r="180" spans="1:23" ht="25.5" customHeight="1">
      <c r="A180" s="65" t="s">
        <v>26</v>
      </c>
      <c r="B180" s="8" t="s">
        <v>173</v>
      </c>
      <c r="C180" s="61"/>
      <c r="D180" s="10" t="s">
        <v>174</v>
      </c>
      <c r="E180" s="3" t="s">
        <v>30</v>
      </c>
      <c r="F180" s="42" t="s">
        <v>23</v>
      </c>
      <c r="G180" s="22" t="s">
        <v>177</v>
      </c>
      <c r="H180" s="37">
        <v>92.195652143928001</v>
      </c>
      <c r="I180" s="3">
        <v>667</v>
      </c>
      <c r="J180" s="27">
        <v>15.5153565153004</v>
      </c>
      <c r="K180" s="27" t="str">
        <f>IF(OR(LEFT(G180,3)="SRM", LEFT(G180,3)="IRM", LEFT(G180,3)="CRM"),"", IF((J180*100/H180)&gt;5,"x",""))</f>
        <v/>
      </c>
      <c r="L180" s="26">
        <f>2*J180</f>
        <v>31.030713030600801</v>
      </c>
      <c r="M180" s="20"/>
      <c r="N180" s="20"/>
      <c r="O180" s="58">
        <f>IF(F180="Repeatability","---", SQRT(L180^2+(N180*H180*0.01)^2)+ABS(M180)*0.01*H180)</f>
        <v>31.030713030600801</v>
      </c>
      <c r="P180" s="6">
        <f>IF(F180="Repeatability","---", O180*100/H180)</f>
        <v>33.657458143642494</v>
      </c>
      <c r="Q180" s="31">
        <f>IF(F180="Repeatability", "n/a",IF(E180="MG_P_KG",6,IF(E180="G_P_100G",2,"n/a")))</f>
        <v>6</v>
      </c>
      <c r="R180" s="34">
        <f>IF(Q180="n/a","-",2*(H180*2^(1-0.5*LOG(H180/(10^Q180))))/100)</f>
        <v>14.932826914462145</v>
      </c>
      <c r="S180" s="3">
        <f>IF(F180="Intermed. Precision","---",IF(LOG(J180/2)&lt;0,10^(TRUNC(LOG(J180/2))-1), 10^(TRUNC(LOG(J180/2)))))</f>
        <v>1</v>
      </c>
      <c r="T180" s="4">
        <f>2*SQRT(2)*J180</f>
        <v>43.884055217983182</v>
      </c>
      <c r="U180" s="22" t="str">
        <f>IF(F180="Repeatability",10*J180,"---")</f>
        <v>---</v>
      </c>
      <c r="V180" s="22" t="str">
        <f>IF(AND(U180&gt;H180,U180&lt;&gt;"---"),"x","")</f>
        <v/>
      </c>
      <c r="W180" s="52">
        <v>42101</v>
      </c>
    </row>
    <row r="181" spans="1:23" ht="25.5" hidden="1" customHeight="1">
      <c r="A181" s="65" t="s">
        <v>67</v>
      </c>
      <c r="B181" s="8" t="s">
        <v>173</v>
      </c>
      <c r="C181" s="61"/>
      <c r="D181" s="10" t="s">
        <v>174</v>
      </c>
      <c r="E181" s="3" t="s">
        <v>30</v>
      </c>
      <c r="F181" s="42" t="s">
        <v>24</v>
      </c>
      <c r="G181" s="22" t="s">
        <v>25</v>
      </c>
      <c r="H181" s="37">
        <v>0.77396028248587601</v>
      </c>
      <c r="I181" s="3">
        <v>354</v>
      </c>
      <c r="J181" s="27">
        <v>3.0561994508430501E-2</v>
      </c>
      <c r="K181" s="27" t="str">
        <f>IF(OR(LEFT(G181,3)="SRM", LEFT(G181,3)="IRM", LEFT(G181,3)="CRM"),"", IF((J181*100/H181)&gt;5,"x",""))</f>
        <v/>
      </c>
      <c r="L181" s="26">
        <f>2*J181</f>
        <v>6.1123989016861002E-2</v>
      </c>
      <c r="M181" s="20"/>
      <c r="N181" s="20"/>
      <c r="O181" s="58" t="str">
        <f>IF(F181="Repeatability","---", SQRT(L181^2+(N181*H181*0.01)^2)+ABS(M181)*0.01*H181)</f>
        <v>---</v>
      </c>
      <c r="P181" s="6" t="str">
        <f>IF(F181="Repeatability","---", O181*100/H181)</f>
        <v>---</v>
      </c>
      <c r="Q181" s="31" t="str">
        <f>IF(F181="Repeatability", "n/a",IF(E181="MG_P_KG",6,IF(E181="G_P_100G",2,"n/a")))</f>
        <v>n/a</v>
      </c>
      <c r="R181" s="34" t="str">
        <f>IF(Q181="n/a","-",2*(H181*2^(1-0.5*LOG(H181/(10^Q181))))/100)</f>
        <v>-</v>
      </c>
      <c r="S181" s="3">
        <f>IF(F181="Intermed. Precision","---",IF(LOG(J181/2)&lt;0,10^(TRUNC(LOG(J181/2))-1), 10^(TRUNC(LOG(J181/2)))))</f>
        <v>0.01</v>
      </c>
      <c r="T181" s="4">
        <f>2*SQRT(2)*J181</f>
        <v>8.6442374253988943E-2</v>
      </c>
      <c r="U181" s="22">
        <f>IF(F181="Repeatability",10*J181,"---")</f>
        <v>0.30561994508430501</v>
      </c>
      <c r="V181" s="22" t="str">
        <f>IF(AND(U181&gt;H181,U181&lt;&gt;"---"),"x","")</f>
        <v/>
      </c>
      <c r="W181" s="52">
        <v>42101</v>
      </c>
    </row>
    <row r="182" spans="1:23" ht="25.5" customHeight="1">
      <c r="A182" s="65" t="s">
        <v>26</v>
      </c>
      <c r="B182" s="8" t="s">
        <v>173</v>
      </c>
      <c r="C182" s="61"/>
      <c r="D182" s="10" t="s">
        <v>174</v>
      </c>
      <c r="E182" s="3" t="s">
        <v>30</v>
      </c>
      <c r="F182" s="19" t="s">
        <v>23</v>
      </c>
      <c r="G182" s="22" t="s">
        <v>124</v>
      </c>
      <c r="H182" s="37">
        <v>0.67514929687500003</v>
      </c>
      <c r="I182" s="3">
        <v>256</v>
      </c>
      <c r="J182" s="27">
        <v>0.154191968355638</v>
      </c>
      <c r="K182" s="27" t="str">
        <f>IF(OR(LEFT(G182,3)="SRM", LEFT(G182,3)="IRM", LEFT(G182,3)="CRM"),"", IF((J182*100/H182)&gt;5,"x",""))</f>
        <v/>
      </c>
      <c r="L182" s="26">
        <f>2*J182</f>
        <v>0.30838393671127601</v>
      </c>
      <c r="M182" s="20"/>
      <c r="N182" s="20"/>
      <c r="O182" s="58">
        <f>IF(F182="Repeatability","---", SQRT(L182^2+(N182*H182*0.01)^2)+ABS(M182)*0.01*H182)</f>
        <v>0.30838393671127601</v>
      </c>
      <c r="P182" s="6">
        <f>IF(F182="Repeatability","---", O182*100/H182)</f>
        <v>45.676406409465834</v>
      </c>
      <c r="Q182" s="31">
        <f>IF(F182="Repeatability", "n/a",IF(E182="MG_P_KG",6,IF(E182="G_P_100G",2,"n/a")))</f>
        <v>6</v>
      </c>
      <c r="R182" s="34">
        <f>IF(Q182="n/a","-",2*(H182*2^(1-0.5*LOG(H182/(10^Q182))))/100)</f>
        <v>0.22920689809091133</v>
      </c>
      <c r="S182" s="3">
        <f>IF(F182="Intermed. Precision","---",IF(LOG(J182/2)&lt;0,10^(TRUNC(LOG(J182/2))-1), 10^(TRUNC(LOG(J182/2)))))</f>
        <v>0.01</v>
      </c>
      <c r="T182" s="4">
        <f>2*SQRT(2)*J182</f>
        <v>0.43612074571509274</v>
      </c>
      <c r="U182" s="22" t="str">
        <f>IF(F182="Repeatability",10*J182,"---")</f>
        <v>---</v>
      </c>
      <c r="V182" s="22" t="str">
        <f>IF(AND(U182&gt;H182,U182&lt;&gt;"---"),"x","")</f>
        <v/>
      </c>
      <c r="W182" s="52">
        <v>42101</v>
      </c>
    </row>
    <row r="183" spans="1:23" ht="25.5" hidden="1" customHeight="1">
      <c r="A183" s="65" t="s">
        <v>71</v>
      </c>
      <c r="B183" s="8" t="s">
        <v>173</v>
      </c>
      <c r="C183" s="61"/>
      <c r="D183" s="10" t="s">
        <v>174</v>
      </c>
      <c r="E183" s="3" t="s">
        <v>30</v>
      </c>
      <c r="F183" s="19" t="s">
        <v>24</v>
      </c>
      <c r="G183" s="22" t="s">
        <v>25</v>
      </c>
      <c r="H183" s="37">
        <v>0.30776237668161399</v>
      </c>
      <c r="I183" s="3">
        <v>223</v>
      </c>
      <c r="J183" s="27">
        <v>2.8467754482773701E-2</v>
      </c>
      <c r="K183" s="27" t="str">
        <f>IF(OR(LEFT(G183,3)="SRM", LEFT(G183,3)="IRM", LEFT(G183,3)="CRM"),"", IF((J183*100/H183)&gt;5,"x",""))</f>
        <v>x</v>
      </c>
      <c r="L183" s="26">
        <f>2*J183</f>
        <v>5.6935508965547402E-2</v>
      </c>
      <c r="M183" s="20"/>
      <c r="N183" s="20"/>
      <c r="O183" s="58" t="str">
        <f>IF(F183="Repeatability","---", SQRT(L183^2+(N183*H183*0.01)^2)+ABS(M183)*0.01*H183)</f>
        <v>---</v>
      </c>
      <c r="P183" s="6" t="str">
        <f>IF(F183="Repeatability","---", O183*100/H183)</f>
        <v>---</v>
      </c>
      <c r="Q183" s="31" t="str">
        <f>IF(F183="Repeatability", "n/a",IF(E183="MG_P_KG",6,IF(E183="G_P_100G",2,"n/a")))</f>
        <v>n/a</v>
      </c>
      <c r="R183" s="34" t="str">
        <f>IF(Q183="n/a","-",2*(H183*2^(1-0.5*LOG(H183/(10^Q183))))/100)</f>
        <v>-</v>
      </c>
      <c r="S183" s="3">
        <f>IF(F183="Intermed. Precision","---",IF(LOG(J183/2)&lt;0,10^(TRUNC(LOG(J183/2))-1), 10^(TRUNC(LOG(J183/2)))))</f>
        <v>0.01</v>
      </c>
      <c r="T183" s="4">
        <f>2*SQRT(2)*J183</f>
        <v>8.0518968959692086E-2</v>
      </c>
      <c r="U183" s="22">
        <f>IF(F183="Repeatability",10*J183,"---")</f>
        <v>0.28467754482773699</v>
      </c>
      <c r="V183" s="22" t="str">
        <f>IF(AND(U183&gt;H183,U183&lt;&gt;"---"),"x","")</f>
        <v/>
      </c>
      <c r="W183" s="52">
        <v>42101</v>
      </c>
    </row>
    <row r="184" spans="1:23" ht="25.5" hidden="1" customHeight="1">
      <c r="A184" s="65" t="s">
        <v>69</v>
      </c>
      <c r="B184" s="8" t="s">
        <v>173</v>
      </c>
      <c r="C184" s="61"/>
      <c r="D184" s="10" t="s">
        <v>174</v>
      </c>
      <c r="E184" s="3" t="s">
        <v>30</v>
      </c>
      <c r="F184" s="42" t="s">
        <v>24</v>
      </c>
      <c r="G184" s="22" t="s">
        <v>25</v>
      </c>
      <c r="H184" s="37">
        <v>0.37268189393939399</v>
      </c>
      <c r="I184" s="3">
        <v>132</v>
      </c>
      <c r="J184" s="27">
        <v>2.8193044549761698E-2</v>
      </c>
      <c r="K184" s="27" t="str">
        <f>IF(OR(LEFT(G184,3)="SRM", LEFT(G184,3)="IRM", LEFT(G184,3)="CRM"),"", IF((J184*100/H184)&gt;5,"x",""))</f>
        <v>x</v>
      </c>
      <c r="L184" s="26">
        <f>2*J184</f>
        <v>5.6386089099523397E-2</v>
      </c>
      <c r="M184" s="20"/>
      <c r="N184" s="20"/>
      <c r="O184" s="58" t="str">
        <f>IF(F184="Repeatability","---", SQRT(L184^2+(N184*H184*0.01)^2)+ABS(M184)*0.01*H184)</f>
        <v>---</v>
      </c>
      <c r="P184" s="6" t="str">
        <f>IF(F184="Repeatability","---", O184*100/H184)</f>
        <v>---</v>
      </c>
      <c r="Q184" s="31" t="str">
        <f>IF(F184="Repeatability", "n/a",IF(E184="MG_P_KG",6,IF(E184="G_P_100G",2,"n/a")))</f>
        <v>n/a</v>
      </c>
      <c r="R184" s="34" t="str">
        <f>IF(Q184="n/a","-",2*(H184*2^(1-0.5*LOG(H184/(10^Q184))))/100)</f>
        <v>-</v>
      </c>
      <c r="S184" s="3">
        <f>IF(F184="Intermed. Precision","---",IF(LOG(J184/2)&lt;0,10^(TRUNC(LOG(J184/2))-1), 10^(TRUNC(LOG(J184/2)))))</f>
        <v>0.01</v>
      </c>
      <c r="T184" s="4">
        <f>2*SQRT(2)*J184</f>
        <v>7.9741971933723732E-2</v>
      </c>
      <c r="U184" s="22">
        <f>IF(F184="Repeatability",10*J184,"---")</f>
        <v>0.28193044549761698</v>
      </c>
      <c r="V184" s="22" t="str">
        <f>IF(AND(U184&gt;H184,U184&lt;&gt;"---"),"x","")</f>
        <v/>
      </c>
      <c r="W184" s="52">
        <v>42101</v>
      </c>
    </row>
    <row r="185" spans="1:23" ht="25.5" hidden="1" customHeight="1">
      <c r="A185" s="65" t="s">
        <v>82</v>
      </c>
      <c r="B185" s="8" t="s">
        <v>173</v>
      </c>
      <c r="C185" s="61"/>
      <c r="D185" s="10" t="s">
        <v>174</v>
      </c>
      <c r="E185" s="3" t="s">
        <v>30</v>
      </c>
      <c r="F185" s="19" t="s">
        <v>24</v>
      </c>
      <c r="G185" s="22" t="s">
        <v>25</v>
      </c>
      <c r="H185" s="37">
        <v>0.405210341880342</v>
      </c>
      <c r="I185" s="3">
        <v>117</v>
      </c>
      <c r="J185" s="27">
        <v>3.1663543887860399E-2</v>
      </c>
      <c r="K185" s="27" t="str">
        <f>IF(OR(LEFT(G185,3)="SRM", LEFT(G185,3)="IRM", LEFT(G185,3)="CRM"),"", IF((J185*100/H185)&gt;5,"x",""))</f>
        <v>x</v>
      </c>
      <c r="L185" s="26">
        <f>2*J185</f>
        <v>6.3327087775720797E-2</v>
      </c>
      <c r="M185" s="20"/>
      <c r="N185" s="20"/>
      <c r="O185" s="58" t="str">
        <f>IF(F185="Repeatability","---", SQRT(L185^2+(N185*H185*0.01)^2)+ABS(M185)*0.01*H185)</f>
        <v>---</v>
      </c>
      <c r="P185" s="6" t="str">
        <f>IF(F185="Repeatability","---", O185*100/H185)</f>
        <v>---</v>
      </c>
      <c r="Q185" s="31" t="str">
        <f>IF(F185="Repeatability", "n/a",IF(E185="MG_P_KG",6,IF(E185="G_P_100G",2,"n/a")))</f>
        <v>n/a</v>
      </c>
      <c r="R185" s="34" t="str">
        <f>IF(Q185="n/a","-",2*(H185*2^(1-0.5*LOG(H185/(10^Q185))))/100)</f>
        <v>-</v>
      </c>
      <c r="S185" s="3">
        <f>IF(F185="Intermed. Precision","---",IF(LOG(J185/2)&lt;0,10^(TRUNC(LOG(J185/2))-1), 10^(TRUNC(LOG(J185/2)))))</f>
        <v>0.01</v>
      </c>
      <c r="T185" s="4">
        <f>2*SQRT(2)*J185</f>
        <v>8.95580263980158E-2</v>
      </c>
      <c r="U185" s="22">
        <f>IF(F185="Repeatability",10*J185,"---")</f>
        <v>0.31663543887860401</v>
      </c>
      <c r="V185" s="22" t="str">
        <f>IF(AND(U185&gt;H185,U185&lt;&gt;"---"),"x","")</f>
        <v/>
      </c>
      <c r="W185" s="52">
        <v>42101</v>
      </c>
    </row>
    <row r="186" spans="1:23" ht="25.5" customHeight="1">
      <c r="A186" s="65" t="s">
        <v>67</v>
      </c>
      <c r="B186" s="8" t="s">
        <v>173</v>
      </c>
      <c r="C186" s="61"/>
      <c r="D186" s="10" t="s">
        <v>174</v>
      </c>
      <c r="E186" s="3" t="s">
        <v>30</v>
      </c>
      <c r="F186" s="42" t="s">
        <v>23</v>
      </c>
      <c r="G186" s="22" t="s">
        <v>4</v>
      </c>
      <c r="H186" s="37">
        <v>1.0768824778761099</v>
      </c>
      <c r="I186" s="3">
        <v>113</v>
      </c>
      <c r="J186" s="27">
        <v>0.102345318972031</v>
      </c>
      <c r="K186" s="27" t="str">
        <f>IF(OR(LEFT(G186,3)="SRM", LEFT(G186,3)="IRM", LEFT(G186,3)="CRM"),"", IF((J186*100/H186)&gt;5,"x",""))</f>
        <v>x</v>
      </c>
      <c r="L186" s="26">
        <f>2*J186</f>
        <v>0.204690637944062</v>
      </c>
      <c r="M186" s="20"/>
      <c r="N186" s="20"/>
      <c r="O186" s="58">
        <f>IF(F186="Repeatability","---", SQRT(L186^2+(N186*H186*0.01)^2)+ABS(M186)*0.01*H186)</f>
        <v>0.204690637944062</v>
      </c>
      <c r="P186" s="6">
        <f>IF(F186="Repeatability","---", O186*100/H186)</f>
        <v>19.007704382725656</v>
      </c>
      <c r="Q186" s="31">
        <f>IF(F186="Repeatability", "n/a",IF(E186="MG_P_KG",6,IF(E186="G_P_100G",2,"n/a")))</f>
        <v>6</v>
      </c>
      <c r="R186" s="34">
        <f>IF(Q186="n/a","-",2*(H186*2^(1-0.5*LOG(H186/(10^Q186))))/100)</f>
        <v>0.34078186524939236</v>
      </c>
      <c r="S186" s="3">
        <f>IF(F186="Intermed. Precision","---",IF(LOG(J186/2)&lt;0,10^(TRUNC(LOG(J186/2))-1), 10^(TRUNC(LOG(J186/2)))))</f>
        <v>0.01</v>
      </c>
      <c r="T186" s="4">
        <f>2*SQRT(2)*J186</f>
        <v>0.28947627627129335</v>
      </c>
      <c r="U186" s="22" t="str">
        <f>IF(F186="Repeatability",10*J186,"---")</f>
        <v>---</v>
      </c>
      <c r="V186" s="22" t="str">
        <f>IF(AND(U186&gt;H186,U186&lt;&gt;"---"),"x","")</f>
        <v/>
      </c>
      <c r="W186" s="52">
        <v>42101</v>
      </c>
    </row>
    <row r="187" spans="1:23" ht="25.5" hidden="1" customHeight="1">
      <c r="A187" s="65" t="s">
        <v>29</v>
      </c>
      <c r="B187" s="8" t="s">
        <v>173</v>
      </c>
      <c r="C187" s="61"/>
      <c r="D187" s="10" t="s">
        <v>174</v>
      </c>
      <c r="E187" s="3" t="s">
        <v>30</v>
      </c>
      <c r="F187" s="42" t="s">
        <v>24</v>
      </c>
      <c r="G187" s="22" t="s">
        <v>25</v>
      </c>
      <c r="H187" s="37">
        <v>0.36658164556961997</v>
      </c>
      <c r="I187" s="3">
        <v>79</v>
      </c>
      <c r="J187" s="27">
        <v>2.6550633618985801E-2</v>
      </c>
      <c r="K187" s="27" t="str">
        <f>IF(OR(LEFT(G187,3)="SRM", LEFT(G187,3)="IRM", LEFT(G187,3)="CRM"),"", IF((J187*100/H187)&gt;5,"x",""))</f>
        <v>x</v>
      </c>
      <c r="L187" s="26">
        <f>2*J187</f>
        <v>5.3101267237971601E-2</v>
      </c>
      <c r="M187" s="20"/>
      <c r="N187" s="20"/>
      <c r="O187" s="58" t="str">
        <f>IF(F187="Repeatability","---", SQRT(L187^2+(N187*H187*0.01)^2)+ABS(M187)*0.01*H187)</f>
        <v>---</v>
      </c>
      <c r="P187" s="6" t="str">
        <f>IF(F187="Repeatability","---", O187*100/H187)</f>
        <v>---</v>
      </c>
      <c r="Q187" s="31" t="str">
        <f>IF(F187="Repeatability", "n/a",IF(E187="MG_P_KG",6,IF(E187="G_P_100G",2,"n/a")))</f>
        <v>n/a</v>
      </c>
      <c r="R187" s="34" t="str">
        <f>IF(Q187="n/a","-",2*(H187*2^(1-0.5*LOG(H187/(10^Q187))))/100)</f>
        <v>-</v>
      </c>
      <c r="S187" s="3">
        <f>IF(F187="Intermed. Precision","---",IF(LOG(J187/2)&lt;0,10^(TRUNC(LOG(J187/2))-1), 10^(TRUNC(LOG(J187/2)))))</f>
        <v>0.01</v>
      </c>
      <c r="T187" s="4">
        <f>2*SQRT(2)*J187</f>
        <v>7.5096532307137545E-2</v>
      </c>
      <c r="U187" s="22">
        <f>IF(F187="Repeatability",10*J187,"---")</f>
        <v>0.26550633618985803</v>
      </c>
      <c r="V187" s="22" t="str">
        <f>IF(AND(U187&gt;H187,U187&lt;&gt;"---"),"x","")</f>
        <v/>
      </c>
      <c r="W187" s="52">
        <v>42101</v>
      </c>
    </row>
    <row r="188" spans="1:23" ht="25.5" hidden="1" customHeight="1">
      <c r="A188" s="65" t="s">
        <v>122</v>
      </c>
      <c r="B188" s="8" t="s">
        <v>173</v>
      </c>
      <c r="C188" s="61"/>
      <c r="D188" s="10" t="s">
        <v>174</v>
      </c>
      <c r="E188" s="3" t="s">
        <v>30</v>
      </c>
      <c r="F188" s="42" t="s">
        <v>24</v>
      </c>
      <c r="G188" s="22" t="s">
        <v>25</v>
      </c>
      <c r="H188" s="37">
        <v>2.7212689610389602</v>
      </c>
      <c r="I188" s="3">
        <v>77</v>
      </c>
      <c r="J188" s="27">
        <v>7.1334223430745594E-2</v>
      </c>
      <c r="K188" s="27" t="str">
        <f>IF(OR(LEFT(G188,3)="SRM", LEFT(G188,3)="IRM", LEFT(G188,3)="CRM"),"", IF((J188*100/H188)&gt;5,"x",""))</f>
        <v/>
      </c>
      <c r="L188" s="26">
        <f>2*J188</f>
        <v>0.14266844686149119</v>
      </c>
      <c r="M188" s="20"/>
      <c r="N188" s="20"/>
      <c r="O188" s="58" t="str">
        <f>IF(F188="Repeatability","---", SQRT(L188^2+(N188*H188*0.01)^2)+ABS(M188)*0.01*H188)</f>
        <v>---</v>
      </c>
      <c r="P188" s="6" t="str">
        <f>IF(F188="Repeatability","---", O188*100/H188)</f>
        <v>---</v>
      </c>
      <c r="Q188" s="31" t="str">
        <f>IF(F188="Repeatability", "n/a",IF(E188="MG_P_KG",6,IF(E188="G_P_100G",2,"n/a")))</f>
        <v>n/a</v>
      </c>
      <c r="R188" s="34" t="str">
        <f>IF(Q188="n/a","-",2*(H188*2^(1-0.5*LOG(H188/(10^Q188))))/100)</f>
        <v>-</v>
      </c>
      <c r="S188" s="3">
        <f>IF(F188="Intermed. Precision","---",IF(LOG(J188/2)&lt;0,10^(TRUNC(LOG(J188/2))-1), 10^(TRUNC(LOG(J188/2)))))</f>
        <v>0.01</v>
      </c>
      <c r="T188" s="4">
        <f>2*SQRT(2)*J188</f>
        <v>0.20176365247422609</v>
      </c>
      <c r="U188" s="22">
        <f>IF(F188="Repeatability",10*J188,"---")</f>
        <v>0.71334223430745591</v>
      </c>
      <c r="V188" s="22" t="str">
        <f>IF(AND(U188&gt;H188,U188&lt;&gt;"---"),"x","")</f>
        <v/>
      </c>
      <c r="W188" s="52">
        <v>42101</v>
      </c>
    </row>
    <row r="189" spans="1:23" ht="25.5" hidden="1" customHeight="1">
      <c r="A189" s="65" t="s">
        <v>64</v>
      </c>
      <c r="B189" s="8" t="s">
        <v>173</v>
      </c>
      <c r="C189" s="61"/>
      <c r="D189" s="10" t="s">
        <v>174</v>
      </c>
      <c r="E189" s="3" t="s">
        <v>30</v>
      </c>
      <c r="F189" s="19" t="s">
        <v>24</v>
      </c>
      <c r="G189" s="22" t="s">
        <v>25</v>
      </c>
      <c r="H189" s="37">
        <v>0.75540878787878796</v>
      </c>
      <c r="I189" s="3">
        <v>66</v>
      </c>
      <c r="J189" s="27">
        <v>5.3975158076599798E-2</v>
      </c>
      <c r="K189" s="27" t="str">
        <f>IF(OR(LEFT(G189,3)="SRM", LEFT(G189,3)="IRM", LEFT(G189,3)="CRM"),"", IF((J189*100/H189)&gt;5,"x",""))</f>
        <v>x</v>
      </c>
      <c r="L189" s="26">
        <f>2*J189</f>
        <v>0.1079503161531996</v>
      </c>
      <c r="M189" s="20"/>
      <c r="N189" s="20"/>
      <c r="O189" s="58" t="str">
        <f>IF(F189="Repeatability","---", SQRT(L189^2+(N189*H189*0.01)^2)+ABS(M189)*0.01*H189)</f>
        <v>---</v>
      </c>
      <c r="P189" s="6" t="str">
        <f>IF(F189="Repeatability","---", O189*100/H189)</f>
        <v>---</v>
      </c>
      <c r="Q189" s="31" t="str">
        <f>IF(F189="Repeatability", "n/a",IF(E189="MG_P_KG",6,IF(E189="G_P_100G",2,"n/a")))</f>
        <v>n/a</v>
      </c>
      <c r="R189" s="34" t="str">
        <f>IF(Q189="n/a","-",2*(H189*2^(1-0.5*LOG(H189/(10^Q189))))/100)</f>
        <v>-</v>
      </c>
      <c r="S189" s="3">
        <f>IF(F189="Intermed. Precision","---",IF(LOG(J189/2)&lt;0,10^(TRUNC(LOG(J189/2))-1), 10^(TRUNC(LOG(J189/2)))))</f>
        <v>0.01</v>
      </c>
      <c r="T189" s="4">
        <f>2*SQRT(2)*J189</f>
        <v>0.15266480116631828</v>
      </c>
      <c r="U189" s="22">
        <f>IF(F189="Repeatability",10*J189,"---")</f>
        <v>0.53975158076599794</v>
      </c>
      <c r="V189" s="22" t="str">
        <f>IF(AND(U189&gt;H189,U189&lt;&gt;"---"),"x","")</f>
        <v/>
      </c>
      <c r="W189" s="52">
        <v>42101</v>
      </c>
    </row>
    <row r="190" spans="1:23" ht="25.5" hidden="1" customHeight="1">
      <c r="A190" s="65" t="s">
        <v>142</v>
      </c>
      <c r="B190" s="8" t="s">
        <v>173</v>
      </c>
      <c r="C190" s="61"/>
      <c r="D190" s="10" t="s">
        <v>174</v>
      </c>
      <c r="E190" s="3" t="s">
        <v>30</v>
      </c>
      <c r="F190" s="19" t="s">
        <v>24</v>
      </c>
      <c r="G190" s="22" t="s">
        <v>25</v>
      </c>
      <c r="H190" s="37">
        <v>0.183471851851852</v>
      </c>
      <c r="I190" s="3">
        <v>54</v>
      </c>
      <c r="J190" s="27">
        <v>3.0091929873614299E-2</v>
      </c>
      <c r="K190" s="27" t="str">
        <f>IF(OR(LEFT(G190,3)="SRM", LEFT(G190,3)="IRM", LEFT(G190,3)="CRM"),"", IF((J190*100/H190)&gt;5,"x",""))</f>
        <v>x</v>
      </c>
      <c r="L190" s="26">
        <f>2*J190</f>
        <v>6.0183859747228598E-2</v>
      </c>
      <c r="M190" s="20"/>
      <c r="N190" s="20"/>
      <c r="O190" s="58" t="str">
        <f>IF(F190="Repeatability","---", SQRT(L190^2+(N190*H190*0.01)^2)+ABS(M190)*0.01*H190)</f>
        <v>---</v>
      </c>
      <c r="P190" s="6" t="str">
        <f>IF(F190="Repeatability","---", O190*100/H190)</f>
        <v>---</v>
      </c>
      <c r="Q190" s="31" t="str">
        <f>IF(F190="Repeatability", "n/a",IF(E190="MG_P_KG",6,IF(E190="G_P_100G",2,"n/a")))</f>
        <v>n/a</v>
      </c>
      <c r="R190" s="34" t="str">
        <f>IF(Q190="n/a","-",2*(H190*2^(1-0.5*LOG(H190/(10^Q190))))/100)</f>
        <v>-</v>
      </c>
      <c r="S190" s="3">
        <f>IF(F190="Intermed. Precision","---",IF(LOG(J190/2)&lt;0,10^(TRUNC(LOG(J190/2))-1), 10^(TRUNC(LOG(J190/2)))))</f>
        <v>0.01</v>
      </c>
      <c r="T190" s="4">
        <f>2*SQRT(2)*J190</f>
        <v>8.5112830690490887E-2</v>
      </c>
      <c r="U190" s="22">
        <f>IF(F190="Repeatability",10*J190,"---")</f>
        <v>0.30091929873614298</v>
      </c>
      <c r="V190" s="22" t="str">
        <f>IF(AND(U190&gt;H190,U190&lt;&gt;"---"),"x","")</f>
        <v>x</v>
      </c>
      <c r="W190" s="52">
        <v>42101</v>
      </c>
    </row>
    <row r="191" spans="1:23" ht="25.5" hidden="1" customHeight="1">
      <c r="A191" s="65" t="s">
        <v>52</v>
      </c>
      <c r="B191" s="8" t="s">
        <v>173</v>
      </c>
      <c r="C191" s="61"/>
      <c r="D191" s="10" t="s">
        <v>174</v>
      </c>
      <c r="E191" s="3" t="s">
        <v>30</v>
      </c>
      <c r="F191" s="19" t="s">
        <v>24</v>
      </c>
      <c r="G191" s="22" t="s">
        <v>25</v>
      </c>
      <c r="H191" s="37">
        <v>0.34637962962962998</v>
      </c>
      <c r="I191" s="3">
        <v>54</v>
      </c>
      <c r="J191" s="27">
        <v>2.7618887223809001E-2</v>
      </c>
      <c r="K191" s="27" t="str">
        <f>IF(OR(LEFT(G191,3)="SRM", LEFT(G191,3)="IRM", LEFT(G191,3)="CRM"),"", IF((J191*100/H191)&gt;5,"x",""))</f>
        <v>x</v>
      </c>
      <c r="L191" s="26">
        <f>2*J191</f>
        <v>5.5237774447618002E-2</v>
      </c>
      <c r="M191" s="20"/>
      <c r="N191" s="20"/>
      <c r="O191" s="58" t="str">
        <f>IF(F191="Repeatability","---", SQRT(L191^2+(N191*H191*0.01)^2)+ABS(M191)*0.01*H191)</f>
        <v>---</v>
      </c>
      <c r="P191" s="6" t="str">
        <f>IF(F191="Repeatability","---", O191*100/H191)</f>
        <v>---</v>
      </c>
      <c r="Q191" s="31" t="str">
        <f>IF(F191="Repeatability", "n/a",IF(E191="MG_P_KG",6,IF(E191="G_P_100G",2,"n/a")))</f>
        <v>n/a</v>
      </c>
      <c r="R191" s="34" t="str">
        <f>IF(Q191="n/a","-",2*(H191*2^(1-0.5*LOG(H191/(10^Q191))))/100)</f>
        <v>-</v>
      </c>
      <c r="S191" s="3">
        <f>IF(F191="Intermed. Precision","---",IF(LOG(J191/2)&lt;0,10^(TRUNC(LOG(J191/2))-1), 10^(TRUNC(LOG(J191/2)))))</f>
        <v>0.01</v>
      </c>
      <c r="T191" s="4">
        <f>2*SQRT(2)*J191</f>
        <v>7.8118009779127376E-2</v>
      </c>
      <c r="U191" s="22">
        <f>IF(F191="Repeatability",10*J191,"---")</f>
        <v>0.27618887223809002</v>
      </c>
      <c r="V191" s="22" t="str">
        <f>IF(AND(U191&gt;H191,U191&lt;&gt;"---"),"x","")</f>
        <v/>
      </c>
      <c r="W191" s="52">
        <v>42101</v>
      </c>
    </row>
    <row r="192" spans="1:23" ht="25.5" customHeight="1">
      <c r="A192" s="65" t="s">
        <v>26</v>
      </c>
      <c r="B192" s="8" t="s">
        <v>173</v>
      </c>
      <c r="C192" s="61"/>
      <c r="D192" s="10" t="s">
        <v>174</v>
      </c>
      <c r="E192" s="3" t="s">
        <v>30</v>
      </c>
      <c r="F192" s="42" t="s">
        <v>23</v>
      </c>
      <c r="G192" s="22" t="s">
        <v>178</v>
      </c>
      <c r="H192" s="37">
        <v>164.92777529411799</v>
      </c>
      <c r="I192" s="3">
        <v>51</v>
      </c>
      <c r="J192" s="27">
        <v>16.785770928129399</v>
      </c>
      <c r="K192" s="27" t="str">
        <f>IF(OR(LEFT(G192,3)="SRM", LEFT(G192,3)="IRM", LEFT(G192,3)="CRM"),"", IF((J192*100/H192)&gt;5,"x",""))</f>
        <v/>
      </c>
      <c r="L192" s="26">
        <f>2*J192</f>
        <v>33.571541856258797</v>
      </c>
      <c r="M192" s="20"/>
      <c r="N192" s="20"/>
      <c r="O192" s="58">
        <f>IF(F192="Repeatability","---", SQRT(L192^2+(N192*H192*0.01)^2)+ABS(M192)*0.01*H192)</f>
        <v>33.571541856258797</v>
      </c>
      <c r="P192" s="6">
        <f>IF(F192="Repeatability","---", O192*100/H192)</f>
        <v>20.355299037042244</v>
      </c>
      <c r="Q192" s="31">
        <f>IF(F192="Repeatability", "n/a",IF(E192="MG_P_KG",6,IF(E192="G_P_100G",2,"n/a")))</f>
        <v>6</v>
      </c>
      <c r="R192" s="34">
        <f>IF(Q192="n/a","-",2*(H192*2^(1-0.5*LOG(H192/(10^Q192))))/100)</f>
        <v>24.474160710747004</v>
      </c>
      <c r="S192" s="3">
        <f>IF(F192="Intermed. Precision","---",IF(LOG(J192/2)&lt;0,10^(TRUNC(LOG(J192/2))-1), 10^(TRUNC(LOG(J192/2)))))</f>
        <v>1</v>
      </c>
      <c r="T192" s="4">
        <f>2*SQRT(2)*J192</f>
        <v>47.477329802897223</v>
      </c>
      <c r="U192" s="22" t="str">
        <f>IF(F192="Repeatability",10*J192,"---")</f>
        <v>---</v>
      </c>
      <c r="V192" s="22" t="str">
        <f>IF(AND(U192&gt;H192,U192&lt;&gt;"---"),"x","")</f>
        <v/>
      </c>
      <c r="W192" s="52">
        <v>42101</v>
      </c>
    </row>
    <row r="193" spans="1:23" ht="25.5" hidden="1" customHeight="1">
      <c r="A193" s="65" t="s">
        <v>61</v>
      </c>
      <c r="B193" s="8" t="s">
        <v>173</v>
      </c>
      <c r="C193" s="61"/>
      <c r="D193" s="10" t="s">
        <v>174</v>
      </c>
      <c r="E193" s="3" t="s">
        <v>30</v>
      </c>
      <c r="F193" s="19" t="s">
        <v>24</v>
      </c>
      <c r="G193" s="22" t="s">
        <v>25</v>
      </c>
      <c r="H193" s="37">
        <v>8.16101723404255</v>
      </c>
      <c r="I193" s="3">
        <v>47</v>
      </c>
      <c r="J193" s="27">
        <v>5.9775462027810998E-2</v>
      </c>
      <c r="K193" s="27" t="str">
        <f>IF(OR(LEFT(G193,3)="SRM", LEFT(G193,3)="IRM", LEFT(G193,3)="CRM"),"", IF((J193*100/H193)&gt;5,"x",""))</f>
        <v/>
      </c>
      <c r="L193" s="26">
        <f>2*J193</f>
        <v>0.119550924055622</v>
      </c>
      <c r="M193" s="20"/>
      <c r="N193" s="20"/>
      <c r="O193" s="58" t="str">
        <f>IF(F193="Repeatability","---", SQRT(L193^2+(N193*H193*0.01)^2)+ABS(M193)*0.01*H193)</f>
        <v>---</v>
      </c>
      <c r="P193" s="6" t="str">
        <f>IF(F193="Repeatability","---", O193*100/H193)</f>
        <v>---</v>
      </c>
      <c r="Q193" s="31" t="str">
        <f>IF(F193="Repeatability", "n/a",IF(E193="MG_P_KG",6,IF(E193="G_P_100G",2,"n/a")))</f>
        <v>n/a</v>
      </c>
      <c r="R193" s="34" t="str">
        <f>IF(Q193="n/a","-",2*(H193*2^(1-0.5*LOG(H193/(10^Q193))))/100)</f>
        <v>-</v>
      </c>
      <c r="S193" s="3">
        <f>IF(F193="Intermed. Precision","---",IF(LOG(J193/2)&lt;0,10^(TRUNC(LOG(J193/2))-1), 10^(TRUNC(LOG(J193/2)))))</f>
        <v>0.01</v>
      </c>
      <c r="T193" s="4">
        <f>2*SQRT(2)*J193</f>
        <v>0.16907053819369655</v>
      </c>
      <c r="U193" s="22">
        <f>IF(F193="Repeatability",10*J193,"---")</f>
        <v>0.59775462027810999</v>
      </c>
      <c r="V193" s="22" t="str">
        <f>IF(AND(U193&gt;H193,U193&lt;&gt;"---"),"x","")</f>
        <v/>
      </c>
      <c r="W193" s="52">
        <v>42101</v>
      </c>
    </row>
    <row r="194" spans="1:23" ht="25.5" customHeight="1">
      <c r="A194" s="65" t="s">
        <v>64</v>
      </c>
      <c r="B194" s="8" t="s">
        <v>173</v>
      </c>
      <c r="C194" s="61"/>
      <c r="D194" s="10" t="s">
        <v>174</v>
      </c>
      <c r="E194" s="3" t="s">
        <v>30</v>
      </c>
      <c r="F194" s="19" t="s">
        <v>23</v>
      </c>
      <c r="G194" s="22" t="s">
        <v>4</v>
      </c>
      <c r="H194" s="37">
        <v>0.77174555555555602</v>
      </c>
      <c r="I194" s="3">
        <v>45</v>
      </c>
      <c r="J194" s="27">
        <v>0.10779999207379901</v>
      </c>
      <c r="K194" s="27" t="str">
        <f>IF(OR(LEFT(G194,3)="SRM", LEFT(G194,3)="IRM", LEFT(G194,3)="CRM"),"", IF((J194*100/H194)&gt;5,"x",""))</f>
        <v>x</v>
      </c>
      <c r="L194" s="26">
        <f>2*J194</f>
        <v>0.21559998414759801</v>
      </c>
      <c r="M194" s="20"/>
      <c r="N194" s="20"/>
      <c r="O194" s="58">
        <f>IF(F194="Repeatability","---", SQRT(L194^2+(N194*H194*0.01)^2)+ABS(M194)*0.01*H194)</f>
        <v>0.21559998414759801</v>
      </c>
      <c r="P194" s="6">
        <f>IF(F194="Repeatability","---", O194*100/H194)</f>
        <v>27.936666767376998</v>
      </c>
      <c r="Q194" s="31">
        <f>IF(F194="Repeatability", "n/a",IF(E194="MG_P_KG",6,IF(E194="G_P_100G",2,"n/a")))</f>
        <v>6</v>
      </c>
      <c r="R194" s="34">
        <f>IF(Q194="n/a","-",2*(H194*2^(1-0.5*LOG(H194/(10^Q194))))/100)</f>
        <v>0.25677985271316017</v>
      </c>
      <c r="S194" s="3">
        <f>IF(F194="Intermed. Precision","---",IF(LOG(J194/2)&lt;0,10^(TRUNC(LOG(J194/2))-1), 10^(TRUNC(LOG(J194/2)))))</f>
        <v>0.01</v>
      </c>
      <c r="T194" s="4">
        <f>2*SQRT(2)*J194</f>
        <v>0.30490442162895742</v>
      </c>
      <c r="U194" s="22" t="str">
        <f>IF(F194="Repeatability",10*J194,"---")</f>
        <v>---</v>
      </c>
      <c r="V194" s="22" t="str">
        <f>IF(AND(U194&gt;H194,U194&lt;&gt;"---"),"x","")</f>
        <v/>
      </c>
      <c r="W194" s="52">
        <v>42101</v>
      </c>
    </row>
    <row r="195" spans="1:23" ht="25.5" hidden="1" customHeight="1">
      <c r="A195" s="65" t="s">
        <v>81</v>
      </c>
      <c r="B195" s="8" t="s">
        <v>173</v>
      </c>
      <c r="C195" s="61"/>
      <c r="D195" s="10" t="s">
        <v>174</v>
      </c>
      <c r="E195" s="3" t="s">
        <v>30</v>
      </c>
      <c r="F195" s="42" t="s">
        <v>24</v>
      </c>
      <c r="G195" s="22" t="s">
        <v>25</v>
      </c>
      <c r="H195" s="37">
        <v>0.67506954545454501</v>
      </c>
      <c r="I195" s="3">
        <v>44</v>
      </c>
      <c r="J195" s="27">
        <v>4.7878688547676997E-2</v>
      </c>
      <c r="K195" s="27" t="str">
        <f>IF(OR(LEFT(G195,3)="SRM", LEFT(G195,3)="IRM", LEFT(G195,3)="CRM"),"", IF((J195*100/H195)&gt;5,"x",""))</f>
        <v>x</v>
      </c>
      <c r="L195" s="26">
        <f>2*J195</f>
        <v>9.5757377095353993E-2</v>
      </c>
      <c r="M195" s="20"/>
      <c r="N195" s="20"/>
      <c r="O195" s="58" t="str">
        <f>IF(F195="Repeatability","---", SQRT(L195^2+(N195*H195*0.01)^2)+ABS(M195)*0.01*H195)</f>
        <v>---</v>
      </c>
      <c r="P195" s="6" t="str">
        <f>IF(F195="Repeatability","---", O195*100/H195)</f>
        <v>---</v>
      </c>
      <c r="Q195" s="31" t="str">
        <f>IF(F195="Repeatability", "n/a",IF(E195="MG_P_KG",6,IF(E195="G_P_100G",2,"n/a")))</f>
        <v>n/a</v>
      </c>
      <c r="R195" s="34" t="str">
        <f>IF(Q195="n/a","-",2*(H195*2^(1-0.5*LOG(H195/(10^Q195))))/100)</f>
        <v>-</v>
      </c>
      <c r="S195" s="3">
        <f>IF(F195="Intermed. Precision","---",IF(LOG(J195/2)&lt;0,10^(TRUNC(LOG(J195/2))-1), 10^(TRUNC(LOG(J195/2)))))</f>
        <v>0.01</v>
      </c>
      <c r="T195" s="4">
        <f>2*SQRT(2)*J195</f>
        <v>0.1354213813855244</v>
      </c>
      <c r="U195" s="22">
        <f>IF(F195="Repeatability",10*J195,"---")</f>
        <v>0.47878688547676995</v>
      </c>
      <c r="V195" s="22" t="str">
        <f>IF(AND(U195&gt;H195,U195&lt;&gt;"---"),"x","")</f>
        <v/>
      </c>
      <c r="W195" s="52">
        <v>42101</v>
      </c>
    </row>
    <row r="196" spans="1:23" ht="25.5" hidden="1" customHeight="1">
      <c r="A196" s="65" t="s">
        <v>128</v>
      </c>
      <c r="B196" s="8" t="s">
        <v>173</v>
      </c>
      <c r="C196" s="61"/>
      <c r="D196" s="10" t="s">
        <v>174</v>
      </c>
      <c r="E196" s="3" t="s">
        <v>30</v>
      </c>
      <c r="F196" s="42" t="s">
        <v>24</v>
      </c>
      <c r="G196" s="22" t="s">
        <v>25</v>
      </c>
      <c r="H196" s="37">
        <v>1.0411740909090901</v>
      </c>
      <c r="I196" s="3">
        <v>44</v>
      </c>
      <c r="J196" s="27">
        <v>8.3697543096882807E-2</v>
      </c>
      <c r="K196" s="27" t="str">
        <f>IF(OR(LEFT(G196,3)="SRM", LEFT(G196,3)="IRM", LEFT(G196,3)="CRM"),"", IF((J196*100/H196)&gt;5,"x",""))</f>
        <v>x</v>
      </c>
      <c r="L196" s="26">
        <f>2*J196</f>
        <v>0.16739508619376561</v>
      </c>
      <c r="M196" s="20"/>
      <c r="N196" s="20"/>
      <c r="O196" s="58" t="str">
        <f>IF(F196="Repeatability","---", SQRT(L196^2+(N196*H196*0.01)^2)+ABS(M196)*0.01*H196)</f>
        <v>---</v>
      </c>
      <c r="P196" s="6" t="str">
        <f>IF(F196="Repeatability","---", O196*100/H196)</f>
        <v>---</v>
      </c>
      <c r="Q196" s="31" t="str">
        <f>IF(F196="Repeatability", "n/a",IF(E196="MG_P_KG",6,IF(E196="G_P_100G",2,"n/a")))</f>
        <v>n/a</v>
      </c>
      <c r="R196" s="34" t="str">
        <f>IF(Q196="n/a","-",2*(H196*2^(1-0.5*LOG(H196/(10^Q196))))/100)</f>
        <v>-</v>
      </c>
      <c r="S196" s="3">
        <f>IF(F196="Intermed. Precision","---",IF(LOG(J196/2)&lt;0,10^(TRUNC(LOG(J196/2))-1), 10^(TRUNC(LOG(J196/2)))))</f>
        <v>0.01</v>
      </c>
      <c r="T196" s="4">
        <f>2*SQRT(2)*J196</f>
        <v>0.23673240116983657</v>
      </c>
      <c r="U196" s="22">
        <f>IF(F196="Repeatability",10*J196,"---")</f>
        <v>0.83697543096882809</v>
      </c>
      <c r="V196" s="22" t="str">
        <f>IF(AND(U196&gt;H196,U196&lt;&gt;"---"),"x","")</f>
        <v/>
      </c>
      <c r="W196" s="52">
        <v>42101</v>
      </c>
    </row>
    <row r="197" spans="1:23" ht="25.5" hidden="1" customHeight="1">
      <c r="A197" s="65" t="s">
        <v>117</v>
      </c>
      <c r="B197" s="8" t="s">
        <v>173</v>
      </c>
      <c r="C197" s="61"/>
      <c r="D197" s="10" t="s">
        <v>174</v>
      </c>
      <c r="E197" s="3" t="s">
        <v>30</v>
      </c>
      <c r="F197" s="19" t="s">
        <v>24</v>
      </c>
      <c r="G197" s="22" t="s">
        <v>25</v>
      </c>
      <c r="H197" s="37">
        <v>4.7766279069767402E-2</v>
      </c>
      <c r="I197" s="3">
        <v>43</v>
      </c>
      <c r="J197" s="27">
        <v>3.23135330566723E-3</v>
      </c>
      <c r="K197" s="27" t="str">
        <f>IF(OR(LEFT(G197,3)="SRM", LEFT(G197,3)="IRM", LEFT(G197,3)="CRM"),"", IF((J197*100/H197)&gt;5,"x",""))</f>
        <v>x</v>
      </c>
      <c r="L197" s="26">
        <f>2*J197</f>
        <v>6.46270661133446E-3</v>
      </c>
      <c r="M197" s="20"/>
      <c r="N197" s="20"/>
      <c r="O197" s="58" t="str">
        <f>IF(F197="Repeatability","---", SQRT(L197^2+(N197*H197*0.01)^2)+ABS(M197)*0.01*H197)</f>
        <v>---</v>
      </c>
      <c r="P197" s="6" t="str">
        <f>IF(F197="Repeatability","---", O197*100/H197)</f>
        <v>---</v>
      </c>
      <c r="Q197" s="31" t="str">
        <f>IF(F197="Repeatability", "n/a",IF(E197="MG_P_KG",6,IF(E197="G_P_100G",2,"n/a")))</f>
        <v>n/a</v>
      </c>
      <c r="R197" s="34" t="str">
        <f>IF(Q197="n/a","-",2*(H197*2^(1-0.5*LOG(H197/(10^Q197))))/100)</f>
        <v>-</v>
      </c>
      <c r="S197" s="3">
        <f>IF(F197="Intermed. Precision","---",IF(LOG(J197/2)&lt;0,10^(TRUNC(LOG(J197/2))-1), 10^(TRUNC(LOG(J197/2)))))</f>
        <v>1E-3</v>
      </c>
      <c r="T197" s="4">
        <f>2*SQRT(2)*J197</f>
        <v>9.1396473393874599E-3</v>
      </c>
      <c r="U197" s="22">
        <f>IF(F197="Repeatability",10*J197,"---")</f>
        <v>3.2313533056672297E-2</v>
      </c>
      <c r="V197" s="22" t="str">
        <f>IF(AND(U197&gt;H197,U197&lt;&gt;"---"),"x","")</f>
        <v/>
      </c>
      <c r="W197" s="52">
        <v>42101</v>
      </c>
    </row>
    <row r="198" spans="1:23" ht="25.5" hidden="1" customHeight="1">
      <c r="A198" s="65" t="s">
        <v>31</v>
      </c>
      <c r="B198" s="8" t="s">
        <v>173</v>
      </c>
      <c r="C198" s="61"/>
      <c r="D198" s="10" t="s">
        <v>174</v>
      </c>
      <c r="E198" s="3" t="s">
        <v>30</v>
      </c>
      <c r="F198" s="19" t="s">
        <v>24</v>
      </c>
      <c r="G198" s="22" t="s">
        <v>25</v>
      </c>
      <c r="H198" s="37">
        <v>0.11735078947368401</v>
      </c>
      <c r="I198" s="3">
        <v>38</v>
      </c>
      <c r="J198" s="27">
        <v>3.80395241129124E-3</v>
      </c>
      <c r="K198" s="27" t="str">
        <f>IF(OR(LEFT(G198,3)="SRM", LEFT(G198,3)="IRM", LEFT(G198,3)="CRM"),"", IF((J198*100/H198)&gt;5,"x",""))</f>
        <v/>
      </c>
      <c r="L198" s="26">
        <f>2*J198</f>
        <v>7.60790482258248E-3</v>
      </c>
      <c r="M198" s="20"/>
      <c r="N198" s="20"/>
      <c r="O198" s="58" t="str">
        <f>IF(F198="Repeatability","---", SQRT(L198^2+(N198*H198*0.01)^2)+ABS(M198)*0.01*H198)</f>
        <v>---</v>
      </c>
      <c r="P198" s="6" t="str">
        <f>IF(F198="Repeatability","---", O198*100/H198)</f>
        <v>---</v>
      </c>
      <c r="Q198" s="31" t="str">
        <f>IF(F198="Repeatability", "n/a",IF(E198="MG_P_KG",6,IF(E198="G_P_100G",2,"n/a")))</f>
        <v>n/a</v>
      </c>
      <c r="R198" s="34" t="str">
        <f>IF(Q198="n/a","-",2*(H198*2^(1-0.5*LOG(H198/(10^Q198))))/100)</f>
        <v>-</v>
      </c>
      <c r="S198" s="3">
        <f>IF(F198="Intermed. Precision","---",IF(LOG(J198/2)&lt;0,10^(TRUNC(LOG(J198/2))-1), 10^(TRUNC(LOG(J198/2)))))</f>
        <v>1E-3</v>
      </c>
      <c r="T198" s="4">
        <f>2*SQRT(2)*J198</f>
        <v>1.0759202181339819E-2</v>
      </c>
      <c r="U198" s="22">
        <f>IF(F198="Repeatability",10*J198,"---")</f>
        <v>3.80395241129124E-2</v>
      </c>
      <c r="V198" s="22" t="str">
        <f>IF(AND(U198&gt;H198,U198&lt;&gt;"---"),"x","")</f>
        <v/>
      </c>
      <c r="W198" s="52">
        <v>42101</v>
      </c>
    </row>
    <row r="199" spans="1:23" ht="25.5" customHeight="1">
      <c r="A199" s="65" t="s">
        <v>128</v>
      </c>
      <c r="B199" s="8" t="s">
        <v>173</v>
      </c>
      <c r="C199" s="61"/>
      <c r="D199" s="10" t="s">
        <v>174</v>
      </c>
      <c r="E199" s="3" t="s">
        <v>30</v>
      </c>
      <c r="F199" s="42" t="s">
        <v>23</v>
      </c>
      <c r="G199" s="22" t="s">
        <v>4</v>
      </c>
      <c r="H199" s="37">
        <v>1.25627578947368</v>
      </c>
      <c r="I199" s="3">
        <v>38</v>
      </c>
      <c r="J199" s="27">
        <v>0.15990588388173799</v>
      </c>
      <c r="K199" s="27" t="str">
        <f>IF(OR(LEFT(G199,3)="SRM", LEFT(G199,3)="IRM", LEFT(G199,3)="CRM"),"", IF((J199*100/H199)&gt;5,"x",""))</f>
        <v>x</v>
      </c>
      <c r="L199" s="26">
        <f>2*J199</f>
        <v>0.31981176776347597</v>
      </c>
      <c r="M199" s="20"/>
      <c r="N199" s="20"/>
      <c r="O199" s="58">
        <f>IF(F199="Repeatability","---", SQRT(L199^2+(N199*H199*0.01)^2)+ABS(M199)*0.01*H199)</f>
        <v>0.31981176776347597</v>
      </c>
      <c r="P199" s="6">
        <f>IF(F199="Repeatability","---", O199*100/H199)</f>
        <v>25.457130547541787</v>
      </c>
      <c r="Q199" s="31">
        <f>IF(F199="Repeatability", "n/a",IF(E199="MG_P_KG",6,IF(E199="G_P_100G",2,"n/a")))</f>
        <v>6</v>
      </c>
      <c r="R199" s="34">
        <f>IF(Q199="n/a","-",2*(H199*2^(1-0.5*LOG(H199/(10^Q199))))/100)</f>
        <v>0.38843753682961157</v>
      </c>
      <c r="S199" s="3">
        <f>IF(F199="Intermed. Precision","---",IF(LOG(J199/2)&lt;0,10^(TRUNC(LOG(J199/2))-1), 10^(TRUNC(LOG(J199/2)))))</f>
        <v>0.01</v>
      </c>
      <c r="T199" s="4">
        <f>2*SQRT(2)*J199</f>
        <v>0.45228213937762235</v>
      </c>
      <c r="U199" s="22" t="str">
        <f>IF(F199="Repeatability",10*J199,"---")</f>
        <v>---</v>
      </c>
      <c r="V199" s="22" t="str">
        <f>IF(AND(U199&gt;H199,U199&lt;&gt;"---"),"x","")</f>
        <v/>
      </c>
      <c r="W199" s="52">
        <v>42101</v>
      </c>
    </row>
    <row r="200" spans="1:23" ht="25.5" customHeight="1">
      <c r="A200" s="65" t="s">
        <v>69</v>
      </c>
      <c r="B200" s="8" t="s">
        <v>173</v>
      </c>
      <c r="C200" s="61"/>
      <c r="D200" s="10" t="s">
        <v>174</v>
      </c>
      <c r="E200" s="3" t="s">
        <v>30</v>
      </c>
      <c r="F200" s="42" t="s">
        <v>23</v>
      </c>
      <c r="G200" s="22" t="s">
        <v>4</v>
      </c>
      <c r="H200" s="37">
        <v>0.396602058823529</v>
      </c>
      <c r="I200" s="3">
        <v>34</v>
      </c>
      <c r="J200" s="27">
        <v>6.3306321482975797E-2</v>
      </c>
      <c r="K200" s="27" t="str">
        <f>IF(OR(LEFT(G200,3)="SRM", LEFT(G200,3)="IRM", LEFT(G200,3)="CRM"),"", IF((J200*100/H200)&gt;5,"x",""))</f>
        <v>x</v>
      </c>
      <c r="L200" s="26">
        <f>2*J200</f>
        <v>0.12661264296595159</v>
      </c>
      <c r="M200" s="20"/>
      <c r="N200" s="20"/>
      <c r="O200" s="58">
        <f>IF(F200="Repeatability","---", SQRT(L200^2+(N200*H200*0.01)^2)+ABS(M200)*0.01*H200)</f>
        <v>0.12661264296595159</v>
      </c>
      <c r="P200" s="6">
        <f>IF(F200="Repeatability","---", O200*100/H200)</f>
        <v>31.924353429110369</v>
      </c>
      <c r="Q200" s="31">
        <f>IF(F200="Repeatability", "n/a",IF(E200="MG_P_KG",6,IF(E200="G_P_100G",2,"n/a")))</f>
        <v>6</v>
      </c>
      <c r="R200" s="34">
        <f>IF(Q200="n/a","-",2*(H200*2^(1-0.5*LOG(H200/(10^Q200))))/100)</f>
        <v>0.14586750155820469</v>
      </c>
      <c r="S200" s="3">
        <f>IF(F200="Intermed. Precision","---",IF(LOG(J200/2)&lt;0,10^(TRUNC(LOG(J200/2))-1), 10^(TRUNC(LOG(J200/2)))))</f>
        <v>0.01</v>
      </c>
      <c r="T200" s="4">
        <f>2*SQRT(2)*J200</f>
        <v>0.1790573168503512</v>
      </c>
      <c r="U200" s="22" t="str">
        <f>IF(F200="Repeatability",10*J200,"---")</f>
        <v>---</v>
      </c>
      <c r="V200" s="22" t="str">
        <f>IF(AND(U200&gt;H200,U200&lt;&gt;"---"),"x","")</f>
        <v/>
      </c>
      <c r="W200" s="52">
        <v>42101</v>
      </c>
    </row>
    <row r="201" spans="1:23" ht="25.5" customHeight="1">
      <c r="A201" s="65" t="s">
        <v>82</v>
      </c>
      <c r="B201" s="8" t="s">
        <v>173</v>
      </c>
      <c r="C201" s="61"/>
      <c r="D201" s="10" t="s">
        <v>174</v>
      </c>
      <c r="E201" s="3" t="s">
        <v>30</v>
      </c>
      <c r="F201" s="19" t="s">
        <v>23</v>
      </c>
      <c r="G201" s="22" t="s">
        <v>4</v>
      </c>
      <c r="H201" s="37">
        <v>0.50814529411764697</v>
      </c>
      <c r="I201" s="3">
        <v>34</v>
      </c>
      <c r="J201" s="27">
        <v>5.9708224972877602E-2</v>
      </c>
      <c r="K201" s="27" t="str">
        <f>IF(OR(LEFT(G201,3)="SRM", LEFT(G201,3)="IRM", LEFT(G201,3)="CRM"),"", IF((J201*100/H201)&gt;5,"x",""))</f>
        <v>x</v>
      </c>
      <c r="L201" s="26">
        <f>2*J201</f>
        <v>0.1194164499457552</v>
      </c>
      <c r="M201" s="20"/>
      <c r="N201" s="20"/>
      <c r="O201" s="58">
        <f>IF(F201="Repeatability","---", SQRT(L201^2+(N201*H201*0.01)^2)+ABS(M201)*0.01*H201)</f>
        <v>0.1194164499457552</v>
      </c>
      <c r="P201" s="6">
        <f>IF(F201="Repeatability","---", O201*100/H201)</f>
        <v>23.500453773386248</v>
      </c>
      <c r="Q201" s="31">
        <f>IF(F201="Repeatability", "n/a",IF(E201="MG_P_KG",6,IF(E201="G_P_100G",2,"n/a")))</f>
        <v>6</v>
      </c>
      <c r="R201" s="34">
        <f>IF(Q201="n/a","-",2*(H201*2^(1-0.5*LOG(H201/(10^Q201))))/100)</f>
        <v>0.18004916668780546</v>
      </c>
      <c r="S201" s="3">
        <f>IF(F201="Intermed. Precision","---",IF(LOG(J201/2)&lt;0,10^(TRUNC(LOG(J201/2))-1), 10^(TRUNC(LOG(J201/2)))))</f>
        <v>0.01</v>
      </c>
      <c r="T201" s="4">
        <f>2*SQRT(2)*J201</f>
        <v>0.16888036308373489</v>
      </c>
      <c r="U201" s="22" t="str">
        <f>IF(F201="Repeatability",10*J201,"---")</f>
        <v>---</v>
      </c>
      <c r="V201" s="22" t="str">
        <f>IF(AND(U201&gt;H201,U201&lt;&gt;"---"),"x","")</f>
        <v/>
      </c>
      <c r="W201" s="52">
        <v>42101</v>
      </c>
    </row>
    <row r="202" spans="1:23" ht="25.5" customHeight="1">
      <c r="A202" s="65" t="s">
        <v>99</v>
      </c>
      <c r="B202" s="8" t="s">
        <v>173</v>
      </c>
      <c r="C202" s="61"/>
      <c r="D202" s="10" t="s">
        <v>174</v>
      </c>
      <c r="E202" s="3" t="s">
        <v>30</v>
      </c>
      <c r="F202" s="19" t="s">
        <v>23</v>
      </c>
      <c r="G202" s="22" t="s">
        <v>4</v>
      </c>
      <c r="H202" s="37">
        <v>152.49548151515199</v>
      </c>
      <c r="I202" s="3">
        <v>33</v>
      </c>
      <c r="J202" s="27">
        <v>10.346706100915201</v>
      </c>
      <c r="K202" s="27" t="str">
        <f>IF(OR(LEFT(G202,3)="SRM", LEFT(G202,3)="IRM", LEFT(G202,3)="CRM"),"", IF((J202*100/H202)&gt;5,"x",""))</f>
        <v>x</v>
      </c>
      <c r="L202" s="26">
        <f>2*J202</f>
        <v>20.693412201830402</v>
      </c>
      <c r="M202" s="20"/>
      <c r="N202" s="20"/>
      <c r="O202" s="58">
        <f>IF(F202="Repeatability","---", SQRT(L202^2+(N202*H202*0.01)^2)+ABS(M202)*0.01*H202)</f>
        <v>20.693412201830402</v>
      </c>
      <c r="P202" s="6">
        <f>IF(F202="Repeatability","---", O202*100/H202)</f>
        <v>13.569852690864352</v>
      </c>
      <c r="Q202" s="31">
        <f>IF(F202="Repeatability", "n/a",IF(E202="MG_P_KG",6,IF(E202="G_P_100G",2,"n/a")))</f>
        <v>6</v>
      </c>
      <c r="R202" s="34">
        <f>IF(Q202="n/a","-",2*(H202*2^(1-0.5*LOG(H202/(10^Q202))))/100)</f>
        <v>22.897814617878726</v>
      </c>
      <c r="S202" s="3">
        <f>IF(F202="Intermed. Precision","---",IF(LOG(J202/2)&lt;0,10^(TRUNC(LOG(J202/2))-1), 10^(TRUNC(LOG(J202/2)))))</f>
        <v>1</v>
      </c>
      <c r="T202" s="4">
        <f>2*SQRT(2)*J202</f>
        <v>29.264904187605445</v>
      </c>
      <c r="U202" s="22" t="str">
        <f>IF(F202="Repeatability",10*J202,"---")</f>
        <v>---</v>
      </c>
      <c r="V202" s="22" t="str">
        <f>IF(AND(U202&gt;H202,U202&lt;&gt;"---"),"x","")</f>
        <v/>
      </c>
      <c r="W202" s="52">
        <v>42101</v>
      </c>
    </row>
    <row r="203" spans="1:23" ht="25.5" customHeight="1">
      <c r="A203" s="65" t="s">
        <v>60</v>
      </c>
      <c r="B203" s="8" t="s">
        <v>173</v>
      </c>
      <c r="C203" s="61"/>
      <c r="D203" s="10" t="s">
        <v>174</v>
      </c>
      <c r="E203" s="3" t="s">
        <v>30</v>
      </c>
      <c r="F203" s="42" t="s">
        <v>23</v>
      </c>
      <c r="G203" s="22" t="s">
        <v>4</v>
      </c>
      <c r="H203" s="37">
        <v>4.0563634482758602</v>
      </c>
      <c r="I203" s="3">
        <v>29</v>
      </c>
      <c r="J203" s="27">
        <v>0.383199237466396</v>
      </c>
      <c r="K203" s="27" t="str">
        <f>IF(OR(LEFT(G203,3)="SRM", LEFT(G203,3)="IRM", LEFT(G203,3)="CRM"),"", IF((J203*100/H203)&gt;5,"x",""))</f>
        <v>x</v>
      </c>
      <c r="L203" s="26">
        <f>2*J203</f>
        <v>0.76639847493279201</v>
      </c>
      <c r="M203" s="20"/>
      <c r="N203" s="20"/>
      <c r="O203" s="58">
        <f>IF(F203="Repeatability","---", SQRT(L203^2+(N203*H203*0.01)^2)+ABS(M203)*0.01*H203)</f>
        <v>0.76639847493279201</v>
      </c>
      <c r="P203" s="6">
        <f>IF(F203="Repeatability","---", O203*100/H203)</f>
        <v>18.893732889210074</v>
      </c>
      <c r="Q203" s="31">
        <f>IF(F203="Repeatability", "n/a",IF(E203="MG_P_KG",6,IF(E203="G_P_100G",2,"n/a")))</f>
        <v>6</v>
      </c>
      <c r="R203" s="34">
        <f>IF(Q203="n/a","-",2*(H203*2^(1-0.5*LOG(H203/(10^Q203))))/100)</f>
        <v>1.0513640449092223</v>
      </c>
      <c r="S203" s="3">
        <f>IF(F203="Intermed. Precision","---",IF(LOG(J203/2)&lt;0,10^(TRUNC(LOG(J203/2))-1), 10^(TRUNC(LOG(J203/2)))))</f>
        <v>0.1</v>
      </c>
      <c r="T203" s="4">
        <f>2*SQRT(2)*J203</f>
        <v>1.0838511174320111</v>
      </c>
      <c r="U203" s="22" t="str">
        <f>IF(F203="Repeatability",10*J203,"---")</f>
        <v>---</v>
      </c>
      <c r="V203" s="22" t="str">
        <f>IF(AND(U203&gt;H203,U203&lt;&gt;"---"),"x","")</f>
        <v/>
      </c>
      <c r="W203" s="52">
        <v>42101</v>
      </c>
    </row>
    <row r="204" spans="1:23" ht="25.5" customHeight="1">
      <c r="A204" s="65" t="s">
        <v>58</v>
      </c>
      <c r="B204" s="8" t="s">
        <v>173</v>
      </c>
      <c r="C204" s="61"/>
      <c r="D204" s="10" t="s">
        <v>174</v>
      </c>
      <c r="E204" s="3" t="s">
        <v>30</v>
      </c>
      <c r="F204" s="19" t="s">
        <v>23</v>
      </c>
      <c r="G204" s="22" t="s">
        <v>4</v>
      </c>
      <c r="H204" s="37">
        <v>11.0203315384615</v>
      </c>
      <c r="I204" s="3">
        <v>26</v>
      </c>
      <c r="J204" s="27">
        <v>0.37396225680593098</v>
      </c>
      <c r="K204" s="27" t="str">
        <f>IF(OR(LEFT(G204,3)="SRM", LEFT(G204,3)="IRM", LEFT(G204,3)="CRM"),"", IF((J204*100/H204)&gt;5,"x",""))</f>
        <v/>
      </c>
      <c r="L204" s="26">
        <f>2*J204</f>
        <v>0.74792451361186196</v>
      </c>
      <c r="M204" s="20"/>
      <c r="N204" s="20"/>
      <c r="O204" s="58">
        <f>IF(F204="Repeatability","---", SQRT(L204^2+(N204*H204*0.01)^2)+ABS(M204)*0.01*H204)</f>
        <v>0.74792451361186196</v>
      </c>
      <c r="P204" s="6">
        <f>IF(F204="Repeatability","---", O204*100/H204)</f>
        <v>6.7867696266810897</v>
      </c>
      <c r="Q204" s="31">
        <f>IF(F204="Repeatability", "n/a",IF(E204="MG_P_KG",6,IF(E204="G_P_100G",2,"n/a")))</f>
        <v>6</v>
      </c>
      <c r="R204" s="34">
        <f>IF(Q204="n/a","-",2*(H204*2^(1-0.5*LOG(H204/(10^Q204))))/100)</f>
        <v>2.4574161689039675</v>
      </c>
      <c r="S204" s="3">
        <f>IF(F204="Intermed. Precision","---",IF(LOG(J204/2)&lt;0,10^(TRUNC(LOG(J204/2))-1), 10^(TRUNC(LOG(J204/2)))))</f>
        <v>0.1</v>
      </c>
      <c r="T204" s="4">
        <f>2*SQRT(2)*J204</f>
        <v>1.0577249907811959</v>
      </c>
      <c r="U204" s="22" t="str">
        <f>IF(F204="Repeatability",10*J204,"---")</f>
        <v>---</v>
      </c>
      <c r="V204" s="22" t="str">
        <f>IF(AND(U204&gt;H204,U204&lt;&gt;"---"),"x","")</f>
        <v/>
      </c>
      <c r="W204" s="52">
        <v>42101</v>
      </c>
    </row>
    <row r="205" spans="1:23" ht="25.5" hidden="1" customHeight="1">
      <c r="A205" s="65" t="s">
        <v>68</v>
      </c>
      <c r="B205" s="8" t="s">
        <v>173</v>
      </c>
      <c r="C205" s="61"/>
      <c r="D205" s="10" t="s">
        <v>174</v>
      </c>
      <c r="E205" s="3" t="s">
        <v>30</v>
      </c>
      <c r="F205" s="19" t="s">
        <v>24</v>
      </c>
      <c r="G205" s="22" t="s">
        <v>25</v>
      </c>
      <c r="H205" s="37">
        <v>0.47404807692307699</v>
      </c>
      <c r="I205" s="3">
        <v>26</v>
      </c>
      <c r="J205" s="27">
        <v>3.8819926683242301E-2</v>
      </c>
      <c r="K205" s="27" t="str">
        <f>IF(OR(LEFT(G205,3)="SRM", LEFT(G205,3)="IRM", LEFT(G205,3)="CRM"),"", IF((J205*100/H205)&gt;5,"x",""))</f>
        <v>x</v>
      </c>
      <c r="L205" s="26">
        <f>2*J205</f>
        <v>7.7639853366484601E-2</v>
      </c>
      <c r="M205" s="20"/>
      <c r="N205" s="20"/>
      <c r="O205" s="58" t="str">
        <f>IF(F205="Repeatability","---", SQRT(L205^2+(N205*H205*0.01)^2)+ABS(M205)*0.01*H205)</f>
        <v>---</v>
      </c>
      <c r="P205" s="6" t="str">
        <f>IF(F205="Repeatability","---", O205*100/H205)</f>
        <v>---</v>
      </c>
      <c r="Q205" s="31" t="str">
        <f>IF(F205="Repeatability", "n/a",IF(E205="MG_P_KG",6,IF(E205="G_P_100G",2,"n/a")))</f>
        <v>n/a</v>
      </c>
      <c r="R205" s="34" t="str">
        <f>IF(Q205="n/a","-",2*(H205*2^(1-0.5*LOG(H205/(10^Q205))))/100)</f>
        <v>-</v>
      </c>
      <c r="S205" s="3">
        <f>IF(F205="Intermed. Precision","---",IF(LOG(J205/2)&lt;0,10^(TRUNC(LOG(J205/2))-1), 10^(TRUNC(LOG(J205/2)))))</f>
        <v>0.01</v>
      </c>
      <c r="T205" s="4">
        <f>2*SQRT(2)*J205</f>
        <v>0.10979933361154093</v>
      </c>
      <c r="U205" s="22">
        <f>IF(F205="Repeatability",10*J205,"---")</f>
        <v>0.38819926683242301</v>
      </c>
      <c r="V205" s="22" t="str">
        <f>IF(AND(U205&gt;H205,U205&lt;&gt;"---"),"x","")</f>
        <v/>
      </c>
      <c r="W205" s="52">
        <v>42101</v>
      </c>
    </row>
    <row r="206" spans="1:23" ht="25.5" hidden="1" customHeight="1">
      <c r="A206" s="65" t="s">
        <v>55</v>
      </c>
      <c r="B206" s="8" t="s">
        <v>173</v>
      </c>
      <c r="C206" s="61"/>
      <c r="D206" s="10" t="s">
        <v>174</v>
      </c>
      <c r="E206" s="3" t="s">
        <v>30</v>
      </c>
      <c r="F206" s="42" t="s">
        <v>24</v>
      </c>
      <c r="G206" s="22" t="s">
        <v>25</v>
      </c>
      <c r="H206" s="37">
        <v>2.4819939999999998</v>
      </c>
      <c r="I206" s="3">
        <v>25</v>
      </c>
      <c r="J206" s="27">
        <v>9.2752025012934405E-2</v>
      </c>
      <c r="K206" s="27" t="str">
        <f>IF(OR(LEFT(G206,3)="SRM", LEFT(G206,3)="IRM", LEFT(G206,3)="CRM"),"", IF((J206*100/H206)&gt;5,"x",""))</f>
        <v/>
      </c>
      <c r="L206" s="26">
        <f>2*J206</f>
        <v>0.18550405002586881</v>
      </c>
      <c r="M206" s="20"/>
      <c r="N206" s="20"/>
      <c r="O206" s="58" t="str">
        <f>IF(F206="Repeatability","---", SQRT(L206^2+(N206*H206*0.01)^2)+ABS(M206)*0.01*H206)</f>
        <v>---</v>
      </c>
      <c r="P206" s="6" t="str">
        <f>IF(F206="Repeatability","---", O206*100/H206)</f>
        <v>---</v>
      </c>
      <c r="Q206" s="31" t="str">
        <f>IF(F206="Repeatability", "n/a",IF(E206="MG_P_KG",6,IF(E206="G_P_100G",2,"n/a")))</f>
        <v>n/a</v>
      </c>
      <c r="R206" s="34" t="str">
        <f>IF(Q206="n/a","-",2*(H206*2^(1-0.5*LOG(H206/(10^Q206))))/100)</f>
        <v>-</v>
      </c>
      <c r="S206" s="3">
        <f>IF(F206="Intermed. Precision","---",IF(LOG(J206/2)&lt;0,10^(TRUNC(LOG(J206/2))-1), 10^(TRUNC(LOG(J206/2)))))</f>
        <v>0.01</v>
      </c>
      <c r="T206" s="4">
        <f>2*SQRT(2)*J206</f>
        <v>0.2623423434217208</v>
      </c>
      <c r="U206" s="22">
        <f>IF(F206="Repeatability",10*J206,"---")</f>
        <v>0.92752025012934403</v>
      </c>
      <c r="V206" s="22" t="str">
        <f>IF(AND(U206&gt;H206,U206&lt;&gt;"---"),"x","")</f>
        <v/>
      </c>
      <c r="W206" s="52">
        <v>42101</v>
      </c>
    </row>
    <row r="207" spans="1:23" ht="25.5" hidden="1" customHeight="1">
      <c r="A207" s="65" t="s">
        <v>99</v>
      </c>
      <c r="B207" s="8" t="s">
        <v>173</v>
      </c>
      <c r="C207" s="61"/>
      <c r="D207" s="10" t="s">
        <v>174</v>
      </c>
      <c r="E207" s="3" t="s">
        <v>30</v>
      </c>
      <c r="F207" s="19" t="s">
        <v>24</v>
      </c>
      <c r="G207" s="22" t="s">
        <v>25</v>
      </c>
      <c r="H207" s="37">
        <v>96.801326399999994</v>
      </c>
      <c r="I207" s="3">
        <v>25</v>
      </c>
      <c r="J207" s="27">
        <v>2.41476739392141</v>
      </c>
      <c r="K207" s="27" t="str">
        <f>IF(OR(LEFT(G207,3)="SRM", LEFT(G207,3)="IRM", LEFT(G207,3)="CRM"),"", IF((J207*100/H207)&gt;5,"x",""))</f>
        <v/>
      </c>
      <c r="L207" s="26">
        <f>2*J207</f>
        <v>4.8295347878428201</v>
      </c>
      <c r="M207" s="20"/>
      <c r="N207" s="20"/>
      <c r="O207" s="58" t="str">
        <f>IF(F207="Repeatability","---", SQRT(L207^2+(N207*H207*0.01)^2)+ABS(M207)*0.01*H207)</f>
        <v>---</v>
      </c>
      <c r="P207" s="6" t="str">
        <f>IF(F207="Repeatability","---", O207*100/H207)</f>
        <v>---</v>
      </c>
      <c r="Q207" s="31" t="str">
        <f>IF(F207="Repeatability", "n/a",IF(E207="MG_P_KG",6,IF(E207="G_P_100G",2,"n/a")))</f>
        <v>n/a</v>
      </c>
      <c r="R207" s="34" t="str">
        <f>IF(Q207="n/a","-",2*(H207*2^(1-0.5*LOG(H207/(10^Q207))))/100)</f>
        <v>-</v>
      </c>
      <c r="S207" s="3">
        <f>IF(F207="Intermed. Precision","---",IF(LOG(J207/2)&lt;0,10^(TRUNC(LOG(J207/2))-1), 10^(TRUNC(LOG(J207/2)))))</f>
        <v>1</v>
      </c>
      <c r="T207" s="4">
        <f>2*SQRT(2)*J207</f>
        <v>6.8299935969199845</v>
      </c>
      <c r="U207" s="22">
        <f>IF(F207="Repeatability",10*J207,"---")</f>
        <v>24.147673939214101</v>
      </c>
      <c r="V207" s="22" t="str">
        <f>IF(AND(U207&gt;H207,U207&lt;&gt;"---"),"x","")</f>
        <v/>
      </c>
      <c r="W207" s="52">
        <v>42101</v>
      </c>
    </row>
    <row r="208" spans="1:23" ht="25.5" hidden="1" customHeight="1">
      <c r="A208" s="65" t="s">
        <v>78</v>
      </c>
      <c r="B208" s="8" t="s">
        <v>173</v>
      </c>
      <c r="C208" s="61"/>
      <c r="D208" s="10" t="s">
        <v>174</v>
      </c>
      <c r="E208" s="3" t="s">
        <v>30</v>
      </c>
      <c r="F208" s="19" t="s">
        <v>24</v>
      </c>
      <c r="G208" s="22" t="s">
        <v>25</v>
      </c>
      <c r="H208" s="37">
        <v>4.5173443999999998</v>
      </c>
      <c r="I208" s="3">
        <v>25</v>
      </c>
      <c r="J208" s="27">
        <v>6.0106888207592302E-2</v>
      </c>
      <c r="K208" s="27" t="str">
        <f>IF(OR(LEFT(G208,3)="SRM", LEFT(G208,3)="IRM", LEFT(G208,3)="CRM"),"", IF((J208*100/H208)&gt;5,"x",""))</f>
        <v/>
      </c>
      <c r="L208" s="26">
        <f>2*J208</f>
        <v>0.1202137764151846</v>
      </c>
      <c r="M208" s="20"/>
      <c r="N208" s="20"/>
      <c r="O208" s="58" t="str">
        <f>IF(F208="Repeatability","---", SQRT(L208^2+(N208*H208*0.01)^2)+ABS(M208)*0.01*H208)</f>
        <v>---</v>
      </c>
      <c r="P208" s="6" t="str">
        <f>IF(F208="Repeatability","---", O208*100/H208)</f>
        <v>---</v>
      </c>
      <c r="Q208" s="31" t="str">
        <f>IF(F208="Repeatability", "n/a",IF(E208="MG_P_KG",6,IF(E208="G_P_100G",2,"n/a")))</f>
        <v>n/a</v>
      </c>
      <c r="R208" s="34" t="str">
        <f>IF(Q208="n/a","-",2*(H208*2^(1-0.5*LOG(H208/(10^Q208))))/100)</f>
        <v>-</v>
      </c>
      <c r="S208" s="3">
        <f>IF(F208="Intermed. Precision","---",IF(LOG(J208/2)&lt;0,10^(TRUNC(LOG(J208/2))-1), 10^(TRUNC(LOG(J208/2)))))</f>
        <v>0.01</v>
      </c>
      <c r="T208" s="4">
        <f>2*SQRT(2)*J208</f>
        <v>0.170007952990441</v>
      </c>
      <c r="U208" s="22">
        <f>IF(F208="Repeatability",10*J208,"---")</f>
        <v>0.60106888207592302</v>
      </c>
      <c r="V208" s="22" t="str">
        <f>IF(AND(U208&gt;H208,U208&lt;&gt;"---"),"x","")</f>
        <v/>
      </c>
      <c r="W208" s="52">
        <v>42101</v>
      </c>
    </row>
    <row r="209" spans="1:23" ht="25.5" customHeight="1">
      <c r="A209" s="65" t="s">
        <v>122</v>
      </c>
      <c r="B209" s="8" t="s">
        <v>173</v>
      </c>
      <c r="C209" s="61"/>
      <c r="D209" s="10" t="s">
        <v>174</v>
      </c>
      <c r="E209" s="3" t="s">
        <v>30</v>
      </c>
      <c r="F209" s="42" t="s">
        <v>23</v>
      </c>
      <c r="G209" s="22" t="s">
        <v>4</v>
      </c>
      <c r="H209" s="37">
        <v>2.7380544000000002</v>
      </c>
      <c r="I209" s="3">
        <v>25</v>
      </c>
      <c r="J209" s="27">
        <v>0.17840179781044799</v>
      </c>
      <c r="K209" s="27" t="str">
        <f>IF(OR(LEFT(G209,3)="SRM", LEFT(G209,3)="IRM", LEFT(G209,3)="CRM"),"", IF((J209*100/H209)&gt;5,"x",""))</f>
        <v>x</v>
      </c>
      <c r="L209" s="26">
        <f>2*J209</f>
        <v>0.35680359562089597</v>
      </c>
      <c r="M209" s="20"/>
      <c r="N209" s="20"/>
      <c r="O209" s="58">
        <f>IF(F209="Repeatability","---", SQRT(L209^2+(N209*H209*0.01)^2)+ABS(M209)*0.01*H209)</f>
        <v>0.35680359562089597</v>
      </c>
      <c r="P209" s="6">
        <f>IF(F209="Repeatability","---", O209*100/H209)</f>
        <v>13.031282198808613</v>
      </c>
      <c r="Q209" s="31">
        <f>IF(F209="Repeatability", "n/a",IF(E209="MG_P_KG",6,IF(E209="G_P_100G",2,"n/a")))</f>
        <v>6</v>
      </c>
      <c r="R209" s="34">
        <f>IF(Q209="n/a","-",2*(H209*2^(1-0.5*LOG(H209/(10^Q209))))/100)</f>
        <v>0.75292281661735128</v>
      </c>
      <c r="S209" s="3">
        <f>IF(F209="Intermed. Precision","---",IF(LOG(J209/2)&lt;0,10^(TRUNC(LOG(J209/2))-1), 10^(TRUNC(LOG(J209/2)))))</f>
        <v>0.01</v>
      </c>
      <c r="T209" s="4">
        <f>2*SQRT(2)*J209</f>
        <v>0.50459648403055657</v>
      </c>
      <c r="U209" s="22" t="str">
        <f>IF(F209="Repeatability",10*J209,"---")</f>
        <v>---</v>
      </c>
      <c r="V209" s="22" t="str">
        <f>IF(AND(U209&gt;H209,U209&lt;&gt;"---"),"x","")</f>
        <v/>
      </c>
      <c r="W209" s="52">
        <v>42101</v>
      </c>
    </row>
    <row r="210" spans="1:23" ht="25.5" customHeight="1">
      <c r="A210" s="65" t="s">
        <v>71</v>
      </c>
      <c r="B210" s="8" t="s">
        <v>173</v>
      </c>
      <c r="C210" s="61"/>
      <c r="D210" s="10" t="s">
        <v>174</v>
      </c>
      <c r="E210" s="3" t="s">
        <v>30</v>
      </c>
      <c r="F210" s="42" t="s">
        <v>23</v>
      </c>
      <c r="G210" s="22" t="s">
        <v>4</v>
      </c>
      <c r="H210" s="37">
        <v>0.31454545454545502</v>
      </c>
      <c r="I210" s="3">
        <v>22</v>
      </c>
      <c r="J210" s="27">
        <v>3.7938107580876797E-2</v>
      </c>
      <c r="K210" s="27" t="str">
        <f>IF(OR(LEFT(G210,3)="SRM", LEFT(G210,3)="IRM", LEFT(G210,3)="CRM"),"", IF((J210*100/H210)&gt;5,"x",""))</f>
        <v>x</v>
      </c>
      <c r="L210" s="26">
        <f>2*J210</f>
        <v>7.5876215161753593E-2</v>
      </c>
      <c r="M210" s="20"/>
      <c r="N210" s="20"/>
      <c r="O210" s="58">
        <f>IF(F210="Repeatability","---", SQRT(L210^2+(N210*H210*0.01)^2)+ABS(M210)*0.01*H210)</f>
        <v>7.5876215161753593E-2</v>
      </c>
      <c r="P210" s="6">
        <f>IF(F210="Repeatability","---", O210*100/H210)</f>
        <v>24.122496149690413</v>
      </c>
      <c r="Q210" s="31">
        <f>IF(F210="Repeatability", "n/a",IF(E210="MG_P_KG",6,IF(E210="G_P_100G",2,"n/a")))</f>
        <v>6</v>
      </c>
      <c r="R210" s="34">
        <f>IF(Q210="n/a","-",2*(H210*2^(1-0.5*LOG(H210/(10^Q210))))/100)</f>
        <v>0.11979524273792735</v>
      </c>
      <c r="S210" s="3">
        <f>IF(F210="Intermed. Precision","---",IF(LOG(J210/2)&lt;0,10^(TRUNC(LOG(J210/2))-1), 10^(TRUNC(LOG(J210/2)))))</f>
        <v>0.01</v>
      </c>
      <c r="T210" s="4">
        <f>2*SQRT(2)*J210</f>
        <v>0.107305172543291</v>
      </c>
      <c r="U210" s="22" t="str">
        <f>IF(F210="Repeatability",10*J210,"---")</f>
        <v>---</v>
      </c>
      <c r="V210" s="22" t="str">
        <f>IF(AND(U210&gt;H210,U210&lt;&gt;"---"),"x","")</f>
        <v/>
      </c>
      <c r="W210" s="52">
        <v>42101</v>
      </c>
    </row>
    <row r="211" spans="1:23" ht="25.5" hidden="1" customHeight="1">
      <c r="A211" s="65" t="s">
        <v>58</v>
      </c>
      <c r="B211" s="8" t="s">
        <v>173</v>
      </c>
      <c r="C211" s="61"/>
      <c r="D211" s="10" t="s">
        <v>174</v>
      </c>
      <c r="E211" s="3" t="s">
        <v>30</v>
      </c>
      <c r="F211" s="42" t="s">
        <v>24</v>
      </c>
      <c r="G211" s="22" t="s">
        <v>25</v>
      </c>
      <c r="H211" s="37">
        <v>5.1106154545454503</v>
      </c>
      <c r="I211" s="3">
        <v>22</v>
      </c>
      <c r="J211" s="27">
        <v>0.149290808392394</v>
      </c>
      <c r="K211" s="27" t="str">
        <f>IF(OR(LEFT(G211,3)="SRM", LEFT(G211,3)="IRM", LEFT(G211,3)="CRM"),"", IF((J211*100/H211)&gt;5,"x",""))</f>
        <v/>
      </c>
      <c r="L211" s="26">
        <f>2*J211</f>
        <v>0.29858161678478801</v>
      </c>
      <c r="M211" s="20"/>
      <c r="N211" s="20"/>
      <c r="O211" s="58" t="str">
        <f>IF(F211="Repeatability","---", SQRT(L211^2+(N211*H211*0.01)^2)+ABS(M211)*0.01*H211)</f>
        <v>---</v>
      </c>
      <c r="P211" s="6" t="str">
        <f>IF(F211="Repeatability","---", O211*100/H211)</f>
        <v>---</v>
      </c>
      <c r="Q211" s="31" t="str">
        <f>IF(F211="Repeatability", "n/a",IF(E211="MG_P_KG",6,IF(E211="G_P_100G",2,"n/a")))</f>
        <v>n/a</v>
      </c>
      <c r="R211" s="34" t="str">
        <f>IF(Q211="n/a","-",2*(H211*2^(1-0.5*LOG(H211/(10^Q211))))/100)</f>
        <v>-</v>
      </c>
      <c r="S211" s="3">
        <f>IF(F211="Intermed. Precision","---",IF(LOG(J211/2)&lt;0,10^(TRUNC(LOG(J211/2))-1), 10^(TRUNC(LOG(J211/2)))))</f>
        <v>0.01</v>
      </c>
      <c r="T211" s="4">
        <f>2*SQRT(2)*J211</f>
        <v>0.42225817193233339</v>
      </c>
      <c r="U211" s="22">
        <f>IF(F211="Repeatability",10*J211,"---")</f>
        <v>1.4929080839239401</v>
      </c>
      <c r="V211" s="22" t="str">
        <f>IF(AND(U211&gt;H211,U211&lt;&gt;"---"),"x","")</f>
        <v/>
      </c>
      <c r="W211" s="52">
        <v>42101</v>
      </c>
    </row>
    <row r="212" spans="1:23" ht="25.5" customHeight="1">
      <c r="A212" s="65" t="s">
        <v>81</v>
      </c>
      <c r="B212" s="8" t="s">
        <v>173</v>
      </c>
      <c r="C212" s="61"/>
      <c r="D212" s="10" t="s">
        <v>174</v>
      </c>
      <c r="E212" s="3" t="s">
        <v>30</v>
      </c>
      <c r="F212" s="19" t="s">
        <v>23</v>
      </c>
      <c r="G212" s="22" t="s">
        <v>4</v>
      </c>
      <c r="H212" s="37">
        <v>0.90176318181818205</v>
      </c>
      <c r="I212" s="3">
        <v>22</v>
      </c>
      <c r="J212" s="27">
        <v>0.14246912168638801</v>
      </c>
      <c r="K212" s="27" t="str">
        <f>IF(OR(LEFT(G212,3)="SRM", LEFT(G212,3)="IRM", LEFT(G212,3)="CRM"),"", IF((J212*100/H212)&gt;5,"x",""))</f>
        <v>x</v>
      </c>
      <c r="L212" s="26">
        <f>2*J212</f>
        <v>0.28493824337277601</v>
      </c>
      <c r="M212" s="20"/>
      <c r="N212" s="20"/>
      <c r="O212" s="58">
        <f>IF(F212="Repeatability","---", SQRT(L212^2+(N212*H212*0.01)^2)+ABS(M212)*0.01*H212)</f>
        <v>0.28493824337277601</v>
      </c>
      <c r="P212" s="6">
        <f>IF(F212="Repeatability","---", O212*100/H212)</f>
        <v>31.597901657314136</v>
      </c>
      <c r="Q212" s="31">
        <f>IF(F212="Repeatability", "n/a",IF(E212="MG_P_KG",6,IF(E212="G_P_100G",2,"n/a")))</f>
        <v>6</v>
      </c>
      <c r="R212" s="34">
        <f>IF(Q212="n/a","-",2*(H212*2^(1-0.5*LOG(H212/(10^Q212))))/100)</f>
        <v>0.29309049213633892</v>
      </c>
      <c r="S212" s="3">
        <f>IF(F212="Intermed. Precision","---",IF(LOG(J212/2)&lt;0,10^(TRUNC(LOG(J212/2))-1), 10^(TRUNC(LOG(J212/2)))))</f>
        <v>0.01</v>
      </c>
      <c r="T212" s="4">
        <f>2*SQRT(2)*J212</f>
        <v>0.40296352821654552</v>
      </c>
      <c r="U212" s="22" t="str">
        <f>IF(F212="Repeatability",10*J212,"---")</f>
        <v>---</v>
      </c>
      <c r="V212" s="22" t="str">
        <f>IF(AND(U212&gt;H212,U212&lt;&gt;"---"),"x","")</f>
        <v/>
      </c>
      <c r="W212" s="52">
        <v>42101</v>
      </c>
    </row>
    <row r="213" spans="1:23" ht="25.5" hidden="1" customHeight="1">
      <c r="A213" s="65" t="s">
        <v>77</v>
      </c>
      <c r="B213" s="8" t="s">
        <v>173</v>
      </c>
      <c r="C213" s="61"/>
      <c r="D213" s="10" t="s">
        <v>174</v>
      </c>
      <c r="E213" s="3" t="s">
        <v>30</v>
      </c>
      <c r="F213" s="19" t="s">
        <v>24</v>
      </c>
      <c r="G213" s="22" t="s">
        <v>25</v>
      </c>
      <c r="H213" s="37">
        <v>31.048427499999999</v>
      </c>
      <c r="I213" s="3">
        <v>20</v>
      </c>
      <c r="J213" s="27">
        <v>0.40626049950739701</v>
      </c>
      <c r="K213" s="27" t="str">
        <f>IF(OR(LEFT(G213,3)="SRM", LEFT(G213,3)="IRM", LEFT(G213,3)="CRM"),"", IF((J213*100/H213)&gt;5,"x",""))</f>
        <v/>
      </c>
      <c r="L213" s="26">
        <f>2*J213</f>
        <v>0.81252099901479402</v>
      </c>
      <c r="M213" s="20"/>
      <c r="N213" s="20"/>
      <c r="O213" s="58" t="str">
        <f>IF(F213="Repeatability","---", SQRT(L213^2+(N213*H213*0.01)^2)+ABS(M213)*0.01*H213)</f>
        <v>---</v>
      </c>
      <c r="P213" s="6" t="str">
        <f>IF(F213="Repeatability","---", O213*100/H213)</f>
        <v>---</v>
      </c>
      <c r="Q213" s="31" t="str">
        <f>IF(F213="Repeatability", "n/a",IF(E213="MG_P_KG",6,IF(E213="G_P_100G",2,"n/a")))</f>
        <v>n/a</v>
      </c>
      <c r="R213" s="34" t="str">
        <f>IF(Q213="n/a","-",2*(H213*2^(1-0.5*LOG(H213/(10^Q213))))/100)</f>
        <v>-</v>
      </c>
      <c r="S213" s="3">
        <f>IF(F213="Intermed. Precision","---",IF(LOG(J213/2)&lt;0,10^(TRUNC(LOG(J213/2))-1), 10^(TRUNC(LOG(J213/2)))))</f>
        <v>0.1</v>
      </c>
      <c r="T213" s="4">
        <f>2*SQRT(2)*J213</f>
        <v>1.149078216519658</v>
      </c>
      <c r="U213" s="22">
        <f>IF(F213="Repeatability",10*J213,"---")</f>
        <v>4.0626049950739702</v>
      </c>
      <c r="V213" s="22" t="str">
        <f>IF(AND(U213&gt;H213,U213&lt;&gt;"---"),"x","")</f>
        <v/>
      </c>
      <c r="W213" s="52">
        <v>42101</v>
      </c>
    </row>
    <row r="214" spans="1:23" ht="25.5" hidden="1" customHeight="1">
      <c r="A214" s="65" t="s">
        <v>104</v>
      </c>
      <c r="B214" s="8" t="s">
        <v>173</v>
      </c>
      <c r="C214" s="61"/>
      <c r="D214" s="10" t="s">
        <v>174</v>
      </c>
      <c r="E214" s="3" t="s">
        <v>30</v>
      </c>
      <c r="F214" s="19" t="s">
        <v>24</v>
      </c>
      <c r="G214" s="22" t="s">
        <v>25</v>
      </c>
      <c r="H214" s="37">
        <v>19.02129</v>
      </c>
      <c r="I214" s="3">
        <v>19</v>
      </c>
      <c r="J214" s="27">
        <v>1.3516417614827601</v>
      </c>
      <c r="K214" s="27" t="str">
        <f>IF(OR(LEFT(G214,3)="SRM", LEFT(G214,3)="IRM", LEFT(G214,3)="CRM"),"", IF((J214*100/H214)&gt;5,"x",""))</f>
        <v>x</v>
      </c>
      <c r="L214" s="26">
        <f>2*J214</f>
        <v>2.7032835229655201</v>
      </c>
      <c r="M214" s="20"/>
      <c r="N214" s="20"/>
      <c r="O214" s="58" t="str">
        <f>IF(F214="Repeatability","---", SQRT(L214^2+(N214*H214*0.01)^2)+ABS(M214)*0.01*H214)</f>
        <v>---</v>
      </c>
      <c r="P214" s="6" t="str">
        <f>IF(F214="Repeatability","---", O214*100/H214)</f>
        <v>---</v>
      </c>
      <c r="Q214" s="31" t="str">
        <f>IF(F214="Repeatability", "n/a",IF(E214="MG_P_KG",6,IF(E214="G_P_100G",2,"n/a")))</f>
        <v>n/a</v>
      </c>
      <c r="R214" s="34" t="str">
        <f>IF(Q214="n/a","-",2*(H214*2^(1-0.5*LOG(H214/(10^Q214))))/100)</f>
        <v>-</v>
      </c>
      <c r="S214" s="3">
        <f>IF(F214="Intermed. Precision","---",IF(LOG(J214/2)&lt;0,10^(TRUNC(LOG(J214/2))-1), 10^(TRUNC(LOG(J214/2)))))</f>
        <v>0.1</v>
      </c>
      <c r="T214" s="4">
        <f>2*SQRT(2)*J214</f>
        <v>3.823020221117559</v>
      </c>
      <c r="U214" s="22">
        <f>IF(F214="Repeatability",10*J214,"---")</f>
        <v>13.516417614827601</v>
      </c>
      <c r="V214" s="22" t="str">
        <f>IF(AND(U214&gt;H214,U214&lt;&gt;"---"),"x","")</f>
        <v/>
      </c>
      <c r="W214" s="52">
        <v>42101</v>
      </c>
    </row>
    <row r="215" spans="1:23" ht="25.5" hidden="1" customHeight="1">
      <c r="A215" s="65" t="s">
        <v>113</v>
      </c>
      <c r="B215" s="8" t="s">
        <v>173</v>
      </c>
      <c r="C215" s="61"/>
      <c r="D215" s="10" t="s">
        <v>174</v>
      </c>
      <c r="E215" s="3" t="s">
        <v>30</v>
      </c>
      <c r="F215" s="42" t="s">
        <v>24</v>
      </c>
      <c r="G215" s="22" t="s">
        <v>25</v>
      </c>
      <c r="H215" s="37">
        <v>0.92622499999999997</v>
      </c>
      <c r="I215" s="3">
        <v>18</v>
      </c>
      <c r="J215" s="27">
        <v>4.2111041142568702E-2</v>
      </c>
      <c r="K215" s="27" t="str">
        <f>IF(OR(LEFT(G215,3)="SRM", LEFT(G215,3)="IRM", LEFT(G215,3)="CRM"),"", IF((J215*100/H215)&gt;5,"x",""))</f>
        <v/>
      </c>
      <c r="L215" s="26">
        <f>2*J215</f>
        <v>8.4222082285137403E-2</v>
      </c>
      <c r="M215" s="20"/>
      <c r="N215" s="20"/>
      <c r="O215" s="58" t="str">
        <f>IF(F215="Repeatability","---", SQRT(L215^2+(N215*H215*0.01)^2)+ABS(M215)*0.01*H215)</f>
        <v>---</v>
      </c>
      <c r="P215" s="6" t="str">
        <f>IF(F215="Repeatability","---", O215*100/H215)</f>
        <v>---</v>
      </c>
      <c r="Q215" s="31" t="str">
        <f>IF(F215="Repeatability", "n/a",IF(E215="MG_P_KG",6,IF(E215="G_P_100G",2,"n/a")))</f>
        <v>n/a</v>
      </c>
      <c r="R215" s="34" t="str">
        <f>IF(Q215="n/a","-",2*(H215*2^(1-0.5*LOG(H215/(10^Q215))))/100)</f>
        <v>-</v>
      </c>
      <c r="S215" s="3">
        <f>IF(F215="Intermed. Precision","---",IF(LOG(J215/2)&lt;0,10^(TRUNC(LOG(J215/2))-1), 10^(TRUNC(LOG(J215/2)))))</f>
        <v>0.01</v>
      </c>
      <c r="T215" s="4">
        <f>2*SQRT(2)*J215</f>
        <v>0.11910801101894412</v>
      </c>
      <c r="U215" s="22">
        <f>IF(F215="Repeatability",10*J215,"---")</f>
        <v>0.421110411425687</v>
      </c>
      <c r="V215" s="22" t="str">
        <f>IF(AND(U215&gt;H215,U215&lt;&gt;"---"),"x","")</f>
        <v/>
      </c>
      <c r="W215" s="52">
        <v>42101</v>
      </c>
    </row>
    <row r="216" spans="1:23" ht="25.5" customHeight="1">
      <c r="A216" s="65" t="s">
        <v>26</v>
      </c>
      <c r="B216" s="8" t="s">
        <v>173</v>
      </c>
      <c r="C216" s="61"/>
      <c r="D216" s="10" t="s">
        <v>174</v>
      </c>
      <c r="E216" s="3" t="s">
        <v>30</v>
      </c>
      <c r="F216" s="19" t="s">
        <v>23</v>
      </c>
      <c r="G216" s="22" t="s">
        <v>125</v>
      </c>
      <c r="H216" s="37">
        <v>0.97011111111111104</v>
      </c>
      <c r="I216" s="3">
        <v>18</v>
      </c>
      <c r="J216" s="27">
        <v>0.25851370801949197</v>
      </c>
      <c r="K216" s="27" t="str">
        <f>IF(OR(LEFT(G216,3)="SRM", LEFT(G216,3)="IRM", LEFT(G216,3)="CRM"),"", IF((J216*100/H216)&gt;5,"x",""))</f>
        <v/>
      </c>
      <c r="L216" s="26">
        <f>2*J216</f>
        <v>0.51702741603898394</v>
      </c>
      <c r="M216" s="20"/>
      <c r="N216" s="20"/>
      <c r="O216" s="58">
        <f>IF(F216="Repeatability","---", SQRT(L216^2+(N216*H216*0.01)^2)+ABS(M216)*0.01*H216)</f>
        <v>0.51702741603898394</v>
      </c>
      <c r="P216" s="6">
        <f>IF(F216="Repeatability","---", O216*100/H216)</f>
        <v>53.295690577835941</v>
      </c>
      <c r="Q216" s="31">
        <f>IF(F216="Repeatability", "n/a",IF(E216="MG_P_KG",6,IF(E216="G_P_100G",2,"n/a")))</f>
        <v>6</v>
      </c>
      <c r="R216" s="34">
        <f>IF(Q216="n/a","-",2*(H216*2^(1-0.5*LOG(H216/(10^Q216))))/100)</f>
        <v>0.31185665923107897</v>
      </c>
      <c r="S216" s="3">
        <f>IF(F216="Intermed. Precision","---",IF(LOG(J216/2)&lt;0,10^(TRUNC(LOG(J216/2))-1), 10^(TRUNC(LOG(J216/2)))))</f>
        <v>0.1</v>
      </c>
      <c r="T216" s="4">
        <f>2*SQRT(2)*J216</f>
        <v>0.73118718388104786</v>
      </c>
      <c r="U216" s="22" t="str">
        <f>IF(F216="Repeatability",10*J216,"---")</f>
        <v>---</v>
      </c>
      <c r="V216" s="22" t="str">
        <f>IF(AND(U216&gt;H216,U216&lt;&gt;"---"),"x","")</f>
        <v/>
      </c>
      <c r="W216" s="52">
        <v>42101</v>
      </c>
    </row>
    <row r="217" spans="1:23" ht="25.5" hidden="1" customHeight="1">
      <c r="A217" s="65" t="s">
        <v>161</v>
      </c>
      <c r="B217" s="8" t="s">
        <v>173</v>
      </c>
      <c r="C217" s="61"/>
      <c r="D217" s="10" t="s">
        <v>174</v>
      </c>
      <c r="E217" s="3" t="s">
        <v>30</v>
      </c>
      <c r="F217" s="19" t="s">
        <v>24</v>
      </c>
      <c r="G217" s="22" t="s">
        <v>25</v>
      </c>
      <c r="H217" s="37">
        <v>0.507108823529412</v>
      </c>
      <c r="I217" s="3">
        <v>17</v>
      </c>
      <c r="J217" s="27">
        <v>6.9307519093826903E-2</v>
      </c>
      <c r="K217" s="27" t="str">
        <f>IF(OR(LEFT(G217,3)="SRM", LEFT(G217,3)="IRM", LEFT(G217,3)="CRM"),"", IF((J217*100/H217)&gt;5,"x",""))</f>
        <v>x</v>
      </c>
      <c r="L217" s="26">
        <f>2*J217</f>
        <v>0.13861503818765381</v>
      </c>
      <c r="M217" s="20"/>
      <c r="N217" s="20"/>
      <c r="O217" s="58" t="str">
        <f>IF(F217="Repeatability","---", SQRT(L217^2+(N217*H217*0.01)^2)+ABS(M217)*0.01*H217)</f>
        <v>---</v>
      </c>
      <c r="P217" s="6" t="str">
        <f>IF(F217="Repeatability","---", O217*100/H217)</f>
        <v>---</v>
      </c>
      <c r="Q217" s="31" t="str">
        <f>IF(F217="Repeatability", "n/a",IF(E217="MG_P_KG",6,IF(E217="G_P_100G",2,"n/a")))</f>
        <v>n/a</v>
      </c>
      <c r="R217" s="34" t="str">
        <f>IF(Q217="n/a","-",2*(H217*2^(1-0.5*LOG(H217/(10^Q217))))/100)</f>
        <v>-</v>
      </c>
      <c r="S217" s="3">
        <f>IF(F217="Intermed. Precision","---",IF(LOG(J217/2)&lt;0,10^(TRUNC(LOG(J217/2))-1), 10^(TRUNC(LOG(J217/2)))))</f>
        <v>0.01</v>
      </c>
      <c r="T217" s="4">
        <f>2*SQRT(2)*J217</f>
        <v>0.19603126695384451</v>
      </c>
      <c r="U217" s="22">
        <f>IF(F217="Repeatability",10*J217,"---")</f>
        <v>0.69307519093826908</v>
      </c>
      <c r="V217" s="22" t="str">
        <f>IF(AND(U217&gt;H217,U217&lt;&gt;"---"),"x","")</f>
        <v>x</v>
      </c>
      <c r="W217" s="52">
        <v>42101</v>
      </c>
    </row>
    <row r="218" spans="1:23" ht="25.5" hidden="1" customHeight="1">
      <c r="A218" s="65" t="s">
        <v>176</v>
      </c>
      <c r="B218" s="8" t="s">
        <v>173</v>
      </c>
      <c r="C218" s="61"/>
      <c r="D218" s="10" t="s">
        <v>174</v>
      </c>
      <c r="E218" s="3" t="s">
        <v>30</v>
      </c>
      <c r="F218" s="42" t="s">
        <v>24</v>
      </c>
      <c r="G218" s="22" t="s">
        <v>25</v>
      </c>
      <c r="H218" s="37">
        <v>1.94947764705882</v>
      </c>
      <c r="I218" s="3">
        <v>17</v>
      </c>
      <c r="J218" s="27">
        <v>0.11241689008539001</v>
      </c>
      <c r="K218" s="27" t="str">
        <f>IF(OR(LEFT(G218,3)="SRM", LEFT(G218,3)="IRM", LEFT(G218,3)="CRM"),"", IF((J218*100/H218)&gt;5,"x",""))</f>
        <v>x</v>
      </c>
      <c r="L218" s="26">
        <f>2*J218</f>
        <v>0.22483378017078001</v>
      </c>
      <c r="M218" s="20"/>
      <c r="N218" s="20"/>
      <c r="O218" s="58" t="str">
        <f>IF(F218="Repeatability","---", SQRT(L218^2+(N218*H218*0.01)^2)+ABS(M218)*0.01*H218)</f>
        <v>---</v>
      </c>
      <c r="P218" s="6" t="str">
        <f>IF(F218="Repeatability","---", O218*100/H218)</f>
        <v>---</v>
      </c>
      <c r="Q218" s="31" t="str">
        <f>IF(F218="Repeatability", "n/a",IF(E218="MG_P_KG",6,IF(E218="G_P_100G",2,"n/a")))</f>
        <v>n/a</v>
      </c>
      <c r="R218" s="34" t="str">
        <f>IF(Q218="n/a","-",2*(H218*2^(1-0.5*LOG(H218/(10^Q218))))/100)</f>
        <v>-</v>
      </c>
      <c r="S218" s="3">
        <f>IF(F218="Intermed. Precision","---",IF(LOG(J218/2)&lt;0,10^(TRUNC(LOG(J218/2))-1), 10^(TRUNC(LOG(J218/2)))))</f>
        <v>0.01</v>
      </c>
      <c r="T218" s="4">
        <f>2*SQRT(2)*J218</f>
        <v>0.31796298119712818</v>
      </c>
      <c r="U218" s="22">
        <f>IF(F218="Repeatability",10*J218,"---")</f>
        <v>1.1241689008539</v>
      </c>
      <c r="V218" s="22" t="str">
        <f>IF(AND(U218&gt;H218,U218&lt;&gt;"---"),"x","")</f>
        <v/>
      </c>
      <c r="W218" s="52">
        <v>42101</v>
      </c>
    </row>
    <row r="219" spans="1:23" ht="25.5" hidden="1" customHeight="1">
      <c r="A219" s="65" t="s">
        <v>79</v>
      </c>
      <c r="B219" s="8" t="s">
        <v>173</v>
      </c>
      <c r="C219" s="61"/>
      <c r="D219" s="10" t="s">
        <v>174</v>
      </c>
      <c r="E219" s="3" t="s">
        <v>30</v>
      </c>
      <c r="F219" s="42" t="s">
        <v>24</v>
      </c>
      <c r="G219" s="22" t="s">
        <v>25</v>
      </c>
      <c r="H219" s="37">
        <v>0.50971647058823499</v>
      </c>
      <c r="I219" s="3">
        <v>17</v>
      </c>
      <c r="J219" s="27">
        <v>3.9968463560809603E-2</v>
      </c>
      <c r="K219" s="27" t="str">
        <f>IF(OR(LEFT(G219,3)="SRM", LEFT(G219,3)="IRM", LEFT(G219,3)="CRM"),"", IF((J219*100/H219)&gt;5,"x",""))</f>
        <v>x</v>
      </c>
      <c r="L219" s="26">
        <f>2*J219</f>
        <v>7.9936927121619206E-2</v>
      </c>
      <c r="M219" s="20"/>
      <c r="N219" s="20"/>
      <c r="O219" s="58" t="str">
        <f>IF(F219="Repeatability","---", SQRT(L219^2+(N219*H219*0.01)^2)+ABS(M219)*0.01*H219)</f>
        <v>---</v>
      </c>
      <c r="P219" s="6" t="str">
        <f>IF(F219="Repeatability","---", O219*100/H219)</f>
        <v>---</v>
      </c>
      <c r="Q219" s="31" t="str">
        <f>IF(F219="Repeatability", "n/a",IF(E219="MG_P_KG",6,IF(E219="G_P_100G",2,"n/a")))</f>
        <v>n/a</v>
      </c>
      <c r="R219" s="34" t="str">
        <f>IF(Q219="n/a","-",2*(H219*2^(1-0.5*LOG(H219/(10^Q219))))/100)</f>
        <v>-</v>
      </c>
      <c r="S219" s="3">
        <f>IF(F219="Intermed. Precision","---",IF(LOG(J219/2)&lt;0,10^(TRUNC(LOG(J219/2))-1), 10^(TRUNC(LOG(J219/2)))))</f>
        <v>0.01</v>
      </c>
      <c r="T219" s="4">
        <f>2*SQRT(2)*J219</f>
        <v>0.11304788646982358</v>
      </c>
      <c r="U219" s="22">
        <f>IF(F219="Repeatability",10*J219,"---")</f>
        <v>0.39968463560809603</v>
      </c>
      <c r="V219" s="22" t="str">
        <f>IF(AND(U219&gt;H219,U219&lt;&gt;"---"),"x","")</f>
        <v/>
      </c>
      <c r="W219" s="52">
        <v>42101</v>
      </c>
    </row>
    <row r="220" spans="1:23" ht="25.5" hidden="1" customHeight="1">
      <c r="A220" s="65" t="s">
        <v>120</v>
      </c>
      <c r="B220" s="8" t="s">
        <v>173</v>
      </c>
      <c r="C220" s="61"/>
      <c r="D220" s="10" t="s">
        <v>174</v>
      </c>
      <c r="E220" s="3" t="s">
        <v>30</v>
      </c>
      <c r="F220" s="42" t="s">
        <v>24</v>
      </c>
      <c r="G220" s="22" t="s">
        <v>25</v>
      </c>
      <c r="H220" s="37">
        <v>0.77553705882352897</v>
      </c>
      <c r="I220" s="3">
        <v>17</v>
      </c>
      <c r="J220" s="27">
        <v>2.0739094015608198E-2</v>
      </c>
      <c r="K220" s="27" t="str">
        <f>IF(OR(LEFT(G220,3)="SRM", LEFT(G220,3)="IRM", LEFT(G220,3)="CRM"),"", IF((J220*100/H220)&gt;5,"x",""))</f>
        <v/>
      </c>
      <c r="L220" s="26">
        <f>2*J220</f>
        <v>4.1478188031216397E-2</v>
      </c>
      <c r="M220" s="20"/>
      <c r="N220" s="20"/>
      <c r="O220" s="58" t="str">
        <f>IF(F220="Repeatability","---", SQRT(L220^2+(N220*H220*0.01)^2)+ABS(M220)*0.01*H220)</f>
        <v>---</v>
      </c>
      <c r="P220" s="6" t="str">
        <f>IF(F220="Repeatability","---", O220*100/H220)</f>
        <v>---</v>
      </c>
      <c r="Q220" s="31" t="str">
        <f>IF(F220="Repeatability", "n/a",IF(E220="MG_P_KG",6,IF(E220="G_P_100G",2,"n/a")))</f>
        <v>n/a</v>
      </c>
      <c r="R220" s="34" t="str">
        <f>IF(Q220="n/a","-",2*(H220*2^(1-0.5*LOG(H220/(10^Q220))))/100)</f>
        <v>-</v>
      </c>
      <c r="S220" s="3">
        <f>IF(F220="Intermed. Precision","---",IF(LOG(J220/2)&lt;0,10^(TRUNC(LOG(J220/2))-1), 10^(TRUNC(LOG(J220/2)))))</f>
        <v>0.01</v>
      </c>
      <c r="T220" s="4">
        <f>2*SQRT(2)*J220</f>
        <v>5.8659016056407616E-2</v>
      </c>
      <c r="U220" s="22">
        <f>IF(F220="Repeatability",10*J220,"---")</f>
        <v>0.20739094015608198</v>
      </c>
      <c r="V220" s="22" t="str">
        <f>IF(AND(U220&gt;H220,U220&lt;&gt;"---"),"x","")</f>
        <v/>
      </c>
      <c r="W220" s="52">
        <v>42101</v>
      </c>
    </row>
    <row r="221" spans="1:23" ht="25.5" hidden="1" customHeight="1">
      <c r="A221" s="65" t="s">
        <v>60</v>
      </c>
      <c r="B221" s="8" t="s">
        <v>173</v>
      </c>
      <c r="C221" s="61"/>
      <c r="D221" s="10" t="s">
        <v>174</v>
      </c>
      <c r="E221" s="3" t="s">
        <v>30</v>
      </c>
      <c r="F221" s="42" t="s">
        <v>24</v>
      </c>
      <c r="G221" s="22" t="s">
        <v>25</v>
      </c>
      <c r="H221" s="37">
        <v>2.1136923529411802</v>
      </c>
      <c r="I221" s="3">
        <v>17</v>
      </c>
      <c r="J221" s="27">
        <v>8.3382926433342594E-2</v>
      </c>
      <c r="K221" s="27" t="str">
        <f>IF(OR(LEFT(G221,3)="SRM", LEFT(G221,3)="IRM", LEFT(G221,3)="CRM"),"", IF((J221*100/H221)&gt;5,"x",""))</f>
        <v/>
      </c>
      <c r="L221" s="26">
        <f>2*J221</f>
        <v>0.16676585286668519</v>
      </c>
      <c r="M221" s="20"/>
      <c r="N221" s="20"/>
      <c r="O221" s="58" t="str">
        <f>IF(F221="Repeatability","---", SQRT(L221^2+(N221*H221*0.01)^2)+ABS(M221)*0.01*H221)</f>
        <v>---</v>
      </c>
      <c r="P221" s="6" t="str">
        <f>IF(F221="Repeatability","---", O221*100/H221)</f>
        <v>---</v>
      </c>
      <c r="Q221" s="31" t="str">
        <f>IF(F221="Repeatability", "n/a",IF(E221="MG_P_KG",6,IF(E221="G_P_100G",2,"n/a")))</f>
        <v>n/a</v>
      </c>
      <c r="R221" s="34" t="str">
        <f>IF(Q221="n/a","-",2*(H221*2^(1-0.5*LOG(H221/(10^Q221))))/100)</f>
        <v>-</v>
      </c>
      <c r="S221" s="3">
        <f>IF(F221="Intermed. Precision","---",IF(LOG(J221/2)&lt;0,10^(TRUNC(LOG(J221/2))-1), 10^(TRUNC(LOG(J221/2)))))</f>
        <v>0.01</v>
      </c>
      <c r="T221" s="4">
        <f>2*SQRT(2)*J221</f>
        <v>0.2358425308647823</v>
      </c>
      <c r="U221" s="22">
        <f>IF(F221="Repeatability",10*J221,"---")</f>
        <v>0.83382926433342597</v>
      </c>
      <c r="V221" s="22" t="str">
        <f>IF(AND(U221&gt;H221,U221&lt;&gt;"---"),"x","")</f>
        <v/>
      </c>
      <c r="W221" s="52">
        <v>42101</v>
      </c>
    </row>
    <row r="222" spans="1:23" ht="25.5" hidden="1" customHeight="1">
      <c r="A222" s="65" t="s">
        <v>175</v>
      </c>
      <c r="B222" s="8" t="s">
        <v>173</v>
      </c>
      <c r="C222" s="61"/>
      <c r="D222" s="10" t="s">
        <v>174</v>
      </c>
      <c r="E222" s="3" t="s">
        <v>30</v>
      </c>
      <c r="F222" s="42" t="s">
        <v>24</v>
      </c>
      <c r="G222" s="22" t="s">
        <v>25</v>
      </c>
      <c r="H222" s="37">
        <v>12.557722666666701</v>
      </c>
      <c r="I222" s="3">
        <v>15</v>
      </c>
      <c r="J222" s="27">
        <v>0.164316245778276</v>
      </c>
      <c r="K222" s="27" t="str">
        <f>IF(OR(LEFT(G222,3)="SRM", LEFT(G222,3)="IRM", LEFT(G222,3)="CRM"),"", IF((J222*100/H222)&gt;5,"x",""))</f>
        <v/>
      </c>
      <c r="L222" s="26">
        <f>2*J222</f>
        <v>0.328632491556552</v>
      </c>
      <c r="M222" s="20"/>
      <c r="N222" s="20"/>
      <c r="O222" s="58" t="str">
        <f>IF(F222="Repeatability","---", SQRT(L222^2+(N222*H222*0.01)^2)+ABS(M222)*0.01*H222)</f>
        <v>---</v>
      </c>
      <c r="P222" s="6" t="str">
        <f>IF(F222="Repeatability","---", O222*100/H222)</f>
        <v>---</v>
      </c>
      <c r="Q222" s="31" t="str">
        <f>IF(F222="Repeatability", "n/a",IF(E222="MG_P_KG",6,IF(E222="G_P_100G",2,"n/a")))</f>
        <v>n/a</v>
      </c>
      <c r="R222" s="34" t="str">
        <f>IF(Q222="n/a","-",2*(H222*2^(1-0.5*LOG(H222/(10^Q222))))/100)</f>
        <v>-</v>
      </c>
      <c r="S222" s="3">
        <f>IF(F222="Intermed. Precision","---",IF(LOG(J222/2)&lt;0,10^(TRUNC(LOG(J222/2))-1), 10^(TRUNC(LOG(J222/2)))))</f>
        <v>0.01</v>
      </c>
      <c r="T222" s="4">
        <f>2*SQRT(2)*J222</f>
        <v>0.46475652659573752</v>
      </c>
      <c r="U222" s="22">
        <f>IF(F222="Repeatability",10*J222,"---")</f>
        <v>1.6431624577827599</v>
      </c>
      <c r="V222" s="22" t="str">
        <f>IF(AND(U222&gt;H222,U222&lt;&gt;"---"),"x","")</f>
        <v/>
      </c>
      <c r="W222" s="52">
        <v>42101</v>
      </c>
    </row>
    <row r="223" spans="1:23" ht="25.5" customHeight="1">
      <c r="A223" s="65" t="s">
        <v>104</v>
      </c>
      <c r="B223" s="8" t="s">
        <v>173</v>
      </c>
      <c r="C223" s="61"/>
      <c r="D223" s="10" t="s">
        <v>174</v>
      </c>
      <c r="E223" s="3" t="s">
        <v>30</v>
      </c>
      <c r="F223" s="19" t="s">
        <v>23</v>
      </c>
      <c r="G223" s="22" t="s">
        <v>4</v>
      </c>
      <c r="H223" s="37">
        <v>6.8441599999999996</v>
      </c>
      <c r="I223" s="3">
        <v>15</v>
      </c>
      <c r="J223" s="27">
        <v>0.57687029103314602</v>
      </c>
      <c r="K223" s="27" t="str">
        <f>IF(OR(LEFT(G223,3)="SRM", LEFT(G223,3)="IRM", LEFT(G223,3)="CRM"),"", IF((J223*100/H223)&gt;5,"x",""))</f>
        <v>x</v>
      </c>
      <c r="L223" s="26">
        <f>2*J223</f>
        <v>1.153740582066292</v>
      </c>
      <c r="M223" s="20"/>
      <c r="N223" s="20"/>
      <c r="O223" s="58">
        <f>IF(F223="Repeatability","---", SQRT(L223^2+(N223*H223*0.01)^2)+ABS(M223)*0.01*H223)</f>
        <v>1.153740582066292</v>
      </c>
      <c r="P223" s="6">
        <f>IF(F223="Repeatability","---", O223*100/H223)</f>
        <v>16.857299976422119</v>
      </c>
      <c r="Q223" s="31">
        <f>IF(F223="Repeatability", "n/a",IF(E223="MG_P_KG",6,IF(E223="G_P_100G",2,"n/a")))</f>
        <v>6</v>
      </c>
      <c r="R223" s="34">
        <f>IF(Q223="n/a","-",2*(H223*2^(1-0.5*LOG(H223/(10^Q223))))/100)</f>
        <v>1.6396151439795177</v>
      </c>
      <c r="S223" s="3">
        <f>IF(F223="Intermed. Precision","---",IF(LOG(J223/2)&lt;0,10^(TRUNC(LOG(J223/2))-1), 10^(TRUNC(LOG(J223/2)))))</f>
        <v>0.1</v>
      </c>
      <c r="T223" s="4">
        <f>2*SQRT(2)*J223</f>
        <v>1.6316355786183792</v>
      </c>
      <c r="U223" s="22" t="str">
        <f>IF(F223="Repeatability",10*J223,"---")</f>
        <v>---</v>
      </c>
      <c r="V223" s="22" t="str">
        <f>IF(AND(U223&gt;H223,U223&lt;&gt;"---"),"x","")</f>
        <v/>
      </c>
      <c r="W223" s="52">
        <v>42101</v>
      </c>
    </row>
    <row r="224" spans="1:23" ht="25.5" hidden="1" customHeight="1">
      <c r="A224" s="65" t="s">
        <v>102</v>
      </c>
      <c r="B224" s="8" t="s">
        <v>173</v>
      </c>
      <c r="C224" s="61"/>
      <c r="D224" s="10" t="s">
        <v>174</v>
      </c>
      <c r="E224" s="3" t="s">
        <v>30</v>
      </c>
      <c r="F224" s="19" t="s">
        <v>24</v>
      </c>
      <c r="G224" s="22" t="s">
        <v>25</v>
      </c>
      <c r="H224" s="37">
        <v>0.96775230769230802</v>
      </c>
      <c r="I224" s="3">
        <v>13</v>
      </c>
      <c r="J224" s="27">
        <v>3.7670102152155702E-2</v>
      </c>
      <c r="K224" s="27" t="str">
        <f>IF(OR(LEFT(G224,3)="SRM", LEFT(G224,3)="IRM", LEFT(G224,3)="CRM"),"", IF((J224*100/H224)&gt;5,"x",""))</f>
        <v/>
      </c>
      <c r="L224" s="26">
        <f>2*J224</f>
        <v>7.5340204304311403E-2</v>
      </c>
      <c r="M224" s="20"/>
      <c r="N224" s="20"/>
      <c r="O224" s="58" t="str">
        <f>IF(F224="Repeatability","---", SQRT(L224^2+(N224*H224*0.01)^2)+ABS(M224)*0.01*H224)</f>
        <v>---</v>
      </c>
      <c r="P224" s="6" t="str">
        <f>IF(F224="Repeatability","---", O224*100/H224)</f>
        <v>---</v>
      </c>
      <c r="Q224" s="31" t="str">
        <f>IF(F224="Repeatability", "n/a",IF(E224="MG_P_KG",6,IF(E224="G_P_100G",2,"n/a")))</f>
        <v>n/a</v>
      </c>
      <c r="R224" s="34" t="str">
        <f>IF(Q224="n/a","-",2*(H224*2^(1-0.5*LOG(H224/(10^Q224))))/100)</f>
        <v>-</v>
      </c>
      <c r="S224" s="3">
        <f>IF(F224="Intermed. Precision","---",IF(LOG(J224/2)&lt;0,10^(TRUNC(LOG(J224/2))-1), 10^(TRUNC(LOG(J224/2)))))</f>
        <v>0.01</v>
      </c>
      <c r="T224" s="4">
        <f>2*SQRT(2)*J224</f>
        <v>0.10654713871911703</v>
      </c>
      <c r="U224" s="22">
        <f>IF(F224="Repeatability",10*J224,"---")</f>
        <v>0.37670102152155704</v>
      </c>
      <c r="V224" s="22" t="str">
        <f>IF(AND(U224&gt;H224,U224&lt;&gt;"---"),"x","")</f>
        <v/>
      </c>
      <c r="W224" s="52">
        <v>42101</v>
      </c>
    </row>
    <row r="225" spans="1:23" ht="25.5" hidden="1" customHeight="1">
      <c r="A225" s="65" t="s">
        <v>80</v>
      </c>
      <c r="B225" s="8" t="s">
        <v>173</v>
      </c>
      <c r="C225" s="61"/>
      <c r="D225" s="10" t="s">
        <v>174</v>
      </c>
      <c r="E225" s="3" t="s">
        <v>30</v>
      </c>
      <c r="F225" s="19" t="s">
        <v>24</v>
      </c>
      <c r="G225" s="22" t="s">
        <v>25</v>
      </c>
      <c r="H225" s="37">
        <v>1.3324930769230801</v>
      </c>
      <c r="I225" s="3">
        <v>13</v>
      </c>
      <c r="J225" s="27">
        <v>2.1824010859601398E-2</v>
      </c>
      <c r="K225" s="27" t="str">
        <f>IF(OR(LEFT(G225,3)="SRM", LEFT(G225,3)="IRM", LEFT(G225,3)="CRM"),"", IF((J225*100/H225)&gt;5,"x",""))</f>
        <v/>
      </c>
      <c r="L225" s="26">
        <f>2*J225</f>
        <v>4.3648021719202797E-2</v>
      </c>
      <c r="M225" s="20"/>
      <c r="N225" s="20"/>
      <c r="O225" s="58" t="str">
        <f>IF(F225="Repeatability","---", SQRT(L225^2+(N225*H225*0.01)^2)+ABS(M225)*0.01*H225)</f>
        <v>---</v>
      </c>
      <c r="P225" s="6" t="str">
        <f>IF(F225="Repeatability","---", O225*100/H225)</f>
        <v>---</v>
      </c>
      <c r="Q225" s="31" t="str">
        <f>IF(F225="Repeatability", "n/a",IF(E225="MG_P_KG",6,IF(E225="G_P_100G",2,"n/a")))</f>
        <v>n/a</v>
      </c>
      <c r="R225" s="34" t="str">
        <f>IF(Q225="n/a","-",2*(H225*2^(1-0.5*LOG(H225/(10^Q225))))/100)</f>
        <v>-</v>
      </c>
      <c r="S225" s="3">
        <f>IF(F225="Intermed. Precision","---",IF(LOG(J225/2)&lt;0,10^(TRUNC(LOG(J225/2))-1), 10^(TRUNC(LOG(J225/2)))))</f>
        <v>0.01</v>
      </c>
      <c r="T225" s="4">
        <f>2*SQRT(2)*J225</f>
        <v>6.1727624286052017E-2</v>
      </c>
      <c r="U225" s="22">
        <f>IF(F225="Repeatability",10*J225,"---")</f>
        <v>0.21824010859601398</v>
      </c>
      <c r="V225" s="22" t="str">
        <f>IF(AND(U225&gt;H225,U225&lt;&gt;"---"),"x","")</f>
        <v/>
      </c>
      <c r="W225" s="52">
        <v>42101</v>
      </c>
    </row>
    <row r="226" spans="1:23" ht="25.5" hidden="1" customHeight="1">
      <c r="A226" s="65" t="s">
        <v>74</v>
      </c>
      <c r="B226" s="8" t="s">
        <v>173</v>
      </c>
      <c r="C226" s="61"/>
      <c r="D226" s="10" t="s">
        <v>174</v>
      </c>
      <c r="E226" s="3" t="s">
        <v>30</v>
      </c>
      <c r="F226" s="19" t="s">
        <v>24</v>
      </c>
      <c r="G226" s="22" t="s">
        <v>25</v>
      </c>
      <c r="H226" s="37">
        <v>0.61273500000000003</v>
      </c>
      <c r="I226" s="3">
        <v>12</v>
      </c>
      <c r="J226" s="27">
        <v>0.100632320396249</v>
      </c>
      <c r="K226" s="27" t="str">
        <f>IF(OR(LEFT(G226,3)="SRM", LEFT(G226,3)="IRM", LEFT(G226,3)="CRM"),"", IF((J226*100/H226)&gt;5,"x",""))</f>
        <v>x</v>
      </c>
      <c r="L226" s="26">
        <f>2*J226</f>
        <v>0.20126464079249801</v>
      </c>
      <c r="M226" s="20"/>
      <c r="N226" s="20"/>
      <c r="O226" s="58" t="str">
        <f>IF(F226="Repeatability","---", SQRT(L226^2+(N226*H226*0.01)^2)+ABS(M226)*0.01*H226)</f>
        <v>---</v>
      </c>
      <c r="P226" s="6" t="str">
        <f>IF(F226="Repeatability","---", O226*100/H226)</f>
        <v>---</v>
      </c>
      <c r="Q226" s="31" t="str">
        <f>IF(F226="Repeatability", "n/a",IF(E226="MG_P_KG",6,IF(E226="G_P_100G",2,"n/a")))</f>
        <v>n/a</v>
      </c>
      <c r="R226" s="34" t="str">
        <f>IF(Q226="n/a","-",2*(H226*2^(1-0.5*LOG(H226/(10^Q226))))/100)</f>
        <v>-</v>
      </c>
      <c r="S226" s="3">
        <f>IF(F226="Intermed. Precision","---",IF(LOG(J226/2)&lt;0,10^(TRUNC(LOG(J226/2))-1), 10^(TRUNC(LOG(J226/2)))))</f>
        <v>0.01</v>
      </c>
      <c r="T226" s="4">
        <f>2*SQRT(2)*J226</f>
        <v>0.28463118463489995</v>
      </c>
      <c r="U226" s="22">
        <f>IF(F226="Repeatability",10*J226,"---")</f>
        <v>1.0063232039624901</v>
      </c>
      <c r="V226" s="22" t="str">
        <f>IF(AND(U226&gt;H226,U226&lt;&gt;"---"),"x","")</f>
        <v>x</v>
      </c>
      <c r="W226" s="52">
        <v>42101</v>
      </c>
    </row>
    <row r="227" spans="1:23" ht="25.5" customHeight="1">
      <c r="A227" s="65" t="s">
        <v>29</v>
      </c>
      <c r="B227" s="8" t="s">
        <v>173</v>
      </c>
      <c r="C227" s="61"/>
      <c r="D227" s="10" t="s">
        <v>174</v>
      </c>
      <c r="E227" s="3" t="s">
        <v>30</v>
      </c>
      <c r="F227" s="42" t="s">
        <v>23</v>
      </c>
      <c r="G227" s="22" t="s">
        <v>4</v>
      </c>
      <c r="H227" s="37">
        <v>0.43693416666666701</v>
      </c>
      <c r="I227" s="3">
        <v>12</v>
      </c>
      <c r="J227" s="27">
        <v>3.02484494092948E-2</v>
      </c>
      <c r="K227" s="27" t="str">
        <f>IF(OR(LEFT(G227,3)="SRM", LEFT(G227,3)="IRM", LEFT(G227,3)="CRM"),"", IF((J227*100/H227)&gt;5,"x",""))</f>
        <v>x</v>
      </c>
      <c r="L227" s="26">
        <f>2*J227</f>
        <v>6.0496898818589599E-2</v>
      </c>
      <c r="M227" s="20"/>
      <c r="N227" s="20"/>
      <c r="O227" s="58">
        <f>IF(F227="Repeatability","---", SQRT(L227^2+(N227*H227*0.01)^2)+ABS(M227)*0.01*H227)</f>
        <v>6.0496898818589599E-2</v>
      </c>
      <c r="P227" s="6">
        <f>IF(F227="Repeatability","---", O227*100/H227)</f>
        <v>13.845769782691798</v>
      </c>
      <c r="Q227" s="31">
        <f>IF(F227="Repeatability", "n/a",IF(E227="MG_P_KG",6,IF(E227="G_P_100G",2,"n/a")))</f>
        <v>6</v>
      </c>
      <c r="R227" s="34">
        <f>IF(Q227="n/a","-",2*(H227*2^(1-0.5*LOG(H227/(10^Q227))))/100)</f>
        <v>0.15837578067418367</v>
      </c>
      <c r="S227" s="3">
        <f>IF(F227="Intermed. Precision","---",IF(LOG(J227/2)&lt;0,10^(TRUNC(LOG(J227/2))-1), 10^(TRUNC(LOG(J227/2)))))</f>
        <v>0.01</v>
      </c>
      <c r="T227" s="4">
        <f>2*SQRT(2)*J227</f>
        <v>8.5555534790762292E-2</v>
      </c>
      <c r="U227" s="22" t="str">
        <f>IF(F227="Repeatability",10*J227,"---")</f>
        <v>---</v>
      </c>
      <c r="V227" s="22" t="str">
        <f>IF(AND(U227&gt;H227,U227&lt;&gt;"---"),"x","")</f>
        <v/>
      </c>
      <c r="W227" s="52">
        <v>42101</v>
      </c>
    </row>
    <row r="228" spans="1:23" ht="25.5" customHeight="1">
      <c r="A228" s="65" t="s">
        <v>55</v>
      </c>
      <c r="B228" s="8" t="s">
        <v>173</v>
      </c>
      <c r="C228" s="61"/>
      <c r="D228" s="10" t="s">
        <v>174</v>
      </c>
      <c r="E228" s="3" t="s">
        <v>30</v>
      </c>
      <c r="F228" s="42" t="s">
        <v>23</v>
      </c>
      <c r="G228" s="22" t="s">
        <v>4</v>
      </c>
      <c r="H228" s="37">
        <v>12.2240154545455</v>
      </c>
      <c r="I228" s="3">
        <v>11</v>
      </c>
      <c r="J228" s="27">
        <v>0.83303697491058704</v>
      </c>
      <c r="K228" s="27" t="str">
        <f>IF(OR(LEFT(G228,3)="SRM", LEFT(G228,3)="IRM", LEFT(G228,3)="CRM"),"", IF((J228*100/H228)&gt;5,"x",""))</f>
        <v>x</v>
      </c>
      <c r="L228" s="26">
        <f>2*J228</f>
        <v>1.6660739498211741</v>
      </c>
      <c r="M228" s="20"/>
      <c r="N228" s="20"/>
      <c r="O228" s="58">
        <f>IF(F228="Repeatability","---", SQRT(L228^2+(N228*H228*0.01)^2)+ABS(M228)*0.01*H228)</f>
        <v>1.6660739498211741</v>
      </c>
      <c r="P228" s="6">
        <f>IF(F228="Repeatability","---", O228*100/H228)</f>
        <v>13.629514426060746</v>
      </c>
      <c r="Q228" s="31">
        <f>IF(F228="Repeatability", "n/a",IF(E228="MG_P_KG",6,IF(E228="G_P_100G",2,"n/a")))</f>
        <v>6</v>
      </c>
      <c r="R228" s="34">
        <f>IF(Q228="n/a","-",2*(H228*2^(1-0.5*LOG(H228/(10^Q228))))/100)</f>
        <v>2.6836252674033405</v>
      </c>
      <c r="S228" s="3">
        <f>IF(F228="Intermed. Precision","---",IF(LOG(J228/2)&lt;0,10^(TRUNC(LOG(J228/2))-1), 10^(TRUNC(LOG(J228/2)))))</f>
        <v>0.1</v>
      </c>
      <c r="T228" s="4">
        <f>2*SQRT(2)*J228</f>
        <v>2.3561843757536161</v>
      </c>
      <c r="U228" s="22" t="str">
        <f>IF(F228="Repeatability",10*J228,"---")</f>
        <v>---</v>
      </c>
      <c r="V228" s="22" t="str">
        <f>IF(AND(U228&gt;H228,U228&lt;&gt;"---"),"x","")</f>
        <v/>
      </c>
      <c r="W228" s="52">
        <v>42101</v>
      </c>
    </row>
    <row r="229" spans="1:23" ht="25.5" hidden="1" customHeight="1">
      <c r="A229" s="65" t="s">
        <v>129</v>
      </c>
      <c r="B229" s="8" t="s">
        <v>173</v>
      </c>
      <c r="C229" s="61"/>
      <c r="D229" s="10" t="s">
        <v>174</v>
      </c>
      <c r="E229" s="3" t="s">
        <v>30</v>
      </c>
      <c r="F229" s="42" t="s">
        <v>24</v>
      </c>
      <c r="G229" s="22" t="s">
        <v>25</v>
      </c>
      <c r="H229" s="37">
        <v>6.9469090909090897E-2</v>
      </c>
      <c r="I229" s="3">
        <v>11</v>
      </c>
      <c r="J229" s="27">
        <v>3.34494394571867E-3</v>
      </c>
      <c r="K229" s="27" t="str">
        <f>IF(OR(LEFT(G229,3)="SRM", LEFT(G229,3)="IRM", LEFT(G229,3)="CRM"),"", IF((J229*100/H229)&gt;5,"x",""))</f>
        <v/>
      </c>
      <c r="L229" s="26">
        <f>2*J229</f>
        <v>6.68988789143734E-3</v>
      </c>
      <c r="M229" s="20"/>
      <c r="N229" s="20"/>
      <c r="O229" s="58" t="str">
        <f>IF(F229="Repeatability","---", SQRT(L229^2+(N229*H229*0.01)^2)+ABS(M229)*0.01*H229)</f>
        <v>---</v>
      </c>
      <c r="P229" s="6" t="str">
        <f>IF(F229="Repeatability","---", O229*100/H229)</f>
        <v>---</v>
      </c>
      <c r="Q229" s="31" t="str">
        <f>IF(F229="Repeatability", "n/a",IF(E229="MG_P_KG",6,IF(E229="G_P_100G",2,"n/a")))</f>
        <v>n/a</v>
      </c>
      <c r="R229" s="34" t="str">
        <f>IF(Q229="n/a","-",2*(H229*2^(1-0.5*LOG(H229/(10^Q229))))/100)</f>
        <v>-</v>
      </c>
      <c r="S229" s="3">
        <f>IF(F229="Intermed. Precision","---",IF(LOG(J229/2)&lt;0,10^(TRUNC(LOG(J229/2))-1), 10^(TRUNC(LOG(J229/2)))))</f>
        <v>1E-3</v>
      </c>
      <c r="T229" s="4">
        <f>2*SQRT(2)*J229</f>
        <v>9.4609301868262344E-3</v>
      </c>
      <c r="U229" s="22">
        <f>IF(F229="Repeatability",10*J229,"---")</f>
        <v>3.3449439457186703E-2</v>
      </c>
      <c r="V229" s="22" t="str">
        <f>IF(AND(U229&gt;H229,U229&lt;&gt;"---"),"x","")</f>
        <v/>
      </c>
      <c r="W229" s="52">
        <v>42101</v>
      </c>
    </row>
    <row r="230" spans="1:23" ht="25.5" hidden="1" customHeight="1">
      <c r="A230" s="65" t="s">
        <v>70</v>
      </c>
      <c r="B230" s="8" t="s">
        <v>173</v>
      </c>
      <c r="C230" s="61"/>
      <c r="D230" s="10" t="s">
        <v>174</v>
      </c>
      <c r="E230" s="3" t="s">
        <v>30</v>
      </c>
      <c r="F230" s="19" t="s">
        <v>24</v>
      </c>
      <c r="G230" s="22" t="s">
        <v>25</v>
      </c>
      <c r="H230" s="37">
        <v>0.51807888888888898</v>
      </c>
      <c r="I230" s="3">
        <v>9</v>
      </c>
      <c r="J230" s="27">
        <v>7.8271641380799201E-2</v>
      </c>
      <c r="K230" s="27" t="str">
        <f>IF(OR(LEFT(G230,3)="SRM", LEFT(G230,3)="IRM", LEFT(G230,3)="CRM"),"", IF((J230*100/H230)&gt;5,"x",""))</f>
        <v>x</v>
      </c>
      <c r="L230" s="26">
        <f>2*J230</f>
        <v>0.1565432827615984</v>
      </c>
      <c r="M230" s="20"/>
      <c r="N230" s="20"/>
      <c r="O230" s="58" t="str">
        <f>IF(F230="Repeatability","---", SQRT(L230^2+(N230*H230*0.01)^2)+ABS(M230)*0.01*H230)</f>
        <v>---</v>
      </c>
      <c r="P230" s="6" t="str">
        <f>IF(F230="Repeatability","---", O230*100/H230)</f>
        <v>---</v>
      </c>
      <c r="Q230" s="31" t="str">
        <f>IF(F230="Repeatability", "n/a",IF(E230="MG_P_KG",6,IF(E230="G_P_100G",2,"n/a")))</f>
        <v>n/a</v>
      </c>
      <c r="R230" s="34" t="str">
        <f>IF(Q230="n/a","-",2*(H230*2^(1-0.5*LOG(H230/(10^Q230))))/100)</f>
        <v>-</v>
      </c>
      <c r="S230" s="3">
        <f>IF(F230="Intermed. Precision","---",IF(LOG(J230/2)&lt;0,10^(TRUNC(LOG(J230/2))-1), 10^(TRUNC(LOG(J230/2)))))</f>
        <v>0.01</v>
      </c>
      <c r="T230" s="4">
        <f>2*SQRT(2)*J230</f>
        <v>0.2213856335798588</v>
      </c>
      <c r="U230" s="22">
        <f>IF(F230="Repeatability",10*J230,"---")</f>
        <v>0.78271641380799206</v>
      </c>
      <c r="V230" s="22" t="str">
        <f>IF(AND(U230&gt;H230,U230&lt;&gt;"---"),"x","")</f>
        <v>x</v>
      </c>
      <c r="W230" s="52">
        <v>42101</v>
      </c>
    </row>
    <row r="231" spans="1:23" ht="25.5" customHeight="1">
      <c r="A231" s="65" t="s">
        <v>175</v>
      </c>
      <c r="B231" s="8" t="s">
        <v>173</v>
      </c>
      <c r="C231" s="61"/>
      <c r="D231" s="10" t="s">
        <v>174</v>
      </c>
      <c r="E231" s="3" t="s">
        <v>30</v>
      </c>
      <c r="F231" s="42" t="s">
        <v>23</v>
      </c>
      <c r="G231" s="22" t="s">
        <v>4</v>
      </c>
      <c r="H231" s="37">
        <v>13.223717499999999</v>
      </c>
      <c r="I231" s="3">
        <v>8</v>
      </c>
      <c r="J231" s="27">
        <v>0.57313895504275403</v>
      </c>
      <c r="K231" s="27" t="str">
        <f>IF(OR(LEFT(G231,3)="SRM", LEFT(G231,3)="IRM", LEFT(G231,3)="CRM"),"", IF((J231*100/H231)&gt;5,"x",""))</f>
        <v/>
      </c>
      <c r="L231" s="26">
        <f>2*J231</f>
        <v>1.1462779100855081</v>
      </c>
      <c r="M231" s="20"/>
      <c r="N231" s="20"/>
      <c r="O231" s="58">
        <f>IF(F231="Repeatability","---", SQRT(L231^2+(N231*H231*0.01)^2)+ABS(M231)*0.01*H231)</f>
        <v>1.1462779100855081</v>
      </c>
      <c r="P231" s="6">
        <f>IF(F231="Repeatability","---", O231*100/H231)</f>
        <v>8.6683484435107463</v>
      </c>
      <c r="Q231" s="31">
        <f>IF(F231="Repeatability", "n/a",IF(E231="MG_P_KG",6,IF(E231="G_P_100G",2,"n/a")))</f>
        <v>6</v>
      </c>
      <c r="R231" s="34">
        <f>IF(Q231="n/a","-",2*(H231*2^(1-0.5*LOG(H231/(10^Q231))))/100)</f>
        <v>2.8689502152647646</v>
      </c>
      <c r="S231" s="3">
        <f>IF(F231="Intermed. Precision","---",IF(LOG(J231/2)&lt;0,10^(TRUNC(LOG(J231/2))-1), 10^(TRUNC(LOG(J231/2)))))</f>
        <v>0.1</v>
      </c>
      <c r="T231" s="4">
        <f>2*SQRT(2)*J231</f>
        <v>1.6210817666916129</v>
      </c>
      <c r="U231" s="22" t="str">
        <f>IF(F231="Repeatability",10*J231,"---")</f>
        <v>---</v>
      </c>
      <c r="V231" s="22" t="str">
        <f>IF(AND(U231&gt;H231,U231&lt;&gt;"---"),"x","")</f>
        <v/>
      </c>
      <c r="W231" s="52">
        <v>42101</v>
      </c>
    </row>
    <row r="232" spans="1:23" ht="25.5" customHeight="1">
      <c r="A232" s="65" t="s">
        <v>78</v>
      </c>
      <c r="B232" s="8" t="s">
        <v>173</v>
      </c>
      <c r="C232" s="61"/>
      <c r="D232" s="10" t="s">
        <v>174</v>
      </c>
      <c r="E232" s="3" t="s">
        <v>30</v>
      </c>
      <c r="F232" s="19" t="s">
        <v>23</v>
      </c>
      <c r="G232" s="22" t="s">
        <v>4</v>
      </c>
      <c r="H232" s="37">
        <v>1.1840587499999999</v>
      </c>
      <c r="I232" s="3">
        <v>8</v>
      </c>
      <c r="J232" s="27">
        <v>0.21876900875981001</v>
      </c>
      <c r="K232" s="27" t="str">
        <f>IF(OR(LEFT(G232,3)="SRM", LEFT(G232,3)="IRM", LEFT(G232,3)="CRM"),"", IF((J232*100/H232)&gt;5,"x",""))</f>
        <v>x</v>
      </c>
      <c r="L232" s="26">
        <f>2*J232</f>
        <v>0.43753801751962001</v>
      </c>
      <c r="M232" s="20"/>
      <c r="N232" s="20"/>
      <c r="O232" s="58">
        <f>IF(F232="Repeatability","---", SQRT(L232^2+(N232*H232*0.01)^2)+ABS(M232)*0.01*H232)</f>
        <v>0.43753801751962001</v>
      </c>
      <c r="P232" s="6">
        <f>IF(F232="Repeatability","---", O232*100/H232)</f>
        <v>36.952390877532054</v>
      </c>
      <c r="Q232" s="31">
        <f>IF(F232="Repeatability", "n/a",IF(E232="MG_P_KG",6,IF(E232="G_P_100G",2,"n/a")))</f>
        <v>6</v>
      </c>
      <c r="R232" s="34">
        <f>IF(Q232="n/a","-",2*(H232*2^(1-0.5*LOG(H232/(10^Q232))))/100)</f>
        <v>0.36938516962050083</v>
      </c>
      <c r="S232" s="3">
        <f>IF(F232="Intermed. Precision","---",IF(LOG(J232/2)&lt;0,10^(TRUNC(LOG(J232/2))-1), 10^(TRUNC(LOG(J232/2)))))</f>
        <v>0.1</v>
      </c>
      <c r="T232" s="4">
        <f>2*SQRT(2)*J232</f>
        <v>0.61877219843008358</v>
      </c>
      <c r="U232" s="22" t="str">
        <f>IF(F232="Repeatability",10*J232,"---")</f>
        <v>---</v>
      </c>
      <c r="V232" s="22" t="str">
        <f>IF(AND(U232&gt;H232,U232&lt;&gt;"---"),"x","")</f>
        <v/>
      </c>
      <c r="W232" s="52">
        <v>42101</v>
      </c>
    </row>
    <row r="233" spans="1:23" ht="25.5" customHeight="1">
      <c r="A233" s="65" t="s">
        <v>52</v>
      </c>
      <c r="B233" s="8" t="s">
        <v>173</v>
      </c>
      <c r="C233" s="61"/>
      <c r="D233" s="10" t="s">
        <v>174</v>
      </c>
      <c r="E233" s="3" t="s">
        <v>30</v>
      </c>
      <c r="F233" s="42" t="s">
        <v>23</v>
      </c>
      <c r="G233" s="22" t="s">
        <v>4</v>
      </c>
      <c r="H233" s="37">
        <v>0.27629124999999999</v>
      </c>
      <c r="I233" s="3">
        <v>8</v>
      </c>
      <c r="J233" s="27">
        <v>2.0604929628610699E-2</v>
      </c>
      <c r="K233" s="27" t="str">
        <f>IF(OR(LEFT(G233,3)="SRM", LEFT(G233,3)="IRM", LEFT(G233,3)="CRM"),"", IF((J233*100/H233)&gt;5,"x",""))</f>
        <v>x</v>
      </c>
      <c r="L233" s="26">
        <f>2*J233</f>
        <v>4.1209859257221398E-2</v>
      </c>
      <c r="M233" s="20"/>
      <c r="N233" s="20"/>
      <c r="O233" s="58">
        <f>IF(F233="Repeatability","---", SQRT(L233^2+(N233*H233*0.01)^2)+ABS(M233)*0.01*H233)</f>
        <v>4.1209859257221398E-2</v>
      </c>
      <c r="P233" s="6">
        <f>IF(F233="Repeatability","---", O233*100/H233)</f>
        <v>14.915368929425526</v>
      </c>
      <c r="Q233" s="31">
        <f>IF(F233="Repeatability", "n/a",IF(E233="MG_P_KG",6,IF(E233="G_P_100G",2,"n/a")))</f>
        <v>6</v>
      </c>
      <c r="R233" s="34">
        <f>IF(Q233="n/a","-",2*(H233*2^(1-0.5*LOG(H233/(10^Q233))))/100)</f>
        <v>0.10730000312202506</v>
      </c>
      <c r="S233" s="3">
        <f>IF(F233="Intermed. Precision","---",IF(LOG(J233/2)&lt;0,10^(TRUNC(LOG(J233/2))-1), 10^(TRUNC(LOG(J233/2)))))</f>
        <v>0.01</v>
      </c>
      <c r="T233" s="4">
        <f>2*SQRT(2)*J233</f>
        <v>5.8279541865048946E-2</v>
      </c>
      <c r="U233" s="22" t="str">
        <f>IF(F233="Repeatability",10*J233,"---")</f>
        <v>---</v>
      </c>
      <c r="V233" s="22" t="str">
        <f>IF(AND(U233&gt;H233,U233&lt;&gt;"---"),"x","")</f>
        <v/>
      </c>
      <c r="W233" s="52">
        <v>42101</v>
      </c>
    </row>
    <row r="234" spans="1:23" ht="25.5" hidden="1" customHeight="1">
      <c r="A234" s="65" t="s">
        <v>116</v>
      </c>
      <c r="B234" s="8" t="s">
        <v>173</v>
      </c>
      <c r="C234" s="61"/>
      <c r="D234" s="10" t="s">
        <v>174</v>
      </c>
      <c r="E234" s="3" t="s">
        <v>30</v>
      </c>
      <c r="F234" s="42" t="s">
        <v>24</v>
      </c>
      <c r="G234" s="22" t="s">
        <v>25</v>
      </c>
      <c r="H234" s="37">
        <v>4.2972785714285697</v>
      </c>
      <c r="I234" s="3">
        <v>7</v>
      </c>
      <c r="J234" s="27">
        <v>4.3038567919616598E-2</v>
      </c>
      <c r="K234" s="27" t="str">
        <f>IF(OR(LEFT(G234,3)="SRM", LEFT(G234,3)="IRM", LEFT(G234,3)="CRM"),"", IF((J234*100/H234)&gt;5,"x",""))</f>
        <v/>
      </c>
      <c r="L234" s="26">
        <f>2*J234</f>
        <v>8.6077135839233196E-2</v>
      </c>
      <c r="M234" s="20"/>
      <c r="N234" s="20"/>
      <c r="O234" s="58" t="str">
        <f>IF(F234="Repeatability","---", SQRT(L234^2+(N234*H234*0.01)^2)+ABS(M234)*0.01*H234)</f>
        <v>---</v>
      </c>
      <c r="P234" s="6" t="str">
        <f>IF(F234="Repeatability","---", O234*100/H234)</f>
        <v>---</v>
      </c>
      <c r="Q234" s="31" t="str">
        <f>IF(F234="Repeatability", "n/a",IF(E234="MG_P_KG",6,IF(E234="G_P_100G",2,"n/a")))</f>
        <v>n/a</v>
      </c>
      <c r="R234" s="34" t="str">
        <f>IF(Q234="n/a","-",2*(H234*2^(1-0.5*LOG(H234/(10^Q234))))/100)</f>
        <v>-</v>
      </c>
      <c r="S234" s="3">
        <f>IF(F234="Intermed. Precision","---",IF(LOG(J234/2)&lt;0,10^(TRUNC(LOG(J234/2))-1), 10^(TRUNC(LOG(J234/2)))))</f>
        <v>0.01</v>
      </c>
      <c r="T234" s="4">
        <f>2*SQRT(2)*J234</f>
        <v>0.12173145291407479</v>
      </c>
      <c r="U234" s="22">
        <f>IF(F234="Repeatability",10*J234,"---")</f>
        <v>0.43038567919616599</v>
      </c>
      <c r="V234" s="22" t="str">
        <f>IF(AND(U234&gt;H234,U234&lt;&gt;"---"),"x","")</f>
        <v/>
      </c>
      <c r="W234" s="52">
        <v>42101</v>
      </c>
    </row>
    <row r="235" spans="1:23" ht="25.5" hidden="1" customHeight="1">
      <c r="A235" s="65" t="s">
        <v>119</v>
      </c>
      <c r="B235" s="8" t="s">
        <v>173</v>
      </c>
      <c r="C235" s="61"/>
      <c r="D235" s="10" t="s">
        <v>174</v>
      </c>
      <c r="E235" s="3" t="s">
        <v>30</v>
      </c>
      <c r="F235" s="19" t="s">
        <v>24</v>
      </c>
      <c r="G235" s="22" t="s">
        <v>25</v>
      </c>
      <c r="H235" s="37">
        <v>19.051421428571398</v>
      </c>
      <c r="I235" s="3">
        <v>7</v>
      </c>
      <c r="J235" s="27">
        <v>0.30896097011943602</v>
      </c>
      <c r="K235" s="27" t="str">
        <f>IF(OR(LEFT(G235,3)="SRM", LEFT(G235,3)="IRM", LEFT(G235,3)="CRM"),"", IF((J235*100/H235)&gt;5,"x",""))</f>
        <v/>
      </c>
      <c r="L235" s="26">
        <f>2*J235</f>
        <v>0.61792194023887204</v>
      </c>
      <c r="M235" s="20"/>
      <c r="N235" s="20"/>
      <c r="O235" s="58" t="str">
        <f>IF(F235="Repeatability","---", SQRT(L235^2+(N235*H235*0.01)^2)+ABS(M235)*0.01*H235)</f>
        <v>---</v>
      </c>
      <c r="P235" s="6" t="str">
        <f>IF(F235="Repeatability","---", O235*100/H235)</f>
        <v>---</v>
      </c>
      <c r="Q235" s="31" t="str">
        <f>IF(F235="Repeatability", "n/a",IF(E235="MG_P_KG",6,IF(E235="G_P_100G",2,"n/a")))</f>
        <v>n/a</v>
      </c>
      <c r="R235" s="34" t="str">
        <f>IF(Q235="n/a","-",2*(H235*2^(1-0.5*LOG(H235/(10^Q235))))/100)</f>
        <v>-</v>
      </c>
      <c r="S235" s="3">
        <f>IF(F235="Intermed. Precision","---",IF(LOG(J235/2)&lt;0,10^(TRUNC(LOG(J235/2))-1), 10^(TRUNC(LOG(J235/2)))))</f>
        <v>0.1</v>
      </c>
      <c r="T235" s="4">
        <f>2*SQRT(2)*J235</f>
        <v>0.87387358837370999</v>
      </c>
      <c r="U235" s="22">
        <f>IF(F235="Repeatability",10*J235,"---")</f>
        <v>3.0896097011943602</v>
      </c>
      <c r="V235" s="22" t="str">
        <f>IF(AND(U235&gt;H235,U235&lt;&gt;"---"),"x","")</f>
        <v/>
      </c>
      <c r="W235" s="52">
        <v>42101</v>
      </c>
    </row>
    <row r="236" spans="1:23" ht="25.5" customHeight="1">
      <c r="A236" s="65" t="s">
        <v>176</v>
      </c>
      <c r="B236" s="8" t="s">
        <v>173</v>
      </c>
      <c r="C236" s="61"/>
      <c r="D236" s="10" t="s">
        <v>174</v>
      </c>
      <c r="E236" s="3" t="s">
        <v>30</v>
      </c>
      <c r="F236" s="42" t="s">
        <v>23</v>
      </c>
      <c r="G236" s="22" t="s">
        <v>4</v>
      </c>
      <c r="H236" s="37">
        <v>2.7191085714285701</v>
      </c>
      <c r="I236" s="3">
        <v>7</v>
      </c>
      <c r="J236" s="27">
        <v>0.28267903459577598</v>
      </c>
      <c r="K236" s="27" t="str">
        <f>IF(OR(LEFT(G236,3)="SRM", LEFT(G236,3)="IRM", LEFT(G236,3)="CRM"),"", IF((J236*100/H236)&gt;5,"x",""))</f>
        <v>x</v>
      </c>
      <c r="L236" s="26">
        <f>2*J236</f>
        <v>0.56535806919155196</v>
      </c>
      <c r="M236" s="20"/>
      <c r="N236" s="20"/>
      <c r="O236" s="58">
        <f>IF(F236="Repeatability","---", SQRT(L236^2+(N236*H236*0.01)^2)+ABS(M236)*0.01*H236)</f>
        <v>0.56535806919155196</v>
      </c>
      <c r="P236" s="6">
        <f>IF(F236="Repeatability","---", O236*100/H236)</f>
        <v>20.792037329150237</v>
      </c>
      <c r="Q236" s="31">
        <f>IF(F236="Repeatability", "n/a",IF(E236="MG_P_KG",6,IF(E236="G_P_100G",2,"n/a")))</f>
        <v>6</v>
      </c>
      <c r="R236" s="34">
        <f>IF(Q236="n/a","-",2*(H236*2^(1-0.5*LOG(H236/(10^Q236))))/100)</f>
        <v>0.74849484934108501</v>
      </c>
      <c r="S236" s="3">
        <f>IF(F236="Intermed. Precision","---",IF(LOG(J236/2)&lt;0,10^(TRUNC(LOG(J236/2))-1), 10^(TRUNC(LOG(J236/2)))))</f>
        <v>0.1</v>
      </c>
      <c r="T236" s="4">
        <f>2*SQRT(2)*J236</f>
        <v>0.79953704904775946</v>
      </c>
      <c r="U236" s="22" t="str">
        <f>IF(F236="Repeatability",10*J236,"---")</f>
        <v>---</v>
      </c>
      <c r="V236" s="22" t="str">
        <f>IF(AND(U236&gt;H236,U236&lt;&gt;"---"),"x","")</f>
        <v/>
      </c>
      <c r="W236" s="52">
        <v>42101</v>
      </c>
    </row>
    <row r="237" spans="1:23" ht="25.5" customHeight="1">
      <c r="A237" s="65" t="s">
        <v>26</v>
      </c>
      <c r="B237" s="8" t="s">
        <v>330</v>
      </c>
      <c r="C237" s="61"/>
      <c r="D237" s="10" t="s">
        <v>174</v>
      </c>
      <c r="E237" s="3" t="s">
        <v>30</v>
      </c>
      <c r="F237" s="42" t="s">
        <v>23</v>
      </c>
      <c r="G237" s="22" t="s">
        <v>177</v>
      </c>
      <c r="H237" s="37">
        <v>0.265230853889943</v>
      </c>
      <c r="I237" s="3">
        <v>527</v>
      </c>
      <c r="J237" s="27">
        <v>4.3892498374187398E-2</v>
      </c>
      <c r="K237" s="27" t="str">
        <f>IF(OR(LEFT(G237,3)="SRM", LEFT(G237,3)="IRM", LEFT(G237,3)="CRM"),"", IF((J237*100/H237)&gt;5,"x",""))</f>
        <v/>
      </c>
      <c r="L237" s="26">
        <f>2*J237</f>
        <v>8.7784996748374797E-2</v>
      </c>
      <c r="M237" s="20"/>
      <c r="N237" s="20"/>
      <c r="O237" s="58">
        <f>IF(F237="Repeatability","---", SQRT(L237^2+(N237*H237*0.01)^2)+ABS(M237)*0.01*H237)</f>
        <v>8.7784996748374797E-2</v>
      </c>
      <c r="P237" s="6">
        <f>IF(F237="Repeatability","---", O237*100/H237)</f>
        <v>33.0975810170264</v>
      </c>
      <c r="Q237" s="31">
        <f>IF(F237="Repeatability", "n/a",IF(E237="MG_P_KG",6,IF(E237="G_P_100G",2,"n/a")))</f>
        <v>6</v>
      </c>
      <c r="R237" s="34">
        <f>IF(Q237="n/a","-",2*(H237*2^(1-0.5*LOG(H237/(10^Q237))))/100)</f>
        <v>0.10363996261047799</v>
      </c>
      <c r="S237" s="3">
        <f>IF(F237="Intermed. Precision","---",IF(LOG(J237/2)&lt;0,10^(TRUNC(LOG(J237/2))-1), 10^(TRUNC(LOG(J237/2)))))</f>
        <v>0.01</v>
      </c>
      <c r="T237" s="4">
        <f>2*SQRT(2)*J237</f>
        <v>0.1241467329744297</v>
      </c>
      <c r="U237" s="22" t="str">
        <f>IF(F237="Repeatability",10*J237,"---")</f>
        <v>---</v>
      </c>
      <c r="V237" s="22" t="str">
        <f>IF(AND(U237&gt;H237,U237&lt;&gt;"---"),"x","")</f>
        <v/>
      </c>
      <c r="W237" s="52">
        <v>42163</v>
      </c>
    </row>
    <row r="238" spans="1:23" ht="25.5" hidden="1" customHeight="1">
      <c r="A238" s="65" t="s">
        <v>67</v>
      </c>
      <c r="B238" s="8" t="s">
        <v>330</v>
      </c>
      <c r="C238" s="61"/>
      <c r="D238" s="10" t="s">
        <v>174</v>
      </c>
      <c r="E238" s="3" t="s">
        <v>30</v>
      </c>
      <c r="F238" s="42" t="s">
        <v>24</v>
      </c>
      <c r="G238" s="22" t="s">
        <v>25</v>
      </c>
      <c r="H238" s="37">
        <v>2.73388724035608E-3</v>
      </c>
      <c r="I238" s="3">
        <v>337</v>
      </c>
      <c r="J238" s="27">
        <v>2.6025808920575902E-4</v>
      </c>
      <c r="K238" s="27" t="str">
        <f>IF(OR(LEFT(G238,3)="SRM", LEFT(G238,3)="IRM", LEFT(G238,3)="CRM"),"", IF((J238*100/H238)&gt;5,"x",""))</f>
        <v>x</v>
      </c>
      <c r="L238" s="26">
        <f>2*J238</f>
        <v>5.2051617841151804E-4</v>
      </c>
      <c r="M238" s="20"/>
      <c r="N238" s="20"/>
      <c r="O238" s="58" t="str">
        <f>IF(F238="Repeatability","---", SQRT(L238^2+(N238*H238*0.01)^2)+ABS(M238)*0.01*H238)</f>
        <v>---</v>
      </c>
      <c r="P238" s="6" t="str">
        <f>IF(F238="Repeatability","---", O238*100/H238)</f>
        <v>---</v>
      </c>
      <c r="Q238" s="31" t="str">
        <f>IF(F238="Repeatability", "n/a",IF(E238="MG_P_KG",6,IF(E238="G_P_100G",2,"n/a")))</f>
        <v>n/a</v>
      </c>
      <c r="R238" s="34" t="str">
        <f>IF(Q238="n/a","-",2*(H238*2^(1-0.5*LOG(H238/(10^Q238))))/100)</f>
        <v>-</v>
      </c>
      <c r="S238" s="3">
        <f>IF(F238="Intermed. Precision","---",IF(LOG(J238/2)&lt;0,10^(TRUNC(LOG(J238/2))-1), 10^(TRUNC(LOG(J238/2)))))</f>
        <v>1E-4</v>
      </c>
      <c r="T238" s="4">
        <f>2*SQRT(2)*J238</f>
        <v>7.3612103894418247E-4</v>
      </c>
      <c r="U238" s="22">
        <f>IF(F238="Repeatability",10*J238,"---")</f>
        <v>2.6025808920575903E-3</v>
      </c>
      <c r="V238" s="22" t="str">
        <f>IF(AND(U238&gt;H238,U238&lt;&gt;"---"),"x","")</f>
        <v/>
      </c>
      <c r="W238" s="52">
        <v>42143</v>
      </c>
    </row>
    <row r="239" spans="1:23" ht="25.5" hidden="1" customHeight="1">
      <c r="A239" s="65" t="s">
        <v>71</v>
      </c>
      <c r="B239" s="8" t="s">
        <v>330</v>
      </c>
      <c r="C239" s="61"/>
      <c r="D239" s="10" t="s">
        <v>174</v>
      </c>
      <c r="E239" s="3" t="s">
        <v>30</v>
      </c>
      <c r="F239" s="42" t="s">
        <v>24</v>
      </c>
      <c r="G239" s="22" t="s">
        <v>25</v>
      </c>
      <c r="H239" s="37">
        <v>1.75899122807018E-3</v>
      </c>
      <c r="I239" s="3">
        <v>228</v>
      </c>
      <c r="J239" s="27">
        <v>1.6829576617455601E-4</v>
      </c>
      <c r="K239" s="27" t="str">
        <f>IF(OR(LEFT(G239,3)="SRM", LEFT(G239,3)="IRM", LEFT(G239,3)="CRM"),"", IF((J239*100/H239)&gt;5,"x",""))</f>
        <v>x</v>
      </c>
      <c r="L239" s="26">
        <f>2*J239</f>
        <v>3.3659153234911202E-4</v>
      </c>
      <c r="M239" s="20"/>
      <c r="N239" s="20"/>
      <c r="O239" s="58" t="str">
        <f>IF(F239="Repeatability","---", SQRT(L239^2+(N239*H239*0.01)^2)+ABS(M239)*0.01*H239)</f>
        <v>---</v>
      </c>
      <c r="P239" s="6" t="str">
        <f>IF(F239="Repeatability","---", O239*100/H239)</f>
        <v>---</v>
      </c>
      <c r="Q239" s="31" t="str">
        <f>IF(F239="Repeatability", "n/a",IF(E239="MG_P_KG",6,IF(E239="G_P_100G",2,"n/a")))</f>
        <v>n/a</v>
      </c>
      <c r="R239" s="34" t="str">
        <f>IF(Q239="n/a","-",2*(H239*2^(1-0.5*LOG(H239/(10^Q239))))/100)</f>
        <v>-</v>
      </c>
      <c r="S239" s="3">
        <f>IF(F239="Intermed. Precision","---",IF(LOG(J239/2)&lt;0,10^(TRUNC(LOG(J239/2))-1), 10^(TRUNC(LOG(J239/2)))))</f>
        <v>1.0000000000000001E-5</v>
      </c>
      <c r="T239" s="4">
        <f>2*SQRT(2)*J239</f>
        <v>4.7601231002805661E-4</v>
      </c>
      <c r="U239" s="22">
        <f>IF(F239="Repeatability",10*J239,"---")</f>
        <v>1.6829576617455602E-3</v>
      </c>
      <c r="V239" s="22" t="str">
        <f>IF(AND(U239&gt;H239,U239&lt;&gt;"---"),"x","")</f>
        <v/>
      </c>
      <c r="W239" s="52">
        <v>42113</v>
      </c>
    </row>
    <row r="240" spans="1:23" ht="25.5" customHeight="1">
      <c r="A240" s="65" t="s">
        <v>26</v>
      </c>
      <c r="B240" s="8" t="s">
        <v>330</v>
      </c>
      <c r="C240" s="61"/>
      <c r="D240" s="10" t="s">
        <v>174</v>
      </c>
      <c r="E240" s="3" t="s">
        <v>30</v>
      </c>
      <c r="F240" s="42" t="s">
        <v>23</v>
      </c>
      <c r="G240" s="22" t="s">
        <v>124</v>
      </c>
      <c r="H240" s="37">
        <v>4.4922222222222204E-3</v>
      </c>
      <c r="I240" s="3">
        <v>180</v>
      </c>
      <c r="J240" s="27">
        <v>4.2766163667211002E-4</v>
      </c>
      <c r="K240" s="27" t="str">
        <f>IF(OR(LEFT(G240,3)="SRM", LEFT(G240,3)="IRM", LEFT(G240,3)="CRM"),"", IF((J240*100/H240)&gt;5,"x",""))</f>
        <v/>
      </c>
      <c r="L240" s="26">
        <f>2*J240</f>
        <v>8.5532327334422004E-4</v>
      </c>
      <c r="M240" s="20"/>
      <c r="N240" s="20"/>
      <c r="O240" s="58">
        <f>IF(F240="Repeatability","---", SQRT(L240^2+(N240*H240*0.01)^2)+ABS(M240)*0.01*H240)</f>
        <v>8.5532327334422004E-4</v>
      </c>
      <c r="P240" s="6">
        <f>IF(F240="Repeatability","---", O240*100/H240)</f>
        <v>19.040092654212177</v>
      </c>
      <c r="Q240" s="31">
        <f>IF(F240="Repeatability", "n/a",IF(E240="MG_P_KG",6,IF(E240="G_P_100G",2,"n/a")))</f>
        <v>6</v>
      </c>
      <c r="R240" s="34">
        <f>IF(Q240="n/a","-",2*(H240*2^(1-0.5*LOG(H240/(10^Q240))))/100)</f>
        <v>3.2430302735032119E-3</v>
      </c>
      <c r="S240" s="3">
        <f>IF(F240="Intermed. Precision","---",IF(LOG(J240/2)&lt;0,10^(TRUNC(LOG(J240/2))-1), 10^(TRUNC(LOG(J240/2)))))</f>
        <v>1E-4</v>
      </c>
      <c r="T240" s="4">
        <f>2*SQRT(2)*J240</f>
        <v>1.2096097733767461E-3</v>
      </c>
      <c r="U240" s="22" t="str">
        <f>IF(F240="Repeatability",10*J240,"---")</f>
        <v>---</v>
      </c>
      <c r="V240" s="22" t="str">
        <f>IF(AND(U240&gt;H240,U240&lt;&gt;"---"),"x","")</f>
        <v/>
      </c>
      <c r="W240" s="52">
        <v>42161</v>
      </c>
    </row>
    <row r="241" spans="1:23" ht="25.5" customHeight="1">
      <c r="A241" s="65" t="s">
        <v>67</v>
      </c>
      <c r="B241" s="8" t="s">
        <v>330</v>
      </c>
      <c r="C241" s="61"/>
      <c r="D241" s="10" t="s">
        <v>174</v>
      </c>
      <c r="E241" s="3" t="s">
        <v>30</v>
      </c>
      <c r="F241" s="42" t="s">
        <v>23</v>
      </c>
      <c r="G241" s="22" t="s">
        <v>4</v>
      </c>
      <c r="H241" s="37">
        <v>2.7194557823129301E-3</v>
      </c>
      <c r="I241" s="3">
        <v>147</v>
      </c>
      <c r="J241" s="27">
        <v>4.3311048691708099E-4</v>
      </c>
      <c r="K241" s="27" t="str">
        <f>IF(OR(LEFT(G241,3)="SRM", LEFT(G241,3)="IRM", LEFT(G241,3)="CRM"),"", IF((J241*100/H241)&gt;5,"x",""))</f>
        <v>x</v>
      </c>
      <c r="L241" s="26">
        <f>2*J241</f>
        <v>8.6622097383416198E-4</v>
      </c>
      <c r="M241" s="20"/>
      <c r="N241" s="20"/>
      <c r="O241" s="58">
        <f>IF(F241="Repeatability","---", SQRT(L241^2+(N241*H241*0.01)^2)+ABS(M241)*0.01*H241)</f>
        <v>8.6622097383416198E-4</v>
      </c>
      <c r="P241" s="6">
        <f>IF(F241="Repeatability","---", O241*100/H241)</f>
        <v>31.852732427862112</v>
      </c>
      <c r="Q241" s="31">
        <f>IF(F241="Repeatability", "n/a",IF(E241="MG_P_KG",6,IF(E241="G_P_100G",2,"n/a")))</f>
        <v>6</v>
      </c>
      <c r="R241" s="34">
        <f>IF(Q241="n/a","-",2*(H241*2^(1-0.5*LOG(H241/(10^Q241))))/100)</f>
        <v>2.1172927770393159E-3</v>
      </c>
      <c r="S241" s="3">
        <f>IF(F241="Intermed. Precision","---",IF(LOG(J241/2)&lt;0,10^(TRUNC(LOG(J241/2))-1), 10^(TRUNC(LOG(J241/2)))))</f>
        <v>1E-4</v>
      </c>
      <c r="T241" s="4">
        <f>2*SQRT(2)*J241</f>
        <v>1.2250214492083018E-3</v>
      </c>
      <c r="U241" s="22" t="str">
        <f>IF(F241="Repeatability",10*J241,"---")</f>
        <v>---</v>
      </c>
      <c r="V241" s="22" t="str">
        <f>IF(AND(U241&gt;H241,U241&lt;&gt;"---"),"x","")</f>
        <v/>
      </c>
      <c r="W241" s="52">
        <v>42142</v>
      </c>
    </row>
    <row r="242" spans="1:23" ht="25.5" hidden="1" customHeight="1">
      <c r="A242" s="65" t="s">
        <v>69</v>
      </c>
      <c r="B242" s="8" t="s">
        <v>330</v>
      </c>
      <c r="C242" s="61"/>
      <c r="D242" s="10" t="s">
        <v>174</v>
      </c>
      <c r="E242" s="3" t="s">
        <v>30</v>
      </c>
      <c r="F242" s="42" t="s">
        <v>24</v>
      </c>
      <c r="G242" s="22" t="s">
        <v>25</v>
      </c>
      <c r="H242" s="37">
        <v>1.42666666666667E-3</v>
      </c>
      <c r="I242" s="3">
        <v>147</v>
      </c>
      <c r="J242" s="27">
        <v>1.8205553462357301E-4</v>
      </c>
      <c r="K242" s="27" t="str">
        <f>IF(OR(LEFT(G242,3)="SRM", LEFT(G242,3)="IRM", LEFT(G242,3)="CRM"),"", IF((J242*100/H242)&gt;5,"x",""))</f>
        <v>x</v>
      </c>
      <c r="L242" s="26">
        <f>2*J242</f>
        <v>3.6411106924714602E-4</v>
      </c>
      <c r="M242" s="20"/>
      <c r="N242" s="20"/>
      <c r="O242" s="58" t="str">
        <f>IF(F242="Repeatability","---", SQRT(L242^2+(N242*H242*0.01)^2)+ABS(M242)*0.01*H242)</f>
        <v>---</v>
      </c>
      <c r="P242" s="6" t="str">
        <f>IF(F242="Repeatability","---", O242*100/H242)</f>
        <v>---</v>
      </c>
      <c r="Q242" s="31" t="str">
        <f>IF(F242="Repeatability", "n/a",IF(E242="MG_P_KG",6,IF(E242="G_P_100G",2,"n/a")))</f>
        <v>n/a</v>
      </c>
      <c r="R242" s="34" t="str">
        <f>IF(Q242="n/a","-",2*(H242*2^(1-0.5*LOG(H242/(10^Q242))))/100)</f>
        <v>-</v>
      </c>
      <c r="S242" s="3">
        <f>IF(F242="Intermed. Precision","---",IF(LOG(J242/2)&lt;0,10^(TRUNC(LOG(J242/2))-1), 10^(TRUNC(LOG(J242/2)))))</f>
        <v>1.0000000000000001E-5</v>
      </c>
      <c r="T242" s="4">
        <f>2*SQRT(2)*J242</f>
        <v>5.1493081233948315E-4</v>
      </c>
      <c r="U242" s="22">
        <f>IF(F242="Repeatability",10*J242,"---")</f>
        <v>1.8205553462357302E-3</v>
      </c>
      <c r="V242" s="22" t="str">
        <f>IF(AND(U242&gt;H242,U242&lt;&gt;"---"),"x","")</f>
        <v>x</v>
      </c>
      <c r="W242" s="52">
        <v>42150</v>
      </c>
    </row>
    <row r="243" spans="1:23" ht="25.5" hidden="1" customHeight="1">
      <c r="A243" s="65" t="s">
        <v>82</v>
      </c>
      <c r="B243" s="8" t="s">
        <v>330</v>
      </c>
      <c r="C243" s="61"/>
      <c r="D243" s="10" t="s">
        <v>174</v>
      </c>
      <c r="E243" s="3" t="s">
        <v>30</v>
      </c>
      <c r="F243" s="42" t="s">
        <v>24</v>
      </c>
      <c r="G243" s="22" t="s">
        <v>25</v>
      </c>
      <c r="H243" s="37">
        <v>1.29097014925373E-3</v>
      </c>
      <c r="I243" s="3">
        <v>134</v>
      </c>
      <c r="J243" s="27">
        <v>1.7956622692128499E-4</v>
      </c>
      <c r="K243" s="27" t="str">
        <f>IF(OR(LEFT(G243,3)="SRM", LEFT(G243,3)="IRM", LEFT(G243,3)="CRM"),"", IF((J243*100/H243)&gt;5,"x",""))</f>
        <v>x</v>
      </c>
      <c r="L243" s="26">
        <f>2*J243</f>
        <v>3.5913245384256999E-4</v>
      </c>
      <c r="M243" s="20"/>
      <c r="N243" s="20"/>
      <c r="O243" s="58" t="str">
        <f>IF(F243="Repeatability","---", SQRT(L243^2+(N243*H243*0.01)^2)+ABS(M243)*0.01*H243)</f>
        <v>---</v>
      </c>
      <c r="P243" s="6" t="str">
        <f>IF(F243="Repeatability","---", O243*100/H243)</f>
        <v>---</v>
      </c>
      <c r="Q243" s="31" t="str">
        <f>IF(F243="Repeatability", "n/a",IF(E243="MG_P_KG",6,IF(E243="G_P_100G",2,"n/a")))</f>
        <v>n/a</v>
      </c>
      <c r="R243" s="34" t="str">
        <f>IF(Q243="n/a","-",2*(H243*2^(1-0.5*LOG(H243/(10^Q243))))/100)</f>
        <v>-</v>
      </c>
      <c r="S243" s="3">
        <f>IF(F243="Intermed. Precision","---",IF(LOG(J243/2)&lt;0,10^(TRUNC(LOG(J243/2))-1), 10^(TRUNC(LOG(J243/2)))))</f>
        <v>1.0000000000000001E-5</v>
      </c>
      <c r="T243" s="4">
        <f>2*SQRT(2)*J243</f>
        <v>5.0788998691249203E-4</v>
      </c>
      <c r="U243" s="22">
        <f>IF(F243="Repeatability",10*J243,"---")</f>
        <v>1.7956622692128499E-3</v>
      </c>
      <c r="V243" s="22" t="str">
        <f>IF(AND(U243&gt;H243,U243&lt;&gt;"---"),"x","")</f>
        <v>x</v>
      </c>
      <c r="W243" s="52">
        <v>42156</v>
      </c>
    </row>
    <row r="244" spans="1:23" ht="25.5" hidden="1" customHeight="1">
      <c r="A244" s="65" t="s">
        <v>122</v>
      </c>
      <c r="B244" s="8" t="s">
        <v>330</v>
      </c>
      <c r="C244" s="61"/>
      <c r="D244" s="10" t="s">
        <v>174</v>
      </c>
      <c r="E244" s="3" t="s">
        <v>30</v>
      </c>
      <c r="F244" s="42" t="s">
        <v>24</v>
      </c>
      <c r="G244" s="22" t="s">
        <v>25</v>
      </c>
      <c r="H244" s="37">
        <v>4.6479729729729698E-3</v>
      </c>
      <c r="I244" s="3">
        <v>74</v>
      </c>
      <c r="J244" s="27">
        <v>2.95682901734913E-4</v>
      </c>
      <c r="K244" s="27" t="str">
        <f>IF(OR(LEFT(G244,3)="SRM", LEFT(G244,3)="IRM", LEFT(G244,3)="CRM"),"", IF((J244*100/H244)&gt;5,"x",""))</f>
        <v>x</v>
      </c>
      <c r="L244" s="26">
        <f>2*J244</f>
        <v>5.9136580346982599E-4</v>
      </c>
      <c r="M244" s="20"/>
      <c r="N244" s="20"/>
      <c r="O244" s="58" t="str">
        <f>IF(F244="Repeatability","---", SQRT(L244^2+(N244*H244*0.01)^2)+ABS(M244)*0.01*H244)</f>
        <v>---</v>
      </c>
      <c r="P244" s="6" t="str">
        <f>IF(F244="Repeatability","---", O244*100/H244)</f>
        <v>---</v>
      </c>
      <c r="Q244" s="31" t="str">
        <f>IF(F244="Repeatability", "n/a",IF(E244="MG_P_KG",6,IF(E244="G_P_100G",2,"n/a")))</f>
        <v>n/a</v>
      </c>
      <c r="R244" s="34" t="str">
        <f>IF(Q244="n/a","-",2*(H244*2^(1-0.5*LOG(H244/(10^Q244))))/100)</f>
        <v>-</v>
      </c>
      <c r="S244" s="3">
        <f>IF(F244="Intermed. Precision","---",IF(LOG(J244/2)&lt;0,10^(TRUNC(LOG(J244/2))-1), 10^(TRUNC(LOG(J244/2)))))</f>
        <v>1E-4</v>
      </c>
      <c r="T244" s="4">
        <f>2*SQRT(2)*J244</f>
        <v>8.3631753959069032E-4</v>
      </c>
      <c r="U244" s="22">
        <f>IF(F244="Repeatability",10*J244,"---")</f>
        <v>2.9568290173491302E-3</v>
      </c>
      <c r="V244" s="22" t="str">
        <f>IF(AND(U244&gt;H244,U244&lt;&gt;"---"),"x","")</f>
        <v/>
      </c>
      <c r="W244" s="52">
        <v>42154</v>
      </c>
    </row>
    <row r="245" spans="1:23" ht="25.5" hidden="1" customHeight="1">
      <c r="A245" s="65" t="s">
        <v>142</v>
      </c>
      <c r="B245" s="8" t="s">
        <v>330</v>
      </c>
      <c r="C245" s="61"/>
      <c r="D245" s="10" t="s">
        <v>174</v>
      </c>
      <c r="E245" s="3" t="s">
        <v>30</v>
      </c>
      <c r="F245" s="42" t="s">
        <v>24</v>
      </c>
      <c r="G245" s="22" t="s">
        <v>25</v>
      </c>
      <c r="H245" s="37">
        <v>7.2382352941176504E-4</v>
      </c>
      <c r="I245" s="3">
        <v>68</v>
      </c>
      <c r="J245" s="27">
        <v>1.9381806204910501E-4</v>
      </c>
      <c r="K245" s="27" t="str">
        <f>IF(OR(LEFT(G245,3)="SRM", LEFT(G245,3)="IRM", LEFT(G245,3)="CRM"),"", IF((J245*100/H245)&gt;5,"x",""))</f>
        <v>x</v>
      </c>
      <c r="L245" s="26">
        <f>2*J245</f>
        <v>3.8763612409821002E-4</v>
      </c>
      <c r="M245" s="20"/>
      <c r="N245" s="20"/>
      <c r="O245" s="58" t="str">
        <f>IF(F245="Repeatability","---", SQRT(L245^2+(N245*H245*0.01)^2)+ABS(M245)*0.01*H245)</f>
        <v>---</v>
      </c>
      <c r="P245" s="6" t="str">
        <f>IF(F245="Repeatability","---", O245*100/H245)</f>
        <v>---</v>
      </c>
      <c r="Q245" s="31" t="str">
        <f>IF(F245="Repeatability", "n/a",IF(E245="MG_P_KG",6,IF(E245="G_P_100G",2,"n/a")))</f>
        <v>n/a</v>
      </c>
      <c r="R245" s="34" t="str">
        <f>IF(Q245="n/a","-",2*(H245*2^(1-0.5*LOG(H245/(10^Q245))))/100)</f>
        <v>-</v>
      </c>
      <c r="S245" s="3">
        <f>IF(F245="Intermed. Precision","---",IF(LOG(J245/2)&lt;0,10^(TRUNC(LOG(J245/2))-1), 10^(TRUNC(LOG(J245/2)))))</f>
        <v>1.0000000000000001E-5</v>
      </c>
      <c r="T245" s="4">
        <f>2*SQRT(2)*J245</f>
        <v>5.4820026396542882E-4</v>
      </c>
      <c r="U245" s="22">
        <f>IF(F245="Repeatability",10*J245,"---")</f>
        <v>1.9381806204910501E-3</v>
      </c>
      <c r="V245" s="22" t="str">
        <f>IF(AND(U245&gt;H245,U245&lt;&gt;"---"),"x","")</f>
        <v>x</v>
      </c>
      <c r="W245" s="52">
        <v>42144</v>
      </c>
    </row>
    <row r="246" spans="1:23" ht="25.5" customHeight="1">
      <c r="A246" s="65" t="s">
        <v>82</v>
      </c>
      <c r="B246" s="8" t="s">
        <v>330</v>
      </c>
      <c r="C246" s="61"/>
      <c r="D246" s="10" t="s">
        <v>174</v>
      </c>
      <c r="E246" s="3" t="s">
        <v>30</v>
      </c>
      <c r="F246" s="42" t="s">
        <v>23</v>
      </c>
      <c r="G246" s="22" t="s">
        <v>4</v>
      </c>
      <c r="H246" s="37">
        <v>1.1486567164179101E-3</v>
      </c>
      <c r="I246" s="3">
        <v>67</v>
      </c>
      <c r="J246" s="27">
        <v>3.3339501916790902E-4</v>
      </c>
      <c r="K246" s="27" t="str">
        <f>IF(OR(LEFT(G246,3)="SRM", LEFT(G246,3)="IRM", LEFT(G246,3)="CRM"),"", IF((J246*100/H246)&gt;5,"x",""))</f>
        <v>x</v>
      </c>
      <c r="L246" s="26">
        <f>2*J246</f>
        <v>6.6679003833581803E-4</v>
      </c>
      <c r="M246" s="20"/>
      <c r="N246" s="20"/>
      <c r="O246" s="58">
        <f>IF(F246="Repeatability","---", SQRT(L246^2+(N246*H246*0.01)^2)+ABS(M246)*0.01*H246)</f>
        <v>6.6679003833581803E-4</v>
      </c>
      <c r="P246" s="6">
        <f>IF(F246="Repeatability","---", O246*100/H246)</f>
        <v>58.049548555743009</v>
      </c>
      <c r="Q246" s="31">
        <f>IF(F246="Repeatability", "n/a",IF(E246="MG_P_KG",6,IF(E246="G_P_100G",2,"n/a")))</f>
        <v>6</v>
      </c>
      <c r="R246" s="34">
        <f>IF(Q246="n/a","-",2*(H246*2^(1-0.5*LOG(H246/(10^Q246))))/100)</f>
        <v>1.0181826488959013E-3</v>
      </c>
      <c r="S246" s="3">
        <f>IF(F246="Intermed. Precision","---",IF(LOG(J246/2)&lt;0,10^(TRUNC(LOG(J246/2))-1), 10^(TRUNC(LOG(J246/2)))))</f>
        <v>1E-4</v>
      </c>
      <c r="T246" s="4">
        <f>2*SQRT(2)*J246</f>
        <v>9.4298351546978989E-4</v>
      </c>
      <c r="U246" s="22" t="str">
        <f>IF(F246="Repeatability",10*J246,"---")</f>
        <v>---</v>
      </c>
      <c r="V246" s="22" t="str">
        <f>IF(AND(U246&gt;H246,U246&lt;&gt;"---"),"x","")</f>
        <v/>
      </c>
      <c r="W246" s="52">
        <v>42155</v>
      </c>
    </row>
    <row r="247" spans="1:23" ht="25.5" hidden="1" customHeight="1">
      <c r="A247" s="65" t="s">
        <v>64</v>
      </c>
      <c r="B247" s="8" t="s">
        <v>330</v>
      </c>
      <c r="C247" s="61"/>
      <c r="D247" s="10" t="s">
        <v>174</v>
      </c>
      <c r="E247" s="3" t="s">
        <v>30</v>
      </c>
      <c r="F247" s="42" t="s">
        <v>24</v>
      </c>
      <c r="G247" s="22" t="s">
        <v>25</v>
      </c>
      <c r="H247" s="37">
        <v>2.9301515151515102E-3</v>
      </c>
      <c r="I247" s="3">
        <v>66</v>
      </c>
      <c r="J247" s="27">
        <v>1.57253896227686E-4</v>
      </c>
      <c r="K247" s="27" t="str">
        <f>IF(OR(LEFT(G247,3)="SRM", LEFT(G247,3)="IRM", LEFT(G247,3)="CRM"),"", IF((J247*100/H247)&gt;5,"x",""))</f>
        <v>x</v>
      </c>
      <c r="L247" s="26">
        <f>2*J247</f>
        <v>3.14507792455372E-4</v>
      </c>
      <c r="M247" s="20"/>
      <c r="N247" s="20"/>
      <c r="O247" s="58" t="str">
        <f>IF(F247="Repeatability","---", SQRT(L247^2+(N247*H247*0.01)^2)+ABS(M247)*0.01*H247)</f>
        <v>---</v>
      </c>
      <c r="P247" s="6" t="str">
        <f>IF(F247="Repeatability","---", O247*100/H247)</f>
        <v>---</v>
      </c>
      <c r="Q247" s="31" t="str">
        <f>IF(F247="Repeatability", "n/a",IF(E247="MG_P_KG",6,IF(E247="G_P_100G",2,"n/a")))</f>
        <v>n/a</v>
      </c>
      <c r="R247" s="34" t="str">
        <f>IF(Q247="n/a","-",2*(H247*2^(1-0.5*LOG(H247/(10^Q247))))/100)</f>
        <v>-</v>
      </c>
      <c r="S247" s="3">
        <f>IF(F247="Intermed. Precision","---",IF(LOG(J247/2)&lt;0,10^(TRUNC(LOG(J247/2))-1), 10^(TRUNC(LOG(J247/2)))))</f>
        <v>1.0000000000000001E-5</v>
      </c>
      <c r="T247" s="4">
        <f>2*SQRT(2)*J247</f>
        <v>4.4478118556240967E-4</v>
      </c>
      <c r="U247" s="22">
        <f>IF(F247="Repeatability",10*J247,"---")</f>
        <v>1.57253896227686E-3</v>
      </c>
      <c r="V247" s="22" t="str">
        <f>IF(AND(U247&gt;H247,U247&lt;&gt;"---"),"x","")</f>
        <v/>
      </c>
      <c r="W247" s="52">
        <v>42129</v>
      </c>
    </row>
    <row r="248" spans="1:23" ht="25.5" customHeight="1">
      <c r="A248" s="65" t="s">
        <v>58</v>
      </c>
      <c r="B248" s="8" t="s">
        <v>330</v>
      </c>
      <c r="C248" s="61"/>
      <c r="D248" s="10" t="s">
        <v>174</v>
      </c>
      <c r="E248" s="3" t="s">
        <v>30</v>
      </c>
      <c r="F248" s="42" t="s">
        <v>23</v>
      </c>
      <c r="G248" s="22" t="s">
        <v>4</v>
      </c>
      <c r="H248" s="37">
        <v>2.9284126984127001E-3</v>
      </c>
      <c r="I248" s="3">
        <v>63</v>
      </c>
      <c r="J248" s="27">
        <v>6.2403131280816299E-4</v>
      </c>
      <c r="K248" s="27" t="str">
        <f>IF(OR(LEFT(G248,3)="SRM", LEFT(G248,3)="IRM", LEFT(G248,3)="CRM"),"", IF((J248*100/H248)&gt;5,"x",""))</f>
        <v>x</v>
      </c>
      <c r="L248" s="26">
        <f>2*J248</f>
        <v>1.248062625616326E-3</v>
      </c>
      <c r="M248" s="20"/>
      <c r="N248" s="20"/>
      <c r="O248" s="58">
        <f>IF(F248="Repeatability","---", SQRT(L248^2+(N248*H248*0.01)^2)+ABS(M248)*0.01*H248)</f>
        <v>1.248062625616326E-3</v>
      </c>
      <c r="P248" s="6">
        <f>IF(F248="Repeatability","---", O248*100/H248)</f>
        <v>42.619082559395359</v>
      </c>
      <c r="Q248" s="31">
        <f>IF(F248="Repeatability", "n/a",IF(E248="MG_P_KG",6,IF(E248="G_P_100G",2,"n/a")))</f>
        <v>6</v>
      </c>
      <c r="R248" s="34">
        <f>IF(Q248="n/a","-",2*(H248*2^(1-0.5*LOG(H248/(10^Q248))))/100)</f>
        <v>2.2547172963469555E-3</v>
      </c>
      <c r="S248" s="3">
        <f>IF(F248="Intermed. Precision","---",IF(LOG(J248/2)&lt;0,10^(TRUNC(LOG(J248/2))-1), 10^(TRUNC(LOG(J248/2)))))</f>
        <v>1E-4</v>
      </c>
      <c r="T248" s="4">
        <f>2*SQRT(2)*J248</f>
        <v>1.7650270918375829E-3</v>
      </c>
      <c r="U248" s="22" t="str">
        <f>IF(F248="Repeatability",10*J248,"---")</f>
        <v>---</v>
      </c>
      <c r="V248" s="22" t="str">
        <f>IF(AND(U248&gt;H248,U248&lt;&gt;"---"),"x","")</f>
        <v/>
      </c>
      <c r="W248" s="52">
        <v>42119</v>
      </c>
    </row>
    <row r="249" spans="1:23" ht="25.5" hidden="1" customHeight="1">
      <c r="A249" s="65" t="s">
        <v>52</v>
      </c>
      <c r="B249" s="8" t="s">
        <v>330</v>
      </c>
      <c r="C249" s="61"/>
      <c r="D249" s="10" t="s">
        <v>174</v>
      </c>
      <c r="E249" s="3" t="s">
        <v>30</v>
      </c>
      <c r="F249" s="42" t="s">
        <v>24</v>
      </c>
      <c r="G249" s="22" t="s">
        <v>25</v>
      </c>
      <c r="H249" s="37">
        <v>1.0656896551724099E-3</v>
      </c>
      <c r="I249" s="3">
        <v>58</v>
      </c>
      <c r="J249" s="27">
        <v>1.5698396579664201E-4</v>
      </c>
      <c r="K249" s="27" t="str">
        <f>IF(OR(LEFT(G249,3)="SRM", LEFT(G249,3)="IRM", LEFT(G249,3)="CRM"),"", IF((J249*100/H249)&gt;5,"x",""))</f>
        <v>x</v>
      </c>
      <c r="L249" s="26">
        <f>2*J249</f>
        <v>3.1396793159328403E-4</v>
      </c>
      <c r="M249" s="20"/>
      <c r="N249" s="20"/>
      <c r="O249" s="58" t="str">
        <f>IF(F249="Repeatability","---", SQRT(L249^2+(N249*H249*0.01)^2)+ABS(M249)*0.01*H249)</f>
        <v>---</v>
      </c>
      <c r="P249" s="6" t="str">
        <f>IF(F249="Repeatability","---", O249*100/H249)</f>
        <v>---</v>
      </c>
      <c r="Q249" s="31" t="str">
        <f>IF(F249="Repeatability", "n/a",IF(E249="MG_P_KG",6,IF(E249="G_P_100G",2,"n/a")))</f>
        <v>n/a</v>
      </c>
      <c r="R249" s="34" t="str">
        <f>IF(Q249="n/a","-",2*(H249*2^(1-0.5*LOG(H249/(10^Q249))))/100)</f>
        <v>-</v>
      </c>
      <c r="S249" s="3">
        <f>IF(F249="Intermed. Precision","---",IF(LOG(J249/2)&lt;0,10^(TRUNC(LOG(J249/2))-1), 10^(TRUNC(LOG(J249/2)))))</f>
        <v>1.0000000000000001E-5</v>
      </c>
      <c r="T249" s="4">
        <f>2*SQRT(2)*J249</f>
        <v>4.4401770700945044E-4</v>
      </c>
      <c r="U249" s="22">
        <f>IF(F249="Repeatability",10*J249,"---")</f>
        <v>1.56983965796642E-3</v>
      </c>
      <c r="V249" s="22" t="str">
        <f>IF(AND(U249&gt;H249,U249&lt;&gt;"---"),"x","")</f>
        <v>x</v>
      </c>
      <c r="W249" s="52">
        <v>42152</v>
      </c>
    </row>
    <row r="250" spans="1:23" ht="25.5" customHeight="1">
      <c r="A250" s="65" t="s">
        <v>99</v>
      </c>
      <c r="B250" s="8" t="s">
        <v>330</v>
      </c>
      <c r="C250" s="61"/>
      <c r="D250" s="10" t="s">
        <v>174</v>
      </c>
      <c r="E250" s="3" t="s">
        <v>30</v>
      </c>
      <c r="F250" s="42" t="s">
        <v>23</v>
      </c>
      <c r="G250" s="22" t="s">
        <v>4</v>
      </c>
      <c r="H250" s="37">
        <v>1.5002280701754399E-2</v>
      </c>
      <c r="I250" s="3">
        <v>57</v>
      </c>
      <c r="J250" s="27">
        <v>1.5002853529748499E-3</v>
      </c>
      <c r="K250" s="27" t="str">
        <f>IF(OR(LEFT(G250,3)="SRM", LEFT(G250,3)="IRM", LEFT(G250,3)="CRM"),"", IF((J250*100/H250)&gt;5,"x",""))</f>
        <v>x</v>
      </c>
      <c r="L250" s="26">
        <f>2*J250</f>
        <v>3.0005707059496999E-3</v>
      </c>
      <c r="M250" s="20"/>
      <c r="N250" s="20"/>
      <c r="O250" s="58">
        <f>IF(F250="Repeatability","---", SQRT(L250^2+(N250*H250*0.01)^2)+ABS(M250)*0.01*H250)</f>
        <v>3.0005707059496999E-3</v>
      </c>
      <c r="P250" s="6">
        <f>IF(F250="Repeatability","---", O250*100/H250)</f>
        <v>20.000763654547583</v>
      </c>
      <c r="Q250" s="31">
        <f>IF(F250="Repeatability", "n/a",IF(E250="MG_P_KG",6,IF(E250="G_P_100G",2,"n/a")))</f>
        <v>6</v>
      </c>
      <c r="R250" s="34">
        <f>IF(Q250="n/a","-",2*(H250*2^(1-0.5*LOG(H250/(10^Q250))))/100)</f>
        <v>9.0328115020658142E-3</v>
      </c>
      <c r="S250" s="3">
        <f>IF(F250="Intermed. Precision","---",IF(LOG(J250/2)&lt;0,10^(TRUNC(LOG(J250/2))-1), 10^(TRUNC(LOG(J250/2)))))</f>
        <v>1E-4</v>
      </c>
      <c r="T250" s="4">
        <f>2*SQRT(2)*J250</f>
        <v>4.2434477872134784E-3</v>
      </c>
      <c r="U250" s="22" t="str">
        <f>IF(F250="Repeatability",10*J250,"---")</f>
        <v>---</v>
      </c>
      <c r="V250" s="22" t="str">
        <f>IF(AND(U250&gt;H250,U250&lt;&gt;"---"),"x","")</f>
        <v/>
      </c>
      <c r="W250" s="52">
        <v>42123</v>
      </c>
    </row>
    <row r="251" spans="1:23" ht="25.5" customHeight="1">
      <c r="A251" s="65" t="s">
        <v>69</v>
      </c>
      <c r="B251" s="8" t="s">
        <v>330</v>
      </c>
      <c r="C251" s="61"/>
      <c r="D251" s="10" t="s">
        <v>174</v>
      </c>
      <c r="E251" s="3" t="s">
        <v>30</v>
      </c>
      <c r="F251" s="42" t="s">
        <v>23</v>
      </c>
      <c r="G251" s="22" t="s">
        <v>4</v>
      </c>
      <c r="H251" s="37">
        <v>1.70269230769231E-3</v>
      </c>
      <c r="I251" s="3">
        <v>52</v>
      </c>
      <c r="J251" s="27">
        <v>4.64696964946802E-4</v>
      </c>
      <c r="K251" s="27" t="str">
        <f>IF(OR(LEFT(G251,3)="SRM", LEFT(G251,3)="IRM", LEFT(G251,3)="CRM"),"", IF((J251*100/H251)&gt;5,"x",""))</f>
        <v>x</v>
      </c>
      <c r="L251" s="26">
        <f>2*J251</f>
        <v>9.29393929893604E-4</v>
      </c>
      <c r="M251" s="20"/>
      <c r="N251" s="20"/>
      <c r="O251" s="58">
        <f>IF(F251="Repeatability","---", SQRT(L251^2+(N251*H251*0.01)^2)+ABS(M251)*0.01*H251)</f>
        <v>9.29393929893604E-4</v>
      </c>
      <c r="P251" s="6">
        <f>IF(F251="Repeatability","---", O251*100/H251)</f>
        <v>54.583786259845652</v>
      </c>
      <c r="Q251" s="31">
        <f>IF(F251="Repeatability", "n/a",IF(E251="MG_P_KG",6,IF(E251="G_P_100G",2,"n/a")))</f>
        <v>6</v>
      </c>
      <c r="R251" s="34">
        <f>IF(Q251="n/a","-",2*(H251*2^(1-0.5*LOG(H251/(10^Q251))))/100)</f>
        <v>1.4224653137365692E-3</v>
      </c>
      <c r="S251" s="3">
        <f>IF(F251="Intermed. Precision","---",IF(LOG(J251/2)&lt;0,10^(TRUNC(LOG(J251/2))-1), 10^(TRUNC(LOG(J251/2)))))</f>
        <v>1E-4</v>
      </c>
      <c r="T251" s="4">
        <f>2*SQRT(2)*J251</f>
        <v>1.3143615004427643E-3</v>
      </c>
      <c r="U251" s="22" t="str">
        <f>IF(F251="Repeatability",10*J251,"---")</f>
        <v>---</v>
      </c>
      <c r="V251" s="22" t="str">
        <f>IF(AND(U251&gt;H251,U251&lt;&gt;"---"),"x","")</f>
        <v/>
      </c>
      <c r="W251" s="52">
        <v>42149</v>
      </c>
    </row>
    <row r="252" spans="1:23" ht="25.5" hidden="1" customHeight="1">
      <c r="A252" s="65" t="s">
        <v>58</v>
      </c>
      <c r="B252" s="8" t="s">
        <v>330</v>
      </c>
      <c r="C252" s="61"/>
      <c r="D252" s="10" t="s">
        <v>174</v>
      </c>
      <c r="E252" s="3" t="s">
        <v>30</v>
      </c>
      <c r="F252" s="42" t="s">
        <v>24</v>
      </c>
      <c r="G252" s="22" t="s">
        <v>25</v>
      </c>
      <c r="H252" s="37">
        <v>3.1560784313725502E-3</v>
      </c>
      <c r="I252" s="3">
        <v>51</v>
      </c>
      <c r="J252" s="27">
        <v>3.9019351659421098E-4</v>
      </c>
      <c r="K252" s="27" t="str">
        <f>IF(OR(LEFT(G252,3)="SRM", LEFT(G252,3)="IRM", LEFT(G252,3)="CRM"),"", IF((J252*100/H252)&gt;5,"x",""))</f>
        <v>x</v>
      </c>
      <c r="L252" s="26">
        <f>2*J252</f>
        <v>7.8038703318842196E-4</v>
      </c>
      <c r="M252" s="20"/>
      <c r="N252" s="20"/>
      <c r="O252" s="58" t="str">
        <f>IF(F252="Repeatability","---", SQRT(L252^2+(N252*H252*0.01)^2)+ABS(M252)*0.01*H252)</f>
        <v>---</v>
      </c>
      <c r="P252" s="6" t="str">
        <f>IF(F252="Repeatability","---", O252*100/H252)</f>
        <v>---</v>
      </c>
      <c r="Q252" s="31" t="str">
        <f>IF(F252="Repeatability", "n/a",IF(E252="MG_P_KG",6,IF(E252="G_P_100G",2,"n/a")))</f>
        <v>n/a</v>
      </c>
      <c r="R252" s="34" t="str">
        <f>IF(Q252="n/a","-",2*(H252*2^(1-0.5*LOG(H252/(10^Q252))))/100)</f>
        <v>-</v>
      </c>
      <c r="S252" s="3">
        <f>IF(F252="Intermed. Precision","---",IF(LOG(J252/2)&lt;0,10^(TRUNC(LOG(J252/2))-1), 10^(TRUNC(LOG(J252/2)))))</f>
        <v>1E-4</v>
      </c>
      <c r="T252" s="4">
        <f>2*SQRT(2)*J252</f>
        <v>1.103633926235169E-3</v>
      </c>
      <c r="U252" s="22">
        <f>IF(F252="Repeatability",10*J252,"---")</f>
        <v>3.9019351659421099E-3</v>
      </c>
      <c r="V252" s="22" t="str">
        <f>IF(AND(U252&gt;H252,U252&lt;&gt;"---"),"x","")</f>
        <v>x</v>
      </c>
      <c r="W252" s="52">
        <v>42120</v>
      </c>
    </row>
    <row r="253" spans="1:23" ht="25.5" hidden="1" customHeight="1">
      <c r="A253" s="65" t="s">
        <v>31</v>
      </c>
      <c r="B253" s="8" t="s">
        <v>330</v>
      </c>
      <c r="C253" s="61"/>
      <c r="D253" s="10" t="s">
        <v>174</v>
      </c>
      <c r="E253" s="3" t="s">
        <v>30</v>
      </c>
      <c r="F253" s="42" t="s">
        <v>24</v>
      </c>
      <c r="G253" s="22" t="s">
        <v>25</v>
      </c>
      <c r="H253" s="37">
        <v>4.3686274509803898E-4</v>
      </c>
      <c r="I253" s="3">
        <v>51</v>
      </c>
      <c r="J253" s="27">
        <v>5.0293257646585999E-5</v>
      </c>
      <c r="K253" s="27" t="str">
        <f>IF(OR(LEFT(G253,3)="SRM", LEFT(G253,3)="IRM", LEFT(G253,3)="CRM"),"", IF((J253*100/H253)&gt;5,"x",""))</f>
        <v>x</v>
      </c>
      <c r="L253" s="26">
        <f>2*J253</f>
        <v>1.00586515293172E-4</v>
      </c>
      <c r="M253" s="20"/>
      <c r="N253" s="20"/>
      <c r="O253" s="58" t="str">
        <f>IF(F253="Repeatability","---", SQRT(L253^2+(N253*H253*0.01)^2)+ABS(M253)*0.01*H253)</f>
        <v>---</v>
      </c>
      <c r="P253" s="6" t="str">
        <f>IF(F253="Repeatability","---", O253*100/H253)</f>
        <v>---</v>
      </c>
      <c r="Q253" s="31" t="str">
        <f>IF(F253="Repeatability", "n/a",IF(E253="MG_P_KG",6,IF(E253="G_P_100G",2,"n/a")))</f>
        <v>n/a</v>
      </c>
      <c r="R253" s="34" t="str">
        <f>IF(Q253="n/a","-",2*(H253*2^(1-0.5*LOG(H253/(10^Q253))))/100)</f>
        <v>-</v>
      </c>
      <c r="S253" s="3">
        <f>IF(F253="Intermed. Precision","---",IF(LOG(J253/2)&lt;0,10^(TRUNC(LOG(J253/2))-1), 10^(TRUNC(LOG(J253/2)))))</f>
        <v>1.0000000000000001E-5</v>
      </c>
      <c r="T253" s="4">
        <f>2*SQRT(2)*J253</f>
        <v>1.4225081411945259E-4</v>
      </c>
      <c r="U253" s="22">
        <f>IF(F253="Repeatability",10*J253,"---")</f>
        <v>5.0293257646585995E-4</v>
      </c>
      <c r="V253" s="22" t="str">
        <f>IF(AND(U253&gt;H253,U253&lt;&gt;"---"),"x","")</f>
        <v>x</v>
      </c>
      <c r="W253" s="52">
        <v>42125</v>
      </c>
    </row>
    <row r="254" spans="1:23" ht="25.5" customHeight="1">
      <c r="A254" s="65" t="s">
        <v>64</v>
      </c>
      <c r="B254" s="8" t="s">
        <v>330</v>
      </c>
      <c r="C254" s="61"/>
      <c r="D254" s="10" t="s">
        <v>174</v>
      </c>
      <c r="E254" s="3" t="s">
        <v>30</v>
      </c>
      <c r="F254" s="42" t="s">
        <v>23</v>
      </c>
      <c r="G254" s="22" t="s">
        <v>4</v>
      </c>
      <c r="H254" s="37">
        <v>4.2856862745097998E-3</v>
      </c>
      <c r="I254" s="3">
        <v>51</v>
      </c>
      <c r="J254" s="27">
        <v>4.84325890932388E-4</v>
      </c>
      <c r="K254" s="27" t="str">
        <f>IF(OR(LEFT(G254,3)="SRM", LEFT(G254,3)="IRM", LEFT(G254,3)="CRM"),"", IF((J254*100/H254)&gt;5,"x",""))</f>
        <v>x</v>
      </c>
      <c r="L254" s="26">
        <f>2*J254</f>
        <v>9.68651781864776E-4</v>
      </c>
      <c r="M254" s="20"/>
      <c r="N254" s="20"/>
      <c r="O254" s="58">
        <f>IF(F254="Repeatability","---", SQRT(L254^2+(N254*H254*0.01)^2)+ABS(M254)*0.01*H254)</f>
        <v>9.68651781864776E-4</v>
      </c>
      <c r="P254" s="6">
        <f>IF(F254="Repeatability","---", O254*100/H254)</f>
        <v>22.602022635816269</v>
      </c>
      <c r="Q254" s="31">
        <f>IF(F254="Repeatability", "n/a",IF(E254="MG_P_KG",6,IF(E254="G_P_100G",2,"n/a")))</f>
        <v>6</v>
      </c>
      <c r="R254" s="34">
        <f>IF(Q254="n/a","-",2*(H254*2^(1-0.5*LOG(H254/(10^Q254))))/100)</f>
        <v>3.1159236133848924E-3</v>
      </c>
      <c r="S254" s="3">
        <f>IF(F254="Intermed. Precision","---",IF(LOG(J254/2)&lt;0,10^(TRUNC(LOG(J254/2))-1), 10^(TRUNC(LOG(J254/2)))))</f>
        <v>1E-4</v>
      </c>
      <c r="T254" s="4">
        <f>2*SQRT(2)*J254</f>
        <v>1.3698804871300312E-3</v>
      </c>
      <c r="U254" s="22" t="str">
        <f>IF(F254="Repeatability",10*J254,"---")</f>
        <v>---</v>
      </c>
      <c r="V254" s="22" t="str">
        <f>IF(AND(U254&gt;H254,U254&lt;&gt;"---"),"x","")</f>
        <v/>
      </c>
      <c r="W254" s="52">
        <v>42128</v>
      </c>
    </row>
    <row r="255" spans="1:23" ht="25.5" hidden="1" customHeight="1">
      <c r="A255" s="65" t="s">
        <v>29</v>
      </c>
      <c r="B255" s="8" t="s">
        <v>330</v>
      </c>
      <c r="C255" s="61"/>
      <c r="D255" s="10" t="s">
        <v>174</v>
      </c>
      <c r="E255" s="3" t="s">
        <v>30</v>
      </c>
      <c r="F255" s="42" t="s">
        <v>24</v>
      </c>
      <c r="G255" s="22" t="s">
        <v>25</v>
      </c>
      <c r="H255" s="37">
        <v>1.65163265306122E-3</v>
      </c>
      <c r="I255" s="3">
        <v>49</v>
      </c>
      <c r="J255" s="27">
        <v>2.2783810937073901E-4</v>
      </c>
      <c r="K255" s="27" t="str">
        <f>IF(OR(LEFT(G255,3)="SRM", LEFT(G255,3)="IRM", LEFT(G255,3)="CRM"),"", IF((J255*100/H255)&gt;5,"x",""))</f>
        <v>x</v>
      </c>
      <c r="L255" s="26">
        <f>2*J255</f>
        <v>4.5567621874147802E-4</v>
      </c>
      <c r="M255" s="20"/>
      <c r="N255" s="20"/>
      <c r="O255" s="58" t="str">
        <f>IF(F255="Repeatability","---", SQRT(L255^2+(N255*H255*0.01)^2)+ABS(M255)*0.01*H255)</f>
        <v>---</v>
      </c>
      <c r="P255" s="6" t="str">
        <f>IF(F255="Repeatability","---", O255*100/H255)</f>
        <v>---</v>
      </c>
      <c r="Q255" s="31" t="str">
        <f>IF(F255="Repeatability", "n/a",IF(E255="MG_P_KG",6,IF(E255="G_P_100G",2,"n/a")))</f>
        <v>n/a</v>
      </c>
      <c r="R255" s="34" t="str">
        <f>IF(Q255="n/a","-",2*(H255*2^(1-0.5*LOG(H255/(10^Q255))))/100)</f>
        <v>-</v>
      </c>
      <c r="S255" s="3">
        <f>IF(F255="Intermed. Precision","---",IF(LOG(J255/2)&lt;0,10^(TRUNC(LOG(J255/2))-1), 10^(TRUNC(LOG(J255/2)))))</f>
        <v>1E-4</v>
      </c>
      <c r="T255" s="4">
        <f>2*SQRT(2)*J255</f>
        <v>6.4442348859508733E-4</v>
      </c>
      <c r="U255" s="22">
        <f>IF(F255="Repeatability",10*J255,"---")</f>
        <v>2.2783810937073903E-3</v>
      </c>
      <c r="V255" s="22" t="str">
        <f>IF(AND(U255&gt;H255,U255&lt;&gt;"---"),"x","")</f>
        <v>x</v>
      </c>
      <c r="W255" s="52">
        <v>42141</v>
      </c>
    </row>
    <row r="256" spans="1:23" ht="25.5" hidden="1" customHeight="1">
      <c r="A256" s="65" t="s">
        <v>128</v>
      </c>
      <c r="B256" s="8" t="s">
        <v>330</v>
      </c>
      <c r="C256" s="61"/>
      <c r="D256" s="10" t="s">
        <v>174</v>
      </c>
      <c r="E256" s="3" t="s">
        <v>30</v>
      </c>
      <c r="F256" s="42" t="s">
        <v>24</v>
      </c>
      <c r="G256" s="22" t="s">
        <v>25</v>
      </c>
      <c r="H256" s="37">
        <v>1.3902083333333301E-3</v>
      </c>
      <c r="I256" s="3">
        <v>48</v>
      </c>
      <c r="J256" s="27">
        <v>2.3800385150945201E-4</v>
      </c>
      <c r="K256" s="27" t="str">
        <f>IF(OR(LEFT(G256,3)="SRM", LEFT(G256,3)="IRM", LEFT(G256,3)="CRM"),"", IF((J256*100/H256)&gt;5,"x",""))</f>
        <v>x</v>
      </c>
      <c r="L256" s="26">
        <f>2*J256</f>
        <v>4.7600770301890402E-4</v>
      </c>
      <c r="M256" s="20"/>
      <c r="N256" s="20"/>
      <c r="O256" s="58" t="str">
        <f>IF(F256="Repeatability","---", SQRT(L256^2+(N256*H256*0.01)^2)+ABS(M256)*0.01*H256)</f>
        <v>---</v>
      </c>
      <c r="P256" s="6" t="str">
        <f>IF(F256="Repeatability","---", O256*100/H256)</f>
        <v>---</v>
      </c>
      <c r="Q256" s="31" t="str">
        <f>IF(F256="Repeatability", "n/a",IF(E256="MG_P_KG",6,IF(E256="G_P_100G",2,"n/a")))</f>
        <v>n/a</v>
      </c>
      <c r="R256" s="34" t="str">
        <f>IF(Q256="n/a","-",2*(H256*2^(1-0.5*LOG(H256/(10^Q256))))/100)</f>
        <v>-</v>
      </c>
      <c r="S256" s="3">
        <f>IF(F256="Intermed. Precision","---",IF(LOG(J256/2)&lt;0,10^(TRUNC(LOG(J256/2))-1), 10^(TRUNC(LOG(J256/2)))))</f>
        <v>1E-4</v>
      </c>
      <c r="T256" s="4">
        <f>2*SQRT(2)*J256</f>
        <v>6.7317654940339858E-4</v>
      </c>
      <c r="U256" s="22">
        <f>IF(F256="Repeatability",10*J256,"---")</f>
        <v>2.3800385150945201E-3</v>
      </c>
      <c r="V256" s="22" t="str">
        <f>IF(AND(U256&gt;H256,U256&lt;&gt;"---"),"x","")</f>
        <v>x</v>
      </c>
      <c r="W256" s="52">
        <v>42167</v>
      </c>
    </row>
    <row r="257" spans="1:23" ht="25.5" hidden="1" customHeight="1">
      <c r="A257" s="65" t="s">
        <v>61</v>
      </c>
      <c r="B257" s="8" t="s">
        <v>330</v>
      </c>
      <c r="C257" s="61"/>
      <c r="D257" s="10" t="s">
        <v>174</v>
      </c>
      <c r="E257" s="3" t="s">
        <v>30</v>
      </c>
      <c r="F257" s="42" t="s">
        <v>24</v>
      </c>
      <c r="G257" s="22" t="s">
        <v>25</v>
      </c>
      <c r="H257" s="37">
        <v>4.3097872340425499E-3</v>
      </c>
      <c r="I257" s="3">
        <v>47</v>
      </c>
      <c r="J257" s="27">
        <v>2.9538651203019002E-4</v>
      </c>
      <c r="K257" s="27" t="str">
        <f>IF(OR(LEFT(G257,3)="SRM", LEFT(G257,3)="IRM", LEFT(G257,3)="CRM"),"", IF((J257*100/H257)&gt;5,"x",""))</f>
        <v>x</v>
      </c>
      <c r="L257" s="26">
        <f>2*J257</f>
        <v>5.9077302406038005E-4</v>
      </c>
      <c r="M257" s="20"/>
      <c r="N257" s="20"/>
      <c r="O257" s="58" t="str">
        <f>IF(F257="Repeatability","---", SQRT(L257^2+(N257*H257*0.01)^2)+ABS(M257)*0.01*H257)</f>
        <v>---</v>
      </c>
      <c r="P257" s="6" t="str">
        <f>IF(F257="Repeatability","---", O257*100/H257)</f>
        <v>---</v>
      </c>
      <c r="Q257" s="31" t="str">
        <f>IF(F257="Repeatability", "n/a",IF(E257="MG_P_KG",6,IF(E257="G_P_100G",2,"n/a")))</f>
        <v>n/a</v>
      </c>
      <c r="R257" s="34" t="str">
        <f>IF(Q257="n/a","-",2*(H257*2^(1-0.5*LOG(H257/(10^Q257))))/100)</f>
        <v>-</v>
      </c>
      <c r="S257" s="3">
        <f>IF(F257="Intermed. Precision","---",IF(LOG(J257/2)&lt;0,10^(TRUNC(LOG(J257/2))-1), 10^(TRUNC(LOG(J257/2)))))</f>
        <v>1E-4</v>
      </c>
      <c r="T257" s="4">
        <f>2*SQRT(2)*J257</f>
        <v>8.3547922291035627E-4</v>
      </c>
      <c r="U257" s="22">
        <f>IF(F257="Repeatability",10*J257,"---")</f>
        <v>2.9538651203019003E-3</v>
      </c>
      <c r="V257" s="22" t="str">
        <f>IF(AND(U257&gt;H257,U257&lt;&gt;"---"),"x","")</f>
        <v/>
      </c>
      <c r="W257" s="52">
        <v>42114</v>
      </c>
    </row>
    <row r="258" spans="1:23" ht="25.5" hidden="1" customHeight="1">
      <c r="A258" s="65" t="s">
        <v>117</v>
      </c>
      <c r="B258" s="8" t="s">
        <v>330</v>
      </c>
      <c r="C258" s="61"/>
      <c r="D258" s="10" t="s">
        <v>174</v>
      </c>
      <c r="E258" s="3" t="s">
        <v>30</v>
      </c>
      <c r="F258" s="42" t="s">
        <v>24</v>
      </c>
      <c r="G258" s="22" t="s">
        <v>25</v>
      </c>
      <c r="H258" s="37">
        <v>1.9743589743589701E-4</v>
      </c>
      <c r="I258" s="3">
        <v>39</v>
      </c>
      <c r="J258" s="27">
        <v>2.04437941182335E-5</v>
      </c>
      <c r="K258" s="27" t="str">
        <f>IF(OR(LEFT(G258,3)="SRM", LEFT(G258,3)="IRM", LEFT(G258,3)="CRM"),"", IF((J258*100/H258)&gt;5,"x",""))</f>
        <v>x</v>
      </c>
      <c r="L258" s="26">
        <f>2*J258</f>
        <v>4.0887588236467E-5</v>
      </c>
      <c r="M258" s="20"/>
      <c r="N258" s="20"/>
      <c r="O258" s="58" t="str">
        <f>IF(F258="Repeatability","---", SQRT(L258^2+(N258*H258*0.01)^2)+ABS(M258)*0.01*H258)</f>
        <v>---</v>
      </c>
      <c r="P258" s="6" t="str">
        <f>IF(F258="Repeatability","---", O258*100/H258)</f>
        <v>---</v>
      </c>
      <c r="Q258" s="31" t="str">
        <f>IF(F258="Repeatability", "n/a",IF(E258="MG_P_KG",6,IF(E258="G_P_100G",2,"n/a")))</f>
        <v>n/a</v>
      </c>
      <c r="R258" s="34" t="str">
        <f>IF(Q258="n/a","-",2*(H258*2^(1-0.5*LOG(H258/(10^Q258))))/100)</f>
        <v>-</v>
      </c>
      <c r="S258" s="3">
        <f>IF(F258="Intermed. Precision","---",IF(LOG(J258/2)&lt;0,10^(TRUNC(LOG(J258/2))-1), 10^(TRUNC(LOG(J258/2)))))</f>
        <v>1.0000000000000001E-5</v>
      </c>
      <c r="T258" s="4">
        <f>2*SQRT(2)*J258</f>
        <v>5.7823781816738253E-5</v>
      </c>
      <c r="U258" s="22">
        <f>IF(F258="Repeatability",10*J258,"---")</f>
        <v>2.04437941182335E-4</v>
      </c>
      <c r="V258" s="22" t="str">
        <f>IF(AND(U258&gt;H258,U258&lt;&gt;"---"),"x","")</f>
        <v>x</v>
      </c>
      <c r="W258" s="52">
        <v>42117</v>
      </c>
    </row>
    <row r="259" spans="1:23" ht="25.5" customHeight="1">
      <c r="A259" s="65" t="s">
        <v>128</v>
      </c>
      <c r="B259" s="8" t="s">
        <v>330</v>
      </c>
      <c r="C259" s="61"/>
      <c r="D259" s="10" t="s">
        <v>174</v>
      </c>
      <c r="E259" s="3" t="s">
        <v>30</v>
      </c>
      <c r="F259" s="42" t="s">
        <v>23</v>
      </c>
      <c r="G259" s="22" t="s">
        <v>4</v>
      </c>
      <c r="H259" s="37">
        <v>8.0947368421052603E-4</v>
      </c>
      <c r="I259" s="3">
        <v>38</v>
      </c>
      <c r="J259" s="27">
        <v>2.41432130596179E-4</v>
      </c>
      <c r="K259" s="27" t="str">
        <f>IF(OR(LEFT(G259,3)="SRM", LEFT(G259,3)="IRM", LEFT(G259,3)="CRM"),"", IF((J259*100/H259)&gt;5,"x",""))</f>
        <v>x</v>
      </c>
      <c r="L259" s="26">
        <f>2*J259</f>
        <v>4.82864261192358E-4</v>
      </c>
      <c r="M259" s="20"/>
      <c r="N259" s="20"/>
      <c r="O259" s="58">
        <f>IF(F259="Repeatability","---", SQRT(L259^2+(N259*H259*0.01)^2)+ABS(M259)*0.01*H259)</f>
        <v>4.82864261192358E-4</v>
      </c>
      <c r="P259" s="6">
        <f>IF(F259="Repeatability","---", O259*100/H259)</f>
        <v>59.651631746780268</v>
      </c>
      <c r="Q259" s="31">
        <f>IF(F259="Repeatability", "n/a",IF(E259="MG_P_KG",6,IF(E259="G_P_100G",2,"n/a")))</f>
        <v>6</v>
      </c>
      <c r="R259" s="34">
        <f>IF(Q259="n/a","-",2*(H259*2^(1-0.5*LOG(H259/(10^Q259))))/100)</f>
        <v>7.5633565022100574E-4</v>
      </c>
      <c r="S259" s="3">
        <f>IF(F259="Intermed. Precision","---",IF(LOG(J259/2)&lt;0,10^(TRUNC(LOG(J259/2))-1), 10^(TRUNC(LOG(J259/2)))))</f>
        <v>1E-4</v>
      </c>
      <c r="T259" s="4">
        <f>2*SQRT(2)*J259</f>
        <v>6.8287318696349728E-4</v>
      </c>
      <c r="U259" s="22" t="str">
        <f>IF(F259="Repeatability",10*J259,"---")</f>
        <v>---</v>
      </c>
      <c r="V259" s="22" t="str">
        <f>IF(AND(U259&gt;H259,U259&lt;&gt;"---"),"x","")</f>
        <v/>
      </c>
      <c r="W259" s="52">
        <v>42166</v>
      </c>
    </row>
    <row r="260" spans="1:23" ht="25.5" customHeight="1">
      <c r="A260" s="65" t="s">
        <v>26</v>
      </c>
      <c r="B260" s="8" t="s">
        <v>330</v>
      </c>
      <c r="C260" s="61"/>
      <c r="D260" s="10" t="s">
        <v>174</v>
      </c>
      <c r="E260" s="3" t="s">
        <v>30</v>
      </c>
      <c r="F260" s="42" t="s">
        <v>23</v>
      </c>
      <c r="G260" s="22" t="s">
        <v>178</v>
      </c>
      <c r="H260" s="37">
        <v>0.229898594594595</v>
      </c>
      <c r="I260" s="3">
        <v>37</v>
      </c>
      <c r="J260" s="27">
        <v>3.6000897763080103E-2</v>
      </c>
      <c r="K260" s="27" t="str">
        <f>IF(OR(LEFT(G260,3)="SRM", LEFT(G260,3)="IRM", LEFT(G260,3)="CRM"),"", IF((J260*100/H260)&gt;5,"x",""))</f>
        <v/>
      </c>
      <c r="L260" s="26">
        <f>2*J260</f>
        <v>7.2001795526160206E-2</v>
      </c>
      <c r="M260" s="20"/>
      <c r="N260" s="20"/>
      <c r="O260" s="58">
        <f>IF(F260="Repeatability","---", SQRT(L260^2+(N260*H260*0.01)^2)+ABS(M260)*0.01*H260)</f>
        <v>7.2001795526160206E-2</v>
      </c>
      <c r="P260" s="6">
        <f>IF(F260="Repeatability","---", O260*100/H260)</f>
        <v>31.318936791731478</v>
      </c>
      <c r="Q260" s="31">
        <f>IF(F260="Repeatability", "n/a",IF(E260="MG_P_KG",6,IF(E260="G_P_100G",2,"n/a")))</f>
        <v>6</v>
      </c>
      <c r="R260" s="34">
        <f>IF(Q260="n/a","-",2*(H260*2^(1-0.5*LOG(H260/(10^Q260))))/100)</f>
        <v>9.1787735322131803E-2</v>
      </c>
      <c r="S260" s="3">
        <f>IF(F260="Intermed. Precision","---",IF(LOG(J260/2)&lt;0,10^(TRUNC(LOG(J260/2))-1), 10^(TRUNC(LOG(J260/2)))))</f>
        <v>0.01</v>
      </c>
      <c r="T260" s="4">
        <f>2*SQRT(2)*J260</f>
        <v>0.10182591574831021</v>
      </c>
      <c r="U260" s="22" t="str">
        <f>IF(F260="Repeatability",10*J260,"---")</f>
        <v>---</v>
      </c>
      <c r="V260" s="22" t="str">
        <f>IF(AND(U260&gt;H260,U260&lt;&gt;"---"),"x","")</f>
        <v/>
      </c>
      <c r="W260" s="52">
        <v>42164</v>
      </c>
    </row>
    <row r="261" spans="1:23" ht="25.5" hidden="1" customHeight="1">
      <c r="A261" s="65" t="s">
        <v>81</v>
      </c>
      <c r="B261" s="8" t="s">
        <v>330</v>
      </c>
      <c r="C261" s="61"/>
      <c r="D261" s="10" t="s">
        <v>174</v>
      </c>
      <c r="E261" s="3" t="s">
        <v>30</v>
      </c>
      <c r="F261" s="42" t="s">
        <v>24</v>
      </c>
      <c r="G261" s="22" t="s">
        <v>25</v>
      </c>
      <c r="H261" s="37">
        <v>1.97702702702703E-3</v>
      </c>
      <c r="I261" s="3">
        <v>37</v>
      </c>
      <c r="J261" s="27">
        <v>2.22434320703949E-4</v>
      </c>
      <c r="K261" s="27" t="str">
        <f>IF(OR(LEFT(G261,3)="SRM", LEFT(G261,3)="IRM", LEFT(G261,3)="CRM"),"", IF((J261*100/H261)&gt;5,"x",""))</f>
        <v>x</v>
      </c>
      <c r="L261" s="26">
        <f>2*J261</f>
        <v>4.44868641407898E-4</v>
      </c>
      <c r="M261" s="20"/>
      <c r="N261" s="20"/>
      <c r="O261" s="58" t="str">
        <f>IF(F261="Repeatability","---", SQRT(L261^2+(N261*H261*0.01)^2)+ABS(M261)*0.01*H261)</f>
        <v>---</v>
      </c>
      <c r="P261" s="6" t="str">
        <f>IF(F261="Repeatability","---", O261*100/H261)</f>
        <v>---</v>
      </c>
      <c r="Q261" s="31" t="str">
        <f>IF(F261="Repeatability", "n/a",IF(E261="MG_P_KG",6,IF(E261="G_P_100G",2,"n/a")))</f>
        <v>n/a</v>
      </c>
      <c r="R261" s="34" t="str">
        <f>IF(Q261="n/a","-",2*(H261*2^(1-0.5*LOG(H261/(10^Q261))))/100)</f>
        <v>-</v>
      </c>
      <c r="S261" s="3">
        <f>IF(F261="Intermed. Precision","---",IF(LOG(J261/2)&lt;0,10^(TRUNC(LOG(J261/2))-1), 10^(TRUNC(LOG(J261/2)))))</f>
        <v>1E-4</v>
      </c>
      <c r="T261" s="4">
        <f>2*SQRT(2)*J261</f>
        <v>6.2913926615354248E-4</v>
      </c>
      <c r="U261" s="22">
        <f>IF(F261="Repeatability",10*J261,"---")</f>
        <v>2.2243432070394899E-3</v>
      </c>
      <c r="V261" s="22" t="str">
        <f>IF(AND(U261&gt;H261,U261&lt;&gt;"---"),"x","")</f>
        <v>x</v>
      </c>
      <c r="W261" s="52">
        <v>42148</v>
      </c>
    </row>
    <row r="262" spans="1:23" ht="25.5" customHeight="1">
      <c r="A262" s="65" t="s">
        <v>60</v>
      </c>
      <c r="B262" s="8" t="s">
        <v>330</v>
      </c>
      <c r="C262" s="61"/>
      <c r="D262" s="10" t="s">
        <v>174</v>
      </c>
      <c r="E262" s="3" t="s">
        <v>30</v>
      </c>
      <c r="F262" s="42" t="s">
        <v>23</v>
      </c>
      <c r="G262" s="22" t="s">
        <v>4</v>
      </c>
      <c r="H262" s="37">
        <v>9.9705882352941208E-4</v>
      </c>
      <c r="I262" s="3">
        <v>34</v>
      </c>
      <c r="J262" s="27">
        <v>1.37214945164405E-4</v>
      </c>
      <c r="K262" s="27" t="str">
        <f>IF(OR(LEFT(G262,3)="SRM", LEFT(G262,3)="IRM", LEFT(G262,3)="CRM"),"", IF((J262*100/H262)&gt;5,"x",""))</f>
        <v>x</v>
      </c>
      <c r="L262" s="26">
        <f>2*J262</f>
        <v>2.7442989032881E-4</v>
      </c>
      <c r="M262" s="20"/>
      <c r="N262" s="20"/>
      <c r="O262" s="58">
        <f>IF(F262="Repeatability","---", SQRT(L262^2+(N262*H262*0.01)^2)+ABS(M262)*0.01*H262)</f>
        <v>2.7442989032881E-4</v>
      </c>
      <c r="P262" s="6">
        <f>IF(F262="Repeatability","---", O262*100/H262)</f>
        <v>27.523941802889492</v>
      </c>
      <c r="Q262" s="31">
        <f>IF(F262="Repeatability", "n/a",IF(E262="MG_P_KG",6,IF(E262="G_P_100G",2,"n/a")))</f>
        <v>6</v>
      </c>
      <c r="R262" s="34">
        <f>IF(Q262="n/a","-",2*(H262*2^(1-0.5*LOG(H262/(10^Q262))))/100)</f>
        <v>9.0283480805855966E-4</v>
      </c>
      <c r="S262" s="3">
        <f>IF(F262="Intermed. Precision","---",IF(LOG(J262/2)&lt;0,10^(TRUNC(LOG(J262/2))-1), 10^(TRUNC(LOG(J262/2)))))</f>
        <v>1.0000000000000001E-5</v>
      </c>
      <c r="T262" s="4">
        <f>2*SQRT(2)*J262</f>
        <v>3.8810247282356419E-4</v>
      </c>
      <c r="U262" s="22" t="str">
        <f>IF(F262="Repeatability",10*J262,"---")</f>
        <v>---</v>
      </c>
      <c r="V262" s="22" t="str">
        <f>IF(AND(U262&gt;H262,U262&lt;&gt;"---"),"x","")</f>
        <v/>
      </c>
      <c r="W262" s="52">
        <v>42159</v>
      </c>
    </row>
    <row r="263" spans="1:23" ht="25.5" hidden="1" customHeight="1">
      <c r="A263" s="65" t="s">
        <v>99</v>
      </c>
      <c r="B263" s="8" t="s">
        <v>330</v>
      </c>
      <c r="C263" s="61"/>
      <c r="D263" s="10" t="s">
        <v>174</v>
      </c>
      <c r="E263" s="3" t="s">
        <v>30</v>
      </c>
      <c r="F263" s="42" t="s">
        <v>24</v>
      </c>
      <c r="G263" s="22" t="s">
        <v>25</v>
      </c>
      <c r="H263" s="37">
        <v>9.1986206896551691E-3</v>
      </c>
      <c r="I263" s="3">
        <v>29</v>
      </c>
      <c r="J263" s="27">
        <v>4.2586625713422901E-4</v>
      </c>
      <c r="K263" s="27" t="str">
        <f>IF(OR(LEFT(G263,3)="SRM", LEFT(G263,3)="IRM", LEFT(G263,3)="CRM"),"", IF((J263*100/H263)&gt;5,"x",""))</f>
        <v/>
      </c>
      <c r="L263" s="26">
        <f>2*J263</f>
        <v>8.5173251426845801E-4</v>
      </c>
      <c r="M263" s="20"/>
      <c r="N263" s="20"/>
      <c r="O263" s="58" t="str">
        <f>IF(F263="Repeatability","---", SQRT(L263^2+(N263*H263*0.01)^2)+ABS(M263)*0.01*H263)</f>
        <v>---</v>
      </c>
      <c r="P263" s="6" t="str">
        <f>IF(F263="Repeatability","---", O263*100/H263)</f>
        <v>---</v>
      </c>
      <c r="Q263" s="31" t="str">
        <f>IF(F263="Repeatability", "n/a",IF(E263="MG_P_KG",6,IF(E263="G_P_100G",2,"n/a")))</f>
        <v>n/a</v>
      </c>
      <c r="R263" s="34" t="str">
        <f>IF(Q263="n/a","-",2*(H263*2^(1-0.5*LOG(H263/(10^Q263))))/100)</f>
        <v>-</v>
      </c>
      <c r="S263" s="3">
        <f>IF(F263="Intermed. Precision","---",IF(LOG(J263/2)&lt;0,10^(TRUNC(LOG(J263/2))-1), 10^(TRUNC(LOG(J263/2)))))</f>
        <v>1E-4</v>
      </c>
      <c r="T263" s="4">
        <f>2*SQRT(2)*J263</f>
        <v>1.2045316731925891E-3</v>
      </c>
      <c r="U263" s="22">
        <f>IF(F263="Repeatability",10*J263,"---")</f>
        <v>4.2586625713422902E-3</v>
      </c>
      <c r="V263" s="22" t="str">
        <f>IF(AND(U263&gt;H263,U263&lt;&gt;"---"),"x","")</f>
        <v/>
      </c>
      <c r="W263" s="52">
        <v>42124</v>
      </c>
    </row>
    <row r="264" spans="1:23" ht="25.5" hidden="1" customHeight="1">
      <c r="A264" s="65" t="s">
        <v>78</v>
      </c>
      <c r="B264" s="8" t="s">
        <v>330</v>
      </c>
      <c r="C264" s="61"/>
      <c r="D264" s="10" t="s">
        <v>174</v>
      </c>
      <c r="E264" s="3" t="s">
        <v>30</v>
      </c>
      <c r="F264" s="42" t="s">
        <v>24</v>
      </c>
      <c r="G264" s="22" t="s">
        <v>25</v>
      </c>
      <c r="H264" s="37">
        <v>1.8730357142857101E-2</v>
      </c>
      <c r="I264" s="3">
        <v>28</v>
      </c>
      <c r="J264" s="27">
        <v>2.98559039387522E-4</v>
      </c>
      <c r="K264" s="27" t="str">
        <f>IF(OR(LEFT(G264,3)="SRM", LEFT(G264,3)="IRM", LEFT(G264,3)="CRM"),"", IF((J264*100/H264)&gt;5,"x",""))</f>
        <v/>
      </c>
      <c r="L264" s="26">
        <f>2*J264</f>
        <v>5.9711807877504399E-4</v>
      </c>
      <c r="M264" s="20"/>
      <c r="N264" s="20"/>
      <c r="O264" s="58" t="str">
        <f>IF(F264="Repeatability","---", SQRT(L264^2+(N264*H264*0.01)^2)+ABS(M264)*0.01*H264)</f>
        <v>---</v>
      </c>
      <c r="P264" s="6" t="str">
        <f>IF(F264="Repeatability","---", O264*100/H264)</f>
        <v>---</v>
      </c>
      <c r="Q264" s="31" t="str">
        <f>IF(F264="Repeatability", "n/a",IF(E264="MG_P_KG",6,IF(E264="G_P_100G",2,"n/a")))</f>
        <v>n/a</v>
      </c>
      <c r="R264" s="34" t="str">
        <f>IF(Q264="n/a","-",2*(H264*2^(1-0.5*LOG(H264/(10^Q264))))/100)</f>
        <v>-</v>
      </c>
      <c r="S264" s="3">
        <f>IF(F264="Intermed. Precision","---",IF(LOG(J264/2)&lt;0,10^(TRUNC(LOG(J264/2))-1), 10^(TRUNC(LOG(J264/2)))))</f>
        <v>1E-4</v>
      </c>
      <c r="T264" s="4">
        <f>2*SQRT(2)*J264</f>
        <v>8.4445248534183344E-4</v>
      </c>
      <c r="U264" s="22">
        <f>IF(F264="Repeatability",10*J264,"---")</f>
        <v>2.98559039387522E-3</v>
      </c>
      <c r="V264" s="22" t="str">
        <f>IF(AND(U264&gt;H264,U264&lt;&gt;"---"),"x","")</f>
        <v/>
      </c>
      <c r="W264" s="52">
        <v>42134</v>
      </c>
    </row>
    <row r="265" spans="1:23" ht="25.5" customHeight="1">
      <c r="A265" s="65" t="s">
        <v>81</v>
      </c>
      <c r="B265" s="8" t="s">
        <v>330</v>
      </c>
      <c r="C265" s="61"/>
      <c r="D265" s="10" t="s">
        <v>174</v>
      </c>
      <c r="E265" s="3" t="s">
        <v>30</v>
      </c>
      <c r="F265" s="42" t="s">
        <v>23</v>
      </c>
      <c r="G265" s="22" t="s">
        <v>4</v>
      </c>
      <c r="H265" s="37">
        <v>1.9614285714285701E-3</v>
      </c>
      <c r="I265" s="3">
        <v>28</v>
      </c>
      <c r="J265" s="27">
        <v>3.1098633410489302E-4</v>
      </c>
      <c r="K265" s="27" t="str">
        <f>IF(OR(LEFT(G265,3)="SRM", LEFT(G265,3)="IRM", LEFT(G265,3)="CRM"),"", IF((J265*100/H265)&gt;5,"x",""))</f>
        <v>x</v>
      </c>
      <c r="L265" s="26">
        <f>2*J265</f>
        <v>6.2197266820978605E-4</v>
      </c>
      <c r="M265" s="20"/>
      <c r="N265" s="20"/>
      <c r="O265" s="58">
        <f>IF(F265="Repeatability","---", SQRT(L265^2+(N265*H265*0.01)^2)+ABS(M265)*0.01*H265)</f>
        <v>6.2197266820978605E-4</v>
      </c>
      <c r="P265" s="6">
        <f>IF(F265="Repeatability","---", O265*100/H265)</f>
        <v>31.710187017250586</v>
      </c>
      <c r="Q265" s="31">
        <f>IF(F265="Repeatability", "n/a",IF(E265="MG_P_KG",6,IF(E265="G_P_100G",2,"n/a")))</f>
        <v>6</v>
      </c>
      <c r="R265" s="34">
        <f>IF(Q265="n/a","-",2*(H265*2^(1-0.5*LOG(H265/(10^Q265))))/100)</f>
        <v>1.6040980846349737E-3</v>
      </c>
      <c r="S265" s="3">
        <f>IF(F265="Intermed. Precision","---",IF(LOG(J265/2)&lt;0,10^(TRUNC(LOG(J265/2))-1), 10^(TRUNC(LOG(J265/2)))))</f>
        <v>1E-4</v>
      </c>
      <c r="T265" s="4">
        <f>2*SQRT(2)*J265</f>
        <v>8.7960218280766066E-4</v>
      </c>
      <c r="U265" s="22" t="str">
        <f>IF(F265="Repeatability",10*J265,"---")</f>
        <v>---</v>
      </c>
      <c r="V265" s="22" t="str">
        <f>IF(AND(U265&gt;H265,U265&lt;&gt;"---"),"x","")</f>
        <v/>
      </c>
      <c r="W265" s="52">
        <v>42147</v>
      </c>
    </row>
    <row r="266" spans="1:23" ht="25.5" customHeight="1">
      <c r="A266" s="65" t="s">
        <v>104</v>
      </c>
      <c r="B266" s="8" t="s">
        <v>330</v>
      </c>
      <c r="C266" s="61"/>
      <c r="D266" s="10" t="s">
        <v>174</v>
      </c>
      <c r="E266" s="3" t="s">
        <v>30</v>
      </c>
      <c r="F266" s="42" t="s">
        <v>23</v>
      </c>
      <c r="G266" s="22" t="s">
        <v>4</v>
      </c>
      <c r="H266" s="37">
        <v>7.7577777777777801E-3</v>
      </c>
      <c r="I266" s="3">
        <v>27</v>
      </c>
      <c r="J266" s="27">
        <v>1.3091557924437001E-3</v>
      </c>
      <c r="K266" s="27" t="str">
        <f>IF(OR(LEFT(G266,3)="SRM", LEFT(G266,3)="IRM", LEFT(G266,3)="CRM"),"", IF((J266*100/H266)&gt;5,"x",""))</f>
        <v>x</v>
      </c>
      <c r="L266" s="26">
        <f>2*J266</f>
        <v>2.6183115848874001E-3</v>
      </c>
      <c r="M266" s="20"/>
      <c r="N266" s="20"/>
      <c r="O266" s="58">
        <f>IF(F266="Repeatability","---", SQRT(L266^2+(N266*H266*0.01)^2)+ABS(M266)*0.01*H266)</f>
        <v>2.6183115848874001E-3</v>
      </c>
      <c r="P266" s="6">
        <f>IF(F266="Repeatability","---", O266*100/H266)</f>
        <v>33.750793847016034</v>
      </c>
      <c r="Q266" s="31">
        <f>IF(F266="Repeatability", "n/a",IF(E266="MG_P_KG",6,IF(E266="G_P_100G",2,"n/a")))</f>
        <v>6</v>
      </c>
      <c r="R266" s="34">
        <f>IF(Q266="n/a","-",2*(H266*2^(1-0.5*LOG(H266/(10^Q266))))/100)</f>
        <v>5.1583819223753515E-3</v>
      </c>
      <c r="S266" s="3">
        <f>IF(F266="Intermed. Precision","---",IF(LOG(J266/2)&lt;0,10^(TRUNC(LOG(J266/2))-1), 10^(TRUNC(LOG(J266/2)))))</f>
        <v>1E-4</v>
      </c>
      <c r="T266" s="4">
        <f>2*SQRT(2)*J266</f>
        <v>3.7028517538663548E-3</v>
      </c>
      <c r="U266" s="22" t="str">
        <f>IF(F266="Repeatability",10*J266,"---")</f>
        <v>---</v>
      </c>
      <c r="V266" s="22" t="str">
        <f>IF(AND(U266&gt;H266,U266&lt;&gt;"---"),"x","")</f>
        <v/>
      </c>
      <c r="W266" s="52">
        <v>42157</v>
      </c>
    </row>
    <row r="267" spans="1:23" ht="25.5" customHeight="1">
      <c r="A267" s="65" t="s">
        <v>71</v>
      </c>
      <c r="B267" s="8" t="s">
        <v>330</v>
      </c>
      <c r="C267" s="61"/>
      <c r="D267" s="10" t="s">
        <v>174</v>
      </c>
      <c r="E267" s="3" t="s">
        <v>30</v>
      </c>
      <c r="F267" s="42" t="s">
        <v>23</v>
      </c>
      <c r="G267" s="22" t="s">
        <v>4</v>
      </c>
      <c r="H267" s="37">
        <v>8.1919999999999996E-4</v>
      </c>
      <c r="I267" s="3">
        <v>25</v>
      </c>
      <c r="J267" s="27">
        <v>1.5372052563011901E-4</v>
      </c>
      <c r="K267" s="27" t="str">
        <f>IF(OR(LEFT(G267,3)="SRM", LEFT(G267,3)="IRM", LEFT(G267,3)="CRM"),"", IF((J267*100/H267)&gt;5,"x",""))</f>
        <v>x</v>
      </c>
      <c r="L267" s="26">
        <f>2*J267</f>
        <v>3.0744105126023801E-4</v>
      </c>
      <c r="M267" s="20"/>
      <c r="N267" s="20"/>
      <c r="O267" s="58">
        <f>IF(F267="Repeatability","---", SQRT(L267^2+(N267*H267*0.01)^2)+ABS(M267)*0.01*H267)</f>
        <v>3.0744105126023801E-4</v>
      </c>
      <c r="P267" s="6">
        <f>IF(F267="Repeatability","---", O267*100/H267)</f>
        <v>37.52942520266577</v>
      </c>
      <c r="Q267" s="31">
        <f>IF(F267="Repeatability", "n/a",IF(E267="MG_P_KG",6,IF(E267="G_P_100G",2,"n/a")))</f>
        <v>6</v>
      </c>
      <c r="R267" s="34">
        <f>IF(Q267="n/a","-",2*(H267*2^(1-0.5*LOG(H267/(10^Q267))))/100)</f>
        <v>7.6404867672417304E-4</v>
      </c>
      <c r="S267" s="3">
        <f>IF(F267="Intermed. Precision","---",IF(LOG(J267/2)&lt;0,10^(TRUNC(LOG(J267/2))-1), 10^(TRUNC(LOG(J267/2)))))</f>
        <v>1.0000000000000001E-5</v>
      </c>
      <c r="T267" s="4">
        <f>2*SQRT(2)*J267</f>
        <v>4.3478730432247055E-4</v>
      </c>
      <c r="U267" s="22" t="str">
        <f>IF(F267="Repeatability",10*J267,"---")</f>
        <v>---</v>
      </c>
      <c r="V267" s="22" t="str">
        <f>IF(AND(U267&gt;H267,U267&lt;&gt;"---"),"x","")</f>
        <v/>
      </c>
      <c r="W267" s="52">
        <v>42112</v>
      </c>
    </row>
    <row r="268" spans="1:23" ht="25.5" hidden="1" customHeight="1">
      <c r="A268" s="65" t="s">
        <v>55</v>
      </c>
      <c r="B268" s="8" t="s">
        <v>330</v>
      </c>
      <c r="C268" s="61"/>
      <c r="D268" s="10" t="s">
        <v>174</v>
      </c>
      <c r="E268" s="3" t="s">
        <v>30</v>
      </c>
      <c r="F268" s="42" t="s">
        <v>24</v>
      </c>
      <c r="G268" s="22" t="s">
        <v>25</v>
      </c>
      <c r="H268" s="37">
        <v>1.4008695652173899E-3</v>
      </c>
      <c r="I268" s="3">
        <v>23</v>
      </c>
      <c r="J268" s="27">
        <v>7.4629519745147101E-5</v>
      </c>
      <c r="K268" s="27" t="str">
        <f>IF(OR(LEFT(G268,3)="SRM", LEFT(G268,3)="IRM", LEFT(G268,3)="CRM"),"", IF((J268*100/H268)&gt;5,"x",""))</f>
        <v>x</v>
      </c>
      <c r="L268" s="26">
        <f>2*J268</f>
        <v>1.492590394902942E-4</v>
      </c>
      <c r="M268" s="20"/>
      <c r="N268" s="20"/>
      <c r="O268" s="58" t="str">
        <f>IF(F268="Repeatability","---", SQRT(L268^2+(N268*H268*0.01)^2)+ABS(M268)*0.01*H268)</f>
        <v>---</v>
      </c>
      <c r="P268" s="6" t="str">
        <f>IF(F268="Repeatability","---", O268*100/H268)</f>
        <v>---</v>
      </c>
      <c r="Q268" s="31" t="str">
        <f>IF(F268="Repeatability", "n/a",IF(E268="MG_P_KG",6,IF(E268="G_P_100G",2,"n/a")))</f>
        <v>n/a</v>
      </c>
      <c r="R268" s="34" t="str">
        <f>IF(Q268="n/a","-",2*(H268*2^(1-0.5*LOG(H268/(10^Q268))))/100)</f>
        <v>-</v>
      </c>
      <c r="S268" s="3">
        <f>IF(F268="Intermed. Precision","---",IF(LOG(J268/2)&lt;0,10^(TRUNC(LOG(J268/2))-1), 10^(TRUNC(LOG(J268/2)))))</f>
        <v>1.0000000000000001E-5</v>
      </c>
      <c r="T268" s="4">
        <f>2*SQRT(2)*J268</f>
        <v>2.1108415795395544E-4</v>
      </c>
      <c r="U268" s="22">
        <f>IF(F268="Repeatability",10*J268,"---")</f>
        <v>7.4629519745147098E-4</v>
      </c>
      <c r="V268" s="22" t="str">
        <f>IF(AND(U268&gt;H268,U268&lt;&gt;"---"),"x","")</f>
        <v/>
      </c>
      <c r="W268" s="52">
        <v>42111</v>
      </c>
    </row>
    <row r="269" spans="1:23" ht="25.5" hidden="1" customHeight="1">
      <c r="A269" s="65" t="s">
        <v>60</v>
      </c>
      <c r="B269" s="8" t="s">
        <v>330</v>
      </c>
      <c r="C269" s="61"/>
      <c r="D269" s="10" t="s">
        <v>174</v>
      </c>
      <c r="E269" s="3" t="s">
        <v>30</v>
      </c>
      <c r="F269" s="42" t="s">
        <v>24</v>
      </c>
      <c r="G269" s="22" t="s">
        <v>25</v>
      </c>
      <c r="H269" s="37">
        <v>1.01130434782609E-3</v>
      </c>
      <c r="I269" s="3">
        <v>23</v>
      </c>
      <c r="J269" s="27">
        <v>1.2172670744067601E-4</v>
      </c>
      <c r="K269" s="27" t="str">
        <f>IF(OR(LEFT(G269,3)="SRM", LEFT(G269,3)="IRM", LEFT(G269,3)="CRM"),"", IF((J269*100/H269)&gt;5,"x",""))</f>
        <v>x</v>
      </c>
      <c r="L269" s="26">
        <f>2*J269</f>
        <v>2.4345341488135201E-4</v>
      </c>
      <c r="M269" s="20"/>
      <c r="N269" s="20"/>
      <c r="O269" s="58" t="str">
        <f>IF(F269="Repeatability","---", SQRT(L269^2+(N269*H269*0.01)^2)+ABS(M269)*0.01*H269)</f>
        <v>---</v>
      </c>
      <c r="P269" s="6" t="str">
        <f>IF(F269="Repeatability","---", O269*100/H269)</f>
        <v>---</v>
      </c>
      <c r="Q269" s="31" t="str">
        <f>IF(F269="Repeatability", "n/a",IF(E269="MG_P_KG",6,IF(E269="G_P_100G",2,"n/a")))</f>
        <v>n/a</v>
      </c>
      <c r="R269" s="34" t="str">
        <f>IF(Q269="n/a","-",2*(H269*2^(1-0.5*LOG(H269/(10^Q269))))/100)</f>
        <v>-</v>
      </c>
      <c r="S269" s="3">
        <f>IF(F269="Intermed. Precision","---",IF(LOG(J269/2)&lt;0,10^(TRUNC(LOG(J269/2))-1), 10^(TRUNC(LOG(J269/2)))))</f>
        <v>1.0000000000000001E-5</v>
      </c>
      <c r="T269" s="4">
        <f>2*SQRT(2)*J269</f>
        <v>3.4429512113125194E-4</v>
      </c>
      <c r="U269" s="22">
        <f>IF(F269="Repeatability",10*J269,"---")</f>
        <v>1.21726707440676E-3</v>
      </c>
      <c r="V269" s="22" t="str">
        <f>IF(AND(U269&gt;H269,U269&lt;&gt;"---"),"x","")</f>
        <v>x</v>
      </c>
      <c r="W269" s="52">
        <v>42160</v>
      </c>
    </row>
    <row r="270" spans="1:23" ht="25.5" hidden="1" customHeight="1">
      <c r="A270" s="65" t="s">
        <v>175</v>
      </c>
      <c r="B270" s="8" t="s">
        <v>330</v>
      </c>
      <c r="C270" s="61"/>
      <c r="D270" s="10" t="s">
        <v>174</v>
      </c>
      <c r="E270" s="3" t="s">
        <v>30</v>
      </c>
      <c r="F270" s="42" t="s">
        <v>24</v>
      </c>
      <c r="G270" s="22" t="s">
        <v>25</v>
      </c>
      <c r="H270" s="37">
        <v>6.5013636363636402E-3</v>
      </c>
      <c r="I270" s="3">
        <v>22</v>
      </c>
      <c r="J270" s="27">
        <v>2.28979951484444E-4</v>
      </c>
      <c r="K270" s="27" t="str">
        <f>IF(OR(LEFT(G270,3)="SRM", LEFT(G270,3)="IRM", LEFT(G270,3)="CRM"),"", IF((J270*100/H270)&gt;5,"x",""))</f>
        <v/>
      </c>
      <c r="L270" s="26">
        <f>2*J270</f>
        <v>4.57959902968888E-4</v>
      </c>
      <c r="M270" s="20"/>
      <c r="N270" s="20"/>
      <c r="O270" s="58" t="str">
        <f>IF(F270="Repeatability","---", SQRT(L270^2+(N270*H270*0.01)^2)+ABS(M270)*0.01*H270)</f>
        <v>---</v>
      </c>
      <c r="P270" s="6" t="str">
        <f>IF(F270="Repeatability","---", O270*100/H270)</f>
        <v>---</v>
      </c>
      <c r="Q270" s="31" t="str">
        <f>IF(F270="Repeatability", "n/a",IF(E270="MG_P_KG",6,IF(E270="G_P_100G",2,"n/a")))</f>
        <v>n/a</v>
      </c>
      <c r="R270" s="34" t="str">
        <f>IF(Q270="n/a","-",2*(H270*2^(1-0.5*LOG(H270/(10^Q270))))/100)</f>
        <v>-</v>
      </c>
      <c r="S270" s="3">
        <f>IF(F270="Intermed. Precision","---",IF(LOG(J270/2)&lt;0,10^(TRUNC(LOG(J270/2))-1), 10^(TRUNC(LOG(J270/2)))))</f>
        <v>1E-4</v>
      </c>
      <c r="T270" s="4">
        <f>2*SQRT(2)*J270</f>
        <v>6.4765310580166809E-4</v>
      </c>
      <c r="U270" s="22">
        <f>IF(F270="Repeatability",10*J270,"---")</f>
        <v>2.28979951484444E-3</v>
      </c>
      <c r="V270" s="22" t="str">
        <f>IF(AND(U270&gt;H270,U270&lt;&gt;"---"),"x","")</f>
        <v/>
      </c>
      <c r="W270" s="52">
        <v>42122</v>
      </c>
    </row>
    <row r="271" spans="1:23" ht="25.5" customHeight="1">
      <c r="A271" s="65" t="s">
        <v>122</v>
      </c>
      <c r="B271" s="8" t="s">
        <v>330</v>
      </c>
      <c r="C271" s="61"/>
      <c r="D271" s="10" t="s">
        <v>174</v>
      </c>
      <c r="E271" s="3" t="s">
        <v>30</v>
      </c>
      <c r="F271" s="42" t="s">
        <v>23</v>
      </c>
      <c r="G271" s="22" t="s">
        <v>4</v>
      </c>
      <c r="H271" s="37">
        <v>7.8428571428571393E-3</v>
      </c>
      <c r="I271" s="3">
        <v>21</v>
      </c>
      <c r="J271" s="27">
        <v>2.4953766773584999E-4</v>
      </c>
      <c r="K271" s="27" t="str">
        <f>IF(OR(LEFT(G271,3)="SRM", LEFT(G271,3)="IRM", LEFT(G271,3)="CRM"),"", IF((J271*100/H271)&gt;5,"x",""))</f>
        <v/>
      </c>
      <c r="L271" s="26">
        <f>2*J271</f>
        <v>4.9907533547169998E-4</v>
      </c>
      <c r="M271" s="20"/>
      <c r="N271" s="20"/>
      <c r="O271" s="58">
        <f>IF(F271="Repeatability","---", SQRT(L271^2+(N271*H271*0.01)^2)+ABS(M271)*0.01*H271)</f>
        <v>4.9907533547169998E-4</v>
      </c>
      <c r="P271" s="6">
        <f>IF(F271="Repeatability","---", O271*100/H271)</f>
        <v>6.3634377928996386</v>
      </c>
      <c r="Q271" s="31">
        <f>IF(F271="Repeatability", "n/a",IF(E271="MG_P_KG",6,IF(E271="G_P_100G",2,"n/a")))</f>
        <v>6</v>
      </c>
      <c r="R271" s="34">
        <f>IF(Q271="n/a","-",2*(H271*2^(1-0.5*LOG(H271/(10^Q271))))/100)</f>
        <v>5.2063993646507293E-3</v>
      </c>
      <c r="S271" s="3">
        <f>IF(F271="Intermed. Precision","---",IF(LOG(J271/2)&lt;0,10^(TRUNC(LOG(J271/2))-1), 10^(TRUNC(LOG(J271/2)))))</f>
        <v>1E-4</v>
      </c>
      <c r="T271" s="4">
        <f>2*SQRT(2)*J271</f>
        <v>7.0579910806998038E-4</v>
      </c>
      <c r="U271" s="22" t="str">
        <f>IF(F271="Repeatability",10*J271,"---")</f>
        <v>---</v>
      </c>
      <c r="V271" s="22" t="str">
        <f>IF(AND(U271&gt;H271,U271&lt;&gt;"---"),"x","")</f>
        <v/>
      </c>
      <c r="W271" s="52">
        <v>42153</v>
      </c>
    </row>
    <row r="272" spans="1:23" ht="25.5" hidden="1" customHeight="1">
      <c r="A272" s="65" t="s">
        <v>79</v>
      </c>
      <c r="B272" s="8" t="s">
        <v>330</v>
      </c>
      <c r="C272" s="61"/>
      <c r="D272" s="10" t="s">
        <v>174</v>
      </c>
      <c r="E272" s="3" t="s">
        <v>30</v>
      </c>
      <c r="F272" s="42" t="s">
        <v>24</v>
      </c>
      <c r="G272" s="22" t="s">
        <v>25</v>
      </c>
      <c r="H272" s="37">
        <v>1.9842105263157901E-3</v>
      </c>
      <c r="I272" s="3">
        <v>19</v>
      </c>
      <c r="J272" s="27">
        <v>2.4897156886934498E-4</v>
      </c>
      <c r="K272" s="27" t="str">
        <f>IF(OR(LEFT(G272,3)="SRM", LEFT(G272,3)="IRM", LEFT(G272,3)="CRM"),"", IF((J272*100/H272)&gt;5,"x",""))</f>
        <v>x</v>
      </c>
      <c r="L272" s="26">
        <f>2*J272</f>
        <v>4.9794313773868996E-4</v>
      </c>
      <c r="M272" s="20"/>
      <c r="N272" s="20"/>
      <c r="O272" s="58" t="str">
        <f>IF(F272="Repeatability","---", SQRT(L272^2+(N272*H272*0.01)^2)+ABS(M272)*0.01*H272)</f>
        <v>---</v>
      </c>
      <c r="P272" s="6" t="str">
        <f>IF(F272="Repeatability","---", O272*100/H272)</f>
        <v>---</v>
      </c>
      <c r="Q272" s="31" t="str">
        <f>IF(F272="Repeatability", "n/a",IF(E272="MG_P_KG",6,IF(E272="G_P_100G",2,"n/a")))</f>
        <v>n/a</v>
      </c>
      <c r="R272" s="34" t="str">
        <f>IF(Q272="n/a","-",2*(H272*2^(1-0.5*LOG(H272/(10^Q272))))/100)</f>
        <v>-</v>
      </c>
      <c r="S272" s="3">
        <f>IF(F272="Intermed. Precision","---",IF(LOG(J272/2)&lt;0,10^(TRUNC(LOG(J272/2))-1), 10^(TRUNC(LOG(J272/2)))))</f>
        <v>1E-4</v>
      </c>
      <c r="T272" s="4">
        <f>2*SQRT(2)*J272</f>
        <v>7.0419793868066948E-4</v>
      </c>
      <c r="U272" s="22">
        <f>IF(F272="Repeatability",10*J272,"---")</f>
        <v>2.4897156886934499E-3</v>
      </c>
      <c r="V272" s="22" t="str">
        <f>IF(AND(U272&gt;H272,U272&lt;&gt;"---"),"x","")</f>
        <v>x</v>
      </c>
      <c r="W272" s="52">
        <v>42138</v>
      </c>
    </row>
    <row r="273" spans="1:23" ht="25.5" hidden="1" customHeight="1">
      <c r="A273" s="65" t="s">
        <v>102</v>
      </c>
      <c r="B273" s="8" t="s">
        <v>330</v>
      </c>
      <c r="C273" s="61"/>
      <c r="D273" s="10" t="s">
        <v>174</v>
      </c>
      <c r="E273" s="3" t="s">
        <v>30</v>
      </c>
      <c r="F273" s="42" t="s">
        <v>24</v>
      </c>
      <c r="G273" s="22" t="s">
        <v>25</v>
      </c>
      <c r="H273" s="37">
        <v>1.41666666666667E-3</v>
      </c>
      <c r="I273" s="3">
        <v>18</v>
      </c>
      <c r="J273" s="27">
        <v>2.1970308246459499E-4</v>
      </c>
      <c r="K273" s="27" t="str">
        <f>IF(OR(LEFT(G273,3)="SRM", LEFT(G273,3)="IRM", LEFT(G273,3)="CRM"),"", IF((J273*100/H273)&gt;5,"x",""))</f>
        <v>x</v>
      </c>
      <c r="L273" s="26">
        <f>2*J273</f>
        <v>4.3940616492918998E-4</v>
      </c>
      <c r="M273" s="20"/>
      <c r="N273" s="20"/>
      <c r="O273" s="58" t="str">
        <f>IF(F273="Repeatability","---", SQRT(L273^2+(N273*H273*0.01)^2)+ABS(M273)*0.01*H273)</f>
        <v>---</v>
      </c>
      <c r="P273" s="6" t="str">
        <f>IF(F273="Repeatability","---", O273*100/H273)</f>
        <v>---</v>
      </c>
      <c r="Q273" s="31" t="str">
        <f>IF(F273="Repeatability", "n/a",IF(E273="MG_P_KG",6,IF(E273="G_P_100G",2,"n/a")))</f>
        <v>n/a</v>
      </c>
      <c r="R273" s="34" t="str">
        <f>IF(Q273="n/a","-",2*(H273*2^(1-0.5*LOG(H273/(10^Q273))))/100)</f>
        <v>-</v>
      </c>
      <c r="S273" s="3">
        <f>IF(F273="Intermed. Precision","---",IF(LOG(J273/2)&lt;0,10^(TRUNC(LOG(J273/2))-1), 10^(TRUNC(LOG(J273/2)))))</f>
        <v>1E-4</v>
      </c>
      <c r="T273" s="4">
        <f>2*SQRT(2)*J273</f>
        <v>6.2141415783320954E-4</v>
      </c>
      <c r="U273" s="22">
        <f>IF(F273="Repeatability",10*J273,"---")</f>
        <v>2.19703082464595E-3</v>
      </c>
      <c r="V273" s="22" t="str">
        <f>IF(AND(U273&gt;H273,U273&lt;&gt;"---"),"x","")</f>
        <v>x</v>
      </c>
      <c r="W273" s="52">
        <v>42130</v>
      </c>
    </row>
    <row r="274" spans="1:23" ht="25.5" hidden="1" customHeight="1">
      <c r="A274" s="65" t="s">
        <v>74</v>
      </c>
      <c r="B274" s="8" t="s">
        <v>330</v>
      </c>
      <c r="C274" s="61"/>
      <c r="D274" s="10" t="s">
        <v>174</v>
      </c>
      <c r="E274" s="3" t="s">
        <v>30</v>
      </c>
      <c r="F274" s="42" t="s">
        <v>24</v>
      </c>
      <c r="G274" s="22" t="s">
        <v>25</v>
      </c>
      <c r="H274" s="37">
        <v>2.07941176470588E-3</v>
      </c>
      <c r="I274" s="3">
        <v>17</v>
      </c>
      <c r="J274" s="27">
        <v>5.7338007105440397E-4</v>
      </c>
      <c r="K274" s="27" t="str">
        <f>IF(OR(LEFT(G274,3)="SRM", LEFT(G274,3)="IRM", LEFT(G274,3)="CRM"),"", IF((J274*100/H274)&gt;5,"x",""))</f>
        <v>x</v>
      </c>
      <c r="L274" s="26">
        <f>2*J274</f>
        <v>1.1467601421088079E-3</v>
      </c>
      <c r="M274" s="20"/>
      <c r="N274" s="20"/>
      <c r="O274" s="58" t="str">
        <f>IF(F274="Repeatability","---", SQRT(L274^2+(N274*H274*0.01)^2)+ABS(M274)*0.01*H274)</f>
        <v>---</v>
      </c>
      <c r="P274" s="6" t="str">
        <f>IF(F274="Repeatability","---", O274*100/H274)</f>
        <v>---</v>
      </c>
      <c r="Q274" s="31" t="str">
        <f>IF(F274="Repeatability", "n/a",IF(E274="MG_P_KG",6,IF(E274="G_P_100G",2,"n/a")))</f>
        <v>n/a</v>
      </c>
      <c r="R274" s="34" t="str">
        <f>IF(Q274="n/a","-",2*(H274*2^(1-0.5*LOG(H274/(10^Q274))))/100)</f>
        <v>-</v>
      </c>
      <c r="S274" s="3">
        <f>IF(F274="Intermed. Precision","---",IF(LOG(J274/2)&lt;0,10^(TRUNC(LOG(J274/2))-1), 10^(TRUNC(LOG(J274/2)))))</f>
        <v>1E-4</v>
      </c>
      <c r="T274" s="4">
        <f>2*SQRT(2)*J274</f>
        <v>1.6217637457591741E-3</v>
      </c>
      <c r="U274" s="22">
        <f>IF(F274="Repeatability",10*J274,"---")</f>
        <v>5.7338007105440392E-3</v>
      </c>
      <c r="V274" s="22" t="str">
        <f>IF(AND(U274&gt;H274,U274&lt;&gt;"---"),"x","")</f>
        <v>x</v>
      </c>
      <c r="W274" s="52">
        <v>42118</v>
      </c>
    </row>
    <row r="275" spans="1:23" ht="25.5" customHeight="1">
      <c r="A275" s="65" t="s">
        <v>26</v>
      </c>
      <c r="B275" s="8" t="s">
        <v>330</v>
      </c>
      <c r="C275" s="61"/>
      <c r="D275" s="10" t="s">
        <v>174</v>
      </c>
      <c r="E275" s="3" t="s">
        <v>30</v>
      </c>
      <c r="F275" s="42" t="s">
        <v>23</v>
      </c>
      <c r="G275" s="22" t="s">
        <v>125</v>
      </c>
      <c r="H275" s="37">
        <v>4.7073333333333299E-3</v>
      </c>
      <c r="I275" s="3">
        <v>15</v>
      </c>
      <c r="J275" s="27">
        <v>4.1096518216557099E-4</v>
      </c>
      <c r="K275" s="27" t="str">
        <f>IF(OR(LEFT(G275,3)="SRM", LEFT(G275,3)="IRM", LEFT(G275,3)="CRM"),"", IF((J275*100/H275)&gt;5,"x",""))</f>
        <v/>
      </c>
      <c r="L275" s="26">
        <f>2*J275</f>
        <v>8.2193036433114198E-4</v>
      </c>
      <c r="M275" s="20"/>
      <c r="N275" s="20"/>
      <c r="O275" s="58">
        <f>IF(F275="Repeatability","---", SQRT(L275^2+(N275*H275*0.01)^2)+ABS(M275)*0.01*H275)</f>
        <v>8.2193036433114198E-4</v>
      </c>
      <c r="P275" s="6">
        <f>IF(F275="Repeatability","---", O275*100/H275)</f>
        <v>17.460636545768502</v>
      </c>
      <c r="Q275" s="31">
        <f>IF(F275="Repeatability", "n/a",IF(E275="MG_P_KG",6,IF(E275="G_P_100G",2,"n/a")))</f>
        <v>6</v>
      </c>
      <c r="R275" s="34">
        <f>IF(Q275="n/a","-",2*(H275*2^(1-0.5*LOG(H275/(10^Q275))))/100)</f>
        <v>3.3744826826470416E-3</v>
      </c>
      <c r="S275" s="3">
        <f>IF(F275="Intermed. Precision","---",IF(LOG(J275/2)&lt;0,10^(TRUNC(LOG(J275/2))-1), 10^(TRUNC(LOG(J275/2)))))</f>
        <v>1E-4</v>
      </c>
      <c r="T275" s="4">
        <f>2*SQRT(2)*J275</f>
        <v>1.1623850685633602E-3</v>
      </c>
      <c r="U275" s="22" t="str">
        <f>IF(F275="Repeatability",10*J275,"---")</f>
        <v>---</v>
      </c>
      <c r="V275" s="22" t="str">
        <f>IF(AND(U275&gt;H275,U275&lt;&gt;"---"),"x","")</f>
        <v/>
      </c>
      <c r="W275" s="52">
        <v>42162</v>
      </c>
    </row>
    <row r="276" spans="1:23" ht="25.5" hidden="1" customHeight="1">
      <c r="A276" s="65" t="s">
        <v>68</v>
      </c>
      <c r="B276" s="8" t="s">
        <v>330</v>
      </c>
      <c r="C276" s="61"/>
      <c r="D276" s="10" t="s">
        <v>174</v>
      </c>
      <c r="E276" s="3" t="s">
        <v>30</v>
      </c>
      <c r="F276" s="42" t="s">
        <v>24</v>
      </c>
      <c r="G276" s="22" t="s">
        <v>25</v>
      </c>
      <c r="H276" s="37">
        <v>1.8439999999999999E-3</v>
      </c>
      <c r="I276" s="3">
        <v>15</v>
      </c>
      <c r="J276" s="27">
        <v>3.5671183514614902E-4</v>
      </c>
      <c r="K276" s="27" t="str">
        <f>IF(OR(LEFT(G276,3)="SRM", LEFT(G276,3)="IRM", LEFT(G276,3)="CRM"),"", IF((J276*100/H276)&gt;5,"x",""))</f>
        <v>x</v>
      </c>
      <c r="L276" s="26">
        <f>2*J276</f>
        <v>7.1342367029229804E-4</v>
      </c>
      <c r="M276" s="20"/>
      <c r="N276" s="20"/>
      <c r="O276" s="58" t="str">
        <f>IF(F276="Repeatability","---", SQRT(L276^2+(N276*H276*0.01)^2)+ABS(M276)*0.01*H276)</f>
        <v>---</v>
      </c>
      <c r="P276" s="6" t="str">
        <f>IF(F276="Repeatability","---", O276*100/H276)</f>
        <v>---</v>
      </c>
      <c r="Q276" s="31" t="str">
        <f>IF(F276="Repeatability", "n/a",IF(E276="MG_P_KG",6,IF(E276="G_P_100G",2,"n/a")))</f>
        <v>n/a</v>
      </c>
      <c r="R276" s="34" t="str">
        <f>IF(Q276="n/a","-",2*(H276*2^(1-0.5*LOG(H276/(10^Q276))))/100)</f>
        <v>-</v>
      </c>
      <c r="S276" s="3">
        <f>IF(F276="Intermed. Precision","---",IF(LOG(J276/2)&lt;0,10^(TRUNC(LOG(J276/2))-1), 10^(TRUNC(LOG(J276/2)))))</f>
        <v>1E-4</v>
      </c>
      <c r="T276" s="4">
        <f>2*SQRT(2)*J276</f>
        <v>1.0089334302453594E-3</v>
      </c>
      <c r="U276" s="22">
        <f>IF(F276="Repeatability",10*J276,"---")</f>
        <v>3.5671183514614903E-3</v>
      </c>
      <c r="V276" s="22" t="str">
        <f>IF(AND(U276&gt;H276,U276&lt;&gt;"---"),"x","")</f>
        <v>x</v>
      </c>
      <c r="W276" s="52">
        <v>42145</v>
      </c>
    </row>
    <row r="277" spans="1:23" ht="25.5" customHeight="1">
      <c r="A277" s="65" t="s">
        <v>175</v>
      </c>
      <c r="B277" s="8" t="s">
        <v>330</v>
      </c>
      <c r="C277" s="61"/>
      <c r="D277" s="10" t="s">
        <v>174</v>
      </c>
      <c r="E277" s="3" t="s">
        <v>30</v>
      </c>
      <c r="F277" s="42" t="s">
        <v>23</v>
      </c>
      <c r="G277" s="22" t="s">
        <v>4</v>
      </c>
      <c r="H277" s="37">
        <v>8.6285714285714299E-3</v>
      </c>
      <c r="I277" s="3">
        <v>14</v>
      </c>
      <c r="J277" s="27">
        <v>1.4538630806038299E-3</v>
      </c>
      <c r="K277" s="27" t="str">
        <f>IF(OR(LEFT(G277,3)="SRM", LEFT(G277,3)="IRM", LEFT(G277,3)="CRM"),"", IF((J277*100/H277)&gt;5,"x",""))</f>
        <v>x</v>
      </c>
      <c r="L277" s="26">
        <f>2*J277</f>
        <v>2.9077261612076599E-3</v>
      </c>
      <c r="M277" s="20"/>
      <c r="N277" s="20"/>
      <c r="O277" s="58">
        <f>IF(F277="Repeatability","---", SQRT(L277^2+(N277*H277*0.01)^2)+ABS(M277)*0.01*H277)</f>
        <v>2.9077261612076599E-3</v>
      </c>
      <c r="P277" s="6">
        <f>IF(F277="Repeatability","---", O277*100/H277)</f>
        <v>33.698813126578834</v>
      </c>
      <c r="Q277" s="31">
        <f>IF(F277="Repeatability", "n/a",IF(E277="MG_P_KG",6,IF(E277="G_P_100G",2,"n/a")))</f>
        <v>6</v>
      </c>
      <c r="R277" s="34">
        <f>IF(Q277="n/a","-",2*(H277*2^(1-0.5*LOG(H277/(10^Q277))))/100)</f>
        <v>5.6462620331735828E-3</v>
      </c>
      <c r="S277" s="3">
        <f>IF(F277="Intermed. Precision","---",IF(LOG(J277/2)&lt;0,10^(TRUNC(LOG(J277/2))-1), 10^(TRUNC(LOG(J277/2)))))</f>
        <v>1E-4</v>
      </c>
      <c r="T277" s="4">
        <f>2*SQRT(2)*J277</f>
        <v>4.112145772846929E-3</v>
      </c>
      <c r="U277" s="22" t="str">
        <f>IF(F277="Repeatability",10*J277,"---")</f>
        <v>---</v>
      </c>
      <c r="V277" s="22" t="str">
        <f>IF(AND(U277&gt;H277,U277&lt;&gt;"---"),"x","")</f>
        <v/>
      </c>
      <c r="W277" s="52">
        <v>42121</v>
      </c>
    </row>
    <row r="278" spans="1:23" ht="25.5" hidden="1" customHeight="1">
      <c r="A278" s="65" t="s">
        <v>77</v>
      </c>
      <c r="B278" s="8" t="s">
        <v>330</v>
      </c>
      <c r="C278" s="61"/>
      <c r="D278" s="10" t="s">
        <v>174</v>
      </c>
      <c r="E278" s="3" t="s">
        <v>30</v>
      </c>
      <c r="F278" s="42" t="s">
        <v>24</v>
      </c>
      <c r="G278" s="22" t="s">
        <v>25</v>
      </c>
      <c r="H278" s="37">
        <v>4.76028571428571E-2</v>
      </c>
      <c r="I278" s="3">
        <v>14</v>
      </c>
      <c r="J278" s="27">
        <v>5.6474077491991002E-4</v>
      </c>
      <c r="K278" s="27" t="str">
        <f>IF(OR(LEFT(G278,3)="SRM", LEFT(G278,3)="IRM", LEFT(G278,3)="CRM"),"", IF((J278*100/H278)&gt;5,"x",""))</f>
        <v/>
      </c>
      <c r="L278" s="26">
        <f>2*J278</f>
        <v>1.12948154983982E-3</v>
      </c>
      <c r="M278" s="20"/>
      <c r="N278" s="20"/>
      <c r="O278" s="58" t="str">
        <f>IF(F278="Repeatability","---", SQRT(L278^2+(N278*H278*0.01)^2)+ABS(M278)*0.01*H278)</f>
        <v>---</v>
      </c>
      <c r="P278" s="6" t="str">
        <f>IF(F278="Repeatability","---", O278*100/H278)</f>
        <v>---</v>
      </c>
      <c r="Q278" s="31" t="str">
        <f>IF(F278="Repeatability", "n/a",IF(E278="MG_P_KG",6,IF(E278="G_P_100G",2,"n/a")))</f>
        <v>n/a</v>
      </c>
      <c r="R278" s="34" t="str">
        <f>IF(Q278="n/a","-",2*(H278*2^(1-0.5*LOG(H278/(10^Q278))))/100)</f>
        <v>-</v>
      </c>
      <c r="S278" s="3">
        <f>IF(F278="Intermed. Precision","---",IF(LOG(J278/2)&lt;0,10^(TRUNC(LOG(J278/2))-1), 10^(TRUNC(LOG(J278/2)))))</f>
        <v>1E-4</v>
      </c>
      <c r="T278" s="4">
        <f>2*SQRT(2)*J278</f>
        <v>1.5973281262336564E-3</v>
      </c>
      <c r="U278" s="22">
        <f>IF(F278="Repeatability",10*J278,"---")</f>
        <v>5.6474077491991004E-3</v>
      </c>
      <c r="V278" s="22" t="str">
        <f>IF(AND(U278&gt;H278,U278&lt;&gt;"---"),"x","")</f>
        <v/>
      </c>
      <c r="W278" s="52">
        <v>42132</v>
      </c>
    </row>
    <row r="279" spans="1:23" ht="25.5" hidden="1" customHeight="1">
      <c r="A279" s="65" t="s">
        <v>129</v>
      </c>
      <c r="B279" s="8" t="s">
        <v>330</v>
      </c>
      <c r="C279" s="61"/>
      <c r="D279" s="10" t="s">
        <v>174</v>
      </c>
      <c r="E279" s="3" t="s">
        <v>30</v>
      </c>
      <c r="F279" s="42" t="s">
        <v>24</v>
      </c>
      <c r="G279" s="22" t="s">
        <v>25</v>
      </c>
      <c r="H279" s="37">
        <v>3.1357142857142901E-4</v>
      </c>
      <c r="I279" s="3">
        <v>14</v>
      </c>
      <c r="J279" s="27">
        <v>1.5E-5</v>
      </c>
      <c r="K279" s="27" t="str">
        <f>IF(OR(LEFT(G279,3)="SRM", LEFT(G279,3)="IRM", LEFT(G279,3)="CRM"),"", IF((J279*100/H279)&gt;5,"x",""))</f>
        <v/>
      </c>
      <c r="L279" s="26">
        <f>2*J279</f>
        <v>3.0000000000000001E-5</v>
      </c>
      <c r="M279" s="20"/>
      <c r="N279" s="20"/>
      <c r="O279" s="58" t="str">
        <f>IF(F279="Repeatability","---", SQRT(L279^2+(N279*H279*0.01)^2)+ABS(M279)*0.01*H279)</f>
        <v>---</v>
      </c>
      <c r="P279" s="6" t="str">
        <f>IF(F279="Repeatability","---", O279*100/H279)</f>
        <v>---</v>
      </c>
      <c r="Q279" s="31" t="str">
        <f>IF(F279="Repeatability", "n/a",IF(E279="MG_P_KG",6,IF(E279="G_P_100G",2,"n/a")))</f>
        <v>n/a</v>
      </c>
      <c r="R279" s="34" t="str">
        <f>IF(Q279="n/a","-",2*(H279*2^(1-0.5*LOG(H279/(10^Q279))))/100)</f>
        <v>-</v>
      </c>
      <c r="S279" s="3">
        <f>IF(F279="Intermed. Precision","---",IF(LOG(J279/2)&lt;0,10^(TRUNC(LOG(J279/2))-1), 10^(TRUNC(LOG(J279/2)))))</f>
        <v>9.9999999999999995E-7</v>
      </c>
      <c r="T279" s="4">
        <f>2*SQRT(2)*J279</f>
        <v>4.2426406871192855E-5</v>
      </c>
      <c r="U279" s="22">
        <f>IF(F279="Repeatability",10*J279,"---")</f>
        <v>1.5000000000000001E-4</v>
      </c>
      <c r="V279" s="22" t="str">
        <f>IF(AND(U279&gt;H279,U279&lt;&gt;"---"),"x","")</f>
        <v/>
      </c>
      <c r="W279" s="52">
        <v>42168</v>
      </c>
    </row>
    <row r="280" spans="1:23" ht="25.5" hidden="1" customHeight="1">
      <c r="A280" s="65" t="s">
        <v>70</v>
      </c>
      <c r="B280" s="8" t="s">
        <v>330</v>
      </c>
      <c r="C280" s="61"/>
      <c r="D280" s="10" t="s">
        <v>174</v>
      </c>
      <c r="E280" s="3" t="s">
        <v>30</v>
      </c>
      <c r="F280" s="42" t="s">
        <v>24</v>
      </c>
      <c r="G280" s="22" t="s">
        <v>25</v>
      </c>
      <c r="H280" s="37">
        <v>1.7230769230769201E-3</v>
      </c>
      <c r="I280" s="3">
        <v>13</v>
      </c>
      <c r="J280" s="27">
        <v>3.73450645487974E-4</v>
      </c>
      <c r="K280" s="27" t="str">
        <f>IF(OR(LEFT(G280,3)="SRM", LEFT(G280,3)="IRM", LEFT(G280,3)="CRM"),"", IF((J280*100/H280)&gt;5,"x",""))</f>
        <v>x</v>
      </c>
      <c r="L280" s="26">
        <f>2*J280</f>
        <v>7.4690129097594799E-4</v>
      </c>
      <c r="M280" s="20"/>
      <c r="N280" s="20"/>
      <c r="O280" s="58" t="str">
        <f>IF(F280="Repeatability","---", SQRT(L280^2+(N280*H280*0.01)^2)+ABS(M280)*0.01*H280)</f>
        <v>---</v>
      </c>
      <c r="P280" s="6" t="str">
        <f>IF(F280="Repeatability","---", O280*100/H280)</f>
        <v>---</v>
      </c>
      <c r="Q280" s="31" t="str">
        <f>IF(F280="Repeatability", "n/a",IF(E280="MG_P_KG",6,IF(E280="G_P_100G",2,"n/a")))</f>
        <v>n/a</v>
      </c>
      <c r="R280" s="34" t="str">
        <f>IF(Q280="n/a","-",2*(H280*2^(1-0.5*LOG(H280/(10^Q280))))/100)</f>
        <v>-</v>
      </c>
      <c r="S280" s="3">
        <f>IF(F280="Intermed. Precision","---",IF(LOG(J280/2)&lt;0,10^(TRUNC(LOG(J280/2))-1), 10^(TRUNC(LOG(J280/2)))))</f>
        <v>1E-4</v>
      </c>
      <c r="T280" s="4">
        <f>2*SQRT(2)*J280</f>
        <v>1.0562779354521591E-3</v>
      </c>
      <c r="U280" s="22">
        <f>IF(F280="Repeatability",10*J280,"---")</f>
        <v>3.7345064548797401E-3</v>
      </c>
      <c r="V280" s="22" t="str">
        <f>IF(AND(U280&gt;H280,U280&lt;&gt;"---"),"x","")</f>
        <v>x</v>
      </c>
      <c r="W280" s="52">
        <v>42109</v>
      </c>
    </row>
    <row r="281" spans="1:23" ht="25.5" hidden="1" customHeight="1">
      <c r="A281" s="65" t="s">
        <v>104</v>
      </c>
      <c r="B281" s="8" t="s">
        <v>330</v>
      </c>
      <c r="C281" s="61"/>
      <c r="D281" s="10" t="s">
        <v>174</v>
      </c>
      <c r="E281" s="3" t="s">
        <v>30</v>
      </c>
      <c r="F281" s="42" t="s">
        <v>24</v>
      </c>
      <c r="G281" s="22" t="s">
        <v>25</v>
      </c>
      <c r="H281" s="37">
        <v>9.1138461538461495E-3</v>
      </c>
      <c r="I281" s="3">
        <v>13</v>
      </c>
      <c r="J281" s="27">
        <v>2.5273123456169203E-4</v>
      </c>
      <c r="K281" s="27" t="str">
        <f>IF(OR(LEFT(G281,3)="SRM", LEFT(G281,3)="IRM", LEFT(G281,3)="CRM"),"", IF((J281*100/H281)&gt;5,"x",""))</f>
        <v/>
      </c>
      <c r="L281" s="26">
        <f>2*J281</f>
        <v>5.0546246912338405E-4</v>
      </c>
      <c r="M281" s="20"/>
      <c r="N281" s="20"/>
      <c r="O281" s="58" t="str">
        <f>IF(F281="Repeatability","---", SQRT(L281^2+(N281*H281*0.01)^2)+ABS(M281)*0.01*H281)</f>
        <v>---</v>
      </c>
      <c r="P281" s="6" t="str">
        <f>IF(F281="Repeatability","---", O281*100/H281)</f>
        <v>---</v>
      </c>
      <c r="Q281" s="31" t="str">
        <f>IF(F281="Repeatability", "n/a",IF(E281="MG_P_KG",6,IF(E281="G_P_100G",2,"n/a")))</f>
        <v>n/a</v>
      </c>
      <c r="R281" s="34" t="str">
        <f>IF(Q281="n/a","-",2*(H281*2^(1-0.5*LOG(H281/(10^Q281))))/100)</f>
        <v>-</v>
      </c>
      <c r="S281" s="3">
        <f>IF(F281="Intermed. Precision","---",IF(LOG(J281/2)&lt;0,10^(TRUNC(LOG(J281/2))-1), 10^(TRUNC(LOG(J281/2)))))</f>
        <v>1E-4</v>
      </c>
      <c r="T281" s="4">
        <f>2*SQRT(2)*J281</f>
        <v>7.1483187910488153E-4</v>
      </c>
      <c r="U281" s="22">
        <f>IF(F281="Repeatability",10*J281,"---")</f>
        <v>2.5273123456169204E-3</v>
      </c>
      <c r="V281" s="22" t="str">
        <f>IF(AND(U281&gt;H281,U281&lt;&gt;"---"),"x","")</f>
        <v/>
      </c>
      <c r="W281" s="52">
        <v>42158</v>
      </c>
    </row>
    <row r="282" spans="1:23" ht="25.5" customHeight="1">
      <c r="A282" s="65" t="s">
        <v>119</v>
      </c>
      <c r="B282" s="8" t="s">
        <v>330</v>
      </c>
      <c r="C282" s="61"/>
      <c r="D282" s="10" t="s">
        <v>174</v>
      </c>
      <c r="E282" s="3" t="s">
        <v>30</v>
      </c>
      <c r="F282" s="42" t="s">
        <v>23</v>
      </c>
      <c r="G282" s="22" t="s">
        <v>4</v>
      </c>
      <c r="H282" s="37">
        <v>6.8675000000000003E-3</v>
      </c>
      <c r="I282" s="3">
        <v>12</v>
      </c>
      <c r="J282" s="27">
        <v>1.00747208398049E-3</v>
      </c>
      <c r="K282" s="27" t="str">
        <f>IF(OR(LEFT(G282,3)="SRM", LEFT(G282,3)="IRM", LEFT(G282,3)="CRM"),"", IF((J282*100/H282)&gt;5,"x",""))</f>
        <v>x</v>
      </c>
      <c r="L282" s="26">
        <f>2*J282</f>
        <v>2.01494416796098E-3</v>
      </c>
      <c r="M282" s="20"/>
      <c r="N282" s="20"/>
      <c r="O282" s="58">
        <f>IF(F282="Repeatability","---", SQRT(L282^2+(N282*H282*0.01)^2)+ABS(M282)*0.01*H282)</f>
        <v>2.01494416796098E-3</v>
      </c>
      <c r="P282" s="6">
        <f>IF(F282="Repeatability","---", O282*100/H282)</f>
        <v>29.340286391859919</v>
      </c>
      <c r="Q282" s="31">
        <f>IF(F282="Repeatability", "n/a",IF(E282="MG_P_KG",6,IF(E282="G_P_100G",2,"n/a")))</f>
        <v>6</v>
      </c>
      <c r="R282" s="34">
        <f>IF(Q282="n/a","-",2*(H282*2^(1-0.5*LOG(H282/(10^Q282))))/100)</f>
        <v>4.65096306029793E-3</v>
      </c>
      <c r="S282" s="3">
        <f>IF(F282="Intermed. Precision","---",IF(LOG(J282/2)&lt;0,10^(TRUNC(LOG(J282/2))-1), 10^(TRUNC(LOG(J282/2)))))</f>
        <v>1E-4</v>
      </c>
      <c r="T282" s="4">
        <f>2*SQRT(2)*J282</f>
        <v>2.8495613697549897E-3</v>
      </c>
      <c r="U282" s="22" t="str">
        <f>IF(F282="Repeatability",10*J282,"---")</f>
        <v>---</v>
      </c>
      <c r="V282" s="22" t="str">
        <f>IF(AND(U282&gt;H282,U282&lt;&gt;"---"),"x","")</f>
        <v/>
      </c>
      <c r="W282" s="52">
        <v>42126</v>
      </c>
    </row>
    <row r="283" spans="1:23" ht="25.5" hidden="1" customHeight="1">
      <c r="A283" s="65" t="s">
        <v>119</v>
      </c>
      <c r="B283" s="8" t="s">
        <v>330</v>
      </c>
      <c r="C283" s="61"/>
      <c r="D283" s="10" t="s">
        <v>174</v>
      </c>
      <c r="E283" s="3" t="s">
        <v>30</v>
      </c>
      <c r="F283" s="42" t="s">
        <v>24</v>
      </c>
      <c r="G283" s="22" t="s">
        <v>25</v>
      </c>
      <c r="H283" s="37">
        <v>3.4509999999999999E-2</v>
      </c>
      <c r="I283" s="3">
        <v>12</v>
      </c>
      <c r="J283" s="27">
        <v>1.57650325086883E-3</v>
      </c>
      <c r="K283" s="27" t="str">
        <f>IF(OR(LEFT(G283,3)="SRM", LEFT(G283,3)="IRM", LEFT(G283,3)="CRM"),"", IF((J283*100/H283)&gt;5,"x",""))</f>
        <v/>
      </c>
      <c r="L283" s="26">
        <f>2*J283</f>
        <v>3.15300650173766E-3</v>
      </c>
      <c r="M283" s="20"/>
      <c r="N283" s="20"/>
      <c r="O283" s="58" t="str">
        <f>IF(F283="Repeatability","---", SQRT(L283^2+(N283*H283*0.01)^2)+ABS(M283)*0.01*H283)</f>
        <v>---</v>
      </c>
      <c r="P283" s="6" t="str">
        <f>IF(F283="Repeatability","---", O283*100/H283)</f>
        <v>---</v>
      </c>
      <c r="Q283" s="31" t="str">
        <f>IF(F283="Repeatability", "n/a",IF(E283="MG_P_KG",6,IF(E283="G_P_100G",2,"n/a")))</f>
        <v>n/a</v>
      </c>
      <c r="R283" s="34" t="str">
        <f>IF(Q283="n/a","-",2*(H283*2^(1-0.5*LOG(H283/(10^Q283))))/100)</f>
        <v>-</v>
      </c>
      <c r="S283" s="3">
        <f>IF(F283="Intermed. Precision","---",IF(LOG(J283/2)&lt;0,10^(TRUNC(LOG(J283/2))-1), 10^(TRUNC(LOG(J283/2)))))</f>
        <v>1E-4</v>
      </c>
      <c r="T283" s="4">
        <f>2*SQRT(2)*J283</f>
        <v>4.4590245570079465E-3</v>
      </c>
      <c r="U283" s="22">
        <f>IF(F283="Repeatability",10*J283,"---")</f>
        <v>1.5765032508688298E-2</v>
      </c>
      <c r="V283" s="22" t="str">
        <f>IF(AND(U283&gt;H283,U283&lt;&gt;"---"),"x","")</f>
        <v/>
      </c>
      <c r="W283" s="52">
        <v>42127</v>
      </c>
    </row>
    <row r="284" spans="1:23" ht="25.5" hidden="1" customHeight="1">
      <c r="A284" s="65" t="s">
        <v>176</v>
      </c>
      <c r="B284" s="8" t="s">
        <v>330</v>
      </c>
      <c r="C284" s="61"/>
      <c r="D284" s="10" t="s">
        <v>174</v>
      </c>
      <c r="E284" s="3" t="s">
        <v>30</v>
      </c>
      <c r="F284" s="42" t="s">
        <v>24</v>
      </c>
      <c r="G284" s="22" t="s">
        <v>25</v>
      </c>
      <c r="H284" s="37">
        <v>1.31166666666667E-3</v>
      </c>
      <c r="I284" s="3">
        <v>12</v>
      </c>
      <c r="J284" s="27">
        <v>1.8272246714621599E-4</v>
      </c>
      <c r="K284" s="27" t="str">
        <f>IF(OR(LEFT(G284,3)="SRM", LEFT(G284,3)="IRM", LEFT(G284,3)="CRM"),"", IF((J284*100/H284)&gt;5,"x",""))</f>
        <v>x</v>
      </c>
      <c r="L284" s="26">
        <f>2*J284</f>
        <v>3.6544493429243197E-4</v>
      </c>
      <c r="M284" s="20"/>
      <c r="N284" s="20"/>
      <c r="O284" s="58" t="str">
        <f>IF(F284="Repeatability","---", SQRT(L284^2+(N284*H284*0.01)^2)+ABS(M284)*0.01*H284)</f>
        <v>---</v>
      </c>
      <c r="P284" s="6" t="str">
        <f>IF(F284="Repeatability","---", O284*100/H284)</f>
        <v>---</v>
      </c>
      <c r="Q284" s="31" t="str">
        <f>IF(F284="Repeatability", "n/a",IF(E284="MG_P_KG",6,IF(E284="G_P_100G",2,"n/a")))</f>
        <v>n/a</v>
      </c>
      <c r="R284" s="34" t="str">
        <f>IF(Q284="n/a","-",2*(H284*2^(1-0.5*LOG(H284/(10^Q284))))/100)</f>
        <v>-</v>
      </c>
      <c r="S284" s="3">
        <f>IF(F284="Intermed. Precision","---",IF(LOG(J284/2)&lt;0,10^(TRUNC(LOG(J284/2))-1), 10^(TRUNC(LOG(J284/2)))))</f>
        <v>1.0000000000000001E-5</v>
      </c>
      <c r="T284" s="4">
        <f>2*SQRT(2)*J284</f>
        <v>5.1681718237690192E-4</v>
      </c>
      <c r="U284" s="22">
        <f>IF(F284="Repeatability",10*J284,"---")</f>
        <v>1.8272246714621599E-3</v>
      </c>
      <c r="V284" s="22" t="str">
        <f>IF(AND(U284&gt;H284,U284&lt;&gt;"---"),"x","")</f>
        <v>x</v>
      </c>
      <c r="W284" s="52">
        <v>42136</v>
      </c>
    </row>
    <row r="285" spans="1:23" ht="25.5" customHeight="1">
      <c r="A285" s="65" t="s">
        <v>29</v>
      </c>
      <c r="B285" s="8" t="s">
        <v>330</v>
      </c>
      <c r="C285" s="61"/>
      <c r="D285" s="10" t="s">
        <v>174</v>
      </c>
      <c r="E285" s="3" t="s">
        <v>30</v>
      </c>
      <c r="F285" s="42" t="s">
        <v>23</v>
      </c>
      <c r="G285" s="22" t="s">
        <v>4</v>
      </c>
      <c r="H285" s="37">
        <v>1.4675000000000001E-3</v>
      </c>
      <c r="I285" s="3">
        <v>12</v>
      </c>
      <c r="J285" s="27">
        <v>3.4408695606391902E-4</v>
      </c>
      <c r="K285" s="27" t="str">
        <f>IF(OR(LEFT(G285,3)="SRM", LEFT(G285,3)="IRM", LEFT(G285,3)="CRM"),"", IF((J285*100/H285)&gt;5,"x",""))</f>
        <v>x</v>
      </c>
      <c r="L285" s="26">
        <f>2*J285</f>
        <v>6.8817391212783803E-4</v>
      </c>
      <c r="M285" s="20"/>
      <c r="N285" s="20"/>
      <c r="O285" s="58">
        <f>IF(F285="Repeatability","---", SQRT(L285^2+(N285*H285*0.01)^2)+ABS(M285)*0.01*H285)</f>
        <v>6.8817391212783803E-4</v>
      </c>
      <c r="P285" s="6">
        <f>IF(F285="Repeatability","---", O285*100/H285)</f>
        <v>46.894304063225761</v>
      </c>
      <c r="Q285" s="31">
        <f>IF(F285="Repeatability", "n/a",IF(E285="MG_P_KG",6,IF(E285="G_P_100G",2,"n/a")))</f>
        <v>6</v>
      </c>
      <c r="R285" s="34">
        <f>IF(Q285="n/a","-",2*(H285*2^(1-0.5*LOG(H285/(10^Q285))))/100)</f>
        <v>1.2537200689074521E-3</v>
      </c>
      <c r="S285" s="3">
        <f>IF(F285="Intermed. Precision","---",IF(LOG(J285/2)&lt;0,10^(TRUNC(LOG(J285/2))-1), 10^(TRUNC(LOG(J285/2)))))</f>
        <v>1E-4</v>
      </c>
      <c r="T285" s="4">
        <f>2*SQRT(2)*J285</f>
        <v>9.7322487980253916E-4</v>
      </c>
      <c r="U285" s="22" t="str">
        <f>IF(F285="Repeatability",10*J285,"---")</f>
        <v>---</v>
      </c>
      <c r="V285" s="22" t="str">
        <f>IF(AND(U285&gt;H285,U285&lt;&gt;"---"),"x","")</f>
        <v/>
      </c>
      <c r="W285" s="52">
        <v>42140</v>
      </c>
    </row>
    <row r="286" spans="1:23" ht="25.5" hidden="1" customHeight="1">
      <c r="A286" s="65" t="s">
        <v>161</v>
      </c>
      <c r="B286" s="8" t="s">
        <v>330</v>
      </c>
      <c r="C286" s="61"/>
      <c r="D286" s="10" t="s">
        <v>174</v>
      </c>
      <c r="E286" s="3" t="s">
        <v>30</v>
      </c>
      <c r="F286" s="42" t="s">
        <v>24</v>
      </c>
      <c r="G286" s="22" t="s">
        <v>25</v>
      </c>
      <c r="H286" s="37">
        <v>1.7899999999999999E-3</v>
      </c>
      <c r="I286" s="3">
        <v>11</v>
      </c>
      <c r="J286" s="27">
        <v>2.2824428699412099E-4</v>
      </c>
      <c r="K286" s="27" t="str">
        <f>IF(OR(LEFT(G286,3)="SRM", LEFT(G286,3)="IRM", LEFT(G286,3)="CRM"),"", IF((J286*100/H286)&gt;5,"x",""))</f>
        <v>x</v>
      </c>
      <c r="L286" s="26">
        <f>2*J286</f>
        <v>4.5648857398824198E-4</v>
      </c>
      <c r="M286" s="20"/>
      <c r="N286" s="20"/>
      <c r="O286" s="58" t="str">
        <f>IF(F286="Repeatability","---", SQRT(L286^2+(N286*H286*0.01)^2)+ABS(M286)*0.01*H286)</f>
        <v>---</v>
      </c>
      <c r="P286" s="6" t="str">
        <f>IF(F286="Repeatability","---", O286*100/H286)</f>
        <v>---</v>
      </c>
      <c r="Q286" s="31" t="str">
        <f>IF(F286="Repeatability", "n/a",IF(E286="MG_P_KG",6,IF(E286="G_P_100G",2,"n/a")))</f>
        <v>n/a</v>
      </c>
      <c r="R286" s="34" t="str">
        <f>IF(Q286="n/a","-",2*(H286*2^(1-0.5*LOG(H286/(10^Q286))))/100)</f>
        <v>-</v>
      </c>
      <c r="S286" s="3">
        <f>IF(F286="Intermed. Precision","---",IF(LOG(J286/2)&lt;0,10^(TRUNC(LOG(J286/2))-1), 10^(TRUNC(LOG(J286/2)))))</f>
        <v>1E-4</v>
      </c>
      <c r="T286" s="4">
        <f>2*SQRT(2)*J286</f>
        <v>6.4557233240252593E-4</v>
      </c>
      <c r="U286" s="22">
        <f>IF(F286="Repeatability",10*J286,"---")</f>
        <v>2.2824428699412098E-3</v>
      </c>
      <c r="V286" s="22" t="str">
        <f>IF(AND(U286&gt;H286,U286&lt;&gt;"---"),"x","")</f>
        <v>x</v>
      </c>
      <c r="W286" s="52">
        <v>42108</v>
      </c>
    </row>
    <row r="287" spans="1:23" ht="25.5" customHeight="1">
      <c r="A287" s="65" t="s">
        <v>78</v>
      </c>
      <c r="B287" s="8" t="s">
        <v>330</v>
      </c>
      <c r="C287" s="61"/>
      <c r="D287" s="10" t="s">
        <v>174</v>
      </c>
      <c r="E287" s="3" t="s">
        <v>30</v>
      </c>
      <c r="F287" s="42" t="s">
        <v>23</v>
      </c>
      <c r="G287" s="22" t="s">
        <v>4</v>
      </c>
      <c r="H287" s="37">
        <v>1.5063636363636401E-3</v>
      </c>
      <c r="I287" s="3">
        <v>11</v>
      </c>
      <c r="J287" s="27">
        <v>3.1401360711686598E-4</v>
      </c>
      <c r="K287" s="27" t="str">
        <f>IF(OR(LEFT(G287,3)="SRM", LEFT(G287,3)="IRM", LEFT(G287,3)="CRM"),"", IF((J287*100/H287)&gt;5,"x",""))</f>
        <v>x</v>
      </c>
      <c r="L287" s="26">
        <f>2*J287</f>
        <v>6.2802721423373196E-4</v>
      </c>
      <c r="M287" s="20"/>
      <c r="N287" s="20"/>
      <c r="O287" s="58">
        <f>IF(F287="Repeatability","---", SQRT(L287^2+(N287*H287*0.01)^2)+ABS(M287)*0.01*H287)</f>
        <v>6.2802721423373196E-4</v>
      </c>
      <c r="P287" s="6">
        <f>IF(F287="Repeatability","---", O287*100/H287)</f>
        <v>41.691607462709918</v>
      </c>
      <c r="Q287" s="31">
        <f>IF(F287="Repeatability", "n/a",IF(E287="MG_P_KG",6,IF(E287="G_P_100G",2,"n/a")))</f>
        <v>6</v>
      </c>
      <c r="R287" s="34">
        <f>IF(Q287="n/a","-",2*(H287*2^(1-0.5*LOG(H287/(10^Q287))))/100)</f>
        <v>1.2818691274641967E-3</v>
      </c>
      <c r="S287" s="3">
        <f>IF(F287="Intermed. Precision","---",IF(LOG(J287/2)&lt;0,10^(TRUNC(LOG(J287/2))-1), 10^(TRUNC(LOG(J287/2)))))</f>
        <v>1E-4</v>
      </c>
      <c r="T287" s="4">
        <f>2*SQRT(2)*J287</f>
        <v>8.8816460390873713E-4</v>
      </c>
      <c r="U287" s="22" t="str">
        <f>IF(F287="Repeatability",10*J287,"---")</f>
        <v>---</v>
      </c>
      <c r="V287" s="22" t="str">
        <f>IF(AND(U287&gt;H287,U287&lt;&gt;"---"),"x","")</f>
        <v/>
      </c>
      <c r="W287" s="52">
        <v>42133</v>
      </c>
    </row>
    <row r="288" spans="1:23" ht="25.5" customHeight="1">
      <c r="A288" s="65" t="s">
        <v>103</v>
      </c>
      <c r="B288" s="8" t="s">
        <v>330</v>
      </c>
      <c r="C288" s="61"/>
      <c r="D288" s="10" t="s">
        <v>174</v>
      </c>
      <c r="E288" s="3" t="s">
        <v>30</v>
      </c>
      <c r="F288" s="42" t="s">
        <v>23</v>
      </c>
      <c r="G288" s="22" t="s">
        <v>4</v>
      </c>
      <c r="H288" s="37">
        <v>6.8936363636363596E-3</v>
      </c>
      <c r="I288" s="3">
        <v>11</v>
      </c>
      <c r="J288" s="27">
        <v>2.5680785176328399E-3</v>
      </c>
      <c r="K288" s="27" t="str">
        <f>IF(OR(LEFT(G288,3)="SRM", LEFT(G288,3)="IRM", LEFT(G288,3)="CRM"),"", IF((J288*100/H288)&gt;5,"x",""))</f>
        <v>x</v>
      </c>
      <c r="L288" s="26">
        <f>2*J288</f>
        <v>5.1361570352656798E-3</v>
      </c>
      <c r="M288" s="20"/>
      <c r="N288" s="20"/>
      <c r="O288" s="58">
        <f>IF(F288="Repeatability","---", SQRT(L288^2+(N288*H288*0.01)^2)+ABS(M288)*0.01*H288)</f>
        <v>5.1361570352656798E-3</v>
      </c>
      <c r="P288" s="6">
        <f>IF(F288="Repeatability","---", O288*100/H288)</f>
        <v>74.505772633420165</v>
      </c>
      <c r="Q288" s="31">
        <f>IF(F288="Repeatability", "n/a",IF(E288="MG_P_KG",6,IF(E288="G_P_100G",2,"n/a")))</f>
        <v>6</v>
      </c>
      <c r="R288" s="34">
        <f>IF(Q288="n/a","-",2*(H288*2^(1-0.5*LOG(H288/(10^Q288))))/100)</f>
        <v>4.6659952025351979E-3</v>
      </c>
      <c r="S288" s="3">
        <f>IF(F288="Intermed. Precision","---",IF(LOG(J288/2)&lt;0,10^(TRUNC(LOG(J288/2))-1), 10^(TRUNC(LOG(J288/2)))))</f>
        <v>1E-3</v>
      </c>
      <c r="T288" s="4">
        <f>2*SQRT(2)*J288</f>
        <v>7.2636229377507121E-3</v>
      </c>
      <c r="U288" s="22" t="str">
        <f>IF(F288="Repeatability",10*J288,"---")</f>
        <v>---</v>
      </c>
      <c r="V288" s="22" t="str">
        <f>IF(AND(U288&gt;H288,U288&lt;&gt;"---"),"x","")</f>
        <v/>
      </c>
      <c r="W288" s="52">
        <v>42137</v>
      </c>
    </row>
    <row r="289" spans="1:23" ht="25.5" customHeight="1">
      <c r="A289" s="65" t="s">
        <v>55</v>
      </c>
      <c r="B289" s="8" t="s">
        <v>330</v>
      </c>
      <c r="C289" s="61"/>
      <c r="D289" s="10" t="s">
        <v>174</v>
      </c>
      <c r="E289" s="3" t="s">
        <v>30</v>
      </c>
      <c r="F289" s="42" t="s">
        <v>23</v>
      </c>
      <c r="G289" s="22" t="s">
        <v>4</v>
      </c>
      <c r="H289" s="37">
        <v>1.173E-3</v>
      </c>
      <c r="I289" s="3">
        <v>10</v>
      </c>
      <c r="J289" s="27">
        <v>1.8553975315279501E-4</v>
      </c>
      <c r="K289" s="27" t="str">
        <f>IF(OR(LEFT(G289,3)="SRM", LEFT(G289,3)="IRM", LEFT(G289,3)="CRM"),"", IF((J289*100/H289)&gt;5,"x",""))</f>
        <v>x</v>
      </c>
      <c r="L289" s="26">
        <f>2*J289</f>
        <v>3.7107950630559003E-4</v>
      </c>
      <c r="M289" s="20"/>
      <c r="N289" s="20"/>
      <c r="O289" s="58">
        <f>IF(F289="Repeatability","---", SQRT(L289^2+(N289*H289*0.01)^2)+ABS(M289)*0.01*H289)</f>
        <v>3.7107950630559003E-4</v>
      </c>
      <c r="P289" s="6">
        <f>IF(F289="Repeatability","---", O289*100/H289)</f>
        <v>31.635081526478263</v>
      </c>
      <c r="Q289" s="31">
        <f>IF(F289="Repeatability", "n/a",IF(E289="MG_P_KG",6,IF(E289="G_P_100G",2,"n/a")))</f>
        <v>6</v>
      </c>
      <c r="R289" s="34">
        <f>IF(Q289="n/a","-",2*(H289*2^(1-0.5*LOG(H289/(10^Q289))))/100)</f>
        <v>1.0364839795352033E-3</v>
      </c>
      <c r="S289" s="3">
        <f>IF(F289="Intermed. Precision","---",IF(LOG(J289/2)&lt;0,10^(TRUNC(LOG(J289/2))-1), 10^(TRUNC(LOG(J289/2)))))</f>
        <v>1.0000000000000001E-5</v>
      </c>
      <c r="T289" s="4">
        <f>2*SQRT(2)*J289</f>
        <v>5.2478567053607789E-4</v>
      </c>
      <c r="U289" s="22" t="str">
        <f>IF(F289="Repeatability",10*J289,"---")</f>
        <v>---</v>
      </c>
      <c r="V289" s="22" t="str">
        <f>IF(AND(U289&gt;H289,U289&lt;&gt;"---"),"x","")</f>
        <v/>
      </c>
      <c r="W289" s="52">
        <v>42110</v>
      </c>
    </row>
    <row r="290" spans="1:23" ht="25.5" hidden="1" customHeight="1">
      <c r="A290" s="65" t="s">
        <v>120</v>
      </c>
      <c r="B290" s="8" t="s">
        <v>330</v>
      </c>
      <c r="C290" s="61"/>
      <c r="D290" s="10" t="s">
        <v>174</v>
      </c>
      <c r="E290" s="3" t="s">
        <v>30</v>
      </c>
      <c r="F290" s="42" t="s">
        <v>24</v>
      </c>
      <c r="G290" s="22" t="s">
        <v>25</v>
      </c>
      <c r="H290" s="37">
        <v>3.4351E-2</v>
      </c>
      <c r="I290" s="3">
        <v>10</v>
      </c>
      <c r="J290" s="27">
        <v>4.9040289558688398E-4</v>
      </c>
      <c r="K290" s="27" t="str">
        <f>IF(OR(LEFT(G290,3)="SRM", LEFT(G290,3)="IRM", LEFT(G290,3)="CRM"),"", IF((J290*100/H290)&gt;5,"x",""))</f>
        <v/>
      </c>
      <c r="L290" s="26">
        <f>2*J290</f>
        <v>9.8080579117376795E-4</v>
      </c>
      <c r="M290" s="20"/>
      <c r="N290" s="20"/>
      <c r="O290" s="58" t="str">
        <f>IF(F290="Repeatability","---", SQRT(L290^2+(N290*H290*0.01)^2)+ABS(M290)*0.01*H290)</f>
        <v>---</v>
      </c>
      <c r="P290" s="6" t="str">
        <f>IF(F290="Repeatability","---", O290*100/H290)</f>
        <v>---</v>
      </c>
      <c r="Q290" s="31" t="str">
        <f>IF(F290="Repeatability", "n/a",IF(E290="MG_P_KG",6,IF(E290="G_P_100G",2,"n/a")))</f>
        <v>n/a</v>
      </c>
      <c r="R290" s="34" t="str">
        <f>IF(Q290="n/a","-",2*(H290*2^(1-0.5*LOG(H290/(10^Q290))))/100)</f>
        <v>-</v>
      </c>
      <c r="S290" s="3">
        <f>IF(F290="Intermed. Precision","---",IF(LOG(J290/2)&lt;0,10^(TRUNC(LOG(J290/2))-1), 10^(TRUNC(LOG(J290/2)))))</f>
        <v>1E-4</v>
      </c>
      <c r="T290" s="4">
        <f>2*SQRT(2)*J290</f>
        <v>1.3870688519320165E-3</v>
      </c>
      <c r="U290" s="22">
        <f>IF(F290="Repeatability",10*J290,"---")</f>
        <v>4.9040289558688402E-3</v>
      </c>
      <c r="V290" s="22" t="str">
        <f>IF(AND(U290&gt;H290,U290&lt;&gt;"---"),"x","")</f>
        <v/>
      </c>
      <c r="W290" s="52">
        <v>42139</v>
      </c>
    </row>
    <row r="291" spans="1:23" ht="25.5" customHeight="1">
      <c r="A291" s="65" t="s">
        <v>176</v>
      </c>
      <c r="B291" s="8" t="s">
        <v>330</v>
      </c>
      <c r="C291" s="61"/>
      <c r="D291" s="10" t="s">
        <v>174</v>
      </c>
      <c r="E291" s="3" t="s">
        <v>30</v>
      </c>
      <c r="F291" s="42" t="s">
        <v>23</v>
      </c>
      <c r="G291" s="22" t="s">
        <v>4</v>
      </c>
      <c r="H291" s="37">
        <v>1.0811111111111099E-3</v>
      </c>
      <c r="I291" s="3">
        <v>9</v>
      </c>
      <c r="J291" s="27">
        <v>4.1309805131469699E-4</v>
      </c>
      <c r="K291" s="27" t="str">
        <f>IF(OR(LEFT(G291,3)="SRM", LEFT(G291,3)="IRM", LEFT(G291,3)="CRM"),"", IF((J291*100/H291)&gt;5,"x",""))</f>
        <v>x</v>
      </c>
      <c r="L291" s="26">
        <f>2*J291</f>
        <v>8.2619610262939399E-4</v>
      </c>
      <c r="M291" s="20"/>
      <c r="N291" s="20"/>
      <c r="O291" s="58">
        <f>IF(F291="Repeatability","---", SQRT(L291^2+(N291*H291*0.01)^2)+ABS(M291)*0.01*H291)</f>
        <v>8.2619610262939399E-4</v>
      </c>
      <c r="P291" s="6">
        <f>IF(F291="Repeatability","---", O291*100/H291)</f>
        <v>76.421016687199938</v>
      </c>
      <c r="Q291" s="31">
        <f>IF(F291="Repeatability", "n/a",IF(E291="MG_P_KG",6,IF(E291="G_P_100G",2,"n/a")))</f>
        <v>6</v>
      </c>
      <c r="R291" s="34">
        <f>IF(Q291="n/a","-",2*(H291*2^(1-0.5*LOG(H291/(10^Q291))))/100)</f>
        <v>9.6709092923744837E-4</v>
      </c>
      <c r="S291" s="3">
        <f>IF(F291="Intermed. Precision","---",IF(LOG(J291/2)&lt;0,10^(TRUNC(LOG(J291/2))-1), 10^(TRUNC(LOG(J291/2)))))</f>
        <v>1E-4</v>
      </c>
      <c r="T291" s="4">
        <f>2*SQRT(2)*J291</f>
        <v>1.1684177335182825E-3</v>
      </c>
      <c r="U291" s="22" t="str">
        <f>IF(F291="Repeatability",10*J291,"---")</f>
        <v>---</v>
      </c>
      <c r="V291" s="22" t="str">
        <f>IF(AND(U291&gt;H291,U291&lt;&gt;"---"),"x","")</f>
        <v/>
      </c>
      <c r="W291" s="52">
        <v>42135</v>
      </c>
    </row>
    <row r="292" spans="1:23" ht="25.5" hidden="1" customHeight="1">
      <c r="A292" s="65" t="s">
        <v>156</v>
      </c>
      <c r="B292" s="8" t="s">
        <v>330</v>
      </c>
      <c r="C292" s="61"/>
      <c r="D292" s="10" t="s">
        <v>174</v>
      </c>
      <c r="E292" s="3" t="s">
        <v>30</v>
      </c>
      <c r="F292" s="42" t="s">
        <v>24</v>
      </c>
      <c r="G292" s="22" t="s">
        <v>25</v>
      </c>
      <c r="H292" s="37">
        <v>1.2555555555555601E-3</v>
      </c>
      <c r="I292" s="3">
        <v>9</v>
      </c>
      <c r="J292" s="27">
        <v>2.2302217129444501E-4</v>
      </c>
      <c r="K292" s="27" t="str">
        <f>IF(OR(LEFT(G292,3)="SRM", LEFT(G292,3)="IRM", LEFT(G292,3)="CRM"),"", IF((J292*100/H292)&gt;5,"x",""))</f>
        <v>x</v>
      </c>
      <c r="L292" s="26">
        <f>2*J292</f>
        <v>4.4604434258889002E-4</v>
      </c>
      <c r="M292" s="20"/>
      <c r="N292" s="20"/>
      <c r="O292" s="58" t="str">
        <f>IF(F292="Repeatability","---", SQRT(L292^2+(N292*H292*0.01)^2)+ABS(M292)*0.01*H292)</f>
        <v>---</v>
      </c>
      <c r="P292" s="6" t="str">
        <f>IF(F292="Repeatability","---", O292*100/H292)</f>
        <v>---</v>
      </c>
      <c r="Q292" s="31" t="str">
        <f>IF(F292="Repeatability", "n/a",IF(E292="MG_P_KG",6,IF(E292="G_P_100G",2,"n/a")))</f>
        <v>n/a</v>
      </c>
      <c r="R292" s="34" t="str">
        <f>IF(Q292="n/a","-",2*(H292*2^(1-0.5*LOG(H292/(10^Q292))))/100)</f>
        <v>-</v>
      </c>
      <c r="S292" s="3">
        <f>IF(F292="Intermed. Precision","---",IF(LOG(J292/2)&lt;0,10^(TRUNC(LOG(J292/2))-1), 10^(TRUNC(LOG(J292/2)))))</f>
        <v>1E-4</v>
      </c>
      <c r="T292" s="4">
        <f>2*SQRT(2)*J292</f>
        <v>6.308019587089994E-4</v>
      </c>
      <c r="U292" s="22">
        <f>IF(F292="Repeatability",10*J292,"---")</f>
        <v>2.2302217129444501E-3</v>
      </c>
      <c r="V292" s="22" t="str">
        <f>IF(AND(U292&gt;H292,U292&lt;&gt;"---"),"x","")</f>
        <v>x</v>
      </c>
      <c r="W292" s="52">
        <v>42165</v>
      </c>
    </row>
    <row r="293" spans="1:23" ht="25.5" customHeight="1">
      <c r="A293" s="65" t="s">
        <v>52</v>
      </c>
      <c r="B293" s="8" t="s">
        <v>330</v>
      </c>
      <c r="C293" s="61"/>
      <c r="D293" s="10" t="s">
        <v>174</v>
      </c>
      <c r="E293" s="3" t="s">
        <v>30</v>
      </c>
      <c r="F293" s="42" t="s">
        <v>23</v>
      </c>
      <c r="G293" s="22" t="s">
        <v>4</v>
      </c>
      <c r="H293" s="37">
        <v>2.0699999999999998E-3</v>
      </c>
      <c r="I293" s="3">
        <v>8</v>
      </c>
      <c r="J293" s="27">
        <v>6.1949071825169401E-4</v>
      </c>
      <c r="K293" s="27" t="str">
        <f>IF(OR(LEFT(G293,3)="SRM", LEFT(G293,3)="IRM", LEFT(G293,3)="CRM"),"", IF((J293*100/H293)&gt;5,"x",""))</f>
        <v>x</v>
      </c>
      <c r="L293" s="26">
        <f>2*J293</f>
        <v>1.238981436503388E-3</v>
      </c>
      <c r="M293" s="20"/>
      <c r="N293" s="20"/>
      <c r="O293" s="58">
        <f>IF(F293="Repeatability","---", SQRT(L293^2+(N293*H293*0.01)^2)+ABS(M293)*0.01*H293)</f>
        <v>1.238981436503388E-3</v>
      </c>
      <c r="P293" s="6">
        <f>IF(F293="Repeatability","---", O293*100/H293)</f>
        <v>59.854175676492183</v>
      </c>
      <c r="Q293" s="31">
        <f>IF(F293="Repeatability", "n/a",IF(E293="MG_P_KG",6,IF(E293="G_P_100G",2,"n/a")))</f>
        <v>6</v>
      </c>
      <c r="R293" s="34">
        <f>IF(Q293="n/a","-",2*(H293*2^(1-0.5*LOG(H293/(10^Q293))))/100)</f>
        <v>1.6792178472328197E-3</v>
      </c>
      <c r="S293" s="3">
        <f>IF(F293="Intermed. Precision","---",IF(LOG(J293/2)&lt;0,10^(TRUNC(LOG(J293/2))-1), 10^(TRUNC(LOG(J293/2)))))</f>
        <v>1E-4</v>
      </c>
      <c r="T293" s="4">
        <f>2*SQRT(2)*J293</f>
        <v>1.7521843510315911E-3</v>
      </c>
      <c r="U293" s="22" t="str">
        <f>IF(F293="Repeatability",10*J293,"---")</f>
        <v>---</v>
      </c>
      <c r="V293" s="22" t="str">
        <f>IF(AND(U293&gt;H293,U293&lt;&gt;"---"),"x","")</f>
        <v/>
      </c>
      <c r="W293" s="52">
        <v>42151</v>
      </c>
    </row>
    <row r="294" spans="1:23" ht="25.5" customHeight="1">
      <c r="A294" s="65" t="s">
        <v>86</v>
      </c>
      <c r="B294" s="8" t="s">
        <v>330</v>
      </c>
      <c r="C294" s="61"/>
      <c r="D294" s="10" t="s">
        <v>174</v>
      </c>
      <c r="E294" s="3" t="s">
        <v>30</v>
      </c>
      <c r="F294" s="42" t="s">
        <v>23</v>
      </c>
      <c r="G294" s="22" t="s">
        <v>4</v>
      </c>
      <c r="H294" s="37">
        <v>9.8499999999999998E-4</v>
      </c>
      <c r="I294" s="3">
        <v>8</v>
      </c>
      <c r="J294" s="27">
        <v>3.8818487863387998E-4</v>
      </c>
      <c r="K294" s="27" t="str">
        <f>IF(OR(LEFT(G294,3)="SRM", LEFT(G294,3)="IRM", LEFT(G294,3)="CRM"),"", IF((J294*100/H294)&gt;5,"x",""))</f>
        <v>x</v>
      </c>
      <c r="L294" s="26">
        <f>2*J294</f>
        <v>7.7636975726775995E-4</v>
      </c>
      <c r="M294" s="20"/>
      <c r="N294" s="20"/>
      <c r="O294" s="58">
        <f>IF(F294="Repeatability","---", SQRT(L294^2+(N294*H294*0.01)^2)+ABS(M294)*0.01*H294)</f>
        <v>7.7636975726775995E-4</v>
      </c>
      <c r="P294" s="6">
        <f>IF(F294="Repeatability","---", O294*100/H294)</f>
        <v>78.819264697234516</v>
      </c>
      <c r="Q294" s="31">
        <f>IF(F294="Repeatability", "n/a",IF(E294="MG_P_KG",6,IF(E294="G_P_100G",2,"n/a")))</f>
        <v>6</v>
      </c>
      <c r="R294" s="34">
        <f>IF(Q294="n/a","-",2*(H294*2^(1-0.5*LOG(H294/(10^Q294))))/100)</f>
        <v>8.9355059442812403E-4</v>
      </c>
      <c r="S294" s="3">
        <f>IF(F294="Intermed. Precision","---",IF(LOG(J294/2)&lt;0,10^(TRUNC(LOG(J294/2))-1), 10^(TRUNC(LOG(J294/2)))))</f>
        <v>1E-4</v>
      </c>
      <c r="T294" s="4">
        <f>2*SQRT(2)*J294</f>
        <v>1.0979526401443741E-3</v>
      </c>
      <c r="U294" s="22" t="str">
        <f>IF(F294="Repeatability",10*J294,"---")</f>
        <v>---</v>
      </c>
      <c r="V294" s="22" t="str">
        <f>IF(AND(U294&gt;H294,U294&lt;&gt;"---"),"x","")</f>
        <v/>
      </c>
      <c r="W294" s="52">
        <v>42169</v>
      </c>
    </row>
    <row r="295" spans="1:23" ht="25.5" hidden="1" customHeight="1">
      <c r="A295" s="65" t="s">
        <v>116</v>
      </c>
      <c r="B295" s="8" t="s">
        <v>330</v>
      </c>
      <c r="C295" s="61"/>
      <c r="D295" s="10" t="s">
        <v>174</v>
      </c>
      <c r="E295" s="3" t="s">
        <v>30</v>
      </c>
      <c r="F295" s="42" t="s">
        <v>24</v>
      </c>
      <c r="G295" s="22" t="s">
        <v>25</v>
      </c>
      <c r="H295" s="37">
        <v>4.3514285714285703E-3</v>
      </c>
      <c r="I295" s="3">
        <v>7</v>
      </c>
      <c r="J295" s="27">
        <v>1.8833860085343301E-4</v>
      </c>
      <c r="K295" s="27" t="str">
        <f>IF(OR(LEFT(G295,3)="SRM", LEFT(G295,3)="IRM", LEFT(G295,3)="CRM"),"", IF((J295*100/H295)&gt;5,"x",""))</f>
        <v/>
      </c>
      <c r="L295" s="26">
        <f>2*J295</f>
        <v>3.7667720170686601E-4</v>
      </c>
      <c r="M295" s="20"/>
      <c r="N295" s="20"/>
      <c r="O295" s="58" t="str">
        <f>IF(F295="Repeatability","---", SQRT(L295^2+(N295*H295*0.01)^2)+ABS(M295)*0.01*H295)</f>
        <v>---</v>
      </c>
      <c r="P295" s="6" t="str">
        <f>IF(F295="Repeatability","---", O295*100/H295)</f>
        <v>---</v>
      </c>
      <c r="Q295" s="31" t="str">
        <f>IF(F295="Repeatability", "n/a",IF(E295="MG_P_KG",6,IF(E295="G_P_100G",2,"n/a")))</f>
        <v>n/a</v>
      </c>
      <c r="R295" s="34" t="str">
        <f>IF(Q295="n/a","-",2*(H295*2^(1-0.5*LOG(H295/(10^Q295))))/100)</f>
        <v>-</v>
      </c>
      <c r="S295" s="3">
        <f>IF(F295="Intermed. Precision","---",IF(LOG(J295/2)&lt;0,10^(TRUNC(LOG(J295/2))-1), 10^(TRUNC(LOG(J295/2)))))</f>
        <v>1.0000000000000001E-5</v>
      </c>
      <c r="T295" s="4">
        <f>2*SQRT(2)*J295</f>
        <v>5.3270200729059588E-4</v>
      </c>
      <c r="U295" s="22">
        <f>IF(F295="Repeatability",10*J295,"---")</f>
        <v>1.8833860085343301E-3</v>
      </c>
      <c r="V295" s="22" t="str">
        <f>IF(AND(U295&gt;H295,U295&lt;&gt;"---"),"x","")</f>
        <v/>
      </c>
      <c r="W295" s="52">
        <v>42115</v>
      </c>
    </row>
    <row r="296" spans="1:23" ht="25.5" customHeight="1">
      <c r="A296" s="65" t="s">
        <v>181</v>
      </c>
      <c r="B296" s="8" t="s">
        <v>330</v>
      </c>
      <c r="C296" s="61"/>
      <c r="D296" s="10" t="s">
        <v>174</v>
      </c>
      <c r="E296" s="3" t="s">
        <v>30</v>
      </c>
      <c r="F296" s="42" t="s">
        <v>23</v>
      </c>
      <c r="G296" s="22" t="s">
        <v>4</v>
      </c>
      <c r="H296" s="37">
        <v>1.14857142857143E-3</v>
      </c>
      <c r="I296" s="3">
        <v>7</v>
      </c>
      <c r="J296" s="27">
        <v>2.0431068778421001E-4</v>
      </c>
      <c r="K296" s="27" t="str">
        <f>IF(OR(LEFT(G296,3)="SRM", LEFT(G296,3)="IRM", LEFT(G296,3)="CRM"),"", IF((J296*100/H296)&gt;5,"x",""))</f>
        <v>x</v>
      </c>
      <c r="L296" s="26">
        <f>2*J296</f>
        <v>4.0862137556842002E-4</v>
      </c>
      <c r="M296" s="20"/>
      <c r="N296" s="20"/>
      <c r="O296" s="58">
        <f>IF(F296="Repeatability","---", SQRT(L296^2+(N296*H296*0.01)^2)+ABS(M296)*0.01*H296)</f>
        <v>4.0862137556842002E-4</v>
      </c>
      <c r="P296" s="6">
        <f>IF(F296="Repeatability","---", O296*100/H296)</f>
        <v>35.576487922623592</v>
      </c>
      <c r="Q296" s="31">
        <f>IF(F296="Repeatability", "n/a",IF(E296="MG_P_KG",6,IF(E296="G_P_100G",2,"n/a")))</f>
        <v>6</v>
      </c>
      <c r="R296" s="34">
        <f>IF(Q296="n/a","-",2*(H296*2^(1-0.5*LOG(H296/(10^Q296))))/100)</f>
        <v>1.0181184273542509E-3</v>
      </c>
      <c r="S296" s="3">
        <f>IF(F296="Intermed. Precision","---",IF(LOG(J296/2)&lt;0,10^(TRUNC(LOG(J296/2))-1), 10^(TRUNC(LOG(J296/2)))))</f>
        <v>1E-4</v>
      </c>
      <c r="T296" s="4">
        <f>2*SQRT(2)*J296</f>
        <v>5.7787789120440972E-4</v>
      </c>
      <c r="U296" s="22" t="str">
        <f>IF(F296="Repeatability",10*J296,"---")</f>
        <v>---</v>
      </c>
      <c r="V296" s="22" t="str">
        <f>IF(AND(U296&gt;H296,U296&lt;&gt;"---"),"x","")</f>
        <v/>
      </c>
      <c r="W296" s="52">
        <v>42116</v>
      </c>
    </row>
    <row r="297" spans="1:23" ht="25.5" customHeight="1">
      <c r="A297" s="65" t="s">
        <v>77</v>
      </c>
      <c r="B297" s="8" t="s">
        <v>330</v>
      </c>
      <c r="C297" s="61"/>
      <c r="D297" s="10" t="s">
        <v>174</v>
      </c>
      <c r="E297" s="3" t="s">
        <v>30</v>
      </c>
      <c r="F297" s="42" t="s">
        <v>23</v>
      </c>
      <c r="G297" s="22" t="s">
        <v>4</v>
      </c>
      <c r="H297" s="37">
        <v>2.6199999999999999E-3</v>
      </c>
      <c r="I297" s="3">
        <v>7</v>
      </c>
      <c r="J297" s="27">
        <v>6.0690079208102204E-4</v>
      </c>
      <c r="K297" s="27" t="str">
        <f>IF(OR(LEFT(G297,3)="SRM", LEFT(G297,3)="IRM", LEFT(G297,3)="CRM"),"", IF((J297*100/H297)&gt;5,"x",""))</f>
        <v>x</v>
      </c>
      <c r="L297" s="26">
        <f>2*J297</f>
        <v>1.2138015841620441E-3</v>
      </c>
      <c r="M297" s="20"/>
      <c r="N297" s="20"/>
      <c r="O297" s="58">
        <f>IF(F297="Repeatability","---", SQRT(L297^2+(N297*H297*0.01)^2)+ABS(M297)*0.01*H297)</f>
        <v>1.2138015841620441E-3</v>
      </c>
      <c r="P297" s="6">
        <f>IF(F297="Repeatability","---", O297*100/H297)</f>
        <v>46.328304739009319</v>
      </c>
      <c r="Q297" s="31">
        <f>IF(F297="Repeatability", "n/a",IF(E297="MG_P_KG",6,IF(E297="G_P_100G",2,"n/a")))</f>
        <v>6</v>
      </c>
      <c r="R297" s="34">
        <f>IF(Q297="n/a","-",2*(H297*2^(1-0.5*LOG(H297/(10^Q297))))/100)</f>
        <v>2.0513305370425342E-3</v>
      </c>
      <c r="S297" s="3">
        <f>IF(F297="Intermed. Precision","---",IF(LOG(J297/2)&lt;0,10^(TRUNC(LOG(J297/2))-1), 10^(TRUNC(LOG(J297/2)))))</f>
        <v>1E-4</v>
      </c>
      <c r="T297" s="4">
        <f>2*SQRT(2)*J297</f>
        <v>1.7165746623519105E-3</v>
      </c>
      <c r="U297" s="22" t="str">
        <f>IF(F297="Repeatability",10*J297,"---")</f>
        <v>---</v>
      </c>
      <c r="V297" s="22" t="str">
        <f>IF(AND(U297&gt;H297,U297&lt;&gt;"---"),"x","")</f>
        <v/>
      </c>
      <c r="W297" s="52">
        <v>42131</v>
      </c>
    </row>
    <row r="298" spans="1:23" ht="25.5" hidden="1" customHeight="1">
      <c r="A298" s="65" t="s">
        <v>80</v>
      </c>
      <c r="B298" s="8" t="s">
        <v>330</v>
      </c>
      <c r="C298" s="61"/>
      <c r="D298" s="10" t="s">
        <v>174</v>
      </c>
      <c r="E298" s="3" t="s">
        <v>30</v>
      </c>
      <c r="F298" s="42" t="s">
        <v>24</v>
      </c>
      <c r="G298" s="22" t="s">
        <v>25</v>
      </c>
      <c r="H298" s="37">
        <v>7.50571428571429E-3</v>
      </c>
      <c r="I298" s="3">
        <v>7</v>
      </c>
      <c r="J298" s="27">
        <v>1.06770782520313E-4</v>
      </c>
      <c r="K298" s="27" t="str">
        <f>IF(OR(LEFT(G298,3)="SRM", LEFT(G298,3)="IRM", LEFT(G298,3)="CRM"),"", IF((J298*100/H298)&gt;5,"x",""))</f>
        <v/>
      </c>
      <c r="L298" s="26">
        <f>2*J298</f>
        <v>2.13541565040626E-4</v>
      </c>
      <c r="M298" s="20"/>
      <c r="N298" s="20"/>
      <c r="O298" s="58" t="str">
        <f>IF(F298="Repeatability","---", SQRT(L298^2+(N298*H298*0.01)^2)+ABS(M298)*0.01*H298)</f>
        <v>---</v>
      </c>
      <c r="P298" s="6" t="str">
        <f>IF(F298="Repeatability","---", O298*100/H298)</f>
        <v>---</v>
      </c>
      <c r="Q298" s="31" t="str">
        <f>IF(F298="Repeatability", "n/a",IF(E298="MG_P_KG",6,IF(E298="G_P_100G",2,"n/a")))</f>
        <v>n/a</v>
      </c>
      <c r="R298" s="34" t="str">
        <f>IF(Q298="n/a","-",2*(H298*2^(1-0.5*LOG(H298/(10^Q298))))/100)</f>
        <v>-</v>
      </c>
      <c r="S298" s="3">
        <f>IF(F298="Intermed. Precision","---",IF(LOG(J298/2)&lt;0,10^(TRUNC(LOG(J298/2))-1), 10^(TRUNC(LOG(J298/2)))))</f>
        <v>1.0000000000000001E-5</v>
      </c>
      <c r="T298" s="4">
        <f>2*SQRT(2)*J298</f>
        <v>3.0199337741082971E-4</v>
      </c>
      <c r="U298" s="22">
        <f>IF(F298="Repeatability",10*J298,"---")</f>
        <v>1.06770782520313E-3</v>
      </c>
      <c r="V298" s="22" t="str">
        <f>IF(AND(U298&gt;H298,U298&lt;&gt;"---"),"x","")</f>
        <v/>
      </c>
      <c r="W298" s="52">
        <v>42146</v>
      </c>
    </row>
    <row r="299" spans="1:23" ht="25.5" customHeight="1">
      <c r="A299" s="65" t="s">
        <v>26</v>
      </c>
      <c r="B299" s="8" t="s">
        <v>179</v>
      </c>
      <c r="C299" s="61"/>
      <c r="D299" s="10" t="s">
        <v>174</v>
      </c>
      <c r="E299" s="3" t="s">
        <v>30</v>
      </c>
      <c r="F299" s="19" t="s">
        <v>23</v>
      </c>
      <c r="G299" s="22" t="s">
        <v>177</v>
      </c>
      <c r="H299" s="37">
        <v>0.13851432119205301</v>
      </c>
      <c r="I299" s="3">
        <v>604</v>
      </c>
      <c r="J299" s="27">
        <v>7.2395520670932301E-3</v>
      </c>
      <c r="K299" s="27" t="str">
        <f>IF(OR(LEFT(G299,3)="SRM", LEFT(G299,3)="IRM", LEFT(G299,3)="CRM"),"", IF((J299*100/H299)&gt;5,"x",""))</f>
        <v/>
      </c>
      <c r="L299" s="26">
        <f>2*J299</f>
        <v>1.447910413418646E-2</v>
      </c>
      <c r="M299" s="20"/>
      <c r="N299" s="20"/>
      <c r="O299" s="58">
        <f>IF(F299="Repeatability","---", SQRT(L299^2+(N299*H299*0.01)^2)+ABS(M299)*0.01*H299)</f>
        <v>1.447910413418646E-2</v>
      </c>
      <c r="P299" s="6">
        <f>IF(F299="Repeatability","---", O299*100/H299)</f>
        <v>10.453145934354961</v>
      </c>
      <c r="Q299" s="31">
        <f>IF(F299="Repeatability", "n/a",IF(E299="MG_P_KG",6,IF(E299="G_P_100G",2,"n/a")))</f>
        <v>6</v>
      </c>
      <c r="R299" s="34">
        <f>IF(Q299="n/a","-",2*(H299*2^(1-0.5*LOG(H299/(10^Q299))))/100)</f>
        <v>5.9684640599486742E-2</v>
      </c>
      <c r="S299" s="3">
        <f>IF(F299="Intermed. Precision","---",IF(LOG(J299/2)&lt;0,10^(TRUNC(LOG(J299/2))-1), 10^(TRUNC(LOG(J299/2)))))</f>
        <v>1E-3</v>
      </c>
      <c r="T299" s="4">
        <f>2*SQRT(2)*J299</f>
        <v>2.0476545437578843E-2</v>
      </c>
      <c r="U299" s="22" t="str">
        <f>IF(F299="Repeatability",10*J299,"---")</f>
        <v>---</v>
      </c>
      <c r="V299" s="22" t="str">
        <f>IF(AND(U299&gt;H299,U299&lt;&gt;"---"),"x","")</f>
        <v/>
      </c>
      <c r="W299" s="52">
        <v>42101</v>
      </c>
    </row>
    <row r="300" spans="1:23" ht="25.5" hidden="1" customHeight="1">
      <c r="A300" s="65" t="s">
        <v>67</v>
      </c>
      <c r="B300" s="8" t="s">
        <v>179</v>
      </c>
      <c r="C300" s="61"/>
      <c r="D300" s="10" t="s">
        <v>174</v>
      </c>
      <c r="E300" s="3" t="s">
        <v>30</v>
      </c>
      <c r="F300" s="42" t="s">
        <v>24</v>
      </c>
      <c r="G300" s="22" t="s">
        <v>25</v>
      </c>
      <c r="H300" s="37">
        <v>4.00140211640212E-3</v>
      </c>
      <c r="I300" s="3">
        <v>378</v>
      </c>
      <c r="J300" s="27">
        <v>9.1258332952850595E-4</v>
      </c>
      <c r="K300" s="27" t="str">
        <f>IF(OR(LEFT(G300,3)="SRM", LEFT(G300,3)="IRM", LEFT(G300,3)="CRM"),"", IF((J300*100/H300)&gt;5,"x",""))</f>
        <v>x</v>
      </c>
      <c r="L300" s="26">
        <f>2*J300</f>
        <v>1.8251666590570119E-3</v>
      </c>
      <c r="M300" s="20"/>
      <c r="N300" s="20"/>
      <c r="O300" s="58" t="str">
        <f>IF(F300="Repeatability","---", SQRT(L300^2+(N300*H300*0.01)^2)+ABS(M300)*0.01*H300)</f>
        <v>---</v>
      </c>
      <c r="P300" s="6" t="str">
        <f>IF(F300="Repeatability","---", O300*100/H300)</f>
        <v>---</v>
      </c>
      <c r="Q300" s="31" t="str">
        <f>IF(F300="Repeatability", "n/a",IF(E300="MG_P_KG",6,IF(E300="G_P_100G",2,"n/a")))</f>
        <v>n/a</v>
      </c>
      <c r="R300" s="34" t="str">
        <f>IF(Q300="n/a","-",2*(H300*2^(1-0.5*LOG(H300/(10^Q300))))/100)</f>
        <v>-</v>
      </c>
      <c r="S300" s="3">
        <f>IF(F300="Intermed. Precision","---",IF(LOG(J300/2)&lt;0,10^(TRUNC(LOG(J300/2))-1), 10^(TRUNC(LOG(J300/2)))))</f>
        <v>1E-4</v>
      </c>
      <c r="T300" s="4">
        <f>2*SQRT(2)*J300</f>
        <v>2.5811754428296174E-3</v>
      </c>
      <c r="U300" s="22">
        <f>IF(F300="Repeatability",10*J300,"---")</f>
        <v>9.1258332952850602E-3</v>
      </c>
      <c r="V300" s="22" t="str">
        <f>IF(AND(U300&gt;H300,U300&lt;&gt;"---"),"x","")</f>
        <v>x</v>
      </c>
      <c r="W300" s="52">
        <v>42101</v>
      </c>
    </row>
    <row r="301" spans="1:23" ht="25.5" customHeight="1">
      <c r="A301" s="65" t="s">
        <v>26</v>
      </c>
      <c r="B301" s="8" t="s">
        <v>179</v>
      </c>
      <c r="C301" s="61"/>
      <c r="D301" s="10" t="s">
        <v>174</v>
      </c>
      <c r="E301" s="3" t="s">
        <v>30</v>
      </c>
      <c r="F301" s="42" t="s">
        <v>23</v>
      </c>
      <c r="G301" s="22" t="s">
        <v>124</v>
      </c>
      <c r="H301" s="37">
        <v>5.2517605633802802E-3</v>
      </c>
      <c r="I301" s="3">
        <v>284</v>
      </c>
      <c r="J301" s="27">
        <v>1.63833894131744E-3</v>
      </c>
      <c r="K301" s="27" t="str">
        <f>IF(OR(LEFT(G301,3)="SRM", LEFT(G301,3)="IRM", LEFT(G301,3)="CRM"),"", IF((J301*100/H301)&gt;5,"x",""))</f>
        <v/>
      </c>
      <c r="L301" s="26">
        <f>2*J301</f>
        <v>3.2766778826348801E-3</v>
      </c>
      <c r="M301" s="20"/>
      <c r="N301" s="20"/>
      <c r="O301" s="58">
        <f>IF(F301="Repeatability","---", SQRT(L301^2+(N301*H301*0.01)^2)+ABS(M301)*0.01*H301)</f>
        <v>3.2766778826348801E-3</v>
      </c>
      <c r="P301" s="6">
        <f>IF(F301="Repeatability","---", O301*100/H301)</f>
        <v>62.391989183258886</v>
      </c>
      <c r="Q301" s="31">
        <f>IF(F301="Repeatability", "n/a",IF(E301="MG_P_KG",6,IF(E301="G_P_100G",2,"n/a")))</f>
        <v>6</v>
      </c>
      <c r="R301" s="34">
        <f>IF(Q301="n/a","-",2*(H301*2^(1-0.5*LOG(H301/(10^Q301))))/100)</f>
        <v>3.7032514056002204E-3</v>
      </c>
      <c r="S301" s="3">
        <f>IF(F301="Intermed. Precision","---",IF(LOG(J301/2)&lt;0,10^(TRUNC(LOG(J301/2))-1), 10^(TRUNC(LOG(J301/2)))))</f>
        <v>1E-4</v>
      </c>
      <c r="T301" s="4">
        <f>2*SQRT(2)*J301</f>
        <v>4.6339223011502041E-3</v>
      </c>
      <c r="U301" s="22" t="str">
        <f>IF(F301="Repeatability",10*J301,"---")</f>
        <v>---</v>
      </c>
      <c r="V301" s="22" t="str">
        <f>IF(AND(U301&gt;H301,U301&lt;&gt;"---"),"x","")</f>
        <v/>
      </c>
      <c r="W301" s="52">
        <v>42101</v>
      </c>
    </row>
    <row r="302" spans="1:23" ht="25.5" customHeight="1">
      <c r="A302" s="65" t="s">
        <v>67</v>
      </c>
      <c r="B302" s="8" t="s">
        <v>179</v>
      </c>
      <c r="C302" s="61"/>
      <c r="D302" s="10" t="s">
        <v>174</v>
      </c>
      <c r="E302" s="3" t="s">
        <v>30</v>
      </c>
      <c r="F302" s="42" t="s">
        <v>23</v>
      </c>
      <c r="G302" s="22" t="s">
        <v>4</v>
      </c>
      <c r="H302" s="37">
        <v>5.7673026315789499E-3</v>
      </c>
      <c r="I302" s="3">
        <v>152</v>
      </c>
      <c r="J302" s="27">
        <v>1.2425848483154599E-3</v>
      </c>
      <c r="K302" s="27" t="str">
        <f>IF(OR(LEFT(G302,3)="SRM", LEFT(G302,3)="IRM", LEFT(G302,3)="CRM"),"", IF((J302*100/H302)&gt;5,"x",""))</f>
        <v>x</v>
      </c>
      <c r="L302" s="26">
        <f>2*J302</f>
        <v>2.4851696966309198E-3</v>
      </c>
      <c r="M302" s="20"/>
      <c r="N302" s="20"/>
      <c r="O302" s="58">
        <f>IF(F302="Repeatability","---", SQRT(L302^2+(N302*H302*0.01)^2)+ABS(M302)*0.01*H302)</f>
        <v>2.4851696966309198E-3</v>
      </c>
      <c r="P302" s="6">
        <f>IF(F302="Repeatability","---", O302*100/H302)</f>
        <v>43.090676099140985</v>
      </c>
      <c r="Q302" s="31">
        <f>IF(F302="Repeatability", "n/a",IF(E302="MG_P_KG",6,IF(E302="G_P_100G",2,"n/a")))</f>
        <v>6</v>
      </c>
      <c r="R302" s="34">
        <f>IF(Q302="n/a","-",2*(H302*2^(1-0.5*LOG(H302/(10^Q302))))/100)</f>
        <v>4.0098663932531921E-3</v>
      </c>
      <c r="S302" s="3">
        <f>IF(F302="Intermed. Precision","---",IF(LOG(J302/2)&lt;0,10^(TRUNC(LOG(J302/2))-1), 10^(TRUNC(LOG(J302/2)))))</f>
        <v>1E-4</v>
      </c>
      <c r="T302" s="4">
        <f>2*SQRT(2)*J302</f>
        <v>3.5145606897740772E-3</v>
      </c>
      <c r="U302" s="22" t="str">
        <f>IF(F302="Repeatability",10*J302,"---")</f>
        <v>---</v>
      </c>
      <c r="V302" s="22" t="str">
        <f>IF(AND(U302&gt;H302,U302&lt;&gt;"---"),"x","")</f>
        <v/>
      </c>
      <c r="W302" s="52">
        <v>42101</v>
      </c>
    </row>
    <row r="303" spans="1:23" ht="25.5" hidden="1" customHeight="1">
      <c r="A303" s="65" t="s">
        <v>71</v>
      </c>
      <c r="B303" s="8" t="s">
        <v>179</v>
      </c>
      <c r="C303" s="61"/>
      <c r="D303" s="10" t="s">
        <v>174</v>
      </c>
      <c r="E303" s="3" t="s">
        <v>30</v>
      </c>
      <c r="F303" s="42" t="s">
        <v>24</v>
      </c>
      <c r="G303" s="22" t="s">
        <v>25</v>
      </c>
      <c r="H303" s="37">
        <v>1.5089115646258499E-3</v>
      </c>
      <c r="I303" s="3">
        <v>147</v>
      </c>
      <c r="J303" s="27">
        <v>5.4661979224952296E-4</v>
      </c>
      <c r="K303" s="27" t="str">
        <f>IF(OR(LEFT(G303,3)="SRM", LEFT(G303,3)="IRM", LEFT(G303,3)="CRM"),"", IF((J303*100/H303)&gt;5,"x",""))</f>
        <v>x</v>
      </c>
      <c r="L303" s="26">
        <f>2*J303</f>
        <v>1.0932395844990459E-3</v>
      </c>
      <c r="M303" s="20"/>
      <c r="N303" s="20"/>
      <c r="O303" s="58" t="str">
        <f>IF(F303="Repeatability","---", SQRT(L303^2+(N303*H303*0.01)^2)+ABS(M303)*0.01*H303)</f>
        <v>---</v>
      </c>
      <c r="P303" s="6" t="str">
        <f>IF(F303="Repeatability","---", O303*100/H303)</f>
        <v>---</v>
      </c>
      <c r="Q303" s="31" t="str">
        <f>IF(F303="Repeatability", "n/a",IF(E303="MG_P_KG",6,IF(E303="G_P_100G",2,"n/a")))</f>
        <v>n/a</v>
      </c>
      <c r="R303" s="34" t="str">
        <f>IF(Q303="n/a","-",2*(H303*2^(1-0.5*LOG(H303/(10^Q303))))/100)</f>
        <v>-</v>
      </c>
      <c r="S303" s="3">
        <f>IF(F303="Intermed. Precision","---",IF(LOG(J303/2)&lt;0,10^(TRUNC(LOG(J303/2))-1), 10^(TRUNC(LOG(J303/2)))))</f>
        <v>1E-4</v>
      </c>
      <c r="T303" s="4">
        <f>2*SQRT(2)*J303</f>
        <v>1.546074247321678E-3</v>
      </c>
      <c r="U303" s="22">
        <f>IF(F303="Repeatability",10*J303,"---")</f>
        <v>5.4661979224952294E-3</v>
      </c>
      <c r="V303" s="22" t="str">
        <f>IF(AND(U303&gt;H303,U303&lt;&gt;"---"),"x","")</f>
        <v>x</v>
      </c>
      <c r="W303" s="52">
        <v>42101</v>
      </c>
    </row>
    <row r="304" spans="1:23" ht="25.5" hidden="1" customHeight="1">
      <c r="A304" s="65" t="s">
        <v>69</v>
      </c>
      <c r="B304" s="8" t="s">
        <v>179</v>
      </c>
      <c r="C304" s="61"/>
      <c r="D304" s="10" t="s">
        <v>174</v>
      </c>
      <c r="E304" s="3" t="s">
        <v>30</v>
      </c>
      <c r="F304" s="42" t="s">
        <v>24</v>
      </c>
      <c r="G304" s="22" t="s">
        <v>25</v>
      </c>
      <c r="H304" s="37">
        <v>3.2786330935251802E-3</v>
      </c>
      <c r="I304" s="3">
        <v>139</v>
      </c>
      <c r="J304" s="27">
        <v>7.5904332062796498E-4</v>
      </c>
      <c r="K304" s="27" t="str">
        <f>IF(OR(LEFT(G304,3)="SRM", LEFT(G304,3)="IRM", LEFT(G304,3)="CRM"),"", IF((J304*100/H304)&gt;5,"x",""))</f>
        <v>x</v>
      </c>
      <c r="L304" s="26">
        <f>2*J304</f>
        <v>1.51808664125593E-3</v>
      </c>
      <c r="M304" s="20"/>
      <c r="N304" s="20"/>
      <c r="O304" s="58" t="str">
        <f>IF(F304="Repeatability","---", SQRT(L304^2+(N304*H304*0.01)^2)+ABS(M304)*0.01*H304)</f>
        <v>---</v>
      </c>
      <c r="P304" s="6" t="str">
        <f>IF(F304="Repeatability","---", O304*100/H304)</f>
        <v>---</v>
      </c>
      <c r="Q304" s="31" t="str">
        <f>IF(F304="Repeatability", "n/a",IF(E304="MG_P_KG",6,IF(E304="G_P_100G",2,"n/a")))</f>
        <v>n/a</v>
      </c>
      <c r="R304" s="34" t="str">
        <f>IF(Q304="n/a","-",2*(H304*2^(1-0.5*LOG(H304/(10^Q304))))/100)</f>
        <v>-</v>
      </c>
      <c r="S304" s="3">
        <f>IF(F304="Intermed. Precision","---",IF(LOG(J304/2)&lt;0,10^(TRUNC(LOG(J304/2))-1), 10^(TRUNC(LOG(J304/2)))))</f>
        <v>1E-4</v>
      </c>
      <c r="T304" s="4">
        <f>2*SQRT(2)*J304</f>
        <v>2.1468987169215555E-3</v>
      </c>
      <c r="U304" s="22">
        <f>IF(F304="Repeatability",10*J304,"---")</f>
        <v>7.5904332062796502E-3</v>
      </c>
      <c r="V304" s="22" t="str">
        <f>IF(AND(U304&gt;H304,U304&lt;&gt;"---"),"x","")</f>
        <v>x</v>
      </c>
      <c r="W304" s="52">
        <v>42101</v>
      </c>
    </row>
    <row r="305" spans="1:23" ht="25.5" hidden="1" customHeight="1">
      <c r="A305" s="65" t="s">
        <v>82</v>
      </c>
      <c r="B305" s="8" t="s">
        <v>179</v>
      </c>
      <c r="C305" s="61"/>
      <c r="D305" s="10" t="s">
        <v>174</v>
      </c>
      <c r="E305" s="3" t="s">
        <v>30</v>
      </c>
      <c r="F305" s="42" t="s">
        <v>24</v>
      </c>
      <c r="G305" s="22" t="s">
        <v>25</v>
      </c>
      <c r="H305" s="37">
        <v>2.73078260869565E-3</v>
      </c>
      <c r="I305" s="3">
        <v>115</v>
      </c>
      <c r="J305" s="27">
        <v>7.2240209205725301E-4</v>
      </c>
      <c r="K305" s="27" t="str">
        <f>IF(OR(LEFT(G305,3)="SRM", LEFT(G305,3)="IRM", LEFT(G305,3)="CRM"),"", IF((J305*100/H305)&gt;5,"x",""))</f>
        <v>x</v>
      </c>
      <c r="L305" s="26">
        <f>2*J305</f>
        <v>1.444804184114506E-3</v>
      </c>
      <c r="M305" s="20"/>
      <c r="N305" s="20"/>
      <c r="O305" s="58" t="str">
        <f>IF(F305="Repeatability","---", SQRT(L305^2+(N305*H305*0.01)^2)+ABS(M305)*0.01*H305)</f>
        <v>---</v>
      </c>
      <c r="P305" s="6" t="str">
        <f>IF(F305="Repeatability","---", O305*100/H305)</f>
        <v>---</v>
      </c>
      <c r="Q305" s="31" t="str">
        <f>IF(F305="Repeatability", "n/a",IF(E305="MG_P_KG",6,IF(E305="G_P_100G",2,"n/a")))</f>
        <v>n/a</v>
      </c>
      <c r="R305" s="34" t="str">
        <f>IF(Q305="n/a","-",2*(H305*2^(1-0.5*LOG(H305/(10^Q305))))/100)</f>
        <v>-</v>
      </c>
      <c r="S305" s="3">
        <f>IF(F305="Intermed. Precision","---",IF(LOG(J305/2)&lt;0,10^(TRUNC(LOG(J305/2))-1), 10^(TRUNC(LOG(J305/2)))))</f>
        <v>1E-4</v>
      </c>
      <c r="T305" s="4">
        <f>2*SQRT(2)*J305</f>
        <v>2.043261672148129E-3</v>
      </c>
      <c r="U305" s="22">
        <f>IF(F305="Repeatability",10*J305,"---")</f>
        <v>7.2240209205725299E-3</v>
      </c>
      <c r="V305" s="22" t="str">
        <f>IF(AND(U305&gt;H305,U305&lt;&gt;"---"),"x","")</f>
        <v>x</v>
      </c>
      <c r="W305" s="52">
        <v>42101</v>
      </c>
    </row>
    <row r="306" spans="1:23" ht="25.5" hidden="1" customHeight="1">
      <c r="A306" s="65" t="s">
        <v>29</v>
      </c>
      <c r="B306" s="8" t="s">
        <v>179</v>
      </c>
      <c r="C306" s="61"/>
      <c r="D306" s="10" t="s">
        <v>174</v>
      </c>
      <c r="E306" s="3" t="s">
        <v>30</v>
      </c>
      <c r="F306" s="42" t="s">
        <v>24</v>
      </c>
      <c r="G306" s="22" t="s">
        <v>25</v>
      </c>
      <c r="H306" s="37">
        <v>2.43225E-3</v>
      </c>
      <c r="I306" s="3">
        <v>80</v>
      </c>
      <c r="J306" s="27">
        <v>7.8464761198897401E-4</v>
      </c>
      <c r="K306" s="27" t="str">
        <f>IF(OR(LEFT(G306,3)="SRM", LEFT(G306,3)="IRM", LEFT(G306,3)="CRM"),"", IF((J306*100/H306)&gt;5,"x",""))</f>
        <v>x</v>
      </c>
      <c r="L306" s="26">
        <f>2*J306</f>
        <v>1.569295223977948E-3</v>
      </c>
      <c r="M306" s="20"/>
      <c r="N306" s="20"/>
      <c r="O306" s="58" t="str">
        <f>IF(F306="Repeatability","---", SQRT(L306^2+(N306*H306*0.01)^2)+ABS(M306)*0.01*H306)</f>
        <v>---</v>
      </c>
      <c r="P306" s="6" t="str">
        <f>IF(F306="Repeatability","---", O306*100/H306)</f>
        <v>---</v>
      </c>
      <c r="Q306" s="31" t="str">
        <f>IF(F306="Repeatability", "n/a",IF(E306="MG_P_KG",6,IF(E306="G_P_100G",2,"n/a")))</f>
        <v>n/a</v>
      </c>
      <c r="R306" s="34" t="str">
        <f>IF(Q306="n/a","-",2*(H306*2^(1-0.5*LOG(H306/(10^Q306))))/100)</f>
        <v>-</v>
      </c>
      <c r="S306" s="3">
        <f>IF(F306="Intermed. Precision","---",IF(LOG(J306/2)&lt;0,10^(TRUNC(LOG(J306/2))-1), 10^(TRUNC(LOG(J306/2)))))</f>
        <v>1E-4</v>
      </c>
      <c r="T306" s="4">
        <f>2*SQRT(2)*J306</f>
        <v>2.219318589116938E-3</v>
      </c>
      <c r="U306" s="22">
        <f>IF(F306="Repeatability",10*J306,"---")</f>
        <v>7.8464761198897403E-3</v>
      </c>
      <c r="V306" s="22" t="str">
        <f>IF(AND(U306&gt;H306,U306&lt;&gt;"---"),"x","")</f>
        <v>x</v>
      </c>
      <c r="W306" s="52">
        <v>42101</v>
      </c>
    </row>
    <row r="307" spans="1:23" ht="25.5" hidden="1" customHeight="1">
      <c r="A307" s="65" t="s">
        <v>122</v>
      </c>
      <c r="B307" s="8" t="s">
        <v>179</v>
      </c>
      <c r="C307" s="61"/>
      <c r="D307" s="10" t="s">
        <v>174</v>
      </c>
      <c r="E307" s="3" t="s">
        <v>30</v>
      </c>
      <c r="F307" s="42" t="s">
        <v>24</v>
      </c>
      <c r="G307" s="22" t="s">
        <v>25</v>
      </c>
      <c r="H307" s="37">
        <v>7.3634615384615401E-3</v>
      </c>
      <c r="I307" s="3">
        <v>78</v>
      </c>
      <c r="J307" s="27">
        <v>1.35005365515407E-3</v>
      </c>
      <c r="K307" s="27" t="str">
        <f>IF(OR(LEFT(G307,3)="SRM", LEFT(G307,3)="IRM", LEFT(G307,3)="CRM"),"", IF((J307*100/H307)&gt;5,"x",""))</f>
        <v>x</v>
      </c>
      <c r="L307" s="26">
        <f>2*J307</f>
        <v>2.7001073103081401E-3</v>
      </c>
      <c r="M307" s="20"/>
      <c r="N307" s="20"/>
      <c r="O307" s="58" t="str">
        <f>IF(F307="Repeatability","---", SQRT(L307^2+(N307*H307*0.01)^2)+ABS(M307)*0.01*H307)</f>
        <v>---</v>
      </c>
      <c r="P307" s="6" t="str">
        <f>IF(F307="Repeatability","---", O307*100/H307)</f>
        <v>---</v>
      </c>
      <c r="Q307" s="31" t="str">
        <f>IF(F307="Repeatability", "n/a",IF(E307="MG_P_KG",6,IF(E307="G_P_100G",2,"n/a")))</f>
        <v>n/a</v>
      </c>
      <c r="R307" s="34" t="str">
        <f>IF(Q307="n/a","-",2*(H307*2^(1-0.5*LOG(H307/(10^Q307))))/100)</f>
        <v>-</v>
      </c>
      <c r="S307" s="3">
        <f>IF(F307="Intermed. Precision","---",IF(LOG(J307/2)&lt;0,10^(TRUNC(LOG(J307/2))-1), 10^(TRUNC(LOG(J307/2)))))</f>
        <v>1E-4</v>
      </c>
      <c r="T307" s="4">
        <f>2*SQRT(2)*J307</f>
        <v>3.8185283781005108E-3</v>
      </c>
      <c r="U307" s="22">
        <f>IF(F307="Repeatability",10*J307,"---")</f>
        <v>1.3500536551540701E-2</v>
      </c>
      <c r="V307" s="22" t="str">
        <f>IF(AND(U307&gt;H307,U307&lt;&gt;"---"),"x","")</f>
        <v>x</v>
      </c>
      <c r="W307" s="52">
        <v>42101</v>
      </c>
    </row>
    <row r="308" spans="1:23" ht="25.5" hidden="1" customHeight="1">
      <c r="A308" s="65" t="s">
        <v>52</v>
      </c>
      <c r="B308" s="8" t="s">
        <v>179</v>
      </c>
      <c r="C308" s="61"/>
      <c r="D308" s="10" t="s">
        <v>174</v>
      </c>
      <c r="E308" s="3" t="s">
        <v>30</v>
      </c>
      <c r="F308" s="42" t="s">
        <v>24</v>
      </c>
      <c r="G308" s="22" t="s">
        <v>25</v>
      </c>
      <c r="H308" s="37">
        <v>2.2734285714285699E-3</v>
      </c>
      <c r="I308" s="3">
        <v>70</v>
      </c>
      <c r="J308" s="27">
        <v>7.2613113731021699E-4</v>
      </c>
      <c r="K308" s="27" t="str">
        <f>IF(OR(LEFT(G308,3)="SRM", LEFT(G308,3)="IRM", LEFT(G308,3)="CRM"),"", IF((J308*100/H308)&gt;5,"x",""))</f>
        <v>x</v>
      </c>
      <c r="L308" s="26">
        <f>2*J308</f>
        <v>1.452262274620434E-3</v>
      </c>
      <c r="M308" s="20"/>
      <c r="N308" s="20"/>
      <c r="O308" s="58" t="str">
        <f>IF(F308="Repeatability","---", SQRT(L308^2+(N308*H308*0.01)^2)+ABS(M308)*0.01*H308)</f>
        <v>---</v>
      </c>
      <c r="P308" s="6" t="str">
        <f>IF(F308="Repeatability","---", O308*100/H308)</f>
        <v>---</v>
      </c>
      <c r="Q308" s="31" t="str">
        <f>IF(F308="Repeatability", "n/a",IF(E308="MG_P_KG",6,IF(E308="G_P_100G",2,"n/a")))</f>
        <v>n/a</v>
      </c>
      <c r="R308" s="34" t="str">
        <f>IF(Q308="n/a","-",2*(H308*2^(1-0.5*LOG(H308/(10^Q308))))/100)</f>
        <v>-</v>
      </c>
      <c r="S308" s="3">
        <f>IF(F308="Intermed. Precision","---",IF(LOG(J308/2)&lt;0,10^(TRUNC(LOG(J308/2))-1), 10^(TRUNC(LOG(J308/2)))))</f>
        <v>1E-4</v>
      </c>
      <c r="T308" s="4">
        <f>2*SQRT(2)*J308</f>
        <v>2.0538090048910183E-3</v>
      </c>
      <c r="U308" s="22">
        <f>IF(F308="Repeatability",10*J308,"---")</f>
        <v>7.2613113731021701E-3</v>
      </c>
      <c r="V308" s="22" t="str">
        <f>IF(AND(U308&gt;H308,U308&lt;&gt;"---"),"x","")</f>
        <v>x</v>
      </c>
      <c r="W308" s="52">
        <v>42101</v>
      </c>
    </row>
    <row r="309" spans="1:23" ht="25.5" hidden="1" customHeight="1">
      <c r="A309" s="65" t="s">
        <v>64</v>
      </c>
      <c r="B309" s="8" t="s">
        <v>179</v>
      </c>
      <c r="C309" s="61"/>
      <c r="D309" s="10" t="s">
        <v>174</v>
      </c>
      <c r="E309" s="3" t="s">
        <v>30</v>
      </c>
      <c r="F309" s="42" t="s">
        <v>24</v>
      </c>
      <c r="G309" s="22" t="s">
        <v>25</v>
      </c>
      <c r="H309" s="37">
        <v>5.0772307692307696E-3</v>
      </c>
      <c r="I309" s="3">
        <v>65</v>
      </c>
      <c r="J309" s="27">
        <v>8.9200120731204905E-4</v>
      </c>
      <c r="K309" s="27" t="str">
        <f>IF(OR(LEFT(G309,3)="SRM", LEFT(G309,3)="IRM", LEFT(G309,3)="CRM"),"", IF((J309*100/H309)&gt;5,"x",""))</f>
        <v>x</v>
      </c>
      <c r="L309" s="26">
        <f>2*J309</f>
        <v>1.7840024146240981E-3</v>
      </c>
      <c r="M309" s="20"/>
      <c r="N309" s="20"/>
      <c r="O309" s="58" t="str">
        <f>IF(F309="Repeatability","---", SQRT(L309^2+(N309*H309*0.01)^2)+ABS(M309)*0.01*H309)</f>
        <v>---</v>
      </c>
      <c r="P309" s="6" t="str">
        <f>IF(F309="Repeatability","---", O309*100/H309)</f>
        <v>---</v>
      </c>
      <c r="Q309" s="31" t="str">
        <f>IF(F309="Repeatability", "n/a",IF(E309="MG_P_KG",6,IF(E309="G_P_100G",2,"n/a")))</f>
        <v>n/a</v>
      </c>
      <c r="R309" s="34" t="str">
        <f>IF(Q309="n/a","-",2*(H309*2^(1-0.5*LOG(H309/(10^Q309))))/100)</f>
        <v>-</v>
      </c>
      <c r="S309" s="3">
        <f>IF(F309="Intermed. Precision","---",IF(LOG(J309/2)&lt;0,10^(TRUNC(LOG(J309/2))-1), 10^(TRUNC(LOG(J309/2)))))</f>
        <v>1E-4</v>
      </c>
      <c r="T309" s="4">
        <f>2*SQRT(2)*J309</f>
        <v>2.5229604100677492E-3</v>
      </c>
      <c r="U309" s="22">
        <f>IF(F309="Repeatability",10*J309,"---")</f>
        <v>8.9200120731204903E-3</v>
      </c>
      <c r="V309" s="22" t="str">
        <f>IF(AND(U309&gt;H309,U309&lt;&gt;"---"),"x","")</f>
        <v>x</v>
      </c>
      <c r="W309" s="52">
        <v>42101</v>
      </c>
    </row>
    <row r="310" spans="1:23" ht="25.5" customHeight="1">
      <c r="A310" s="65" t="s">
        <v>99</v>
      </c>
      <c r="B310" s="8" t="s">
        <v>179</v>
      </c>
      <c r="C310" s="61"/>
      <c r="D310" s="10" t="s">
        <v>174</v>
      </c>
      <c r="E310" s="3" t="s">
        <v>30</v>
      </c>
      <c r="F310" s="42" t="s">
        <v>23</v>
      </c>
      <c r="G310" s="22" t="s">
        <v>4</v>
      </c>
      <c r="H310" s="37">
        <v>0.22772843749999999</v>
      </c>
      <c r="I310" s="3">
        <v>64</v>
      </c>
      <c r="J310" s="27">
        <v>1.25266028166059E-2</v>
      </c>
      <c r="K310" s="27" t="str">
        <f>IF(OR(LEFT(G310,3)="SRM", LEFT(G310,3)="IRM", LEFT(G310,3)="CRM"),"", IF((J310*100/H310)&gt;5,"x",""))</f>
        <v>x</v>
      </c>
      <c r="L310" s="26">
        <f>2*J310</f>
        <v>2.5053205633211801E-2</v>
      </c>
      <c r="M310" s="20"/>
      <c r="N310" s="20"/>
      <c r="O310" s="58">
        <f>IF(F310="Repeatability","---", SQRT(L310^2+(N310*H310*0.01)^2)+ABS(M310)*0.01*H310)</f>
        <v>2.5053205633211801E-2</v>
      </c>
      <c r="P310" s="6">
        <f>IF(F310="Repeatability","---", O310*100/H310)</f>
        <v>11.001351393899501</v>
      </c>
      <c r="Q310" s="31">
        <f>IF(F310="Repeatability", "n/a",IF(E310="MG_P_KG",6,IF(E310="G_P_100G",2,"n/a")))</f>
        <v>6</v>
      </c>
      <c r="R310" s="34">
        <f>IF(Q310="n/a","-",2*(H310*2^(1-0.5*LOG(H310/(10^Q310))))/100)</f>
        <v>9.105118103240871E-2</v>
      </c>
      <c r="S310" s="3">
        <f>IF(F310="Intermed. Precision","---",IF(LOG(J310/2)&lt;0,10^(TRUNC(LOG(J310/2))-1), 10^(TRUNC(LOG(J310/2)))))</f>
        <v>1E-3</v>
      </c>
      <c r="T310" s="4">
        <f>2*SQRT(2)*J310</f>
        <v>3.5430583187410158E-2</v>
      </c>
      <c r="U310" s="22" t="str">
        <f>IF(F310="Repeatability",10*J310,"---")</f>
        <v>---</v>
      </c>
      <c r="V310" s="22" t="str">
        <f>IF(AND(U310&gt;H310,U310&lt;&gt;"---"),"x","")</f>
        <v/>
      </c>
      <c r="W310" s="52">
        <v>42101</v>
      </c>
    </row>
    <row r="311" spans="1:23" ht="25.5" customHeight="1">
      <c r="A311" s="65" t="s">
        <v>64</v>
      </c>
      <c r="B311" s="8" t="s">
        <v>179</v>
      </c>
      <c r="C311" s="61"/>
      <c r="D311" s="10" t="s">
        <v>174</v>
      </c>
      <c r="E311" s="3" t="s">
        <v>30</v>
      </c>
      <c r="F311" s="42" t="s">
        <v>23</v>
      </c>
      <c r="G311" s="22" t="s">
        <v>4</v>
      </c>
      <c r="H311" s="37">
        <v>5.4010909090909101E-3</v>
      </c>
      <c r="I311" s="3">
        <v>55</v>
      </c>
      <c r="J311" s="27">
        <v>8.9034263067652795E-4</v>
      </c>
      <c r="K311" s="27" t="str">
        <f>IF(OR(LEFT(G311,3)="SRM", LEFT(G311,3)="IRM", LEFT(G311,3)="CRM"),"", IF((J311*100/H311)&gt;5,"x",""))</f>
        <v>x</v>
      </c>
      <c r="L311" s="26">
        <f>2*J311</f>
        <v>1.7806852613530559E-3</v>
      </c>
      <c r="M311" s="20"/>
      <c r="N311" s="20"/>
      <c r="O311" s="58">
        <f>IF(F311="Repeatability","---", SQRT(L311^2+(N311*H311*0.01)^2)+ABS(M311)*0.01*H311)</f>
        <v>1.7806852613530559E-3</v>
      </c>
      <c r="P311" s="6">
        <f>IF(F311="Repeatability","---", O311*100/H311)</f>
        <v>32.968992585477025</v>
      </c>
      <c r="Q311" s="31">
        <f>IF(F311="Repeatability", "n/a",IF(E311="MG_P_KG",6,IF(E311="G_P_100G",2,"n/a")))</f>
        <v>6</v>
      </c>
      <c r="R311" s="34">
        <f>IF(Q311="n/a","-",2*(H311*2^(1-0.5*LOG(H311/(10^Q311))))/100)</f>
        <v>3.7925124012683441E-3</v>
      </c>
      <c r="S311" s="3">
        <f>IF(F311="Intermed. Precision","---",IF(LOG(J311/2)&lt;0,10^(TRUNC(LOG(J311/2))-1), 10^(TRUNC(LOG(J311/2)))))</f>
        <v>1E-4</v>
      </c>
      <c r="T311" s="4">
        <f>2*SQRT(2)*J311</f>
        <v>2.5182692469233711E-3</v>
      </c>
      <c r="U311" s="22" t="str">
        <f>IF(F311="Repeatability",10*J311,"---")</f>
        <v>---</v>
      </c>
      <c r="V311" s="22" t="str">
        <f>IF(AND(U311&gt;H311,U311&lt;&gt;"---"),"x","")</f>
        <v/>
      </c>
      <c r="W311" s="52">
        <v>42101</v>
      </c>
    </row>
    <row r="312" spans="1:23" ht="25.5" hidden="1" customHeight="1">
      <c r="A312" s="65" t="s">
        <v>61</v>
      </c>
      <c r="B312" s="8" t="s">
        <v>179</v>
      </c>
      <c r="C312" s="61"/>
      <c r="D312" s="10" t="s">
        <v>174</v>
      </c>
      <c r="E312" s="3" t="s">
        <v>30</v>
      </c>
      <c r="F312" s="42" t="s">
        <v>24</v>
      </c>
      <c r="G312" s="22" t="s">
        <v>25</v>
      </c>
      <c r="H312" s="37">
        <v>3.02214285714286E-2</v>
      </c>
      <c r="I312" s="3">
        <v>49</v>
      </c>
      <c r="J312" s="27">
        <v>1.1854956769216799E-3</v>
      </c>
      <c r="K312" s="27" t="str">
        <f>IF(OR(LEFT(G312,3)="SRM", LEFT(G312,3)="IRM", LEFT(G312,3)="CRM"),"", IF((J312*100/H312)&gt;5,"x",""))</f>
        <v/>
      </c>
      <c r="L312" s="26">
        <f>2*J312</f>
        <v>2.3709913538433598E-3</v>
      </c>
      <c r="M312" s="20"/>
      <c r="N312" s="20"/>
      <c r="O312" s="58" t="str">
        <f>IF(F312="Repeatability","---", SQRT(L312^2+(N312*H312*0.01)^2)+ABS(M312)*0.01*H312)</f>
        <v>---</v>
      </c>
      <c r="P312" s="6" t="str">
        <f>IF(F312="Repeatability","---", O312*100/H312)</f>
        <v>---</v>
      </c>
      <c r="Q312" s="31" t="str">
        <f>IF(F312="Repeatability", "n/a",IF(E312="MG_P_KG",6,IF(E312="G_P_100G",2,"n/a")))</f>
        <v>n/a</v>
      </c>
      <c r="R312" s="34" t="str">
        <f>IF(Q312="n/a","-",2*(H312*2^(1-0.5*LOG(H312/(10^Q312))))/100)</f>
        <v>-</v>
      </c>
      <c r="S312" s="3">
        <f>IF(F312="Intermed. Precision","---",IF(LOG(J312/2)&lt;0,10^(TRUNC(LOG(J312/2))-1), 10^(TRUNC(LOG(J312/2)))))</f>
        <v>1E-4</v>
      </c>
      <c r="T312" s="4">
        <f>2*SQRT(2)*J312</f>
        <v>3.3530881288746255E-3</v>
      </c>
      <c r="U312" s="22">
        <f>IF(F312="Repeatability",10*J312,"---")</f>
        <v>1.1854956769216799E-2</v>
      </c>
      <c r="V312" s="22" t="str">
        <f>IF(AND(U312&gt;H312,U312&lt;&gt;"---"),"x","")</f>
        <v/>
      </c>
      <c r="W312" s="52">
        <v>42101</v>
      </c>
    </row>
    <row r="313" spans="1:23" ht="25.5" hidden="1" customHeight="1">
      <c r="A313" s="65" t="s">
        <v>31</v>
      </c>
      <c r="B313" s="8" t="s">
        <v>179</v>
      </c>
      <c r="C313" s="61"/>
      <c r="D313" s="10" t="s">
        <v>174</v>
      </c>
      <c r="E313" s="3" t="s">
        <v>30</v>
      </c>
      <c r="F313" s="42" t="s">
        <v>24</v>
      </c>
      <c r="G313" s="22" t="s">
        <v>25</v>
      </c>
      <c r="H313" s="37">
        <v>8.5999999999999998E-4</v>
      </c>
      <c r="I313" s="3">
        <v>42</v>
      </c>
      <c r="J313" s="27">
        <v>8.54818276427385E-5</v>
      </c>
      <c r="K313" s="27" t="str">
        <f>IF(OR(LEFT(G313,3)="SRM", LEFT(G313,3)="IRM", LEFT(G313,3)="CRM"),"", IF((J313*100/H313)&gt;5,"x",""))</f>
        <v>x</v>
      </c>
      <c r="L313" s="26">
        <f>2*J313</f>
        <v>1.70963655285477E-4</v>
      </c>
      <c r="M313" s="20"/>
      <c r="N313" s="20"/>
      <c r="O313" s="58" t="str">
        <f>IF(F313="Repeatability","---", SQRT(L313^2+(N313*H313*0.01)^2)+ABS(M313)*0.01*H313)</f>
        <v>---</v>
      </c>
      <c r="P313" s="6" t="str">
        <f>IF(F313="Repeatability","---", O313*100/H313)</f>
        <v>---</v>
      </c>
      <c r="Q313" s="31" t="str">
        <f>IF(F313="Repeatability", "n/a",IF(E313="MG_P_KG",6,IF(E313="G_P_100G",2,"n/a")))</f>
        <v>n/a</v>
      </c>
      <c r="R313" s="34" t="str">
        <f>IF(Q313="n/a","-",2*(H313*2^(1-0.5*LOG(H313/(10^Q313))))/100)</f>
        <v>-</v>
      </c>
      <c r="S313" s="3">
        <f>IF(F313="Intermed. Precision","---",IF(LOG(J313/2)&lt;0,10^(TRUNC(LOG(J313/2))-1), 10^(TRUNC(LOG(J313/2)))))</f>
        <v>1.0000000000000001E-5</v>
      </c>
      <c r="T313" s="4">
        <f>2*SQRT(2)*J313</f>
        <v>2.4177911997760027E-4</v>
      </c>
      <c r="U313" s="22">
        <f>IF(F313="Repeatability",10*J313,"---")</f>
        <v>8.5481827642738502E-4</v>
      </c>
      <c r="V313" s="22" t="str">
        <f>IF(AND(U313&gt;H313,U313&lt;&gt;"---"),"x","")</f>
        <v/>
      </c>
      <c r="W313" s="52">
        <v>42101</v>
      </c>
    </row>
    <row r="314" spans="1:23" ht="25.5" customHeight="1">
      <c r="A314" s="65" t="s">
        <v>58</v>
      </c>
      <c r="B314" s="8" t="s">
        <v>179</v>
      </c>
      <c r="C314" s="61"/>
      <c r="D314" s="10" t="s">
        <v>174</v>
      </c>
      <c r="E314" s="3" t="s">
        <v>30</v>
      </c>
      <c r="F314" s="42" t="s">
        <v>23</v>
      </c>
      <c r="G314" s="22" t="s">
        <v>4</v>
      </c>
      <c r="H314" s="37">
        <v>2.7104390243902401E-2</v>
      </c>
      <c r="I314" s="3">
        <v>41</v>
      </c>
      <c r="J314" s="27">
        <v>2.7584128522421402E-3</v>
      </c>
      <c r="K314" s="27" t="str">
        <f>IF(OR(LEFT(G314,3)="SRM", LEFT(G314,3)="IRM", LEFT(G314,3)="CRM"),"", IF((J314*100/H314)&gt;5,"x",""))</f>
        <v>x</v>
      </c>
      <c r="L314" s="26">
        <f>2*J314</f>
        <v>5.5168257044842803E-3</v>
      </c>
      <c r="M314" s="20"/>
      <c r="N314" s="20"/>
      <c r="O314" s="58">
        <f>IF(F314="Repeatability","---", SQRT(L314^2+(N314*H314*0.01)^2)+ABS(M314)*0.01*H314)</f>
        <v>5.5168257044842803E-3</v>
      </c>
      <c r="P314" s="6">
        <f>IF(F314="Repeatability","---", O314*100/H314)</f>
        <v>20.353993042604547</v>
      </c>
      <c r="Q314" s="31">
        <f>IF(F314="Repeatability", "n/a",IF(E314="MG_P_KG",6,IF(E314="G_P_100G",2,"n/a")))</f>
        <v>6</v>
      </c>
      <c r="R314" s="34">
        <f>IF(Q314="n/a","-",2*(H314*2^(1-0.5*LOG(H314/(10^Q314))))/100)</f>
        <v>1.4929341584907233E-2</v>
      </c>
      <c r="S314" s="3">
        <f>IF(F314="Intermed. Precision","---",IF(LOG(J314/2)&lt;0,10^(TRUNC(LOG(J314/2))-1), 10^(TRUNC(LOG(J314/2)))))</f>
        <v>1E-3</v>
      </c>
      <c r="T314" s="4">
        <f>2*SQRT(2)*J314</f>
        <v>7.8019697325301743E-3</v>
      </c>
      <c r="U314" s="22" t="str">
        <f>IF(F314="Repeatability",10*J314,"---")</f>
        <v>---</v>
      </c>
      <c r="V314" s="22" t="str">
        <f>IF(AND(U314&gt;H314,U314&lt;&gt;"---"),"x","")</f>
        <v/>
      </c>
      <c r="W314" s="52">
        <v>42101</v>
      </c>
    </row>
    <row r="315" spans="1:23" ht="25.5" hidden="1" customHeight="1">
      <c r="A315" s="65" t="s">
        <v>128</v>
      </c>
      <c r="B315" s="8" t="s">
        <v>179</v>
      </c>
      <c r="C315" s="61"/>
      <c r="D315" s="10" t="s">
        <v>174</v>
      </c>
      <c r="E315" s="3" t="s">
        <v>30</v>
      </c>
      <c r="F315" s="19" t="s">
        <v>24</v>
      </c>
      <c r="G315" s="22" t="s">
        <v>25</v>
      </c>
      <c r="H315" s="37">
        <v>9.7739024390243907E-3</v>
      </c>
      <c r="I315" s="3">
        <v>41</v>
      </c>
      <c r="J315" s="27">
        <v>7.9822669315084702E-4</v>
      </c>
      <c r="K315" s="27" t="str">
        <f>IF(OR(LEFT(G315,3)="SRM", LEFT(G315,3)="IRM", LEFT(G315,3)="CRM"),"", IF((J315*100/H315)&gt;5,"x",""))</f>
        <v>x</v>
      </c>
      <c r="L315" s="26">
        <f>2*J315</f>
        <v>1.596453386301694E-3</v>
      </c>
      <c r="M315" s="20"/>
      <c r="N315" s="20"/>
      <c r="O315" s="58" t="str">
        <f>IF(F315="Repeatability","---", SQRT(L315^2+(N315*H315*0.01)^2)+ABS(M315)*0.01*H315)</f>
        <v>---</v>
      </c>
      <c r="P315" s="6" t="str">
        <f>IF(F315="Repeatability","---", O315*100/H315)</f>
        <v>---</v>
      </c>
      <c r="Q315" s="31" t="str">
        <f>IF(F315="Repeatability", "n/a",IF(E315="MG_P_KG",6,IF(E315="G_P_100G",2,"n/a")))</f>
        <v>n/a</v>
      </c>
      <c r="R315" s="34" t="str">
        <f>IF(Q315="n/a","-",2*(H315*2^(1-0.5*LOG(H315/(10^Q315))))/100)</f>
        <v>-</v>
      </c>
      <c r="S315" s="3">
        <f>IF(F315="Intermed. Precision","---",IF(LOG(J315/2)&lt;0,10^(TRUNC(LOG(J315/2))-1), 10^(TRUNC(LOG(J315/2)))))</f>
        <v>1E-4</v>
      </c>
      <c r="T315" s="4">
        <f>2*SQRT(2)*J315</f>
        <v>2.2577260306043097E-3</v>
      </c>
      <c r="U315" s="22">
        <f>IF(F315="Repeatability",10*J315,"---")</f>
        <v>7.9822669315084693E-3</v>
      </c>
      <c r="V315" s="22" t="str">
        <f>IF(AND(U315&gt;H315,U315&lt;&gt;"---"),"x","")</f>
        <v/>
      </c>
      <c r="W315" s="52">
        <v>42101</v>
      </c>
    </row>
    <row r="316" spans="1:23" ht="25.5" customHeight="1">
      <c r="A316" s="65" t="s">
        <v>26</v>
      </c>
      <c r="B316" s="8" t="s">
        <v>179</v>
      </c>
      <c r="C316" s="61"/>
      <c r="D316" s="10" t="s">
        <v>174</v>
      </c>
      <c r="E316" s="3" t="s">
        <v>30</v>
      </c>
      <c r="F316" s="19" t="s">
        <v>23</v>
      </c>
      <c r="G316" s="22" t="s">
        <v>178</v>
      </c>
      <c r="H316" s="37">
        <v>0.14383146341463399</v>
      </c>
      <c r="I316" s="3">
        <v>41</v>
      </c>
      <c r="J316" s="27">
        <v>6.7172980285884303E-3</v>
      </c>
      <c r="K316" s="27" t="str">
        <f>IF(OR(LEFT(G316,3)="SRM", LEFT(G316,3)="IRM", LEFT(G316,3)="CRM"),"", IF((J316*100/H316)&gt;5,"x",""))</f>
        <v/>
      </c>
      <c r="L316" s="26">
        <f>2*J316</f>
        <v>1.3434596057176861E-2</v>
      </c>
      <c r="M316" s="20"/>
      <c r="N316" s="20"/>
      <c r="O316" s="58">
        <f>IF(F316="Repeatability","---", SQRT(L316^2+(N316*H316*0.01)^2)+ABS(M316)*0.01*H316)</f>
        <v>1.3434596057176861E-2</v>
      </c>
      <c r="P316" s="6">
        <f>IF(F316="Repeatability","---", O316*100/H316)</f>
        <v>9.3405126654714756</v>
      </c>
      <c r="Q316" s="31">
        <f>IF(F316="Repeatability", "n/a",IF(E316="MG_P_KG",6,IF(E316="G_P_100G",2,"n/a")))</f>
        <v>6</v>
      </c>
      <c r="R316" s="34">
        <f>IF(Q316="n/a","-",2*(H316*2^(1-0.5*LOG(H316/(10^Q316))))/100)</f>
        <v>6.1625363793021533E-2</v>
      </c>
      <c r="S316" s="3">
        <f>IF(F316="Intermed. Precision","---",IF(LOG(J316/2)&lt;0,10^(TRUNC(LOG(J316/2))-1), 10^(TRUNC(LOG(J316/2)))))</f>
        <v>1E-3</v>
      </c>
      <c r="T316" s="4">
        <f>2*SQRT(2)*J316</f>
        <v>1.8999387949063626E-2</v>
      </c>
      <c r="U316" s="22" t="str">
        <f>IF(F316="Repeatability",10*J316,"---")</f>
        <v>---</v>
      </c>
      <c r="V316" s="22" t="str">
        <f>IF(AND(U316&gt;H316,U316&lt;&gt;"---"),"x","")</f>
        <v/>
      </c>
      <c r="W316" s="52">
        <v>42101</v>
      </c>
    </row>
    <row r="317" spans="1:23" ht="25.5" customHeight="1">
      <c r="A317" s="65" t="s">
        <v>104</v>
      </c>
      <c r="B317" s="8" t="s">
        <v>179</v>
      </c>
      <c r="C317" s="61"/>
      <c r="D317" s="10" t="s">
        <v>174</v>
      </c>
      <c r="E317" s="3" t="s">
        <v>30</v>
      </c>
      <c r="F317" s="42" t="s">
        <v>23</v>
      </c>
      <c r="G317" s="22" t="s">
        <v>4</v>
      </c>
      <c r="H317" s="37">
        <v>0.14745694444444399</v>
      </c>
      <c r="I317" s="3">
        <v>36</v>
      </c>
      <c r="J317" s="27">
        <v>5.3896674552125897E-3</v>
      </c>
      <c r="K317" s="27" t="str">
        <f>IF(OR(LEFT(G317,3)="SRM", LEFT(G317,3)="IRM", LEFT(G317,3)="CRM"),"", IF((J317*100/H317)&gt;5,"x",""))</f>
        <v/>
      </c>
      <c r="L317" s="26">
        <f>2*J317</f>
        <v>1.0779334910425179E-2</v>
      </c>
      <c r="M317" s="20"/>
      <c r="N317" s="20"/>
      <c r="O317" s="58">
        <f>IF(F317="Repeatability","---", SQRT(L317^2+(N317*H317*0.01)^2)+ABS(M317)*0.01*H317)</f>
        <v>1.0779334910425179E-2</v>
      </c>
      <c r="P317" s="6">
        <f>IF(F317="Repeatability","---", O317*100/H317)</f>
        <v>7.3101575182079079</v>
      </c>
      <c r="Q317" s="31">
        <f>IF(F317="Repeatability", "n/a",IF(E317="MG_P_KG",6,IF(E317="G_P_100G",2,"n/a")))</f>
        <v>6</v>
      </c>
      <c r="R317" s="34">
        <f>IF(Q317="n/a","-",2*(H317*2^(1-0.5*LOG(H317/(10^Q317))))/100)</f>
        <v>6.2942437846493129E-2</v>
      </c>
      <c r="S317" s="3">
        <f>IF(F317="Intermed. Precision","---",IF(LOG(J317/2)&lt;0,10^(TRUNC(LOG(J317/2))-1), 10^(TRUNC(LOG(J317/2)))))</f>
        <v>1E-3</v>
      </c>
      <c r="T317" s="4">
        <f>2*SQRT(2)*J317</f>
        <v>1.5244281623685062E-2</v>
      </c>
      <c r="U317" s="22" t="str">
        <f>IF(F317="Repeatability",10*J317,"---")</f>
        <v>---</v>
      </c>
      <c r="V317" s="22" t="str">
        <f>IF(AND(U317&gt;H317,U317&lt;&gt;"---"),"x","")</f>
        <v/>
      </c>
      <c r="W317" s="52">
        <v>42101</v>
      </c>
    </row>
    <row r="318" spans="1:23" ht="25.5" hidden="1" customHeight="1">
      <c r="A318" s="65" t="s">
        <v>117</v>
      </c>
      <c r="B318" s="8" t="s">
        <v>179</v>
      </c>
      <c r="C318" s="61"/>
      <c r="D318" s="10" t="s">
        <v>174</v>
      </c>
      <c r="E318" s="3" t="s">
        <v>30</v>
      </c>
      <c r="F318" s="42" t="s">
        <v>24</v>
      </c>
      <c r="G318" s="22" t="s">
        <v>25</v>
      </c>
      <c r="H318" s="37">
        <v>2.8485714285714301E-4</v>
      </c>
      <c r="I318" s="3">
        <v>35</v>
      </c>
      <c r="J318" s="27">
        <v>6.7960072311405202E-5</v>
      </c>
      <c r="K318" s="27" t="str">
        <f>IF(OR(LEFT(G318,3)="SRM", LEFT(G318,3)="IRM", LEFT(G318,3)="CRM"),"", IF((J318*100/H318)&gt;5,"x",""))</f>
        <v>x</v>
      </c>
      <c r="L318" s="26">
        <f>2*J318</f>
        <v>1.359201446228104E-4</v>
      </c>
      <c r="M318" s="20"/>
      <c r="N318" s="20"/>
      <c r="O318" s="58" t="str">
        <f>IF(F318="Repeatability","---", SQRT(L318^2+(N318*H318*0.01)^2)+ABS(M318)*0.01*H318)</f>
        <v>---</v>
      </c>
      <c r="P318" s="6" t="str">
        <f>IF(F318="Repeatability","---", O318*100/H318)</f>
        <v>---</v>
      </c>
      <c r="Q318" s="31" t="str">
        <f>IF(F318="Repeatability", "n/a",IF(E318="MG_P_KG",6,IF(E318="G_P_100G",2,"n/a")))</f>
        <v>n/a</v>
      </c>
      <c r="R318" s="34" t="str">
        <f>IF(Q318="n/a","-",2*(H318*2^(1-0.5*LOG(H318/(10^Q318))))/100)</f>
        <v>-</v>
      </c>
      <c r="S318" s="3">
        <f>IF(F318="Intermed. Precision","---",IF(LOG(J318/2)&lt;0,10^(TRUNC(LOG(J318/2))-1), 10^(TRUNC(LOG(J318/2)))))</f>
        <v>1.0000000000000001E-5</v>
      </c>
      <c r="T318" s="4">
        <f>2*SQRT(2)*J318</f>
        <v>1.92220111925291E-4</v>
      </c>
      <c r="U318" s="22">
        <f>IF(F318="Repeatability",10*J318,"---")</f>
        <v>6.7960072311405197E-4</v>
      </c>
      <c r="V318" s="22" t="str">
        <f>IF(AND(U318&gt;H318,U318&lt;&gt;"---"),"x","")</f>
        <v>x</v>
      </c>
      <c r="W318" s="52">
        <v>42101</v>
      </c>
    </row>
    <row r="319" spans="1:23" ht="25.5" customHeight="1">
      <c r="A319" s="65" t="s">
        <v>128</v>
      </c>
      <c r="B319" s="8" t="s">
        <v>179</v>
      </c>
      <c r="C319" s="61"/>
      <c r="D319" s="10" t="s">
        <v>174</v>
      </c>
      <c r="E319" s="3" t="s">
        <v>30</v>
      </c>
      <c r="F319" s="19" t="s">
        <v>23</v>
      </c>
      <c r="G319" s="22" t="s">
        <v>4</v>
      </c>
      <c r="H319" s="37">
        <v>4.1921874999999997E-3</v>
      </c>
      <c r="I319" s="3">
        <v>32</v>
      </c>
      <c r="J319" s="27">
        <v>1.22302391636468E-3</v>
      </c>
      <c r="K319" s="27" t="str">
        <f>IF(OR(LEFT(G319,3)="SRM", LEFT(G319,3)="IRM", LEFT(G319,3)="CRM"),"", IF((J319*100/H319)&gt;5,"x",""))</f>
        <v>x</v>
      </c>
      <c r="L319" s="26">
        <f>2*J319</f>
        <v>2.4460478327293601E-3</v>
      </c>
      <c r="M319" s="20"/>
      <c r="N319" s="20"/>
      <c r="O319" s="58">
        <f>IF(F319="Repeatability","---", SQRT(L319^2+(N319*H319*0.01)^2)+ABS(M319)*0.01*H319)</f>
        <v>2.4460478327293601E-3</v>
      </c>
      <c r="P319" s="6">
        <f>IF(F319="Repeatability","---", O319*100/H319)</f>
        <v>58.347767907073816</v>
      </c>
      <c r="Q319" s="31">
        <f>IF(F319="Repeatability", "n/a",IF(E319="MG_P_KG",6,IF(E319="G_P_100G",2,"n/a")))</f>
        <v>6</v>
      </c>
      <c r="R319" s="34">
        <f>IF(Q319="n/a","-",2*(H319*2^(1-0.5*LOG(H319/(10^Q319))))/100)</f>
        <v>3.0580811803842937E-3</v>
      </c>
      <c r="S319" s="3">
        <f>IF(F319="Intermed. Precision","---",IF(LOG(J319/2)&lt;0,10^(TRUNC(LOG(J319/2))-1), 10^(TRUNC(LOG(J319/2)))))</f>
        <v>1E-4</v>
      </c>
      <c r="T319" s="4">
        <f>2*SQRT(2)*J319</f>
        <v>3.459234019259177E-3</v>
      </c>
      <c r="U319" s="22" t="str">
        <f>IF(F319="Repeatability",10*J319,"---")</f>
        <v>---</v>
      </c>
      <c r="V319" s="22" t="str">
        <f>IF(AND(U319&gt;H319,U319&lt;&gt;"---"),"x","")</f>
        <v/>
      </c>
      <c r="W319" s="52">
        <v>42101</v>
      </c>
    </row>
    <row r="320" spans="1:23" ht="25.5" hidden="1" customHeight="1">
      <c r="A320" s="65" t="s">
        <v>55</v>
      </c>
      <c r="B320" s="8" t="s">
        <v>179</v>
      </c>
      <c r="C320" s="61"/>
      <c r="D320" s="10" t="s">
        <v>174</v>
      </c>
      <c r="E320" s="3" t="s">
        <v>30</v>
      </c>
      <c r="F320" s="42" t="s">
        <v>24</v>
      </c>
      <c r="G320" s="22" t="s">
        <v>25</v>
      </c>
      <c r="H320" s="37">
        <v>3.57216129032258E-2</v>
      </c>
      <c r="I320" s="3">
        <v>31</v>
      </c>
      <c r="J320" s="27">
        <v>2.4546279528875202E-3</v>
      </c>
      <c r="K320" s="27" t="str">
        <f>IF(OR(LEFT(G320,3)="SRM", LEFT(G320,3)="IRM", LEFT(G320,3)="CRM"),"", IF((J320*100/H320)&gt;5,"x",""))</f>
        <v>x</v>
      </c>
      <c r="L320" s="26">
        <f>2*J320</f>
        <v>4.9092559057750404E-3</v>
      </c>
      <c r="M320" s="20"/>
      <c r="N320" s="20"/>
      <c r="O320" s="58" t="str">
        <f>IF(F320="Repeatability","---", SQRT(L320^2+(N320*H320*0.01)^2)+ABS(M320)*0.01*H320)</f>
        <v>---</v>
      </c>
      <c r="P320" s="6" t="str">
        <f>IF(F320="Repeatability","---", O320*100/H320)</f>
        <v>---</v>
      </c>
      <c r="Q320" s="31" t="str">
        <f>IF(F320="Repeatability", "n/a",IF(E320="MG_P_KG",6,IF(E320="G_P_100G",2,"n/a")))</f>
        <v>n/a</v>
      </c>
      <c r="R320" s="34" t="str">
        <f>IF(Q320="n/a","-",2*(H320*2^(1-0.5*LOG(H320/(10^Q320))))/100)</f>
        <v>-</v>
      </c>
      <c r="S320" s="3">
        <f>IF(F320="Intermed. Precision","---",IF(LOG(J320/2)&lt;0,10^(TRUNC(LOG(J320/2))-1), 10^(TRUNC(LOG(J320/2)))))</f>
        <v>1E-3</v>
      </c>
      <c r="T320" s="4">
        <f>2*SQRT(2)*J320</f>
        <v>6.942736283107276E-3</v>
      </c>
      <c r="U320" s="22">
        <f>IF(F320="Repeatability",10*J320,"---")</f>
        <v>2.4546279528875201E-2</v>
      </c>
      <c r="V320" s="22" t="str">
        <f>IF(AND(U320&gt;H320,U320&lt;&gt;"---"),"x","")</f>
        <v/>
      </c>
      <c r="W320" s="52">
        <v>42101</v>
      </c>
    </row>
    <row r="321" spans="1:23" ht="25.5" customHeight="1">
      <c r="A321" s="65" t="s">
        <v>60</v>
      </c>
      <c r="B321" s="8" t="s">
        <v>179</v>
      </c>
      <c r="C321" s="61"/>
      <c r="D321" s="10" t="s">
        <v>174</v>
      </c>
      <c r="E321" s="3" t="s">
        <v>30</v>
      </c>
      <c r="F321" s="42" t="s">
        <v>23</v>
      </c>
      <c r="G321" s="22" t="s">
        <v>4</v>
      </c>
      <c r="H321" s="37">
        <v>9.8622580645161308E-3</v>
      </c>
      <c r="I321" s="3">
        <v>31</v>
      </c>
      <c r="J321" s="27">
        <v>1.95339241717681E-3</v>
      </c>
      <c r="K321" s="27" t="str">
        <f>IF(OR(LEFT(G321,3)="SRM", LEFT(G321,3)="IRM", LEFT(G321,3)="CRM"),"", IF((J321*100/H321)&gt;5,"x",""))</f>
        <v>x</v>
      </c>
      <c r="L321" s="26">
        <f>2*J321</f>
        <v>3.90678483435362E-3</v>
      </c>
      <c r="M321" s="20"/>
      <c r="N321" s="20"/>
      <c r="O321" s="58">
        <f>IF(F321="Repeatability","---", SQRT(L321^2+(N321*H321*0.01)^2)+ABS(M321)*0.01*H321)</f>
        <v>3.90678483435362E-3</v>
      </c>
      <c r="P321" s="6">
        <f>IF(F321="Repeatability","---", O321*100/H321)</f>
        <v>39.613492252955943</v>
      </c>
      <c r="Q321" s="31">
        <f>IF(F321="Repeatability", "n/a",IF(E321="MG_P_KG",6,IF(E321="G_P_100G",2,"n/a")))</f>
        <v>6</v>
      </c>
      <c r="R321" s="34">
        <f>IF(Q321="n/a","-",2*(H321*2^(1-0.5*LOG(H321/(10^Q321))))/100)</f>
        <v>6.3250357456178831E-3</v>
      </c>
      <c r="S321" s="3">
        <f>IF(F321="Intermed. Precision","---",IF(LOG(J321/2)&lt;0,10^(TRUNC(LOG(J321/2))-1), 10^(TRUNC(LOG(J321/2)))))</f>
        <v>1E-4</v>
      </c>
      <c r="T321" s="4">
        <f>2*SQRT(2)*J321</f>
        <v>5.5250280980164157E-3</v>
      </c>
      <c r="U321" s="22" t="str">
        <f>IF(F321="Repeatability",10*J321,"---")</f>
        <v>---</v>
      </c>
      <c r="V321" s="22" t="str">
        <f>IF(AND(U321&gt;H321,U321&lt;&gt;"---"),"x","")</f>
        <v/>
      </c>
      <c r="W321" s="52">
        <v>42101</v>
      </c>
    </row>
    <row r="322" spans="1:23" ht="25.5" hidden="1" customHeight="1">
      <c r="A322" s="65" t="s">
        <v>81</v>
      </c>
      <c r="B322" s="8" t="s">
        <v>179</v>
      </c>
      <c r="C322" s="61"/>
      <c r="D322" s="10" t="s">
        <v>174</v>
      </c>
      <c r="E322" s="3" t="s">
        <v>30</v>
      </c>
      <c r="F322" s="42" t="s">
        <v>24</v>
      </c>
      <c r="G322" s="22" t="s">
        <v>25</v>
      </c>
      <c r="H322" s="37">
        <v>2.2176666666666699E-3</v>
      </c>
      <c r="I322" s="3">
        <v>30</v>
      </c>
      <c r="J322" s="27">
        <v>6.5147908638727597E-4</v>
      </c>
      <c r="K322" s="27" t="str">
        <f>IF(OR(LEFT(G322,3)="SRM", LEFT(G322,3)="IRM", LEFT(G322,3)="CRM"),"", IF((J322*100/H322)&gt;5,"x",""))</f>
        <v>x</v>
      </c>
      <c r="L322" s="26">
        <f>2*J322</f>
        <v>1.3029581727745519E-3</v>
      </c>
      <c r="M322" s="20"/>
      <c r="N322" s="20"/>
      <c r="O322" s="58" t="str">
        <f>IF(F322="Repeatability","---", SQRT(L322^2+(N322*H322*0.01)^2)+ABS(M322)*0.01*H322)</f>
        <v>---</v>
      </c>
      <c r="P322" s="6" t="str">
        <f>IF(F322="Repeatability","---", O322*100/H322)</f>
        <v>---</v>
      </c>
      <c r="Q322" s="31" t="str">
        <f>IF(F322="Repeatability", "n/a",IF(E322="MG_P_KG",6,IF(E322="G_P_100G",2,"n/a")))</f>
        <v>n/a</v>
      </c>
      <c r="R322" s="34" t="str">
        <f>IF(Q322="n/a","-",2*(H322*2^(1-0.5*LOG(H322/(10^Q322))))/100)</f>
        <v>-</v>
      </c>
      <c r="S322" s="3">
        <f>IF(F322="Intermed. Precision","---",IF(LOG(J322/2)&lt;0,10^(TRUNC(LOG(J322/2))-1), 10^(TRUNC(LOG(J322/2)))))</f>
        <v>1E-4</v>
      </c>
      <c r="T322" s="4">
        <f>2*SQRT(2)*J322</f>
        <v>1.8426611191426378E-3</v>
      </c>
      <c r="U322" s="22">
        <f>IF(F322="Repeatability",10*J322,"---")</f>
        <v>6.5147908638727593E-3</v>
      </c>
      <c r="V322" s="22" t="str">
        <f>IF(AND(U322&gt;H322,U322&lt;&gt;"---"),"x","")</f>
        <v>x</v>
      </c>
      <c r="W322" s="52">
        <v>42101</v>
      </c>
    </row>
    <row r="323" spans="1:23" ht="25.5" hidden="1" customHeight="1">
      <c r="A323" s="65" t="s">
        <v>99</v>
      </c>
      <c r="B323" s="8" t="s">
        <v>179</v>
      </c>
      <c r="C323" s="61"/>
      <c r="D323" s="10" t="s">
        <v>174</v>
      </c>
      <c r="E323" s="3" t="s">
        <v>30</v>
      </c>
      <c r="F323" s="42" t="s">
        <v>24</v>
      </c>
      <c r="G323" s="22" t="s">
        <v>25</v>
      </c>
      <c r="H323" s="37">
        <v>0.18745000000000001</v>
      </c>
      <c r="I323" s="3">
        <v>29</v>
      </c>
      <c r="J323" s="27">
        <v>4.3195687444386299E-3</v>
      </c>
      <c r="K323" s="27" t="str">
        <f>IF(OR(LEFT(G323,3)="SRM", LEFT(G323,3)="IRM", LEFT(G323,3)="CRM"),"", IF((J323*100/H323)&gt;5,"x",""))</f>
        <v/>
      </c>
      <c r="L323" s="26">
        <f>2*J323</f>
        <v>8.6391374888772597E-3</v>
      </c>
      <c r="M323" s="20"/>
      <c r="N323" s="20"/>
      <c r="O323" s="58" t="str">
        <f>IF(F323="Repeatability","---", SQRT(L323^2+(N323*H323*0.01)^2)+ABS(M323)*0.01*H323)</f>
        <v>---</v>
      </c>
      <c r="P323" s="6" t="str">
        <f>IF(F323="Repeatability","---", O323*100/H323)</f>
        <v>---</v>
      </c>
      <c r="Q323" s="31" t="str">
        <f>IF(F323="Repeatability", "n/a",IF(E323="MG_P_KG",6,IF(E323="G_P_100G",2,"n/a")))</f>
        <v>n/a</v>
      </c>
      <c r="R323" s="34" t="str">
        <f>IF(Q323="n/a","-",2*(H323*2^(1-0.5*LOG(H323/(10^Q323))))/100)</f>
        <v>-</v>
      </c>
      <c r="S323" s="3">
        <f>IF(F323="Intermed. Precision","---",IF(LOG(J323/2)&lt;0,10^(TRUNC(LOG(J323/2))-1), 10^(TRUNC(LOG(J323/2)))))</f>
        <v>1E-3</v>
      </c>
      <c r="T323" s="4">
        <f>2*SQRT(2)*J323</f>
        <v>1.2217585403976066E-2</v>
      </c>
      <c r="U323" s="22">
        <f>IF(F323="Repeatability",10*J323,"---")</f>
        <v>4.3195687444386302E-2</v>
      </c>
      <c r="V323" s="22" t="str">
        <f>IF(AND(U323&gt;H323,U323&lt;&gt;"---"),"x","")</f>
        <v/>
      </c>
      <c r="W323" s="52">
        <v>42101</v>
      </c>
    </row>
    <row r="324" spans="1:23" ht="25.5" hidden="1" customHeight="1">
      <c r="A324" s="65" t="s">
        <v>58</v>
      </c>
      <c r="B324" s="8" t="s">
        <v>179</v>
      </c>
      <c r="C324" s="61"/>
      <c r="D324" s="10" t="s">
        <v>174</v>
      </c>
      <c r="E324" s="3" t="s">
        <v>30</v>
      </c>
      <c r="F324" s="42" t="s">
        <v>24</v>
      </c>
      <c r="G324" s="22" t="s">
        <v>25</v>
      </c>
      <c r="H324" s="37">
        <v>7.3761538461538503E-2</v>
      </c>
      <c r="I324" s="3">
        <v>26</v>
      </c>
      <c r="J324" s="27">
        <v>2.2129174964633999E-3</v>
      </c>
      <c r="K324" s="27" t="str">
        <f>IF(OR(LEFT(G324,3)="SRM", LEFT(G324,3)="IRM", LEFT(G324,3)="CRM"),"", IF((J324*100/H324)&gt;5,"x",""))</f>
        <v/>
      </c>
      <c r="L324" s="26">
        <f>2*J324</f>
        <v>4.4258349929267998E-3</v>
      </c>
      <c r="M324" s="20"/>
      <c r="N324" s="20"/>
      <c r="O324" s="58" t="str">
        <f>IF(F324="Repeatability","---", SQRT(L324^2+(N324*H324*0.01)^2)+ABS(M324)*0.01*H324)</f>
        <v>---</v>
      </c>
      <c r="P324" s="6" t="str">
        <f>IF(F324="Repeatability","---", O324*100/H324)</f>
        <v>---</v>
      </c>
      <c r="Q324" s="31" t="str">
        <f>IF(F324="Repeatability", "n/a",IF(E324="MG_P_KG",6,IF(E324="G_P_100G",2,"n/a")))</f>
        <v>n/a</v>
      </c>
      <c r="R324" s="34" t="str">
        <f>IF(Q324="n/a","-",2*(H324*2^(1-0.5*LOG(H324/(10^Q324))))/100)</f>
        <v>-</v>
      </c>
      <c r="S324" s="3">
        <f>IF(F324="Intermed. Precision","---",IF(LOG(J324/2)&lt;0,10^(TRUNC(LOG(J324/2))-1), 10^(TRUNC(LOG(J324/2)))))</f>
        <v>1E-3</v>
      </c>
      <c r="T324" s="4">
        <f>2*SQRT(2)*J324</f>
        <v>6.259075871822512E-3</v>
      </c>
      <c r="U324" s="22">
        <f>IF(F324="Repeatability",10*J324,"---")</f>
        <v>2.2129174964633999E-2</v>
      </c>
      <c r="V324" s="22" t="str">
        <f>IF(AND(U324&gt;H324,U324&lt;&gt;"---"),"x","")</f>
        <v/>
      </c>
      <c r="W324" s="52">
        <v>42101</v>
      </c>
    </row>
    <row r="325" spans="1:23" ht="25.5" hidden="1" customHeight="1">
      <c r="A325" s="65" t="s">
        <v>78</v>
      </c>
      <c r="B325" s="8" t="s">
        <v>179</v>
      </c>
      <c r="C325" s="61"/>
      <c r="D325" s="10" t="s">
        <v>174</v>
      </c>
      <c r="E325" s="3" t="s">
        <v>30</v>
      </c>
      <c r="F325" s="42" t="s">
        <v>24</v>
      </c>
      <c r="G325" s="22" t="s">
        <v>25</v>
      </c>
      <c r="H325" s="37">
        <v>1.08203846153846E-2</v>
      </c>
      <c r="I325" s="3">
        <v>26</v>
      </c>
      <c r="J325" s="27">
        <v>5.1899310800225995E-4</v>
      </c>
      <c r="K325" s="27" t="str">
        <f>IF(OR(LEFT(G325,3)="SRM", LEFT(G325,3)="IRM", LEFT(G325,3)="CRM"),"", IF((J325*100/H325)&gt;5,"x",""))</f>
        <v/>
      </c>
      <c r="L325" s="26">
        <f>2*J325</f>
        <v>1.0379862160045199E-3</v>
      </c>
      <c r="M325" s="20"/>
      <c r="N325" s="20"/>
      <c r="O325" s="58" t="str">
        <f>IF(F325="Repeatability","---", SQRT(L325^2+(N325*H325*0.01)^2)+ABS(M325)*0.01*H325)</f>
        <v>---</v>
      </c>
      <c r="P325" s="6" t="str">
        <f>IF(F325="Repeatability","---", O325*100/H325)</f>
        <v>---</v>
      </c>
      <c r="Q325" s="31" t="str">
        <f>IF(F325="Repeatability", "n/a",IF(E325="MG_P_KG",6,IF(E325="G_P_100G",2,"n/a")))</f>
        <v>n/a</v>
      </c>
      <c r="R325" s="34" t="str">
        <f>IF(Q325="n/a","-",2*(H325*2^(1-0.5*LOG(H325/(10^Q325))))/100)</f>
        <v>-</v>
      </c>
      <c r="S325" s="3">
        <f>IF(F325="Intermed. Precision","---",IF(LOG(J325/2)&lt;0,10^(TRUNC(LOG(J325/2))-1), 10^(TRUNC(LOG(J325/2)))))</f>
        <v>1E-4</v>
      </c>
      <c r="T325" s="4">
        <f>2*SQRT(2)*J325</f>
        <v>1.4679341842299212E-3</v>
      </c>
      <c r="U325" s="22">
        <f>IF(F325="Repeatability",10*J325,"---")</f>
        <v>5.1899310800225997E-3</v>
      </c>
      <c r="V325" s="22" t="str">
        <f>IF(AND(U325&gt;H325,U325&lt;&gt;"---"),"x","")</f>
        <v/>
      </c>
      <c r="W325" s="52">
        <v>42101</v>
      </c>
    </row>
    <row r="326" spans="1:23" ht="25.5" hidden="1" customHeight="1">
      <c r="A326" s="65" t="s">
        <v>142</v>
      </c>
      <c r="B326" s="8" t="s">
        <v>179</v>
      </c>
      <c r="C326" s="61"/>
      <c r="D326" s="10" t="s">
        <v>174</v>
      </c>
      <c r="E326" s="3" t="s">
        <v>30</v>
      </c>
      <c r="F326" s="42" t="s">
        <v>24</v>
      </c>
      <c r="G326" s="22" t="s">
        <v>25</v>
      </c>
      <c r="H326" s="37">
        <v>1.01692307692308E-3</v>
      </c>
      <c r="I326" s="3">
        <v>26</v>
      </c>
      <c r="J326" s="27">
        <v>4.4825730934878799E-4</v>
      </c>
      <c r="K326" s="27" t="str">
        <f>IF(OR(LEFT(G326,3)="SRM", LEFT(G326,3)="IRM", LEFT(G326,3)="CRM"),"", IF((J326*100/H326)&gt;5,"x",""))</f>
        <v>x</v>
      </c>
      <c r="L326" s="26">
        <f>2*J326</f>
        <v>8.9651461869757598E-4</v>
      </c>
      <c r="M326" s="20"/>
      <c r="N326" s="20"/>
      <c r="O326" s="58" t="str">
        <f>IF(F326="Repeatability","---", SQRT(L326^2+(N326*H326*0.01)^2)+ABS(M326)*0.01*H326)</f>
        <v>---</v>
      </c>
      <c r="P326" s="6" t="str">
        <f>IF(F326="Repeatability","---", O326*100/H326)</f>
        <v>---</v>
      </c>
      <c r="Q326" s="31" t="str">
        <f>IF(F326="Repeatability", "n/a",IF(E326="MG_P_KG",6,IF(E326="G_P_100G",2,"n/a")))</f>
        <v>n/a</v>
      </c>
      <c r="R326" s="34" t="str">
        <f>IF(Q326="n/a","-",2*(H326*2^(1-0.5*LOG(H326/(10^Q326))))/100)</f>
        <v>-</v>
      </c>
      <c r="S326" s="3">
        <f>IF(F326="Intermed. Precision","---",IF(LOG(J326/2)&lt;0,10^(TRUNC(LOG(J326/2))-1), 10^(TRUNC(LOG(J326/2)))))</f>
        <v>1E-4</v>
      </c>
      <c r="T326" s="4">
        <f>2*SQRT(2)*J326</f>
        <v>1.2678631326278559E-3</v>
      </c>
      <c r="U326" s="22">
        <f>IF(F326="Repeatability",10*J326,"---")</f>
        <v>4.4825730934878799E-3</v>
      </c>
      <c r="V326" s="22" t="str">
        <f>IF(AND(U326&gt;H326,U326&lt;&gt;"---"),"x","")</f>
        <v>x</v>
      </c>
      <c r="W326" s="52">
        <v>42101</v>
      </c>
    </row>
    <row r="327" spans="1:23" ht="25.5" customHeight="1">
      <c r="A327" s="65" t="s">
        <v>69</v>
      </c>
      <c r="B327" s="8" t="s">
        <v>179</v>
      </c>
      <c r="C327" s="61"/>
      <c r="D327" s="10" t="s">
        <v>174</v>
      </c>
      <c r="E327" s="3" t="s">
        <v>30</v>
      </c>
      <c r="F327" s="42" t="s">
        <v>23</v>
      </c>
      <c r="G327" s="22" t="s">
        <v>4</v>
      </c>
      <c r="H327" s="37">
        <v>4.1238461538461498E-3</v>
      </c>
      <c r="I327" s="3">
        <v>26</v>
      </c>
      <c r="J327" s="27">
        <v>9.1851049991904701E-4</v>
      </c>
      <c r="K327" s="27" t="str">
        <f>IF(OR(LEFT(G327,3)="SRM", LEFT(G327,3)="IRM", LEFT(G327,3)="CRM"),"", IF((J327*100/H327)&gt;5,"x",""))</f>
        <v>x</v>
      </c>
      <c r="L327" s="26">
        <f>2*J327</f>
        <v>1.837020999838094E-3</v>
      </c>
      <c r="M327" s="20"/>
      <c r="N327" s="20"/>
      <c r="O327" s="58">
        <f>IF(F327="Repeatability","---", SQRT(L327^2+(N327*H327*0.01)^2)+ABS(M327)*0.01*H327)</f>
        <v>1.837020999838094E-3</v>
      </c>
      <c r="P327" s="6">
        <f>IF(F327="Repeatability","---", O327*100/H327)</f>
        <v>44.546302924632059</v>
      </c>
      <c r="Q327" s="31">
        <f>IF(F327="Repeatability", "n/a",IF(E327="MG_P_KG",6,IF(E327="G_P_100G",2,"n/a")))</f>
        <v>6</v>
      </c>
      <c r="R327" s="34">
        <f>IF(Q327="n/a","-",2*(H327*2^(1-0.5*LOG(H327/(10^Q327))))/100)</f>
        <v>3.0156794674292124E-3</v>
      </c>
      <c r="S327" s="3">
        <f>IF(F327="Intermed. Precision","---",IF(LOG(J327/2)&lt;0,10^(TRUNC(LOG(J327/2))-1), 10^(TRUNC(LOG(J327/2)))))</f>
        <v>1E-4</v>
      </c>
      <c r="T327" s="4">
        <f>2*SQRT(2)*J327</f>
        <v>2.5979400123352162E-3</v>
      </c>
      <c r="U327" s="22" t="str">
        <f>IF(F327="Repeatability",10*J327,"---")</f>
        <v>---</v>
      </c>
      <c r="V327" s="22" t="str">
        <f>IF(AND(U327&gt;H327,U327&lt;&gt;"---"),"x","")</f>
        <v/>
      </c>
      <c r="W327" s="52">
        <v>42101</v>
      </c>
    </row>
    <row r="328" spans="1:23" ht="25.5" customHeight="1">
      <c r="A328" s="65" t="s">
        <v>122</v>
      </c>
      <c r="B328" s="8" t="s">
        <v>179</v>
      </c>
      <c r="C328" s="61"/>
      <c r="D328" s="10" t="s">
        <v>174</v>
      </c>
      <c r="E328" s="3" t="s">
        <v>30</v>
      </c>
      <c r="F328" s="42" t="s">
        <v>23</v>
      </c>
      <c r="G328" s="22" t="s">
        <v>4</v>
      </c>
      <c r="H328" s="37">
        <v>1.3861999999999999E-2</v>
      </c>
      <c r="I328" s="3">
        <v>25</v>
      </c>
      <c r="J328" s="27">
        <v>2.23897521201107E-3</v>
      </c>
      <c r="K328" s="27" t="str">
        <f>IF(OR(LEFT(G328,3)="SRM", LEFT(G328,3)="IRM", LEFT(G328,3)="CRM"),"", IF((J328*100/H328)&gt;5,"x",""))</f>
        <v>x</v>
      </c>
      <c r="L328" s="26">
        <f>2*J328</f>
        <v>4.47795042402214E-3</v>
      </c>
      <c r="M328" s="20"/>
      <c r="N328" s="20"/>
      <c r="O328" s="58">
        <f>IF(F328="Repeatability","---", SQRT(L328^2+(N328*H328*0.01)^2)+ABS(M328)*0.01*H328)</f>
        <v>4.47795042402214E-3</v>
      </c>
      <c r="P328" s="6">
        <f>IF(F328="Repeatability","---", O328*100/H328)</f>
        <v>32.303783177190454</v>
      </c>
      <c r="Q328" s="31">
        <f>IF(F328="Repeatability", "n/a",IF(E328="MG_P_KG",6,IF(E328="G_P_100G",2,"n/a")))</f>
        <v>6</v>
      </c>
      <c r="R328" s="34">
        <f>IF(Q328="n/a","-",2*(H328*2^(1-0.5*LOG(H328/(10^Q328))))/100)</f>
        <v>8.4461529998332893E-3</v>
      </c>
      <c r="S328" s="3">
        <f>IF(F328="Intermed. Precision","---",IF(LOG(J328/2)&lt;0,10^(TRUNC(LOG(J328/2))-1), 10^(TRUNC(LOG(J328/2)))))</f>
        <v>1E-3</v>
      </c>
      <c r="T328" s="4">
        <f>2*SQRT(2)*J328</f>
        <v>6.3327782212864621E-3</v>
      </c>
      <c r="U328" s="22" t="str">
        <f>IF(F328="Repeatability",10*J328,"---")</f>
        <v>---</v>
      </c>
      <c r="V328" s="22" t="str">
        <f>IF(AND(U328&gt;H328,U328&lt;&gt;"---"),"x","")</f>
        <v/>
      </c>
      <c r="W328" s="52">
        <v>42101</v>
      </c>
    </row>
    <row r="329" spans="1:23" ht="25.5" customHeight="1">
      <c r="A329" s="65" t="s">
        <v>81</v>
      </c>
      <c r="B329" s="8" t="s">
        <v>179</v>
      </c>
      <c r="C329" s="61"/>
      <c r="D329" s="10" t="s">
        <v>174</v>
      </c>
      <c r="E329" s="3" t="s">
        <v>30</v>
      </c>
      <c r="F329" s="42" t="s">
        <v>23</v>
      </c>
      <c r="G329" s="22" t="s">
        <v>4</v>
      </c>
      <c r="H329" s="37">
        <v>2.35708333333333E-3</v>
      </c>
      <c r="I329" s="3">
        <v>24</v>
      </c>
      <c r="J329" s="27">
        <v>8.4037070193258595E-4</v>
      </c>
      <c r="K329" s="27" t="str">
        <f>IF(OR(LEFT(G329,3)="SRM", LEFT(G329,3)="IRM", LEFT(G329,3)="CRM"),"", IF((J329*100/H329)&gt;5,"x",""))</f>
        <v>x</v>
      </c>
      <c r="L329" s="26">
        <f>2*J329</f>
        <v>1.6807414038651719E-3</v>
      </c>
      <c r="M329" s="20"/>
      <c r="N329" s="20"/>
      <c r="O329" s="58">
        <f>IF(F329="Repeatability","---", SQRT(L329^2+(N329*H329*0.01)^2)+ABS(M329)*0.01*H329)</f>
        <v>1.6807414038651719E-3</v>
      </c>
      <c r="P329" s="6">
        <f>IF(F329="Repeatability","---", O329*100/H329)</f>
        <v>71.305981426134323</v>
      </c>
      <c r="Q329" s="31">
        <f>IF(F329="Repeatability", "n/a",IF(E329="MG_P_KG",6,IF(E329="G_P_100G",2,"n/a")))</f>
        <v>6</v>
      </c>
      <c r="R329" s="34">
        <f>IF(Q329="n/a","-",2*(H329*2^(1-0.5*LOG(H329/(10^Q329))))/100)</f>
        <v>1.8750890428266308E-3</v>
      </c>
      <c r="S329" s="3">
        <f>IF(F329="Intermed. Precision","---",IF(LOG(J329/2)&lt;0,10^(TRUNC(LOG(J329/2))-1), 10^(TRUNC(LOG(J329/2)))))</f>
        <v>1E-4</v>
      </c>
      <c r="T329" s="4">
        <f>2*SQRT(2)*J329</f>
        <v>2.3769272881881218E-3</v>
      </c>
      <c r="U329" s="22" t="str">
        <f>IF(F329="Repeatability",10*J329,"---")</f>
        <v>---</v>
      </c>
      <c r="V329" s="22" t="str">
        <f>IF(AND(U329&gt;H329,U329&lt;&gt;"---"),"x","")</f>
        <v/>
      </c>
      <c r="W329" s="52">
        <v>42101</v>
      </c>
    </row>
    <row r="330" spans="1:23" ht="25.5" customHeight="1">
      <c r="A330" s="65" t="s">
        <v>82</v>
      </c>
      <c r="B330" s="8" t="s">
        <v>179</v>
      </c>
      <c r="C330" s="61"/>
      <c r="D330" s="10" t="s">
        <v>174</v>
      </c>
      <c r="E330" s="3" t="s">
        <v>30</v>
      </c>
      <c r="F330" s="42" t="s">
        <v>23</v>
      </c>
      <c r="G330" s="22" t="s">
        <v>4</v>
      </c>
      <c r="H330" s="37">
        <v>2.6720833333333301E-3</v>
      </c>
      <c r="I330" s="3">
        <v>24</v>
      </c>
      <c r="J330" s="27">
        <v>8.1825653067971302E-4</v>
      </c>
      <c r="K330" s="27" t="str">
        <f>IF(OR(LEFT(G330,3)="SRM", LEFT(G330,3)="IRM", LEFT(G330,3)="CRM"),"", IF((J330*100/H330)&gt;5,"x",""))</f>
        <v>x</v>
      </c>
      <c r="L330" s="26">
        <f>2*J330</f>
        <v>1.636513061359426E-3</v>
      </c>
      <c r="M330" s="20"/>
      <c r="N330" s="20"/>
      <c r="O330" s="58">
        <f>IF(F330="Repeatability","---", SQRT(L330^2+(N330*H330*0.01)^2)+ABS(M330)*0.01*H330)</f>
        <v>1.636513061359426E-3</v>
      </c>
      <c r="P330" s="6">
        <f>IF(F330="Repeatability","---", O330*100/H330)</f>
        <v>61.244836227391666</v>
      </c>
      <c r="Q330" s="31">
        <f>IF(F330="Repeatability", "n/a",IF(E330="MG_P_KG",6,IF(E330="G_P_100G",2,"n/a")))</f>
        <v>6</v>
      </c>
      <c r="R330" s="34">
        <f>IF(Q330="n/a","-",2*(H330*2^(1-0.5*LOG(H330/(10^Q330))))/100)</f>
        <v>2.0859199773530005E-3</v>
      </c>
      <c r="S330" s="3">
        <f>IF(F330="Intermed. Precision","---",IF(LOG(J330/2)&lt;0,10^(TRUNC(LOG(J330/2))-1), 10^(TRUNC(LOG(J330/2)))))</f>
        <v>1E-4</v>
      </c>
      <c r="T330" s="4">
        <f>2*SQRT(2)*J330</f>
        <v>2.3143789663752135E-3</v>
      </c>
      <c r="U330" s="22" t="str">
        <f>IF(F330="Repeatability",10*J330,"---")</f>
        <v>---</v>
      </c>
      <c r="V330" s="22" t="str">
        <f>IF(AND(U330&gt;H330,U330&lt;&gt;"---"),"x","")</f>
        <v/>
      </c>
      <c r="W330" s="52">
        <v>42101</v>
      </c>
    </row>
    <row r="331" spans="1:23" ht="25.5" hidden="1" customHeight="1">
      <c r="A331" s="65" t="s">
        <v>68</v>
      </c>
      <c r="B331" s="8" t="s">
        <v>179</v>
      </c>
      <c r="C331" s="61"/>
      <c r="D331" s="10" t="s">
        <v>174</v>
      </c>
      <c r="E331" s="3" t="s">
        <v>30</v>
      </c>
      <c r="F331" s="42" t="s">
        <v>24</v>
      </c>
      <c r="G331" s="22" t="s">
        <v>25</v>
      </c>
      <c r="H331" s="37">
        <v>5.4404347826087001E-3</v>
      </c>
      <c r="I331" s="3">
        <v>23</v>
      </c>
      <c r="J331" s="27">
        <v>9.5111604924448404E-4</v>
      </c>
      <c r="K331" s="27" t="str">
        <f>IF(OR(LEFT(G331,3)="SRM", LEFT(G331,3)="IRM", LEFT(G331,3)="CRM"),"", IF((J331*100/H331)&gt;5,"x",""))</f>
        <v>x</v>
      </c>
      <c r="L331" s="26">
        <f>2*J331</f>
        <v>1.9022320984889681E-3</v>
      </c>
      <c r="M331" s="20"/>
      <c r="N331" s="20"/>
      <c r="O331" s="58" t="str">
        <f>IF(F331="Repeatability","---", SQRT(L331^2+(N331*H331*0.01)^2)+ABS(M331)*0.01*H331)</f>
        <v>---</v>
      </c>
      <c r="P331" s="6" t="str">
        <f>IF(F331="Repeatability","---", O331*100/H331)</f>
        <v>---</v>
      </c>
      <c r="Q331" s="31" t="str">
        <f>IF(F331="Repeatability", "n/a",IF(E331="MG_P_KG",6,IF(E331="G_P_100G",2,"n/a")))</f>
        <v>n/a</v>
      </c>
      <c r="R331" s="34" t="str">
        <f>IF(Q331="n/a","-",2*(H331*2^(1-0.5*LOG(H331/(10^Q331))))/100)</f>
        <v>-</v>
      </c>
      <c r="S331" s="3">
        <f>IF(F331="Intermed. Precision","---",IF(LOG(J331/2)&lt;0,10^(TRUNC(LOG(J331/2))-1), 10^(TRUNC(LOG(J331/2)))))</f>
        <v>1E-4</v>
      </c>
      <c r="T331" s="4">
        <f>2*SQRT(2)*J331</f>
        <v>2.6901624324645319E-3</v>
      </c>
      <c r="U331" s="22">
        <f>IF(F331="Repeatability",10*J331,"---")</f>
        <v>9.5111604924448395E-3</v>
      </c>
      <c r="V331" s="22" t="str">
        <f>IF(AND(U331&gt;H331,U331&lt;&gt;"---"),"x","")</f>
        <v>x</v>
      </c>
      <c r="W331" s="52">
        <v>42101</v>
      </c>
    </row>
    <row r="332" spans="1:23" ht="25.5" hidden="1" customHeight="1">
      <c r="A332" s="65" t="s">
        <v>60</v>
      </c>
      <c r="B332" s="8" t="s">
        <v>179</v>
      </c>
      <c r="C332" s="61"/>
      <c r="D332" s="10" t="s">
        <v>174</v>
      </c>
      <c r="E332" s="3" t="s">
        <v>30</v>
      </c>
      <c r="F332" s="42" t="s">
        <v>24</v>
      </c>
      <c r="G332" s="22" t="s">
        <v>25</v>
      </c>
      <c r="H332" s="37">
        <v>7.30782608695652E-3</v>
      </c>
      <c r="I332" s="3">
        <v>23</v>
      </c>
      <c r="J332" s="27">
        <v>9.7122177649105199E-4</v>
      </c>
      <c r="K332" s="27" t="str">
        <f>IF(OR(LEFT(G332,3)="SRM", LEFT(G332,3)="IRM", LEFT(G332,3)="CRM"),"", IF((J332*100/H332)&gt;5,"x",""))</f>
        <v>x</v>
      </c>
      <c r="L332" s="26">
        <f>2*J332</f>
        <v>1.942443552982104E-3</v>
      </c>
      <c r="M332" s="20"/>
      <c r="N332" s="20"/>
      <c r="O332" s="58" t="str">
        <f>IF(F332="Repeatability","---", SQRT(L332^2+(N332*H332*0.01)^2)+ABS(M332)*0.01*H332)</f>
        <v>---</v>
      </c>
      <c r="P332" s="6" t="str">
        <f>IF(F332="Repeatability","---", O332*100/H332)</f>
        <v>---</v>
      </c>
      <c r="Q332" s="31" t="str">
        <f>IF(F332="Repeatability", "n/a",IF(E332="MG_P_KG",6,IF(E332="G_P_100G",2,"n/a")))</f>
        <v>n/a</v>
      </c>
      <c r="R332" s="34" t="str">
        <f>IF(Q332="n/a","-",2*(H332*2^(1-0.5*LOG(H332/(10^Q332))))/100)</f>
        <v>-</v>
      </c>
      <c r="S332" s="3">
        <f>IF(F332="Intermed. Precision","---",IF(LOG(J332/2)&lt;0,10^(TRUNC(LOG(J332/2))-1), 10^(TRUNC(LOG(J332/2)))))</f>
        <v>1E-4</v>
      </c>
      <c r="T332" s="4">
        <f>2*SQRT(2)*J332</f>
        <v>2.7470300167714732E-3</v>
      </c>
      <c r="U332" s="22">
        <f>IF(F332="Repeatability",10*J332,"---")</f>
        <v>9.712217764910519E-3</v>
      </c>
      <c r="V332" s="22" t="str">
        <f>IF(AND(U332&gt;H332,U332&lt;&gt;"---"),"x","")</f>
        <v>x</v>
      </c>
      <c r="W332" s="52">
        <v>42101</v>
      </c>
    </row>
    <row r="333" spans="1:23" ht="25.5" customHeight="1">
      <c r="A333" s="65" t="s">
        <v>26</v>
      </c>
      <c r="B333" s="8" t="s">
        <v>179</v>
      </c>
      <c r="C333" s="61"/>
      <c r="D333" s="10" t="s">
        <v>174</v>
      </c>
      <c r="E333" s="3" t="s">
        <v>30</v>
      </c>
      <c r="F333" s="42" t="s">
        <v>23</v>
      </c>
      <c r="G333" s="22" t="s">
        <v>125</v>
      </c>
      <c r="H333" s="37">
        <v>4.875E-3</v>
      </c>
      <c r="I333" s="3">
        <v>20</v>
      </c>
      <c r="J333" s="27">
        <v>1.0706048462631301E-3</v>
      </c>
      <c r="K333" s="27" t="str">
        <f>IF(OR(LEFT(G333,3)="SRM", LEFT(G333,3)="IRM", LEFT(G333,3)="CRM"),"", IF((J333*100/H333)&gt;5,"x",""))</f>
        <v/>
      </c>
      <c r="L333" s="26">
        <f>2*J333</f>
        <v>2.1412096925262601E-3</v>
      </c>
      <c r="M333" s="20"/>
      <c r="N333" s="20"/>
      <c r="O333" s="58">
        <f>IF(F333="Repeatability","---", SQRT(L333^2+(N333*H333*0.01)^2)+ABS(M333)*0.01*H333)</f>
        <v>2.1412096925262601E-3</v>
      </c>
      <c r="P333" s="6">
        <f>IF(F333="Repeatability","---", O333*100/H333)</f>
        <v>43.922250103102776</v>
      </c>
      <c r="Q333" s="31">
        <f>IF(F333="Repeatability", "n/a",IF(E333="MG_P_KG",6,IF(E333="G_P_100G",2,"n/a")))</f>
        <v>6</v>
      </c>
      <c r="R333" s="34">
        <f>IF(Q333="n/a","-",2*(H333*2^(1-0.5*LOG(H333/(10^Q333))))/100)</f>
        <v>3.4763147681760348E-3</v>
      </c>
      <c r="S333" s="3">
        <f>IF(F333="Intermed. Precision","---",IF(LOG(J333/2)&lt;0,10^(TRUNC(LOG(J333/2))-1), 10^(TRUNC(LOG(J333/2)))))</f>
        <v>1E-4</v>
      </c>
      <c r="T333" s="4">
        <f>2*SQRT(2)*J333</f>
        <v>3.0281277870553621E-3</v>
      </c>
      <c r="U333" s="22" t="str">
        <f>IF(F333="Repeatability",10*J333,"---")</f>
        <v>---</v>
      </c>
      <c r="V333" s="22" t="str">
        <f>IF(AND(U333&gt;H333,U333&lt;&gt;"---"),"x","")</f>
        <v/>
      </c>
      <c r="W333" s="52">
        <v>42101</v>
      </c>
    </row>
    <row r="334" spans="1:23" ht="25.5" hidden="1" customHeight="1">
      <c r="A334" s="65" t="s">
        <v>175</v>
      </c>
      <c r="B334" s="8" t="s">
        <v>179</v>
      </c>
      <c r="C334" s="61"/>
      <c r="D334" s="10" t="s">
        <v>174</v>
      </c>
      <c r="E334" s="3" t="s">
        <v>30</v>
      </c>
      <c r="F334" s="42" t="s">
        <v>24</v>
      </c>
      <c r="G334" s="22" t="s">
        <v>25</v>
      </c>
      <c r="H334" s="37">
        <v>3.5279999999999999E-2</v>
      </c>
      <c r="I334" s="3">
        <v>18</v>
      </c>
      <c r="J334" s="27">
        <v>2.70167900470142E-3</v>
      </c>
      <c r="K334" s="27" t="str">
        <f>IF(OR(LEFT(G334,3)="SRM", LEFT(G334,3)="IRM", LEFT(G334,3)="CRM"),"", IF((J334*100/H334)&gt;5,"x",""))</f>
        <v>x</v>
      </c>
      <c r="L334" s="26">
        <f>2*J334</f>
        <v>5.4033580094028401E-3</v>
      </c>
      <c r="M334" s="20"/>
      <c r="N334" s="20"/>
      <c r="O334" s="58" t="str">
        <f>IF(F334="Repeatability","---", SQRT(L334^2+(N334*H334*0.01)^2)+ABS(M334)*0.01*H334)</f>
        <v>---</v>
      </c>
      <c r="P334" s="6" t="str">
        <f>IF(F334="Repeatability","---", O334*100/H334)</f>
        <v>---</v>
      </c>
      <c r="Q334" s="31" t="str">
        <f>IF(F334="Repeatability", "n/a",IF(E334="MG_P_KG",6,IF(E334="G_P_100G",2,"n/a")))</f>
        <v>n/a</v>
      </c>
      <c r="R334" s="34" t="str">
        <f>IF(Q334="n/a","-",2*(H334*2^(1-0.5*LOG(H334/(10^Q334))))/100)</f>
        <v>-</v>
      </c>
      <c r="S334" s="3">
        <f>IF(F334="Intermed. Precision","---",IF(LOG(J334/2)&lt;0,10^(TRUNC(LOG(J334/2))-1), 10^(TRUNC(LOG(J334/2)))))</f>
        <v>1E-3</v>
      </c>
      <c r="T334" s="4">
        <f>2*SQRT(2)*J334</f>
        <v>7.6415021792547869E-3</v>
      </c>
      <c r="U334" s="22">
        <f>IF(F334="Repeatability",10*J334,"---")</f>
        <v>2.70167900470142E-2</v>
      </c>
      <c r="V334" s="22" t="str">
        <f>IF(AND(U334&gt;H334,U334&lt;&gt;"---"),"x","")</f>
        <v/>
      </c>
      <c r="W334" s="52">
        <v>42101</v>
      </c>
    </row>
    <row r="335" spans="1:23" ht="25.5" hidden="1" customHeight="1">
      <c r="A335" s="65" t="s">
        <v>79</v>
      </c>
      <c r="B335" s="8" t="s">
        <v>179</v>
      </c>
      <c r="C335" s="61"/>
      <c r="D335" s="10" t="s">
        <v>174</v>
      </c>
      <c r="E335" s="3" t="s">
        <v>30</v>
      </c>
      <c r="F335" s="42" t="s">
        <v>24</v>
      </c>
      <c r="G335" s="22" t="s">
        <v>25</v>
      </c>
      <c r="H335" s="37">
        <v>3.8411111111111098E-3</v>
      </c>
      <c r="I335" s="3">
        <v>18</v>
      </c>
      <c r="J335" s="27">
        <v>7.7011002099988603E-4</v>
      </c>
      <c r="K335" s="27" t="str">
        <f>IF(OR(LEFT(G335,3)="SRM", LEFT(G335,3)="IRM", LEFT(G335,3)="CRM"),"", IF((J335*100/H335)&gt;5,"x",""))</f>
        <v>x</v>
      </c>
      <c r="L335" s="26">
        <f>2*J335</f>
        <v>1.5402200419997721E-3</v>
      </c>
      <c r="M335" s="20"/>
      <c r="N335" s="20"/>
      <c r="O335" s="58" t="str">
        <f>IF(F335="Repeatability","---", SQRT(L335^2+(N335*H335*0.01)^2)+ABS(M335)*0.01*H335)</f>
        <v>---</v>
      </c>
      <c r="P335" s="6" t="str">
        <f>IF(F335="Repeatability","---", O335*100/H335)</f>
        <v>---</v>
      </c>
      <c r="Q335" s="31" t="str">
        <f>IF(F335="Repeatability", "n/a",IF(E335="MG_P_KG",6,IF(E335="G_P_100G",2,"n/a")))</f>
        <v>n/a</v>
      </c>
      <c r="R335" s="34" t="str">
        <f>IF(Q335="n/a","-",2*(H335*2^(1-0.5*LOG(H335/(10^Q335))))/100)</f>
        <v>-</v>
      </c>
      <c r="S335" s="3">
        <f>IF(F335="Intermed. Precision","---",IF(LOG(J335/2)&lt;0,10^(TRUNC(LOG(J335/2))-1), 10^(TRUNC(LOG(J335/2)))))</f>
        <v>1E-4</v>
      </c>
      <c r="T335" s="4">
        <f>2*SQRT(2)*J335</f>
        <v>2.178200072434936E-3</v>
      </c>
      <c r="U335" s="22">
        <f>IF(F335="Repeatability",10*J335,"---")</f>
        <v>7.7011002099988601E-3</v>
      </c>
      <c r="V335" s="22" t="str">
        <f>IF(AND(U335&gt;H335,U335&lt;&gt;"---"),"x","")</f>
        <v>x</v>
      </c>
      <c r="W335" s="52">
        <v>42101</v>
      </c>
    </row>
    <row r="336" spans="1:23" ht="25.5" customHeight="1">
      <c r="A336" s="65" t="s">
        <v>78</v>
      </c>
      <c r="B336" s="8" t="s">
        <v>179</v>
      </c>
      <c r="C336" s="61"/>
      <c r="D336" s="10" t="s">
        <v>174</v>
      </c>
      <c r="E336" s="3" t="s">
        <v>30</v>
      </c>
      <c r="F336" s="42" t="s">
        <v>23</v>
      </c>
      <c r="G336" s="22" t="s">
        <v>4</v>
      </c>
      <c r="H336" s="37">
        <v>1.47464705882353E-2</v>
      </c>
      <c r="I336" s="3">
        <v>17</v>
      </c>
      <c r="J336" s="27">
        <v>8.6240941553301605E-4</v>
      </c>
      <c r="K336" s="27" t="str">
        <f>IF(OR(LEFT(G336,3)="SRM", LEFT(G336,3)="IRM", LEFT(G336,3)="CRM"),"", IF((J336*100/H336)&gt;5,"x",""))</f>
        <v>x</v>
      </c>
      <c r="L336" s="26">
        <f>2*J336</f>
        <v>1.7248188310660321E-3</v>
      </c>
      <c r="M336" s="20"/>
      <c r="N336" s="20"/>
      <c r="O336" s="58">
        <f>IF(F336="Repeatability","---", SQRT(L336^2+(N336*H336*0.01)^2)+ABS(M336)*0.01*H336)</f>
        <v>1.7248188310660321E-3</v>
      </c>
      <c r="P336" s="6">
        <f>IF(F336="Repeatability","---", O336*100/H336)</f>
        <v>11.69648575057742</v>
      </c>
      <c r="Q336" s="31">
        <f>IF(F336="Repeatability", "n/a",IF(E336="MG_P_KG",6,IF(E336="G_P_100G",2,"n/a")))</f>
        <v>6</v>
      </c>
      <c r="R336" s="34">
        <f>IF(Q336="n/a","-",2*(H336*2^(1-0.5*LOG(H336/(10^Q336))))/100)</f>
        <v>8.9018029310336862E-3</v>
      </c>
      <c r="S336" s="3">
        <f>IF(F336="Intermed. Precision","---",IF(LOG(J336/2)&lt;0,10^(TRUNC(LOG(J336/2))-1), 10^(TRUNC(LOG(J336/2)))))</f>
        <v>1E-4</v>
      </c>
      <c r="T336" s="4">
        <f>2*SQRT(2)*J336</f>
        <v>2.4392621835300911E-3</v>
      </c>
      <c r="U336" s="22" t="str">
        <f>IF(F336="Repeatability",10*J336,"---")</f>
        <v>---</v>
      </c>
      <c r="V336" s="22" t="str">
        <f>IF(AND(U336&gt;H336,U336&lt;&gt;"---"),"x","")</f>
        <v/>
      </c>
      <c r="W336" s="52">
        <v>42101</v>
      </c>
    </row>
    <row r="337" spans="1:23" ht="25.5" hidden="1" customHeight="1">
      <c r="A337" s="65" t="s">
        <v>102</v>
      </c>
      <c r="B337" s="8" t="s">
        <v>179</v>
      </c>
      <c r="C337" s="61"/>
      <c r="D337" s="10" t="s">
        <v>174</v>
      </c>
      <c r="E337" s="3" t="s">
        <v>30</v>
      </c>
      <c r="F337" s="42" t="s">
        <v>24</v>
      </c>
      <c r="G337" s="22" t="s">
        <v>25</v>
      </c>
      <c r="H337" s="37">
        <v>4.09875E-3</v>
      </c>
      <c r="I337" s="3">
        <v>16</v>
      </c>
      <c r="J337" s="27">
        <v>1.07901430713406E-3</v>
      </c>
      <c r="K337" s="27" t="str">
        <f>IF(OR(LEFT(G337,3)="SRM", LEFT(G337,3)="IRM", LEFT(G337,3)="CRM"),"", IF((J337*100/H337)&gt;5,"x",""))</f>
        <v>x</v>
      </c>
      <c r="L337" s="26">
        <f>2*J337</f>
        <v>2.1580286142681201E-3</v>
      </c>
      <c r="M337" s="20"/>
      <c r="N337" s="20"/>
      <c r="O337" s="58" t="str">
        <f>IF(F337="Repeatability","---", SQRT(L337^2+(N337*H337*0.01)^2)+ABS(M337)*0.01*H337)</f>
        <v>---</v>
      </c>
      <c r="P337" s="6" t="str">
        <f>IF(F337="Repeatability","---", O337*100/H337)</f>
        <v>---</v>
      </c>
      <c r="Q337" s="31" t="str">
        <f>IF(F337="Repeatability", "n/a",IF(E337="MG_P_KG",6,IF(E337="G_P_100G",2,"n/a")))</f>
        <v>n/a</v>
      </c>
      <c r="R337" s="34" t="str">
        <f>IF(Q337="n/a","-",2*(H337*2^(1-0.5*LOG(H337/(10^Q337))))/100)</f>
        <v>-</v>
      </c>
      <c r="S337" s="3">
        <f>IF(F337="Intermed. Precision","---",IF(LOG(J337/2)&lt;0,10^(TRUNC(LOG(J337/2))-1), 10^(TRUNC(LOG(J337/2)))))</f>
        <v>1E-4</v>
      </c>
      <c r="T337" s="4">
        <f>2*SQRT(2)*J337</f>
        <v>3.051913334287192E-3</v>
      </c>
      <c r="U337" s="22">
        <f>IF(F337="Repeatability",10*J337,"---")</f>
        <v>1.07901430713406E-2</v>
      </c>
      <c r="V337" s="22" t="str">
        <f>IF(AND(U337&gt;H337,U337&lt;&gt;"---"),"x","")</f>
        <v>x</v>
      </c>
      <c r="W337" s="52">
        <v>42101</v>
      </c>
    </row>
    <row r="338" spans="1:23" ht="25.5" hidden="1" customHeight="1">
      <c r="A338" s="65" t="s">
        <v>120</v>
      </c>
      <c r="B338" s="8" t="s">
        <v>179</v>
      </c>
      <c r="C338" s="61"/>
      <c r="D338" s="10" t="s">
        <v>174</v>
      </c>
      <c r="E338" s="3" t="s">
        <v>30</v>
      </c>
      <c r="F338" s="42" t="s">
        <v>24</v>
      </c>
      <c r="G338" s="22" t="s">
        <v>25</v>
      </c>
      <c r="H338" s="37">
        <v>6.3013333333333298E-3</v>
      </c>
      <c r="I338" s="3">
        <v>15</v>
      </c>
      <c r="J338" s="27">
        <v>8.9138469061716898E-4</v>
      </c>
      <c r="K338" s="27" t="str">
        <f>IF(OR(LEFT(G338,3)="SRM", LEFT(G338,3)="IRM", LEFT(G338,3)="CRM"),"", IF((J338*100/H338)&gt;5,"x",""))</f>
        <v>x</v>
      </c>
      <c r="L338" s="26">
        <f>2*J338</f>
        <v>1.782769381234338E-3</v>
      </c>
      <c r="M338" s="20"/>
      <c r="N338" s="20"/>
      <c r="O338" s="58" t="str">
        <f>IF(F338="Repeatability","---", SQRT(L338^2+(N338*H338*0.01)^2)+ABS(M338)*0.01*H338)</f>
        <v>---</v>
      </c>
      <c r="P338" s="6" t="str">
        <f>IF(F338="Repeatability","---", O338*100/H338)</f>
        <v>---</v>
      </c>
      <c r="Q338" s="31" t="str">
        <f>IF(F338="Repeatability", "n/a",IF(E338="MG_P_KG",6,IF(E338="G_P_100G",2,"n/a")))</f>
        <v>n/a</v>
      </c>
      <c r="R338" s="34" t="str">
        <f>IF(Q338="n/a","-",2*(H338*2^(1-0.5*LOG(H338/(10^Q338))))/100)</f>
        <v>-</v>
      </c>
      <c r="S338" s="3">
        <f>IF(F338="Intermed. Precision","---",IF(LOG(J338/2)&lt;0,10^(TRUNC(LOG(J338/2))-1), 10^(TRUNC(LOG(J338/2)))))</f>
        <v>1E-4</v>
      </c>
      <c r="T338" s="4">
        <f>2*SQRT(2)*J338</f>
        <v>2.5212166375250915E-3</v>
      </c>
      <c r="U338" s="22">
        <f>IF(F338="Repeatability",10*J338,"---")</f>
        <v>8.9138469061716893E-3</v>
      </c>
      <c r="V338" s="22" t="str">
        <f>IF(AND(U338&gt;H338,U338&lt;&gt;"---"),"x","")</f>
        <v>x</v>
      </c>
      <c r="W338" s="52">
        <v>42101</v>
      </c>
    </row>
    <row r="339" spans="1:23" ht="25.5" customHeight="1">
      <c r="A339" s="65" t="s">
        <v>29</v>
      </c>
      <c r="B339" s="8" t="s">
        <v>179</v>
      </c>
      <c r="C339" s="61"/>
      <c r="D339" s="10" t="s">
        <v>174</v>
      </c>
      <c r="E339" s="3" t="s">
        <v>30</v>
      </c>
      <c r="F339" s="42" t="s">
        <v>23</v>
      </c>
      <c r="G339" s="22" t="s">
        <v>4</v>
      </c>
      <c r="H339" s="37">
        <v>3.0406666666666698E-3</v>
      </c>
      <c r="I339" s="3">
        <v>15</v>
      </c>
      <c r="J339" s="27">
        <v>1.05452042812519E-3</v>
      </c>
      <c r="K339" s="27" t="str">
        <f>IF(OR(LEFT(G339,3)="SRM", LEFT(G339,3)="IRM", LEFT(G339,3)="CRM"),"", IF((J339*100/H339)&gt;5,"x",""))</f>
        <v>x</v>
      </c>
      <c r="L339" s="26">
        <f>2*J339</f>
        <v>2.10904085625038E-3</v>
      </c>
      <c r="M339" s="20"/>
      <c r="N339" s="20"/>
      <c r="O339" s="58">
        <f>IF(F339="Repeatability","---", SQRT(L339^2+(N339*H339*0.01)^2)+ABS(M339)*0.01*H339)</f>
        <v>2.10904085625038E-3</v>
      </c>
      <c r="P339" s="6">
        <f>IF(F339="Repeatability","---", O339*100/H339)</f>
        <v>69.361133180784194</v>
      </c>
      <c r="Q339" s="31">
        <f>IF(F339="Repeatability", "n/a",IF(E339="MG_P_KG",6,IF(E339="G_P_100G",2,"n/a")))</f>
        <v>6</v>
      </c>
      <c r="R339" s="34">
        <f>IF(Q339="n/a","-",2*(H339*2^(1-0.5*LOG(H339/(10^Q339))))/100)</f>
        <v>2.3279290246103037E-3</v>
      </c>
      <c r="S339" s="3">
        <f>IF(F339="Intermed. Precision","---",IF(LOG(J339/2)&lt;0,10^(TRUNC(LOG(J339/2))-1), 10^(TRUNC(LOG(J339/2)))))</f>
        <v>1E-4</v>
      </c>
      <c r="T339" s="4">
        <f>2*SQRT(2)*J339</f>
        <v>2.9826341825082529E-3</v>
      </c>
      <c r="U339" s="22" t="str">
        <f>IF(F339="Repeatability",10*J339,"---")</f>
        <v>---</v>
      </c>
      <c r="V339" s="22" t="str">
        <f>IF(AND(U339&gt;H339,U339&lt;&gt;"---"),"x","")</f>
        <v/>
      </c>
      <c r="W339" s="52">
        <v>42101</v>
      </c>
    </row>
    <row r="340" spans="1:23" ht="25.5" hidden="1" customHeight="1">
      <c r="A340" s="65" t="s">
        <v>80</v>
      </c>
      <c r="B340" s="8" t="s">
        <v>179</v>
      </c>
      <c r="C340" s="61"/>
      <c r="D340" s="10" t="s">
        <v>174</v>
      </c>
      <c r="E340" s="3" t="s">
        <v>30</v>
      </c>
      <c r="F340" s="42" t="s">
        <v>24</v>
      </c>
      <c r="G340" s="22" t="s">
        <v>25</v>
      </c>
      <c r="H340" s="37">
        <v>6.6693333333333301E-3</v>
      </c>
      <c r="I340" s="3">
        <v>15</v>
      </c>
      <c r="J340" s="27">
        <v>6.9153211542680095E-4</v>
      </c>
      <c r="K340" s="27" t="str">
        <f>IF(OR(LEFT(G340,3)="SRM", LEFT(G340,3)="IRM", LEFT(G340,3)="CRM"),"", IF((J340*100/H340)&gt;5,"x",""))</f>
        <v>x</v>
      </c>
      <c r="L340" s="26">
        <f>2*J340</f>
        <v>1.3830642308536019E-3</v>
      </c>
      <c r="M340" s="20"/>
      <c r="N340" s="20"/>
      <c r="O340" s="58" t="str">
        <f>IF(F340="Repeatability","---", SQRT(L340^2+(N340*H340*0.01)^2)+ABS(M340)*0.01*H340)</f>
        <v>---</v>
      </c>
      <c r="P340" s="6" t="str">
        <f>IF(F340="Repeatability","---", O340*100/H340)</f>
        <v>---</v>
      </c>
      <c r="Q340" s="31" t="str">
        <f>IF(F340="Repeatability", "n/a",IF(E340="MG_P_KG",6,IF(E340="G_P_100G",2,"n/a")))</f>
        <v>n/a</v>
      </c>
      <c r="R340" s="34" t="str">
        <f>IF(Q340="n/a","-",2*(H340*2^(1-0.5*LOG(H340/(10^Q340))))/100)</f>
        <v>-</v>
      </c>
      <c r="S340" s="3">
        <f>IF(F340="Intermed. Precision","---",IF(LOG(J340/2)&lt;0,10^(TRUNC(LOG(J340/2))-1), 10^(TRUNC(LOG(J340/2)))))</f>
        <v>1E-4</v>
      </c>
      <c r="T340" s="4">
        <f>2*SQRT(2)*J340</f>
        <v>1.9559481929062772E-3</v>
      </c>
      <c r="U340" s="22">
        <f>IF(F340="Repeatability",10*J340,"---")</f>
        <v>6.9153211542680093E-3</v>
      </c>
      <c r="V340" s="22" t="str">
        <f>IF(AND(U340&gt;H340,U340&lt;&gt;"---"),"x","")</f>
        <v>x</v>
      </c>
      <c r="W340" s="52">
        <v>42101</v>
      </c>
    </row>
    <row r="341" spans="1:23" ht="25.5" hidden="1" customHeight="1">
      <c r="A341" s="73" t="s">
        <v>104</v>
      </c>
      <c r="B341" s="8" t="s">
        <v>179</v>
      </c>
      <c r="C341" s="61"/>
      <c r="D341" s="10" t="s">
        <v>174</v>
      </c>
      <c r="E341" s="3" t="s">
        <v>30</v>
      </c>
      <c r="F341" s="42" t="s">
        <v>24</v>
      </c>
      <c r="G341" s="22" t="s">
        <v>25</v>
      </c>
      <c r="H341" s="37">
        <v>0.12835933333333299</v>
      </c>
      <c r="I341" s="3">
        <v>15</v>
      </c>
      <c r="J341" s="27">
        <v>1.4850230076781099E-3</v>
      </c>
      <c r="K341" s="27" t="str">
        <f>IF(OR(LEFT(G341,3)="SRM", LEFT(G341,3)="IRM", LEFT(G341,3)="CRM"),"", IF((J341*100/H341)&gt;5,"x",""))</f>
        <v/>
      </c>
      <c r="L341" s="26">
        <f>2*J341</f>
        <v>2.9700460153562198E-3</v>
      </c>
      <c r="M341" s="20"/>
      <c r="N341" s="20"/>
      <c r="O341" s="58" t="str">
        <f>IF(F341="Repeatability","---", SQRT(L341^2+(N341*H341*0.01)^2)+ABS(M341)*0.01*H341)</f>
        <v>---</v>
      </c>
      <c r="P341" s="6" t="str">
        <f>IF(F341="Repeatability","---", O341*100/H341)</f>
        <v>---</v>
      </c>
      <c r="Q341" s="31" t="str">
        <f>IF(F341="Repeatability", "n/a",IF(E341="MG_P_KG",6,IF(E341="G_P_100G",2,"n/a")))</f>
        <v>n/a</v>
      </c>
      <c r="R341" s="34" t="str">
        <f>IF(Q341="n/a","-",2*(H341*2^(1-0.5*LOG(H341/(10^Q341))))/100)</f>
        <v>-</v>
      </c>
      <c r="S341" s="3">
        <f>IF(F341="Intermed. Precision","---",IF(LOG(J341/2)&lt;0,10^(TRUNC(LOG(J341/2))-1), 10^(TRUNC(LOG(J341/2)))))</f>
        <v>1E-4</v>
      </c>
      <c r="T341" s="4">
        <f>2*SQRT(2)*J341</f>
        <v>4.200279355788936E-3</v>
      </c>
      <c r="U341" s="22">
        <f>IF(F341="Repeatability",10*J341,"---")</f>
        <v>1.48502300767811E-2</v>
      </c>
      <c r="V341" s="22" t="str">
        <f>IF(AND(U341&gt;H341,U341&lt;&gt;"---"),"x","")</f>
        <v/>
      </c>
      <c r="W341" s="52">
        <v>42101</v>
      </c>
    </row>
    <row r="342" spans="1:23" ht="25.5" customHeight="1">
      <c r="A342" s="65" t="s">
        <v>175</v>
      </c>
      <c r="B342" s="8" t="s">
        <v>179</v>
      </c>
      <c r="C342" s="61"/>
      <c r="D342" s="10" t="s">
        <v>174</v>
      </c>
      <c r="E342" s="3" t="s">
        <v>30</v>
      </c>
      <c r="F342" s="42" t="s">
        <v>23</v>
      </c>
      <c r="G342" s="22" t="s">
        <v>4</v>
      </c>
      <c r="H342" s="37">
        <v>3.6671428571428598E-2</v>
      </c>
      <c r="I342" s="3">
        <v>14</v>
      </c>
      <c r="J342" s="27">
        <v>1.9379702194379999E-3</v>
      </c>
      <c r="K342" s="27" t="str">
        <f>IF(OR(LEFT(G342,3)="SRM", LEFT(G342,3)="IRM", LEFT(G342,3)="CRM"),"", IF((J342*100/H342)&gt;5,"x",""))</f>
        <v>x</v>
      </c>
      <c r="L342" s="26">
        <f>2*J342</f>
        <v>3.8759404388759998E-3</v>
      </c>
      <c r="M342" s="20"/>
      <c r="N342" s="20"/>
      <c r="O342" s="58">
        <f>IF(F342="Repeatability","---", SQRT(L342^2+(N342*H342*0.01)^2)+ABS(M342)*0.01*H342)</f>
        <v>3.8759404388759998E-3</v>
      </c>
      <c r="P342" s="6">
        <f>IF(F342="Repeatability","---", O342*100/H342)</f>
        <v>10.569374005505251</v>
      </c>
      <c r="Q342" s="31">
        <f>IF(F342="Repeatability", "n/a",IF(E342="MG_P_KG",6,IF(E342="G_P_100G",2,"n/a")))</f>
        <v>6</v>
      </c>
      <c r="R342" s="34">
        <f>IF(Q342="n/a","-",2*(H342*2^(1-0.5*LOG(H342/(10^Q342))))/100)</f>
        <v>1.9300475145019747E-2</v>
      </c>
      <c r="S342" s="3">
        <f>IF(F342="Intermed. Precision","---",IF(LOG(J342/2)&lt;0,10^(TRUNC(LOG(J342/2))-1), 10^(TRUNC(LOG(J342/2)))))</f>
        <v>1E-4</v>
      </c>
      <c r="T342" s="4">
        <f>2*SQRT(2)*J342</f>
        <v>5.4814075356087654E-3</v>
      </c>
      <c r="U342" s="22" t="str">
        <f>IF(F342="Repeatability",10*J342,"---")</f>
        <v>---</v>
      </c>
      <c r="V342" s="22" t="str">
        <f>IF(AND(U342&gt;H342,U342&lt;&gt;"---"),"x","")</f>
        <v/>
      </c>
      <c r="W342" s="52">
        <v>42101</v>
      </c>
    </row>
    <row r="343" spans="1:23" ht="25.5" hidden="1" customHeight="1">
      <c r="A343" s="65" t="s">
        <v>77</v>
      </c>
      <c r="B343" s="8" t="s">
        <v>179</v>
      </c>
      <c r="C343" s="61"/>
      <c r="D343" s="10" t="s">
        <v>174</v>
      </c>
      <c r="E343" s="3" t="s">
        <v>30</v>
      </c>
      <c r="F343" s="42" t="s">
        <v>24</v>
      </c>
      <c r="G343" s="22" t="s">
        <v>25</v>
      </c>
      <c r="H343" s="37">
        <v>9.4422142857142899E-2</v>
      </c>
      <c r="I343" s="3">
        <v>14</v>
      </c>
      <c r="J343" s="27">
        <v>1.21765582751684E-3</v>
      </c>
      <c r="K343" s="27" t="str">
        <f>IF(OR(LEFT(G343,3)="SRM", LEFT(G343,3)="IRM", LEFT(G343,3)="CRM"),"", IF((J343*100/H343)&gt;5,"x",""))</f>
        <v/>
      </c>
      <c r="L343" s="26">
        <f>2*J343</f>
        <v>2.43531165503368E-3</v>
      </c>
      <c r="M343" s="20"/>
      <c r="N343" s="20"/>
      <c r="O343" s="58" t="str">
        <f>IF(F343="Repeatability","---", SQRT(L343^2+(N343*H343*0.01)^2)+ABS(M343)*0.01*H343)</f>
        <v>---</v>
      </c>
      <c r="P343" s="6" t="str">
        <f>IF(F343="Repeatability","---", O343*100/H343)</f>
        <v>---</v>
      </c>
      <c r="Q343" s="31" t="str">
        <f>IF(F343="Repeatability", "n/a",IF(E343="MG_P_KG",6,IF(E343="G_P_100G",2,"n/a")))</f>
        <v>n/a</v>
      </c>
      <c r="R343" s="34" t="str">
        <f>IF(Q343="n/a","-",2*(H343*2^(1-0.5*LOG(H343/(10^Q343))))/100)</f>
        <v>-</v>
      </c>
      <c r="S343" s="3">
        <f>IF(F343="Intermed. Precision","---",IF(LOG(J343/2)&lt;0,10^(TRUNC(LOG(J343/2))-1), 10^(TRUNC(LOG(J343/2)))))</f>
        <v>1E-4</v>
      </c>
      <c r="T343" s="4">
        <f>2*SQRT(2)*J343</f>
        <v>3.4440507711538987E-3</v>
      </c>
      <c r="U343" s="22">
        <f>IF(F343="Repeatability",10*J343,"---")</f>
        <v>1.2176558275168399E-2</v>
      </c>
      <c r="V343" s="22" t="str">
        <f>IF(AND(U343&gt;H343,U343&lt;&gt;"---"),"x","")</f>
        <v/>
      </c>
      <c r="W343" s="52">
        <v>42101</v>
      </c>
    </row>
    <row r="344" spans="1:23" ht="25.5" customHeight="1">
      <c r="A344" s="65" t="s">
        <v>61</v>
      </c>
      <c r="B344" s="8" t="s">
        <v>179</v>
      </c>
      <c r="C344" s="61"/>
      <c r="D344" s="10" t="s">
        <v>174</v>
      </c>
      <c r="E344" s="3" t="s">
        <v>30</v>
      </c>
      <c r="F344" s="42" t="s">
        <v>23</v>
      </c>
      <c r="G344" s="22" t="s">
        <v>4</v>
      </c>
      <c r="H344" s="37">
        <v>5.3100000000000001E-2</v>
      </c>
      <c r="I344" s="3">
        <v>13</v>
      </c>
      <c r="J344" s="27">
        <v>1.9763997668643701E-2</v>
      </c>
      <c r="K344" s="27" t="str">
        <f>IF(OR(LEFT(G344,3)="SRM", LEFT(G344,3)="IRM", LEFT(G344,3)="CRM"),"", IF((J344*100/H344)&gt;5,"x",""))</f>
        <v>x</v>
      </c>
      <c r="L344" s="26">
        <f>2*J344</f>
        <v>3.9527995337287403E-2</v>
      </c>
      <c r="M344" s="20"/>
      <c r="N344" s="20"/>
      <c r="O344" s="58">
        <f>IF(F344="Repeatability","---", SQRT(L344^2+(N344*H344*0.01)^2)+ABS(M344)*0.01*H344)</f>
        <v>3.9527995337287403E-2</v>
      </c>
      <c r="P344" s="6">
        <f>IF(F344="Repeatability","---", O344*100/H344)</f>
        <v>74.440669185098685</v>
      </c>
      <c r="Q344" s="31">
        <f>IF(F344="Repeatability", "n/a",IF(E344="MG_P_KG",6,IF(E344="G_P_100G",2,"n/a")))</f>
        <v>6</v>
      </c>
      <c r="R344" s="34">
        <f>IF(Q344="n/a","-",2*(H344*2^(1-0.5*LOG(H344/(10^Q344))))/100)</f>
        <v>2.6432418073422847E-2</v>
      </c>
      <c r="S344" s="3">
        <f>IF(F344="Intermed. Precision","---",IF(LOG(J344/2)&lt;0,10^(TRUNC(LOG(J344/2))-1), 10^(TRUNC(LOG(J344/2)))))</f>
        <v>1E-3</v>
      </c>
      <c r="T344" s="4">
        <f>2*SQRT(2)*J344</f>
        <v>5.5901027099412311E-2</v>
      </c>
      <c r="U344" s="22" t="str">
        <f>IF(F344="Repeatability",10*J344,"---")</f>
        <v>---</v>
      </c>
      <c r="V344" s="22" t="str">
        <f>IF(AND(U344&gt;H344,U344&lt;&gt;"---"),"x","")</f>
        <v/>
      </c>
      <c r="W344" s="52">
        <v>42101</v>
      </c>
    </row>
    <row r="345" spans="1:23" ht="25.5" customHeight="1">
      <c r="A345" s="65" t="s">
        <v>52</v>
      </c>
      <c r="B345" s="8" t="s">
        <v>179</v>
      </c>
      <c r="C345" s="61"/>
      <c r="D345" s="10" t="s">
        <v>174</v>
      </c>
      <c r="E345" s="3" t="s">
        <v>30</v>
      </c>
      <c r="F345" s="42" t="s">
        <v>23</v>
      </c>
      <c r="G345" s="22" t="s">
        <v>4</v>
      </c>
      <c r="H345" s="37">
        <v>2.4069230769230799E-3</v>
      </c>
      <c r="I345" s="3">
        <v>13</v>
      </c>
      <c r="J345" s="27">
        <v>7.5794763366911796E-4</v>
      </c>
      <c r="K345" s="27" t="str">
        <f>IF(OR(LEFT(G345,3)="SRM", LEFT(G345,3)="IRM", LEFT(G345,3)="CRM"),"", IF((J345*100/H345)&gt;5,"x",""))</f>
        <v>x</v>
      </c>
      <c r="L345" s="26">
        <f>2*J345</f>
        <v>1.5158952673382359E-3</v>
      </c>
      <c r="M345" s="20"/>
      <c r="N345" s="20"/>
      <c r="O345" s="58">
        <f>IF(F345="Repeatability","---", SQRT(L345^2+(N345*H345*0.01)^2)+ABS(M345)*0.01*H345)</f>
        <v>1.5158952673382359E-3</v>
      </c>
      <c r="P345" s="6">
        <f>IF(F345="Repeatability","---", O345*100/H345)</f>
        <v>62.98062791753609</v>
      </c>
      <c r="Q345" s="31">
        <f>IF(F345="Repeatability", "n/a",IF(E345="MG_P_KG",6,IF(E345="G_P_100G",2,"n/a")))</f>
        <v>6</v>
      </c>
      <c r="R345" s="34">
        <f>IF(Q345="n/a","-",2*(H345*2^(1-0.5*LOG(H345/(10^Q345))))/100)</f>
        <v>1.9087163726132161E-3</v>
      </c>
      <c r="S345" s="3">
        <f>IF(F345="Intermed. Precision","---",IF(LOG(J345/2)&lt;0,10^(TRUNC(LOG(J345/2))-1), 10^(TRUNC(LOG(J345/2)))))</f>
        <v>1E-4</v>
      </c>
      <c r="T345" s="4">
        <f>2*SQRT(2)*J345</f>
        <v>2.1437996462069222E-3</v>
      </c>
      <c r="U345" s="22" t="str">
        <f>IF(F345="Repeatability",10*J345,"---")</f>
        <v>---</v>
      </c>
      <c r="V345" s="22" t="str">
        <f>IF(AND(U345&gt;H345,U345&lt;&gt;"---"),"x","")</f>
        <v/>
      </c>
      <c r="W345" s="52">
        <v>42101</v>
      </c>
    </row>
    <row r="346" spans="1:23" ht="25.5" hidden="1" customHeight="1">
      <c r="A346" s="65" t="s">
        <v>129</v>
      </c>
      <c r="B346" s="8" t="s">
        <v>179</v>
      </c>
      <c r="C346" s="61"/>
      <c r="D346" s="10" t="s">
        <v>174</v>
      </c>
      <c r="E346" s="3" t="s">
        <v>30</v>
      </c>
      <c r="F346" s="42" t="s">
        <v>24</v>
      </c>
      <c r="G346" s="22" t="s">
        <v>25</v>
      </c>
      <c r="H346" s="37">
        <v>8.5307692307692298E-4</v>
      </c>
      <c r="I346" s="3">
        <v>13</v>
      </c>
      <c r="J346" s="27">
        <v>1.04403065089105E-4</v>
      </c>
      <c r="K346" s="27" t="str">
        <f>IF(OR(LEFT(G346,3)="SRM", LEFT(G346,3)="IRM", LEFT(G346,3)="CRM"),"", IF((J346*100/H346)&gt;5,"x",""))</f>
        <v>x</v>
      </c>
      <c r="L346" s="26">
        <f>2*J346</f>
        <v>2.0880613017821E-4</v>
      </c>
      <c r="M346" s="20"/>
      <c r="N346" s="20"/>
      <c r="O346" s="58" t="str">
        <f>IF(F346="Repeatability","---", SQRT(L346^2+(N346*H346*0.01)^2)+ABS(M346)*0.01*H346)</f>
        <v>---</v>
      </c>
      <c r="P346" s="6" t="str">
        <f>IF(F346="Repeatability","---", O346*100/H346)</f>
        <v>---</v>
      </c>
      <c r="Q346" s="31" t="str">
        <f>IF(F346="Repeatability", "n/a",IF(E346="MG_P_KG",6,IF(E346="G_P_100G",2,"n/a")))</f>
        <v>n/a</v>
      </c>
      <c r="R346" s="34" t="str">
        <f>IF(Q346="n/a","-",2*(H346*2^(1-0.5*LOG(H346/(10^Q346))))/100)</f>
        <v>-</v>
      </c>
      <c r="S346" s="3">
        <f>IF(F346="Intermed. Precision","---",IF(LOG(J346/2)&lt;0,10^(TRUNC(LOG(J346/2))-1), 10^(TRUNC(LOG(J346/2)))))</f>
        <v>1.0000000000000001E-5</v>
      </c>
      <c r="T346" s="4">
        <f>2*SQRT(2)*J346</f>
        <v>2.9529646120466659E-4</v>
      </c>
      <c r="U346" s="22">
        <f>IF(F346="Repeatability",10*J346,"---")</f>
        <v>1.0440306508910501E-3</v>
      </c>
      <c r="V346" s="22" t="str">
        <f>IF(AND(U346&gt;H346,U346&lt;&gt;"---"),"x","")</f>
        <v>x</v>
      </c>
      <c r="W346" s="52">
        <v>42101</v>
      </c>
    </row>
    <row r="347" spans="1:23" ht="25.5" customHeight="1">
      <c r="A347" s="65" t="s">
        <v>71</v>
      </c>
      <c r="B347" s="8" t="s">
        <v>179</v>
      </c>
      <c r="C347" s="61"/>
      <c r="D347" s="10" t="s">
        <v>174</v>
      </c>
      <c r="E347" s="3" t="s">
        <v>30</v>
      </c>
      <c r="F347" s="42" t="s">
        <v>23</v>
      </c>
      <c r="G347" s="22" t="s">
        <v>4</v>
      </c>
      <c r="H347" s="37">
        <v>2.04833333333333E-3</v>
      </c>
      <c r="I347" s="3">
        <v>12</v>
      </c>
      <c r="J347" s="27">
        <v>1.0331767354459099E-3</v>
      </c>
      <c r="K347" s="27" t="str">
        <f>IF(OR(LEFT(G347,3)="SRM", LEFT(G347,3)="IRM", LEFT(G347,3)="CRM"),"", IF((J347*100/H347)&gt;5,"x",""))</f>
        <v>x</v>
      </c>
      <c r="L347" s="26">
        <f>2*J347</f>
        <v>2.0663534708918198E-3</v>
      </c>
      <c r="M347" s="20"/>
      <c r="N347" s="20"/>
      <c r="O347" s="58">
        <f>IF(F347="Repeatability","---", SQRT(L347^2+(N347*H347*0.01)^2)+ABS(M347)*0.01*H347)</f>
        <v>2.0663534708918198E-3</v>
      </c>
      <c r="P347" s="6">
        <f>IF(F347="Repeatability","---", O347*100/H347)</f>
        <v>100.87974634134207</v>
      </c>
      <c r="Q347" s="31">
        <f>IF(F347="Repeatability", "n/a",IF(E347="MG_P_KG",6,IF(E347="G_P_100G",2,"n/a")))</f>
        <v>6</v>
      </c>
      <c r="R347" s="34">
        <f>IF(Q347="n/a","-",2*(H347*2^(1-0.5*LOG(H347/(10^Q347))))/100)</f>
        <v>1.6642751890817104E-3</v>
      </c>
      <c r="S347" s="3">
        <f>IF(F347="Intermed. Precision","---",IF(LOG(J347/2)&lt;0,10^(TRUNC(LOG(J347/2))-1), 10^(TRUNC(LOG(J347/2)))))</f>
        <v>1E-4</v>
      </c>
      <c r="T347" s="4">
        <f>2*SQRT(2)*J347</f>
        <v>2.9222651031919301E-3</v>
      </c>
      <c r="U347" s="22" t="str">
        <f>IF(F347="Repeatability",10*J347,"---")</f>
        <v>---</v>
      </c>
      <c r="V347" s="22" t="str">
        <f>IF(AND(U347&gt;H347,U347&lt;&gt;"---"),"x","")</f>
        <v/>
      </c>
      <c r="W347" s="52">
        <v>42101</v>
      </c>
    </row>
    <row r="348" spans="1:23" ht="25.5" hidden="1" customHeight="1">
      <c r="A348" s="65" t="s">
        <v>161</v>
      </c>
      <c r="B348" s="8" t="s">
        <v>179</v>
      </c>
      <c r="C348" s="61"/>
      <c r="D348" s="10" t="s">
        <v>174</v>
      </c>
      <c r="E348" s="3" t="s">
        <v>30</v>
      </c>
      <c r="F348" s="42" t="s">
        <v>24</v>
      </c>
      <c r="G348" s="22" t="s">
        <v>25</v>
      </c>
      <c r="H348" s="37">
        <v>3.8736363636363599E-3</v>
      </c>
      <c r="I348" s="3">
        <v>11</v>
      </c>
      <c r="J348" s="27">
        <v>1.4750269643144E-3</v>
      </c>
      <c r="K348" s="27" t="str">
        <f>IF(OR(LEFT(G348,3)="SRM", LEFT(G348,3)="IRM", LEFT(G348,3)="CRM"),"", IF((J348*100/H348)&gt;5,"x",""))</f>
        <v>x</v>
      </c>
      <c r="L348" s="26">
        <f>2*J348</f>
        <v>2.9500539286287999E-3</v>
      </c>
      <c r="M348" s="20"/>
      <c r="N348" s="20"/>
      <c r="O348" s="58" t="str">
        <f>IF(F348="Repeatability","---", SQRT(L348^2+(N348*H348*0.01)^2)+ABS(M348)*0.01*H348)</f>
        <v>---</v>
      </c>
      <c r="P348" s="6" t="str">
        <f>IF(F348="Repeatability","---", O348*100/H348)</f>
        <v>---</v>
      </c>
      <c r="Q348" s="31" t="str">
        <f>IF(F348="Repeatability", "n/a",IF(E348="MG_P_KG",6,IF(E348="G_P_100G",2,"n/a")))</f>
        <v>n/a</v>
      </c>
      <c r="R348" s="34" t="str">
        <f>IF(Q348="n/a","-",2*(H348*2^(1-0.5*LOG(H348/(10^Q348))))/100)</f>
        <v>-</v>
      </c>
      <c r="S348" s="3">
        <f>IF(F348="Intermed. Precision","---",IF(LOG(J348/2)&lt;0,10^(TRUNC(LOG(J348/2))-1), 10^(TRUNC(LOG(J348/2)))))</f>
        <v>1E-4</v>
      </c>
      <c r="T348" s="4">
        <f>2*SQRT(2)*J348</f>
        <v>4.1720062755988795E-3</v>
      </c>
      <c r="U348" s="22">
        <f>IF(F348="Repeatability",10*J348,"---")</f>
        <v>1.4750269643144E-2</v>
      </c>
      <c r="V348" s="22" t="str">
        <f>IF(AND(U348&gt;H348,U348&lt;&gt;"---"),"x","")</f>
        <v>x</v>
      </c>
      <c r="W348" s="52">
        <v>42101</v>
      </c>
    </row>
    <row r="349" spans="1:23" ht="25.5" customHeight="1">
      <c r="A349" s="65" t="s">
        <v>55</v>
      </c>
      <c r="B349" s="8" t="s">
        <v>179</v>
      </c>
      <c r="C349" s="61"/>
      <c r="D349" s="10" t="s">
        <v>174</v>
      </c>
      <c r="E349" s="3" t="s">
        <v>30</v>
      </c>
      <c r="F349" s="42" t="s">
        <v>23</v>
      </c>
      <c r="G349" s="22" t="s">
        <v>4</v>
      </c>
      <c r="H349" s="37">
        <v>1.6620909090909099E-2</v>
      </c>
      <c r="I349" s="3">
        <v>11</v>
      </c>
      <c r="J349" s="27">
        <v>1.4118958885130299E-3</v>
      </c>
      <c r="K349" s="27" t="str">
        <f>IF(OR(LEFT(G349,3)="SRM", LEFT(G349,3)="IRM", LEFT(G349,3)="CRM"),"", IF((J349*100/H349)&gt;5,"x",""))</f>
        <v>x</v>
      </c>
      <c r="L349" s="26">
        <f>2*J349</f>
        <v>2.8237917770260598E-3</v>
      </c>
      <c r="M349" s="20"/>
      <c r="N349" s="20"/>
      <c r="O349" s="58">
        <f>IF(F349="Repeatability","---", SQRT(L349^2+(N349*H349*0.01)^2)+ABS(M349)*0.01*H349)</f>
        <v>2.8237917770260598E-3</v>
      </c>
      <c r="P349" s="6">
        <f>IF(F349="Repeatability","---", O349*100/H349)</f>
        <v>16.989394271884613</v>
      </c>
      <c r="Q349" s="31">
        <f>IF(F349="Repeatability", "n/a",IF(E349="MG_P_KG",6,IF(E349="G_P_100G",2,"n/a")))</f>
        <v>6</v>
      </c>
      <c r="R349" s="34">
        <f>IF(Q349="n/a","-",2*(H349*2^(1-0.5*LOG(H349/(10^Q349))))/100)</f>
        <v>9.8542345528086633E-3</v>
      </c>
      <c r="S349" s="3">
        <f>IF(F349="Intermed. Precision","---",IF(LOG(J349/2)&lt;0,10^(TRUNC(LOG(J349/2))-1), 10^(TRUNC(LOG(J349/2)))))</f>
        <v>1E-4</v>
      </c>
      <c r="T349" s="4">
        <f>2*SQRT(2)*J349</f>
        <v>3.993444628387877E-3</v>
      </c>
      <c r="U349" s="22" t="str">
        <f>IF(F349="Repeatability",10*J349,"---")</f>
        <v>---</v>
      </c>
      <c r="V349" s="22" t="str">
        <f>IF(AND(U349&gt;H349,U349&lt;&gt;"---"),"x","")</f>
        <v/>
      </c>
      <c r="W349" s="52">
        <v>42101</v>
      </c>
    </row>
    <row r="350" spans="1:23" ht="25.5" hidden="1" customHeight="1">
      <c r="A350" s="65" t="s">
        <v>176</v>
      </c>
      <c r="B350" s="8" t="s">
        <v>179</v>
      </c>
      <c r="C350" s="61"/>
      <c r="D350" s="10" t="s">
        <v>174</v>
      </c>
      <c r="E350" s="3" t="s">
        <v>30</v>
      </c>
      <c r="F350" s="42" t="s">
        <v>24</v>
      </c>
      <c r="G350" s="22" t="s">
        <v>25</v>
      </c>
      <c r="H350" s="37">
        <v>3.8527272727272698E-3</v>
      </c>
      <c r="I350" s="3">
        <v>11</v>
      </c>
      <c r="J350" s="27">
        <v>5.7513634747059599E-4</v>
      </c>
      <c r="K350" s="27" t="str">
        <f>IF(OR(LEFT(G350,3)="SRM", LEFT(G350,3)="IRM", LEFT(G350,3)="CRM"),"", IF((J350*100/H350)&gt;5,"x",""))</f>
        <v>x</v>
      </c>
      <c r="L350" s="26">
        <f>2*J350</f>
        <v>1.150272694941192E-3</v>
      </c>
      <c r="M350" s="20"/>
      <c r="N350" s="20"/>
      <c r="O350" s="58" t="str">
        <f>IF(F350="Repeatability","---", SQRT(L350^2+(N350*H350*0.01)^2)+ABS(M350)*0.01*H350)</f>
        <v>---</v>
      </c>
      <c r="P350" s="6" t="str">
        <f>IF(F350="Repeatability","---", O350*100/H350)</f>
        <v>---</v>
      </c>
      <c r="Q350" s="31" t="str">
        <f>IF(F350="Repeatability", "n/a",IF(E350="MG_P_KG",6,IF(E350="G_P_100G",2,"n/a")))</f>
        <v>n/a</v>
      </c>
      <c r="R350" s="34" t="str">
        <f>IF(Q350="n/a","-",2*(H350*2^(1-0.5*LOG(H350/(10^Q350))))/100)</f>
        <v>-</v>
      </c>
      <c r="S350" s="3">
        <f>IF(F350="Intermed. Precision","---",IF(LOG(J350/2)&lt;0,10^(TRUNC(LOG(J350/2))-1), 10^(TRUNC(LOG(J350/2)))))</f>
        <v>1E-4</v>
      </c>
      <c r="T350" s="4">
        <f>2*SQRT(2)*J350</f>
        <v>1.6267312456132836E-3</v>
      </c>
      <c r="U350" s="22">
        <f>IF(F350="Repeatability",10*J350,"---")</f>
        <v>5.7513634747059601E-3</v>
      </c>
      <c r="V350" s="22" t="str">
        <f>IF(AND(U350&gt;H350,U350&lt;&gt;"---"),"x","")</f>
        <v>x</v>
      </c>
      <c r="W350" s="52">
        <v>42101</v>
      </c>
    </row>
    <row r="351" spans="1:23" ht="25.5" customHeight="1">
      <c r="A351" s="65" t="s">
        <v>103</v>
      </c>
      <c r="B351" s="8" t="s">
        <v>179</v>
      </c>
      <c r="C351" s="61"/>
      <c r="D351" s="10" t="s">
        <v>174</v>
      </c>
      <c r="E351" s="3" t="s">
        <v>30</v>
      </c>
      <c r="F351" s="42" t="s">
        <v>23</v>
      </c>
      <c r="G351" s="22" t="s">
        <v>4</v>
      </c>
      <c r="H351" s="37">
        <v>1.0768E-2</v>
      </c>
      <c r="I351" s="3">
        <v>10</v>
      </c>
      <c r="J351" s="27">
        <v>9.7813087058941091E-4</v>
      </c>
      <c r="K351" s="27" t="str">
        <f>IF(OR(LEFT(G351,3)="SRM", LEFT(G351,3)="IRM", LEFT(G351,3)="CRM"),"", IF((J351*100/H351)&gt;5,"x",""))</f>
        <v>x</v>
      </c>
      <c r="L351" s="26">
        <f>2*J351</f>
        <v>1.9562617411788218E-3</v>
      </c>
      <c r="M351" s="20"/>
      <c r="N351" s="20"/>
      <c r="O351" s="58">
        <f>IF(F351="Repeatability","---", SQRT(L351^2+(N351*H351*0.01)^2)+ABS(M351)*0.01*H351)</f>
        <v>1.9562617411788218E-3</v>
      </c>
      <c r="P351" s="6">
        <f>IF(F351="Repeatability","---", O351*100/H351)</f>
        <v>18.167363866816697</v>
      </c>
      <c r="Q351" s="31">
        <f>IF(F351="Repeatability", "n/a",IF(E351="MG_P_KG",6,IF(E351="G_P_100G",2,"n/a")))</f>
        <v>6</v>
      </c>
      <c r="R351" s="34">
        <f>IF(Q351="n/a","-",2*(H351*2^(1-0.5*LOG(H351/(10^Q351))))/100)</f>
        <v>6.815193866026136E-3</v>
      </c>
      <c r="S351" s="3">
        <f>IF(F351="Intermed. Precision","---",IF(LOG(J351/2)&lt;0,10^(TRUNC(LOG(J351/2))-1), 10^(TRUNC(LOG(J351/2)))))</f>
        <v>1E-4</v>
      </c>
      <c r="T351" s="4">
        <f>2*SQRT(2)*J351</f>
        <v>2.7665718859266955E-3</v>
      </c>
      <c r="U351" s="22" t="str">
        <f>IF(F351="Repeatability",10*J351,"---")</f>
        <v>---</v>
      </c>
      <c r="V351" s="22" t="str">
        <f>IF(AND(U351&gt;H351,U351&lt;&gt;"---"),"x","")</f>
        <v/>
      </c>
      <c r="W351" s="52">
        <v>42101</v>
      </c>
    </row>
    <row r="352" spans="1:23" ht="25.5" customHeight="1">
      <c r="A352" s="65" t="s">
        <v>119</v>
      </c>
      <c r="B352" s="8" t="s">
        <v>179</v>
      </c>
      <c r="C352" s="61"/>
      <c r="D352" s="10" t="s">
        <v>174</v>
      </c>
      <c r="E352" s="3" t="s">
        <v>30</v>
      </c>
      <c r="F352" s="42" t="s">
        <v>23</v>
      </c>
      <c r="G352" s="22" t="s">
        <v>4</v>
      </c>
      <c r="H352" s="37">
        <v>3.6462222222222201E-2</v>
      </c>
      <c r="I352" s="3">
        <v>9</v>
      </c>
      <c r="J352" s="27">
        <v>1.5632415929016801E-2</v>
      </c>
      <c r="K352" s="27" t="str">
        <f>IF(OR(LEFT(G352,3)="SRM", LEFT(G352,3)="IRM", LEFT(G352,3)="CRM"),"", IF((J352*100/H352)&gt;5,"x",""))</f>
        <v>x</v>
      </c>
      <c r="L352" s="26">
        <f>2*J352</f>
        <v>3.1264831858033602E-2</v>
      </c>
      <c r="M352" s="20"/>
      <c r="N352" s="20"/>
      <c r="O352" s="58">
        <f>IF(F352="Repeatability","---", SQRT(L352^2+(N352*H352*0.01)^2)+ABS(M352)*0.01*H352)</f>
        <v>3.1264831858033602E-2</v>
      </c>
      <c r="P352" s="6">
        <f>IF(F352="Repeatability","---", O352*100/H352)</f>
        <v>85.745821161111223</v>
      </c>
      <c r="Q352" s="31">
        <f>IF(F352="Repeatability", "n/a",IF(E352="MG_P_KG",6,IF(E352="G_P_100G",2,"n/a")))</f>
        <v>6</v>
      </c>
      <c r="R352" s="34">
        <f>IF(Q352="n/a","-",2*(H352*2^(1-0.5*LOG(H352/(10^Q352))))/100)</f>
        <v>1.9206900631997897E-2</v>
      </c>
      <c r="S352" s="3">
        <f>IF(F352="Intermed. Precision","---",IF(LOG(J352/2)&lt;0,10^(TRUNC(LOG(J352/2))-1), 10^(TRUNC(LOG(J352/2)))))</f>
        <v>1E-3</v>
      </c>
      <c r="T352" s="4">
        <f>2*SQRT(2)*J352</f>
        <v>4.4215149238945539E-2</v>
      </c>
      <c r="U352" s="22" t="str">
        <f>IF(F352="Repeatability",10*J352,"---")</f>
        <v>---</v>
      </c>
      <c r="V352" s="22" t="str">
        <f>IF(AND(U352&gt;H352,U352&lt;&gt;"---"),"x","")</f>
        <v/>
      </c>
      <c r="W352" s="52">
        <v>42101</v>
      </c>
    </row>
    <row r="353" spans="1:23" ht="25.5" hidden="1" customHeight="1">
      <c r="A353" s="65" t="s">
        <v>74</v>
      </c>
      <c r="B353" s="8" t="s">
        <v>179</v>
      </c>
      <c r="C353" s="61"/>
      <c r="D353" s="10" t="s">
        <v>174</v>
      </c>
      <c r="E353" s="3" t="s">
        <v>30</v>
      </c>
      <c r="F353" s="42" t="s">
        <v>24</v>
      </c>
      <c r="G353" s="22" t="s">
        <v>25</v>
      </c>
      <c r="H353" s="37">
        <v>1.87571428571429E-3</v>
      </c>
      <c r="I353" s="3">
        <v>7</v>
      </c>
      <c r="J353" s="27">
        <v>6.4473139479055295E-4</v>
      </c>
      <c r="K353" s="27" t="str">
        <f>IF(OR(LEFT(G353,3)="SRM", LEFT(G353,3)="IRM", LEFT(G353,3)="CRM"),"", IF((J353*100/H353)&gt;5,"x",""))</f>
        <v>x</v>
      </c>
      <c r="L353" s="26">
        <f>2*J353</f>
        <v>1.2894627895811059E-3</v>
      </c>
      <c r="M353" s="20"/>
      <c r="N353" s="20"/>
      <c r="O353" s="58" t="str">
        <f>IF(F353="Repeatability","---", SQRT(L353^2+(N353*H353*0.01)^2)+ABS(M353)*0.01*H353)</f>
        <v>---</v>
      </c>
      <c r="P353" s="6" t="str">
        <f>IF(F353="Repeatability","---", O353*100/H353)</f>
        <v>---</v>
      </c>
      <c r="Q353" s="31" t="str">
        <f>IF(F353="Repeatability", "n/a",IF(E353="MG_P_KG",6,IF(E353="G_P_100G",2,"n/a")))</f>
        <v>n/a</v>
      </c>
      <c r="R353" s="34" t="str">
        <f>IF(Q353="n/a","-",2*(H353*2^(1-0.5*LOG(H353/(10^Q353))))/100)</f>
        <v>-</v>
      </c>
      <c r="S353" s="3">
        <f>IF(F353="Intermed. Precision","---",IF(LOG(J353/2)&lt;0,10^(TRUNC(LOG(J353/2))-1), 10^(TRUNC(LOG(J353/2)))))</f>
        <v>1E-4</v>
      </c>
      <c r="T353" s="4">
        <f>2*SQRT(2)*J353</f>
        <v>1.8235757652010445E-3</v>
      </c>
      <c r="U353" s="22">
        <f>IF(F353="Repeatability",10*J353,"---")</f>
        <v>6.4473139479055298E-3</v>
      </c>
      <c r="V353" s="22" t="str">
        <f>IF(AND(U353&gt;H353,U353&lt;&gt;"---"),"x","")</f>
        <v>x</v>
      </c>
      <c r="W353" s="52">
        <v>42101</v>
      </c>
    </row>
    <row r="354" spans="1:23" ht="25.5" hidden="1" customHeight="1">
      <c r="A354" s="65" t="s">
        <v>34</v>
      </c>
      <c r="B354" s="8" t="s">
        <v>179</v>
      </c>
      <c r="C354" s="61"/>
      <c r="D354" s="10" t="s">
        <v>174</v>
      </c>
      <c r="E354" s="3" t="s">
        <v>30</v>
      </c>
      <c r="F354" s="42" t="s">
        <v>24</v>
      </c>
      <c r="G354" s="22" t="s">
        <v>25</v>
      </c>
      <c r="H354" s="37">
        <v>4.3499999999999997E-3</v>
      </c>
      <c r="I354" s="3">
        <v>7</v>
      </c>
      <c r="J354" s="27">
        <v>1.2580057914924601E-3</v>
      </c>
      <c r="K354" s="27" t="str">
        <f>IF(OR(LEFT(G354,3)="SRM", LEFT(G354,3)="IRM", LEFT(G354,3)="CRM"),"", IF((J354*100/H354)&gt;5,"x",""))</f>
        <v>x</v>
      </c>
      <c r="L354" s="26">
        <f>2*J354</f>
        <v>2.5160115829849202E-3</v>
      </c>
      <c r="M354" s="20"/>
      <c r="N354" s="20"/>
      <c r="O354" s="58" t="str">
        <f>IF(F354="Repeatability","---", SQRT(L354^2+(N354*H354*0.01)^2)+ABS(M354)*0.01*H354)</f>
        <v>---</v>
      </c>
      <c r="P354" s="6" t="str">
        <f>IF(F354="Repeatability","---", O354*100/H354)</f>
        <v>---</v>
      </c>
      <c r="Q354" s="31" t="str">
        <f>IF(F354="Repeatability", "n/a",IF(E354="MG_P_KG",6,IF(E354="G_P_100G",2,"n/a")))</f>
        <v>n/a</v>
      </c>
      <c r="R354" s="34" t="str">
        <f>IF(Q354="n/a","-",2*(H354*2^(1-0.5*LOG(H354/(10^Q354))))/100)</f>
        <v>-</v>
      </c>
      <c r="S354" s="3">
        <f>IF(F354="Intermed. Precision","---",IF(LOG(J354/2)&lt;0,10^(TRUNC(LOG(J354/2))-1), 10^(TRUNC(LOG(J354/2)))))</f>
        <v>1E-4</v>
      </c>
      <c r="T354" s="4">
        <f>2*SQRT(2)*J354</f>
        <v>3.5581777037450744E-3</v>
      </c>
      <c r="U354" s="22">
        <f>IF(F354="Repeatability",10*J354,"---")</f>
        <v>1.25800579149246E-2</v>
      </c>
      <c r="V354" s="22" t="str">
        <f>IF(AND(U354&gt;H354,U354&lt;&gt;"---"),"x","")</f>
        <v>x</v>
      </c>
      <c r="W354" s="52">
        <v>42101</v>
      </c>
    </row>
    <row r="355" spans="1:23" ht="25.5" customHeight="1">
      <c r="A355" s="65" t="s">
        <v>26</v>
      </c>
      <c r="B355" s="8" t="s">
        <v>331</v>
      </c>
      <c r="C355" s="61"/>
      <c r="D355" s="10" t="s">
        <v>174</v>
      </c>
      <c r="E355" s="3" t="s">
        <v>30</v>
      </c>
      <c r="F355" s="42" t="s">
        <v>23</v>
      </c>
      <c r="G355" s="22" t="s">
        <v>177</v>
      </c>
      <c r="H355" s="37">
        <v>2.3012878787878801E-3</v>
      </c>
      <c r="I355" s="3">
        <v>528</v>
      </c>
      <c r="J355" s="27">
        <v>5.96044399735635E-4</v>
      </c>
      <c r="K355" s="27" t="str">
        <f>IF(OR(LEFT(G355,3)="SRM", LEFT(G355,3)="IRM", LEFT(G355,3)="CRM"),"", IF((J355*100/H355)&gt;5,"x",""))</f>
        <v/>
      </c>
      <c r="L355" s="26">
        <f>2*J355</f>
        <v>1.19208879947127E-3</v>
      </c>
      <c r="M355" s="20"/>
      <c r="N355" s="20"/>
      <c r="O355" s="58">
        <f>IF(F355="Repeatability","---", SQRT(L355^2+(N355*H355*0.01)^2)+ABS(M355)*0.01*H355)</f>
        <v>1.19208879947127E-3</v>
      </c>
      <c r="P355" s="6">
        <f>IF(F355="Repeatability","---", O355*100/H355)</f>
        <v>51.800942005532988</v>
      </c>
      <c r="Q355" s="31">
        <f>IF(F355="Repeatability", "n/a",IF(E355="MG_P_KG",6,IF(E355="G_P_100G",2,"n/a")))</f>
        <v>6</v>
      </c>
      <c r="R355" s="34">
        <f>IF(Q355="n/a","-",2*(H355*2^(1-0.5*LOG(H355/(10^Q355))))/100)</f>
        <v>1.8373160338533495E-3</v>
      </c>
      <c r="S355" s="3">
        <f>IF(F355="Intermed. Precision","---",IF(LOG(J355/2)&lt;0,10^(TRUNC(LOG(J355/2))-1), 10^(TRUNC(LOG(J355/2)))))</f>
        <v>1E-4</v>
      </c>
      <c r="T355" s="4">
        <f>2*SQRT(2)*J355</f>
        <v>1.6858681477653311E-3</v>
      </c>
      <c r="U355" s="22" t="str">
        <f>IF(F355="Repeatability",10*J355,"---")</f>
        <v>---</v>
      </c>
      <c r="V355" s="22" t="str">
        <f>IF(AND(U355&gt;H355,U355&lt;&gt;"---"),"x","")</f>
        <v/>
      </c>
      <c r="W355" s="52">
        <v>42222</v>
      </c>
    </row>
    <row r="356" spans="1:23" ht="25.5" hidden="1" customHeight="1">
      <c r="A356" s="65" t="s">
        <v>67</v>
      </c>
      <c r="B356" s="8" t="s">
        <v>331</v>
      </c>
      <c r="C356" s="61"/>
      <c r="D356" s="10" t="s">
        <v>174</v>
      </c>
      <c r="E356" s="3" t="s">
        <v>30</v>
      </c>
      <c r="F356" s="42" t="s">
        <v>24</v>
      </c>
      <c r="G356" s="22" t="s">
        <v>25</v>
      </c>
      <c r="H356" s="37">
        <v>7.8154626865671595E-3</v>
      </c>
      <c r="I356" s="3">
        <v>335</v>
      </c>
      <c r="J356" s="27">
        <v>4.4626927819055198E-4</v>
      </c>
      <c r="K356" s="27" t="str">
        <f>IF(OR(LEFT(G356,3)="SRM", LEFT(G356,3)="IRM", LEFT(G356,3)="CRM"),"", IF((J356*100/H356)&gt;5,"x",""))</f>
        <v>x</v>
      </c>
      <c r="L356" s="26">
        <f>2*J356</f>
        <v>8.9253855638110396E-4</v>
      </c>
      <c r="M356" s="20"/>
      <c r="N356" s="20"/>
      <c r="O356" s="58" t="str">
        <f>IF(F356="Repeatability","---", SQRT(L356^2+(N356*H356*0.01)^2)+ABS(M356)*0.01*H356)</f>
        <v>---</v>
      </c>
      <c r="P356" s="6" t="str">
        <f>IF(F356="Repeatability","---", O356*100/H356)</f>
        <v>---</v>
      </c>
      <c r="Q356" s="31" t="str">
        <f>IF(F356="Repeatability", "n/a",IF(E356="MG_P_KG",6,IF(E356="G_P_100G",2,"n/a")))</f>
        <v>n/a</v>
      </c>
      <c r="R356" s="34" t="str">
        <f>IF(Q356="n/a","-",2*(H356*2^(1-0.5*LOG(H356/(10^Q356))))/100)</f>
        <v>-</v>
      </c>
      <c r="S356" s="3">
        <f>IF(F356="Intermed. Precision","---",IF(LOG(J356/2)&lt;0,10^(TRUNC(LOG(J356/2))-1), 10^(TRUNC(LOG(J356/2)))))</f>
        <v>1E-4</v>
      </c>
      <c r="T356" s="4">
        <f>2*SQRT(2)*J356</f>
        <v>1.2622401313750608E-3</v>
      </c>
      <c r="U356" s="22">
        <f>IF(F356="Repeatability",10*J356,"---")</f>
        <v>4.4626927819055202E-3</v>
      </c>
      <c r="V356" s="22" t="str">
        <f>IF(AND(U356&gt;H356,U356&lt;&gt;"---"),"x","")</f>
        <v/>
      </c>
      <c r="W356" s="52">
        <v>42202</v>
      </c>
    </row>
    <row r="357" spans="1:23" ht="25.5" hidden="1" customHeight="1">
      <c r="A357" s="65" t="s">
        <v>71</v>
      </c>
      <c r="B357" s="8" t="s">
        <v>331</v>
      </c>
      <c r="C357" s="61"/>
      <c r="D357" s="10" t="s">
        <v>174</v>
      </c>
      <c r="E357" s="3" t="s">
        <v>30</v>
      </c>
      <c r="F357" s="42" t="s">
        <v>24</v>
      </c>
      <c r="G357" s="22" t="s">
        <v>25</v>
      </c>
      <c r="H357" s="37">
        <v>1.33012109375E-2</v>
      </c>
      <c r="I357" s="3">
        <v>256</v>
      </c>
      <c r="J357" s="27">
        <v>5.5977046076941201E-4</v>
      </c>
      <c r="K357" s="27" t="str">
        <f>IF(OR(LEFT(G357,3)="SRM", LEFT(G357,3)="IRM", LEFT(G357,3)="CRM"),"", IF((J357*100/H357)&gt;5,"x",""))</f>
        <v/>
      </c>
      <c r="L357" s="26">
        <f>2*J357</f>
        <v>1.119540921538824E-3</v>
      </c>
      <c r="M357" s="20"/>
      <c r="N357" s="20"/>
      <c r="O357" s="58" t="str">
        <f>IF(F357="Repeatability","---", SQRT(L357^2+(N357*H357*0.01)^2)+ABS(M357)*0.01*H357)</f>
        <v>---</v>
      </c>
      <c r="P357" s="6" t="str">
        <f>IF(F357="Repeatability","---", O357*100/H357)</f>
        <v>---</v>
      </c>
      <c r="Q357" s="31" t="str">
        <f>IF(F357="Repeatability", "n/a",IF(E357="MG_P_KG",6,IF(E357="G_P_100G",2,"n/a")))</f>
        <v>n/a</v>
      </c>
      <c r="R357" s="34" t="str">
        <f>IF(Q357="n/a","-",2*(H357*2^(1-0.5*LOG(H357/(10^Q357))))/100)</f>
        <v>-</v>
      </c>
      <c r="S357" s="3">
        <f>IF(F357="Intermed. Precision","---",IF(LOG(J357/2)&lt;0,10^(TRUNC(LOG(J357/2))-1), 10^(TRUNC(LOG(J357/2)))))</f>
        <v>1E-4</v>
      </c>
      <c r="T357" s="4">
        <f>2*SQRT(2)*J357</f>
        <v>1.5832699548718782E-3</v>
      </c>
      <c r="U357" s="22">
        <f>IF(F357="Repeatability",10*J357,"---")</f>
        <v>5.5977046076941201E-3</v>
      </c>
      <c r="V357" s="22" t="str">
        <f>IF(AND(U357&gt;H357,U357&lt;&gt;"---"),"x","")</f>
        <v/>
      </c>
      <c r="W357" s="52">
        <v>42175</v>
      </c>
    </row>
    <row r="358" spans="1:23" ht="25.5" customHeight="1">
      <c r="A358" s="65" t="s">
        <v>26</v>
      </c>
      <c r="B358" s="8" t="s">
        <v>331</v>
      </c>
      <c r="C358" s="61"/>
      <c r="D358" s="10" t="s">
        <v>174</v>
      </c>
      <c r="E358" s="3" t="s">
        <v>30</v>
      </c>
      <c r="F358" s="42" t="s">
        <v>23</v>
      </c>
      <c r="G358" s="22" t="s">
        <v>124</v>
      </c>
      <c r="H358" s="37">
        <v>7.4097883597883602E-3</v>
      </c>
      <c r="I358" s="3">
        <v>189</v>
      </c>
      <c r="J358" s="27">
        <v>5.6278558487636804E-4</v>
      </c>
      <c r="K358" s="27" t="str">
        <f>IF(OR(LEFT(G358,3)="SRM", LEFT(G358,3)="IRM", LEFT(G358,3)="CRM"),"", IF((J358*100/H358)&gt;5,"x",""))</f>
        <v/>
      </c>
      <c r="L358" s="26">
        <f>2*J358</f>
        <v>1.1255711697527361E-3</v>
      </c>
      <c r="M358" s="20"/>
      <c r="N358" s="20"/>
      <c r="O358" s="58">
        <f>IF(F358="Repeatability","---", SQRT(L358^2+(N358*H358*0.01)^2)+ABS(M358)*0.01*H358)</f>
        <v>1.1255711697527361E-3</v>
      </c>
      <c r="P358" s="6">
        <f>IF(F358="Repeatability","---", O358*100/H358)</f>
        <v>15.190328186173524</v>
      </c>
      <c r="Q358" s="31">
        <f>IF(F358="Repeatability", "n/a",IF(E358="MG_P_KG",6,IF(E358="G_P_100G",2,"n/a")))</f>
        <v>6</v>
      </c>
      <c r="R358" s="34">
        <f>IF(Q358="n/a","-",2*(H358*2^(1-0.5*LOG(H358/(10^Q358))))/100)</f>
        <v>4.9611454167588749E-3</v>
      </c>
      <c r="S358" s="3">
        <f>IF(F358="Intermed. Precision","---",IF(LOG(J358/2)&lt;0,10^(TRUNC(LOG(J358/2))-1), 10^(TRUNC(LOG(J358/2)))))</f>
        <v>1E-4</v>
      </c>
      <c r="T358" s="4">
        <f>2*SQRT(2)*J358</f>
        <v>1.5917980136804686E-3</v>
      </c>
      <c r="U358" s="22" t="str">
        <f>IF(F358="Repeatability",10*J358,"---")</f>
        <v>---</v>
      </c>
      <c r="V358" s="22" t="str">
        <f>IF(AND(U358&gt;H358,U358&lt;&gt;"---"),"x","")</f>
        <v/>
      </c>
      <c r="W358" s="52">
        <v>42220</v>
      </c>
    </row>
    <row r="359" spans="1:23" ht="25.5" hidden="1" customHeight="1">
      <c r="A359" s="65" t="s">
        <v>69</v>
      </c>
      <c r="B359" s="8" t="s">
        <v>331</v>
      </c>
      <c r="C359" s="61"/>
      <c r="D359" s="10" t="s">
        <v>174</v>
      </c>
      <c r="E359" s="3" t="s">
        <v>30</v>
      </c>
      <c r="F359" s="42" t="s">
        <v>24</v>
      </c>
      <c r="G359" s="22" t="s">
        <v>25</v>
      </c>
      <c r="H359" s="37">
        <v>3.2081258278145702E-2</v>
      </c>
      <c r="I359" s="3">
        <v>151</v>
      </c>
      <c r="J359" s="27">
        <v>7.2082550175025704E-4</v>
      </c>
      <c r="K359" s="27" t="str">
        <f>IF(OR(LEFT(G359,3)="SRM", LEFT(G359,3)="IRM", LEFT(G359,3)="CRM"),"", IF((J359*100/H359)&gt;5,"x",""))</f>
        <v/>
      </c>
      <c r="L359" s="26">
        <f>2*J359</f>
        <v>1.4416510035005141E-3</v>
      </c>
      <c r="M359" s="20"/>
      <c r="N359" s="20"/>
      <c r="O359" s="58" t="str">
        <f>IF(F359="Repeatability","---", SQRT(L359^2+(N359*H359*0.01)^2)+ABS(M359)*0.01*H359)</f>
        <v>---</v>
      </c>
      <c r="P359" s="6" t="str">
        <f>IF(F359="Repeatability","---", O359*100/H359)</f>
        <v>---</v>
      </c>
      <c r="Q359" s="31" t="str">
        <f>IF(F359="Repeatability", "n/a",IF(E359="MG_P_KG",6,IF(E359="G_P_100G",2,"n/a")))</f>
        <v>n/a</v>
      </c>
      <c r="R359" s="34" t="str">
        <f>IF(Q359="n/a","-",2*(H359*2^(1-0.5*LOG(H359/(10^Q359))))/100)</f>
        <v>-</v>
      </c>
      <c r="S359" s="3">
        <f>IF(F359="Intermed. Precision","---",IF(LOG(J359/2)&lt;0,10^(TRUNC(LOG(J359/2))-1), 10^(TRUNC(LOG(J359/2)))))</f>
        <v>1E-4</v>
      </c>
      <c r="T359" s="4">
        <f>2*SQRT(2)*J359</f>
        <v>2.0388024013592095E-3</v>
      </c>
      <c r="U359" s="22">
        <f>IF(F359="Repeatability",10*J359,"---")</f>
        <v>7.2082550175025708E-3</v>
      </c>
      <c r="V359" s="22" t="str">
        <f>IF(AND(U359&gt;H359,U359&lt;&gt;"---"),"x","")</f>
        <v/>
      </c>
      <c r="W359" s="52">
        <v>42209</v>
      </c>
    </row>
    <row r="360" spans="1:23" ht="25.5" customHeight="1">
      <c r="A360" s="65" t="s">
        <v>67</v>
      </c>
      <c r="B360" s="8" t="s">
        <v>331</v>
      </c>
      <c r="C360" s="61"/>
      <c r="D360" s="10" t="s">
        <v>174</v>
      </c>
      <c r="E360" s="3" t="s">
        <v>30</v>
      </c>
      <c r="F360" s="42" t="s">
        <v>23</v>
      </c>
      <c r="G360" s="22" t="s">
        <v>4</v>
      </c>
      <c r="H360" s="37">
        <v>1.0061E-2</v>
      </c>
      <c r="I360" s="3">
        <v>140</v>
      </c>
      <c r="J360" s="27">
        <v>7.3773809715914796E-4</v>
      </c>
      <c r="K360" s="27" t="str">
        <f>IF(OR(LEFT(G360,3)="SRM", LEFT(G360,3)="IRM", LEFT(G360,3)="CRM"),"", IF((J360*100/H360)&gt;5,"x",""))</f>
        <v>x</v>
      </c>
      <c r="L360" s="26">
        <f>2*J360</f>
        <v>1.4754761943182959E-3</v>
      </c>
      <c r="M360" s="20"/>
      <c r="N360" s="20"/>
      <c r="O360" s="58">
        <f>IF(F360="Repeatability","---", SQRT(L360^2+(N360*H360*0.01)^2)+ABS(M360)*0.01*H360)</f>
        <v>1.4754761943182959E-3</v>
      </c>
      <c r="P360" s="6">
        <f>IF(F360="Repeatability","---", O360*100/H360)</f>
        <v>14.665303591276174</v>
      </c>
      <c r="Q360" s="31">
        <f>IF(F360="Repeatability", "n/a",IF(E360="MG_P_KG",6,IF(E360="G_P_100G",2,"n/a")))</f>
        <v>6</v>
      </c>
      <c r="R360" s="34">
        <f>IF(Q360="n/a","-",2*(H360*2^(1-0.5*LOG(H360/(10^Q360))))/100)</f>
        <v>6.4331487054106592E-3</v>
      </c>
      <c r="S360" s="3">
        <f>IF(F360="Intermed. Precision","---",IF(LOG(J360/2)&lt;0,10^(TRUNC(LOG(J360/2))-1), 10^(TRUNC(LOG(J360/2)))))</f>
        <v>1E-4</v>
      </c>
      <c r="T360" s="4">
        <f>2*SQRT(2)*J360</f>
        <v>2.0866384449635743E-3</v>
      </c>
      <c r="U360" s="22" t="str">
        <f>IF(F360="Repeatability",10*J360,"---")</f>
        <v>---</v>
      </c>
      <c r="V360" s="22" t="str">
        <f>IF(AND(U360&gt;H360,U360&lt;&gt;"---"),"x","")</f>
        <v/>
      </c>
      <c r="W360" s="52">
        <v>42201</v>
      </c>
    </row>
    <row r="361" spans="1:23" ht="25.5" hidden="1" customHeight="1">
      <c r="A361" s="65" t="s">
        <v>82</v>
      </c>
      <c r="B361" s="8" t="s">
        <v>331</v>
      </c>
      <c r="C361" s="61"/>
      <c r="D361" s="10" t="s">
        <v>174</v>
      </c>
      <c r="E361" s="3" t="s">
        <v>30</v>
      </c>
      <c r="F361" s="42" t="s">
        <v>24</v>
      </c>
      <c r="G361" s="22" t="s">
        <v>25</v>
      </c>
      <c r="H361" s="37">
        <v>4.1047794117647102E-3</v>
      </c>
      <c r="I361" s="3">
        <v>136</v>
      </c>
      <c r="J361" s="27">
        <v>1.97158118091576E-4</v>
      </c>
      <c r="K361" s="27" t="str">
        <f>IF(OR(LEFT(G361,3)="SRM", LEFT(G361,3)="IRM", LEFT(G361,3)="CRM"),"", IF((J361*100/H361)&gt;5,"x",""))</f>
        <v/>
      </c>
      <c r="L361" s="26">
        <f>2*J361</f>
        <v>3.94316236183152E-4</v>
      </c>
      <c r="M361" s="20"/>
      <c r="N361" s="20"/>
      <c r="O361" s="58" t="str">
        <f>IF(F361="Repeatability","---", SQRT(L361^2+(N361*H361*0.01)^2)+ABS(M361)*0.01*H361)</f>
        <v>---</v>
      </c>
      <c r="P361" s="6" t="str">
        <f>IF(F361="Repeatability","---", O361*100/H361)</f>
        <v>---</v>
      </c>
      <c r="Q361" s="31" t="str">
        <f>IF(F361="Repeatability", "n/a",IF(E361="MG_P_KG",6,IF(E361="G_P_100G",2,"n/a")))</f>
        <v>n/a</v>
      </c>
      <c r="R361" s="34" t="str">
        <f>IF(Q361="n/a","-",2*(H361*2^(1-0.5*LOG(H361/(10^Q361))))/100)</f>
        <v>-</v>
      </c>
      <c r="S361" s="3">
        <f>IF(F361="Intermed. Precision","---",IF(LOG(J361/2)&lt;0,10^(TRUNC(LOG(J361/2))-1), 10^(TRUNC(LOG(J361/2)))))</f>
        <v>1.0000000000000001E-5</v>
      </c>
      <c r="T361" s="4">
        <f>2*SQRT(2)*J361</f>
        <v>5.5764736907412617E-4</v>
      </c>
      <c r="U361" s="22">
        <f>IF(F361="Repeatability",10*J361,"---")</f>
        <v>1.9715811809157598E-3</v>
      </c>
      <c r="V361" s="22" t="str">
        <f>IF(AND(U361&gt;H361,U361&lt;&gt;"---"),"x","")</f>
        <v/>
      </c>
      <c r="W361" s="52">
        <v>42215</v>
      </c>
    </row>
    <row r="362" spans="1:23" ht="25.5" hidden="1" customHeight="1">
      <c r="A362" s="65" t="s">
        <v>122</v>
      </c>
      <c r="B362" s="8" t="s">
        <v>331</v>
      </c>
      <c r="C362" s="61"/>
      <c r="D362" s="10" t="s">
        <v>174</v>
      </c>
      <c r="E362" s="3" t="s">
        <v>30</v>
      </c>
      <c r="F362" s="42" t="s">
        <v>24</v>
      </c>
      <c r="G362" s="22" t="s">
        <v>25</v>
      </c>
      <c r="H362" s="37">
        <v>6.2510126582278501E-3</v>
      </c>
      <c r="I362" s="3">
        <v>79</v>
      </c>
      <c r="J362" s="27">
        <v>2.6485128380214701E-4</v>
      </c>
      <c r="K362" s="27" t="str">
        <f>IF(OR(LEFT(G362,3)="SRM", LEFT(G362,3)="IRM", LEFT(G362,3)="CRM"),"", IF((J362*100/H362)&gt;5,"x",""))</f>
        <v/>
      </c>
      <c r="L362" s="26">
        <f>2*J362</f>
        <v>5.2970256760429403E-4</v>
      </c>
      <c r="M362" s="20"/>
      <c r="N362" s="20"/>
      <c r="O362" s="58" t="str">
        <f>IF(F362="Repeatability","---", SQRT(L362^2+(N362*H362*0.01)^2)+ABS(M362)*0.01*H362)</f>
        <v>---</v>
      </c>
      <c r="P362" s="6" t="str">
        <f>IF(F362="Repeatability","---", O362*100/H362)</f>
        <v>---</v>
      </c>
      <c r="Q362" s="31" t="str">
        <f>IF(F362="Repeatability", "n/a",IF(E362="MG_P_KG",6,IF(E362="G_P_100G",2,"n/a")))</f>
        <v>n/a</v>
      </c>
      <c r="R362" s="34" t="str">
        <f>IF(Q362="n/a","-",2*(H362*2^(1-0.5*LOG(H362/(10^Q362))))/100)</f>
        <v>-</v>
      </c>
      <c r="S362" s="3">
        <f>IF(F362="Intermed. Precision","---",IF(LOG(J362/2)&lt;0,10^(TRUNC(LOG(J362/2))-1), 10^(TRUNC(LOG(J362/2)))))</f>
        <v>1E-4</v>
      </c>
      <c r="T362" s="4">
        <f>2*SQRT(2)*J362</f>
        <v>7.4911255512984391E-4</v>
      </c>
      <c r="U362" s="22">
        <f>IF(F362="Repeatability",10*J362,"---")</f>
        <v>2.6485128380214704E-3</v>
      </c>
      <c r="V362" s="22" t="str">
        <f>IF(AND(U362&gt;H362,U362&lt;&gt;"---"),"x","")</f>
        <v/>
      </c>
      <c r="W362" s="52">
        <v>42213</v>
      </c>
    </row>
    <row r="363" spans="1:23" ht="25.5" hidden="1" customHeight="1">
      <c r="A363" s="65" t="s">
        <v>64</v>
      </c>
      <c r="B363" s="8" t="s">
        <v>331</v>
      </c>
      <c r="C363" s="61"/>
      <c r="D363" s="10" t="s">
        <v>174</v>
      </c>
      <c r="E363" s="3" t="s">
        <v>30</v>
      </c>
      <c r="F363" s="42" t="s">
        <v>24</v>
      </c>
      <c r="G363" s="22" t="s">
        <v>25</v>
      </c>
      <c r="H363" s="37">
        <v>1.2702E-2</v>
      </c>
      <c r="I363" s="3">
        <v>70</v>
      </c>
      <c r="J363" s="27">
        <v>6.1123119310827997E-4</v>
      </c>
      <c r="K363" s="27" t="str">
        <f>IF(OR(LEFT(G363,3)="SRM", LEFT(G363,3)="IRM", LEFT(G363,3)="CRM"),"", IF((J363*100/H363)&gt;5,"x",""))</f>
        <v/>
      </c>
      <c r="L363" s="26">
        <f>2*J363</f>
        <v>1.2224623862165599E-3</v>
      </c>
      <c r="M363" s="20"/>
      <c r="N363" s="20"/>
      <c r="O363" s="58" t="str">
        <f>IF(F363="Repeatability","---", SQRT(L363^2+(N363*H363*0.01)^2)+ABS(M363)*0.01*H363)</f>
        <v>---</v>
      </c>
      <c r="P363" s="6" t="str">
        <f>IF(F363="Repeatability","---", O363*100/H363)</f>
        <v>---</v>
      </c>
      <c r="Q363" s="31" t="str">
        <f>IF(F363="Repeatability", "n/a",IF(E363="MG_P_KG",6,IF(E363="G_P_100G",2,"n/a")))</f>
        <v>n/a</v>
      </c>
      <c r="R363" s="34" t="str">
        <f>IF(Q363="n/a","-",2*(H363*2^(1-0.5*LOG(H363/(10^Q363))))/100)</f>
        <v>-</v>
      </c>
      <c r="S363" s="3">
        <f>IF(F363="Intermed. Precision","---",IF(LOG(J363/2)&lt;0,10^(TRUNC(LOG(J363/2))-1), 10^(TRUNC(LOG(J363/2)))))</f>
        <v>1E-4</v>
      </c>
      <c r="T363" s="4">
        <f>2*SQRT(2)*J363</f>
        <v>1.7288228860784358E-3</v>
      </c>
      <c r="U363" s="22">
        <f>IF(F363="Repeatability",10*J363,"---")</f>
        <v>6.1123119310827999E-3</v>
      </c>
      <c r="V363" s="22" t="str">
        <f>IF(AND(U363&gt;H363,U363&lt;&gt;"---"),"x","")</f>
        <v/>
      </c>
      <c r="W363" s="52">
        <v>42188</v>
      </c>
    </row>
    <row r="364" spans="1:23" ht="25.5" customHeight="1">
      <c r="A364" s="65" t="s">
        <v>82</v>
      </c>
      <c r="B364" s="8" t="s">
        <v>331</v>
      </c>
      <c r="C364" s="61"/>
      <c r="D364" s="10" t="s">
        <v>174</v>
      </c>
      <c r="E364" s="3" t="s">
        <v>30</v>
      </c>
      <c r="F364" s="42" t="s">
        <v>23</v>
      </c>
      <c r="G364" s="22" t="s">
        <v>4</v>
      </c>
      <c r="H364" s="37">
        <v>2.5982089552238799E-3</v>
      </c>
      <c r="I364" s="3">
        <v>67</v>
      </c>
      <c r="J364" s="27">
        <v>1.7912515427913101E-4</v>
      </c>
      <c r="K364" s="27" t="str">
        <f>IF(OR(LEFT(G364,3)="SRM", LEFT(G364,3)="IRM", LEFT(G364,3)="CRM"),"", IF((J364*100/H364)&gt;5,"x",""))</f>
        <v>x</v>
      </c>
      <c r="L364" s="26">
        <f>2*J364</f>
        <v>3.5825030855826201E-4</v>
      </c>
      <c r="M364" s="20"/>
      <c r="N364" s="20"/>
      <c r="O364" s="58">
        <f>IF(F364="Repeatability","---", SQRT(L364^2+(N364*H364*0.01)^2)+ABS(M364)*0.01*H364)</f>
        <v>3.5825030855826201E-4</v>
      </c>
      <c r="P364" s="6">
        <f>IF(F364="Repeatability","---", O364*100/H364)</f>
        <v>13.78835631514451</v>
      </c>
      <c r="Q364" s="31">
        <f>IF(F364="Repeatability", "n/a",IF(E364="MG_P_KG",6,IF(E364="G_P_100G",2,"n/a")))</f>
        <v>6</v>
      </c>
      <c r="R364" s="34">
        <f>IF(Q364="n/a","-",2*(H364*2^(1-0.5*LOG(H364/(10^Q364))))/100)</f>
        <v>2.0368281080918498E-3</v>
      </c>
      <c r="S364" s="3">
        <f>IF(F364="Intermed. Precision","---",IF(LOG(J364/2)&lt;0,10^(TRUNC(LOG(J364/2))-1), 10^(TRUNC(LOG(J364/2)))))</f>
        <v>1.0000000000000001E-5</v>
      </c>
      <c r="T364" s="4">
        <f>2*SQRT(2)*J364</f>
        <v>5.0664244508744028E-4</v>
      </c>
      <c r="U364" s="22" t="str">
        <f>IF(F364="Repeatability",10*J364,"---")</f>
        <v>---</v>
      </c>
      <c r="V364" s="22" t="str">
        <f>IF(AND(U364&gt;H364,U364&lt;&gt;"---"),"x","")</f>
        <v/>
      </c>
      <c r="W364" s="52">
        <v>42214</v>
      </c>
    </row>
    <row r="365" spans="1:23" ht="25.5" customHeight="1">
      <c r="A365" s="65" t="s">
        <v>64</v>
      </c>
      <c r="B365" s="8" t="s">
        <v>331</v>
      </c>
      <c r="C365" s="61"/>
      <c r="D365" s="10" t="s">
        <v>174</v>
      </c>
      <c r="E365" s="3" t="s">
        <v>30</v>
      </c>
      <c r="F365" s="42" t="s">
        <v>23</v>
      </c>
      <c r="G365" s="22" t="s">
        <v>4</v>
      </c>
      <c r="H365" s="37">
        <v>1.7187727272727299E-2</v>
      </c>
      <c r="I365" s="3">
        <v>66</v>
      </c>
      <c r="J365" s="27">
        <v>1.13058713628242E-3</v>
      </c>
      <c r="K365" s="27" t="str">
        <f>IF(OR(LEFT(G365,3)="SRM", LEFT(G365,3)="IRM", LEFT(G365,3)="CRM"),"", IF((J365*100/H365)&gt;5,"x",""))</f>
        <v>x</v>
      </c>
      <c r="L365" s="26">
        <f>2*J365</f>
        <v>2.26117427256484E-3</v>
      </c>
      <c r="M365" s="20"/>
      <c r="N365" s="20"/>
      <c r="O365" s="58">
        <f>IF(F365="Repeatability","---", SQRT(L365^2+(N365*H365*0.01)^2)+ABS(M365)*0.01*H365)</f>
        <v>2.26117427256484E-3</v>
      </c>
      <c r="P365" s="6">
        <f>IF(F365="Repeatability","---", O365*100/H365)</f>
        <v>13.155749080058817</v>
      </c>
      <c r="Q365" s="31">
        <f>IF(F365="Repeatability", "n/a",IF(E365="MG_P_KG",6,IF(E365="G_P_100G",2,"n/a")))</f>
        <v>6</v>
      </c>
      <c r="R365" s="34">
        <f>IF(Q365="n/a","-",2*(H365*2^(1-0.5*LOG(H365/(10^Q365))))/100)</f>
        <v>1.0138985986107137E-2</v>
      </c>
      <c r="S365" s="3">
        <f>IF(F365="Intermed. Precision","---",IF(LOG(J365/2)&lt;0,10^(TRUNC(LOG(J365/2))-1), 10^(TRUNC(LOG(J365/2)))))</f>
        <v>1E-4</v>
      </c>
      <c r="T365" s="4">
        <f>2*SQRT(2)*J365</f>
        <v>3.1977833231503143E-3</v>
      </c>
      <c r="U365" s="22" t="str">
        <f>IF(F365="Repeatability",10*J365,"---")</f>
        <v>---</v>
      </c>
      <c r="V365" s="22" t="str">
        <f>IF(AND(U365&gt;H365,U365&lt;&gt;"---"),"x","")</f>
        <v/>
      </c>
      <c r="W365" s="52">
        <v>42187</v>
      </c>
    </row>
    <row r="366" spans="1:23" ht="25.5" hidden="1" customHeight="1">
      <c r="A366" s="65" t="s">
        <v>29</v>
      </c>
      <c r="B366" s="8" t="s">
        <v>331</v>
      </c>
      <c r="C366" s="61"/>
      <c r="D366" s="10" t="s">
        <v>174</v>
      </c>
      <c r="E366" s="3" t="s">
        <v>30</v>
      </c>
      <c r="F366" s="42" t="s">
        <v>24</v>
      </c>
      <c r="G366" s="22" t="s">
        <v>25</v>
      </c>
      <c r="H366" s="37">
        <v>7.9270701754385997E-2</v>
      </c>
      <c r="I366" s="3">
        <v>57</v>
      </c>
      <c r="J366" s="27">
        <v>4.3271218301930599E-3</v>
      </c>
      <c r="K366" s="27" t="str">
        <f>IF(OR(LEFT(G366,3)="SRM", LEFT(G366,3)="IRM", LEFT(G366,3)="CRM"),"", IF((J366*100/H366)&gt;5,"x",""))</f>
        <v>x</v>
      </c>
      <c r="L366" s="26">
        <f>2*J366</f>
        <v>8.6542436603861198E-3</v>
      </c>
      <c r="M366" s="20"/>
      <c r="N366" s="20"/>
      <c r="O366" s="58" t="str">
        <f>IF(F366="Repeatability","---", SQRT(L366^2+(N366*H366*0.01)^2)+ABS(M366)*0.01*H366)</f>
        <v>---</v>
      </c>
      <c r="P366" s="6" t="str">
        <f>IF(F366="Repeatability","---", O366*100/H366)</f>
        <v>---</v>
      </c>
      <c r="Q366" s="31" t="str">
        <f>IF(F366="Repeatability", "n/a",IF(E366="MG_P_KG",6,IF(E366="G_P_100G",2,"n/a")))</f>
        <v>n/a</v>
      </c>
      <c r="R366" s="34" t="str">
        <f>IF(Q366="n/a","-",2*(H366*2^(1-0.5*LOG(H366/(10^Q366))))/100)</f>
        <v>-</v>
      </c>
      <c r="S366" s="3">
        <f>IF(F366="Intermed. Precision","---",IF(LOG(J366/2)&lt;0,10^(TRUNC(LOG(J366/2))-1), 10^(TRUNC(LOG(J366/2)))))</f>
        <v>1E-3</v>
      </c>
      <c r="T366" s="4">
        <f>2*SQRT(2)*J366</f>
        <v>1.2238948756599428E-2</v>
      </c>
      <c r="U366" s="22">
        <f>IF(F366="Repeatability",10*J366,"---")</f>
        <v>4.3271218301930599E-2</v>
      </c>
      <c r="V366" s="22" t="str">
        <f>IF(AND(U366&gt;H366,U366&lt;&gt;"---"),"x","")</f>
        <v/>
      </c>
      <c r="W366" s="52">
        <v>42200</v>
      </c>
    </row>
    <row r="367" spans="1:23" ht="25.5" customHeight="1">
      <c r="A367" s="65" t="s">
        <v>58</v>
      </c>
      <c r="B367" s="8" t="s">
        <v>331</v>
      </c>
      <c r="C367" s="61"/>
      <c r="D367" s="10" t="s">
        <v>174</v>
      </c>
      <c r="E367" s="3" t="s">
        <v>30</v>
      </c>
      <c r="F367" s="42" t="s">
        <v>23</v>
      </c>
      <c r="G367" s="22" t="s">
        <v>4</v>
      </c>
      <c r="H367" s="37">
        <v>2.5058928571428602E-3</v>
      </c>
      <c r="I367" s="3">
        <v>56</v>
      </c>
      <c r="J367" s="27">
        <v>2.9389624019371201E-4</v>
      </c>
      <c r="K367" s="27" t="str">
        <f>IF(OR(LEFT(G367,3)="SRM", LEFT(G367,3)="IRM", LEFT(G367,3)="CRM"),"", IF((J367*100/H367)&gt;5,"x",""))</f>
        <v>x</v>
      </c>
      <c r="L367" s="26">
        <f>2*J367</f>
        <v>5.8779248038742403E-4</v>
      </c>
      <c r="M367" s="20"/>
      <c r="N367" s="20"/>
      <c r="O367" s="58">
        <f>IF(F367="Repeatability","---", SQRT(L367^2+(N367*H367*0.01)^2)+ABS(M367)*0.01*H367)</f>
        <v>5.8779248038742403E-4</v>
      </c>
      <c r="P367" s="6">
        <f>IF(F367="Repeatability","---", O367*100/H367)</f>
        <v>23.456409108313053</v>
      </c>
      <c r="Q367" s="31">
        <f>IF(F367="Repeatability", "n/a",IF(E367="MG_P_KG",6,IF(E367="G_P_100G",2,"n/a")))</f>
        <v>6</v>
      </c>
      <c r="R367" s="34">
        <f>IF(Q367="n/a","-",2*(H367*2^(1-0.5*LOG(H367/(10^Q367))))/100)</f>
        <v>1.9751843253510864E-3</v>
      </c>
      <c r="S367" s="3">
        <f>IF(F367="Intermed. Precision","---",IF(LOG(J367/2)&lt;0,10^(TRUNC(LOG(J367/2))-1), 10^(TRUNC(LOG(J367/2)))))</f>
        <v>1E-4</v>
      </c>
      <c r="T367" s="4">
        <f>2*SQRT(2)*J367</f>
        <v>8.3126409762481661E-4</v>
      </c>
      <c r="U367" s="22" t="str">
        <f>IF(F367="Repeatability",10*J367,"---")</f>
        <v>---</v>
      </c>
      <c r="V367" s="22" t="str">
        <f>IF(AND(U367&gt;H367,U367&lt;&gt;"---"),"x","")</f>
        <v/>
      </c>
      <c r="W367" s="52">
        <v>42178</v>
      </c>
    </row>
    <row r="368" spans="1:23" ht="25.5" customHeight="1">
      <c r="A368" s="65" t="s">
        <v>69</v>
      </c>
      <c r="B368" s="8" t="s">
        <v>331</v>
      </c>
      <c r="C368" s="61"/>
      <c r="D368" s="10" t="s">
        <v>174</v>
      </c>
      <c r="E368" s="3" t="s">
        <v>30</v>
      </c>
      <c r="F368" s="42" t="s">
        <v>23</v>
      </c>
      <c r="G368" s="22" t="s">
        <v>4</v>
      </c>
      <c r="H368" s="37">
        <v>3.1485535714285702E-2</v>
      </c>
      <c r="I368" s="3">
        <v>56</v>
      </c>
      <c r="J368" s="27">
        <v>1.15562096789067E-3</v>
      </c>
      <c r="K368" s="27" t="str">
        <f>IF(OR(LEFT(G368,3)="SRM", LEFT(G368,3)="IRM", LEFT(G368,3)="CRM"),"", IF((J368*100/H368)&gt;5,"x",""))</f>
        <v/>
      </c>
      <c r="L368" s="26">
        <f>2*J368</f>
        <v>2.3112419357813399E-3</v>
      </c>
      <c r="M368" s="20"/>
      <c r="N368" s="20"/>
      <c r="O368" s="58">
        <f>IF(F368="Repeatability","---", SQRT(L368^2+(N368*H368*0.01)^2)+ABS(M368)*0.01*H368)</f>
        <v>2.3112419357813399E-3</v>
      </c>
      <c r="P368" s="6">
        <f>IF(F368="Repeatability","---", O368*100/H368)</f>
        <v>7.3406466917209761</v>
      </c>
      <c r="Q368" s="31">
        <f>IF(F368="Repeatability", "n/a",IF(E368="MG_P_KG",6,IF(E368="G_P_100G",2,"n/a")))</f>
        <v>6</v>
      </c>
      <c r="R368" s="34">
        <f>IF(Q368="n/a","-",2*(H368*2^(1-0.5*LOG(H368/(10^Q368))))/100)</f>
        <v>1.6955783859573439E-2</v>
      </c>
      <c r="S368" s="3">
        <f>IF(F368="Intermed. Precision","---",IF(LOG(J368/2)&lt;0,10^(TRUNC(LOG(J368/2))-1), 10^(TRUNC(LOG(J368/2)))))</f>
        <v>1E-4</v>
      </c>
      <c r="T368" s="4">
        <f>2*SQRT(2)*J368</f>
        <v>3.268589691507417E-3</v>
      </c>
      <c r="U368" s="22" t="str">
        <f>IF(F368="Repeatability",10*J368,"---")</f>
        <v>---</v>
      </c>
      <c r="V368" s="22" t="str">
        <f>IF(AND(U368&gt;H368,U368&lt;&gt;"---"),"x","")</f>
        <v/>
      </c>
      <c r="W368" s="52">
        <v>42208</v>
      </c>
    </row>
    <row r="369" spans="1:23" ht="25.5" hidden="1" customHeight="1">
      <c r="A369" s="65" t="s">
        <v>52</v>
      </c>
      <c r="B369" s="8" t="s">
        <v>331</v>
      </c>
      <c r="C369" s="61"/>
      <c r="D369" s="10" t="s">
        <v>174</v>
      </c>
      <c r="E369" s="3" t="s">
        <v>30</v>
      </c>
      <c r="F369" s="42" t="s">
        <v>24</v>
      </c>
      <c r="G369" s="22" t="s">
        <v>25</v>
      </c>
      <c r="H369" s="37">
        <v>1.1275E-3</v>
      </c>
      <c r="I369" s="3">
        <v>56</v>
      </c>
      <c r="J369" s="27">
        <v>9.3077348786602495E-5</v>
      </c>
      <c r="K369" s="27" t="str">
        <f>IF(OR(LEFT(G369,3)="SRM", LEFT(G369,3)="IRM", LEFT(G369,3)="CRM"),"", IF((J369*100/H369)&gt;5,"x",""))</f>
        <v>x</v>
      </c>
      <c r="L369" s="26">
        <f>2*J369</f>
        <v>1.8615469757320499E-4</v>
      </c>
      <c r="M369" s="20"/>
      <c r="N369" s="20"/>
      <c r="O369" s="58" t="str">
        <f>IF(F369="Repeatability","---", SQRT(L369^2+(N369*H369*0.01)^2)+ABS(M369)*0.01*H369)</f>
        <v>---</v>
      </c>
      <c r="P369" s="6" t="str">
        <f>IF(F369="Repeatability","---", O369*100/H369)</f>
        <v>---</v>
      </c>
      <c r="Q369" s="31" t="str">
        <f>IF(F369="Repeatability", "n/a",IF(E369="MG_P_KG",6,IF(E369="G_P_100G",2,"n/a")))</f>
        <v>n/a</v>
      </c>
      <c r="R369" s="34" t="str">
        <f>IF(Q369="n/a","-",2*(H369*2^(1-0.5*LOG(H369/(10^Q369))))/100)</f>
        <v>-</v>
      </c>
      <c r="S369" s="3">
        <f>IF(F369="Intermed. Precision","---",IF(LOG(J369/2)&lt;0,10^(TRUNC(LOG(J369/2))-1), 10^(TRUNC(LOG(J369/2)))))</f>
        <v>1.0000000000000001E-5</v>
      </c>
      <c r="T369" s="4">
        <f>2*SQRT(2)*J369</f>
        <v>2.6326249800748838E-4</v>
      </c>
      <c r="U369" s="22">
        <f>IF(F369="Repeatability",10*J369,"---")</f>
        <v>9.307734878660249E-4</v>
      </c>
      <c r="V369" s="22" t="str">
        <f>IF(AND(U369&gt;H369,U369&lt;&gt;"---"),"x","")</f>
        <v/>
      </c>
      <c r="W369" s="52">
        <v>42211</v>
      </c>
    </row>
    <row r="370" spans="1:23" ht="25.5" customHeight="1">
      <c r="A370" s="65" t="s">
        <v>99</v>
      </c>
      <c r="B370" s="8" t="s">
        <v>331</v>
      </c>
      <c r="C370" s="61"/>
      <c r="D370" s="10" t="s">
        <v>174</v>
      </c>
      <c r="E370" s="3" t="s">
        <v>30</v>
      </c>
      <c r="F370" s="42" t="s">
        <v>23</v>
      </c>
      <c r="G370" s="22" t="s">
        <v>4</v>
      </c>
      <c r="H370" s="37">
        <v>4.7343396226415101E-3</v>
      </c>
      <c r="I370" s="3">
        <v>53</v>
      </c>
      <c r="J370" s="27">
        <v>3.1411150525864103E-4</v>
      </c>
      <c r="K370" s="27" t="str">
        <f>IF(OR(LEFT(G370,3)="SRM", LEFT(G370,3)="IRM", LEFT(G370,3)="CRM"),"", IF((J370*100/H370)&gt;5,"x",""))</f>
        <v>x</v>
      </c>
      <c r="L370" s="26">
        <f>2*J370</f>
        <v>6.2822301051728205E-4</v>
      </c>
      <c r="M370" s="20"/>
      <c r="N370" s="20"/>
      <c r="O370" s="58">
        <f>IF(F370="Repeatability","---", SQRT(L370^2+(N370*H370*0.01)^2)+ABS(M370)*0.01*H370)</f>
        <v>6.2822301051728205E-4</v>
      </c>
      <c r="P370" s="6">
        <f>IF(F370="Repeatability","---", O370*100/H370)</f>
        <v>13.26949607740154</v>
      </c>
      <c r="Q370" s="31">
        <f>IF(F370="Repeatability", "n/a",IF(E370="MG_P_KG",6,IF(E370="G_P_100G",2,"n/a")))</f>
        <v>6</v>
      </c>
      <c r="R370" s="34">
        <f>IF(Q370="n/a","-",2*(H370*2^(1-0.5*LOG(H370/(10^Q370))))/100)</f>
        <v>3.3909213173199094E-3</v>
      </c>
      <c r="S370" s="3">
        <f>IF(F370="Intermed. Precision","---",IF(LOG(J370/2)&lt;0,10^(TRUNC(LOG(J370/2))-1), 10^(TRUNC(LOG(J370/2)))))</f>
        <v>1E-4</v>
      </c>
      <c r="T370" s="4">
        <f>2*SQRT(2)*J370</f>
        <v>8.8844150166839586E-4</v>
      </c>
      <c r="U370" s="22" t="str">
        <f>IF(F370="Repeatability",10*J370,"---")</f>
        <v>---</v>
      </c>
      <c r="V370" s="22" t="str">
        <f>IF(AND(U370&gt;H370,U370&lt;&gt;"---"),"x","")</f>
        <v/>
      </c>
      <c r="W370" s="52">
        <v>42182</v>
      </c>
    </row>
    <row r="371" spans="1:23" ht="25.5" hidden="1" customHeight="1">
      <c r="A371" s="65" t="s">
        <v>81</v>
      </c>
      <c r="B371" s="8" t="s">
        <v>331</v>
      </c>
      <c r="C371" s="61"/>
      <c r="D371" s="10" t="s">
        <v>174</v>
      </c>
      <c r="E371" s="3" t="s">
        <v>30</v>
      </c>
      <c r="F371" s="42" t="s">
        <v>24</v>
      </c>
      <c r="G371" s="22" t="s">
        <v>25</v>
      </c>
      <c r="H371" s="37">
        <v>8.7487499999999996E-2</v>
      </c>
      <c r="I371" s="3">
        <v>40</v>
      </c>
      <c r="J371" s="27">
        <v>1.31621569281026E-3</v>
      </c>
      <c r="K371" s="27" t="str">
        <f>IF(OR(LEFT(G371,3)="SRM", LEFT(G371,3)="IRM", LEFT(G371,3)="CRM"),"", IF((J371*100/H371)&gt;5,"x",""))</f>
        <v/>
      </c>
      <c r="L371" s="26">
        <f>2*J371</f>
        <v>2.6324313856205201E-3</v>
      </c>
      <c r="M371" s="20"/>
      <c r="N371" s="20"/>
      <c r="O371" s="58" t="str">
        <f>IF(F371="Repeatability","---", SQRT(L371^2+(N371*H371*0.01)^2)+ABS(M371)*0.01*H371)</f>
        <v>---</v>
      </c>
      <c r="P371" s="6" t="str">
        <f>IF(F371="Repeatability","---", O371*100/H371)</f>
        <v>---</v>
      </c>
      <c r="Q371" s="31" t="str">
        <f>IF(F371="Repeatability", "n/a",IF(E371="MG_P_KG",6,IF(E371="G_P_100G",2,"n/a")))</f>
        <v>n/a</v>
      </c>
      <c r="R371" s="34" t="str">
        <f>IF(Q371="n/a","-",2*(H371*2^(1-0.5*LOG(H371/(10^Q371))))/100)</f>
        <v>-</v>
      </c>
      <c r="S371" s="3">
        <f>IF(F371="Intermed. Precision","---",IF(LOG(J371/2)&lt;0,10^(TRUNC(LOG(J371/2))-1), 10^(TRUNC(LOG(J371/2)))))</f>
        <v>1E-4</v>
      </c>
      <c r="T371" s="4">
        <f>2*SQRT(2)*J371</f>
        <v>3.7228201675611385E-3</v>
      </c>
      <c r="U371" s="22">
        <f>IF(F371="Repeatability",10*J371,"---")</f>
        <v>1.3162156928102599E-2</v>
      </c>
      <c r="V371" s="22" t="str">
        <f>IF(AND(U371&gt;H371,U371&lt;&gt;"---"),"x","")</f>
        <v/>
      </c>
      <c r="W371" s="52">
        <v>42207</v>
      </c>
    </row>
    <row r="372" spans="1:23" ht="25.5" customHeight="1">
      <c r="A372" s="65" t="s">
        <v>26</v>
      </c>
      <c r="B372" s="8" t="s">
        <v>331</v>
      </c>
      <c r="C372" s="61"/>
      <c r="D372" s="10" t="s">
        <v>174</v>
      </c>
      <c r="E372" s="3" t="s">
        <v>30</v>
      </c>
      <c r="F372" s="42" t="s">
        <v>23</v>
      </c>
      <c r="G372" s="22" t="s">
        <v>178</v>
      </c>
      <c r="H372" s="37">
        <v>2.2531578947368402E-3</v>
      </c>
      <c r="I372" s="3">
        <v>38</v>
      </c>
      <c r="J372" s="27">
        <v>3.2073484260415603E-4</v>
      </c>
      <c r="K372" s="27" t="str">
        <f>IF(OR(LEFT(G372,3)="SRM", LEFT(G372,3)="IRM", LEFT(G372,3)="CRM"),"", IF((J372*100/H372)&gt;5,"x",""))</f>
        <v/>
      </c>
      <c r="L372" s="26">
        <f>2*J372</f>
        <v>6.4146968520831205E-4</v>
      </c>
      <c r="M372" s="20"/>
      <c r="N372" s="20"/>
      <c r="O372" s="58">
        <f>IF(F372="Repeatability","---", SQRT(L372^2+(N372*H372*0.01)^2)+ABS(M372)*0.01*H372)</f>
        <v>6.4146968520831205E-4</v>
      </c>
      <c r="P372" s="6">
        <f>IF(F372="Repeatability","---", O372*100/H372)</f>
        <v>28.469806164349311</v>
      </c>
      <c r="Q372" s="31">
        <f>IF(F372="Repeatability", "n/a",IF(E372="MG_P_KG",6,IF(E372="G_P_100G",2,"n/a")))</f>
        <v>6</v>
      </c>
      <c r="R372" s="34">
        <f>IF(Q372="n/a","-",2*(H372*2^(1-0.5*LOG(H372/(10^Q372))))/100)</f>
        <v>1.8046216685301544E-3</v>
      </c>
      <c r="S372" s="3">
        <f>IF(F372="Intermed. Precision","---",IF(LOG(J372/2)&lt;0,10^(TRUNC(LOG(J372/2))-1), 10^(TRUNC(LOG(J372/2)))))</f>
        <v>1E-4</v>
      </c>
      <c r="T372" s="4">
        <f>2*SQRT(2)*J372</f>
        <v>9.0717512867279494E-4</v>
      </c>
      <c r="U372" s="22" t="str">
        <f>IF(F372="Repeatability",10*J372,"---")</f>
        <v>---</v>
      </c>
      <c r="V372" s="22" t="str">
        <f>IF(AND(U372&gt;H372,U372&lt;&gt;"---"),"x","")</f>
        <v/>
      </c>
      <c r="W372" s="52">
        <v>42223</v>
      </c>
    </row>
    <row r="373" spans="1:23" ht="25.5" hidden="1" customHeight="1">
      <c r="A373" s="65" t="s">
        <v>142</v>
      </c>
      <c r="B373" s="8" t="s">
        <v>331</v>
      </c>
      <c r="C373" s="61"/>
      <c r="D373" s="10" t="s">
        <v>174</v>
      </c>
      <c r="E373" s="3" t="s">
        <v>30</v>
      </c>
      <c r="F373" s="42" t="s">
        <v>24</v>
      </c>
      <c r="G373" s="22" t="s">
        <v>25</v>
      </c>
      <c r="H373" s="37">
        <v>2.4648648648648599E-4</v>
      </c>
      <c r="I373" s="3">
        <v>37</v>
      </c>
      <c r="J373" s="27">
        <v>8.8233412804532995E-5</v>
      </c>
      <c r="K373" s="27" t="str">
        <f>IF(OR(LEFT(G373,3)="SRM", LEFT(G373,3)="IRM", LEFT(G373,3)="CRM"),"", IF((J373*100/H373)&gt;5,"x",""))</f>
        <v>x</v>
      </c>
      <c r="L373" s="26">
        <f>2*J373</f>
        <v>1.7646682560906599E-4</v>
      </c>
      <c r="M373" s="20"/>
      <c r="N373" s="20"/>
      <c r="O373" s="58" t="str">
        <f>IF(F373="Repeatability","---", SQRT(L373^2+(N373*H373*0.01)^2)+ABS(M373)*0.01*H373)</f>
        <v>---</v>
      </c>
      <c r="P373" s="6" t="str">
        <f>IF(F373="Repeatability","---", O373*100/H373)</f>
        <v>---</v>
      </c>
      <c r="Q373" s="31" t="str">
        <f>IF(F373="Repeatability", "n/a",IF(E373="MG_P_KG",6,IF(E373="G_P_100G",2,"n/a")))</f>
        <v>n/a</v>
      </c>
      <c r="R373" s="34" t="str">
        <f>IF(Q373="n/a","-",2*(H373*2^(1-0.5*LOG(H373/(10^Q373))))/100)</f>
        <v>-</v>
      </c>
      <c r="S373" s="3">
        <f>IF(F373="Intermed. Precision","---",IF(LOG(J373/2)&lt;0,10^(TRUNC(LOG(J373/2))-1), 10^(TRUNC(LOG(J373/2)))))</f>
        <v>1.0000000000000001E-5</v>
      </c>
      <c r="T373" s="4">
        <f>2*SQRT(2)*J373</f>
        <v>2.4956177808526894E-4</v>
      </c>
      <c r="U373" s="22">
        <f>IF(F373="Repeatability",10*J373,"---")</f>
        <v>8.8233412804533001E-4</v>
      </c>
      <c r="V373" s="22" t="str">
        <f>IF(AND(U373&gt;H373,U373&lt;&gt;"---"),"x","")</f>
        <v>x</v>
      </c>
      <c r="W373" s="52">
        <v>42203</v>
      </c>
    </row>
    <row r="374" spans="1:23" ht="25.5" hidden="1" customHeight="1">
      <c r="A374" s="65" t="s">
        <v>31</v>
      </c>
      <c r="B374" s="8" t="s">
        <v>331</v>
      </c>
      <c r="C374" s="61"/>
      <c r="D374" s="10" t="s">
        <v>174</v>
      </c>
      <c r="E374" s="3" t="s">
        <v>30</v>
      </c>
      <c r="F374" s="42" t="s">
        <v>24</v>
      </c>
      <c r="G374" s="22" t="s">
        <v>25</v>
      </c>
      <c r="H374" s="37">
        <v>1.96388888888889E-3</v>
      </c>
      <c r="I374" s="3">
        <v>36</v>
      </c>
      <c r="J374" s="27">
        <v>6.6697909345879197E-5</v>
      </c>
      <c r="K374" s="27" t="str">
        <f>IF(OR(LEFT(G374,3)="SRM", LEFT(G374,3)="IRM", LEFT(G374,3)="CRM"),"", IF((J374*100/H374)&gt;5,"x",""))</f>
        <v/>
      </c>
      <c r="L374" s="26">
        <f>2*J374</f>
        <v>1.3339581869175839E-4</v>
      </c>
      <c r="M374" s="20"/>
      <c r="N374" s="20"/>
      <c r="O374" s="58" t="str">
        <f>IF(F374="Repeatability","---", SQRT(L374^2+(N374*H374*0.01)^2)+ABS(M374)*0.01*H374)</f>
        <v>---</v>
      </c>
      <c r="P374" s="6" t="str">
        <f>IF(F374="Repeatability","---", O374*100/H374)</f>
        <v>---</v>
      </c>
      <c r="Q374" s="31" t="str">
        <f>IF(F374="Repeatability", "n/a",IF(E374="MG_P_KG",6,IF(E374="G_P_100G",2,"n/a")))</f>
        <v>n/a</v>
      </c>
      <c r="R374" s="34" t="str">
        <f>IF(Q374="n/a","-",2*(H374*2^(1-0.5*LOG(H374/(10^Q374))))/100)</f>
        <v>-</v>
      </c>
      <c r="S374" s="3">
        <f>IF(F374="Intermed. Precision","---",IF(LOG(J374/2)&lt;0,10^(TRUNC(LOG(J374/2))-1), 10^(TRUNC(LOG(J374/2)))))</f>
        <v>1.0000000000000001E-5</v>
      </c>
      <c r="T374" s="4">
        <f>2*SQRT(2)*J374</f>
        <v>1.8865017595774716E-4</v>
      </c>
      <c r="U374" s="22">
        <f>IF(F374="Repeatability",10*J374,"---")</f>
        <v>6.6697909345879197E-4</v>
      </c>
      <c r="V374" s="22" t="str">
        <f>IF(AND(U374&gt;H374,U374&lt;&gt;"---"),"x","")</f>
        <v/>
      </c>
      <c r="W374" s="52">
        <v>42184</v>
      </c>
    </row>
    <row r="375" spans="1:23" ht="25.5" customHeight="1">
      <c r="A375" s="65" t="s">
        <v>60</v>
      </c>
      <c r="B375" s="8" t="s">
        <v>331</v>
      </c>
      <c r="C375" s="61"/>
      <c r="D375" s="10" t="s">
        <v>174</v>
      </c>
      <c r="E375" s="3" t="s">
        <v>30</v>
      </c>
      <c r="F375" s="42" t="s">
        <v>23</v>
      </c>
      <c r="G375" s="22" t="s">
        <v>4</v>
      </c>
      <c r="H375" s="37">
        <v>4.6722222222222201E-4</v>
      </c>
      <c r="I375" s="3">
        <v>36</v>
      </c>
      <c r="J375" s="27">
        <v>1.35759182214521E-4</v>
      </c>
      <c r="K375" s="27" t="str">
        <f>IF(OR(LEFT(G375,3)="SRM", LEFT(G375,3)="IRM", LEFT(G375,3)="CRM"),"", IF((J375*100/H375)&gt;5,"x",""))</f>
        <v>x</v>
      </c>
      <c r="L375" s="26">
        <f>2*J375</f>
        <v>2.7151836442904201E-4</v>
      </c>
      <c r="M375" s="20"/>
      <c r="N375" s="20"/>
      <c r="O375" s="58">
        <f>IF(F375="Repeatability","---", SQRT(L375^2+(N375*H375*0.01)^2)+ABS(M375)*0.01*H375)</f>
        <v>2.7151836442904201E-4</v>
      </c>
      <c r="P375" s="6">
        <f>IF(F375="Repeatability","---", O375*100/H375)</f>
        <v>58.113324134634468</v>
      </c>
      <c r="Q375" s="31">
        <f>IF(F375="Repeatability", "n/a",IF(E375="MG_P_KG",6,IF(E375="G_P_100G",2,"n/a")))</f>
        <v>6</v>
      </c>
      <c r="R375" s="34">
        <f>IF(Q375="n/a","-",2*(H375*2^(1-0.5*LOG(H375/(10^Q375))))/100)</f>
        <v>4.7419845383749504E-4</v>
      </c>
      <c r="S375" s="3">
        <f>IF(F375="Intermed. Precision","---",IF(LOG(J375/2)&lt;0,10^(TRUNC(LOG(J375/2))-1), 10^(TRUNC(LOG(J375/2)))))</f>
        <v>1.0000000000000001E-5</v>
      </c>
      <c r="T375" s="4">
        <f>2*SQRT(2)*J375</f>
        <v>3.839849534089118E-4</v>
      </c>
      <c r="U375" s="22" t="str">
        <f>IF(F375="Repeatability",10*J375,"---")</f>
        <v>---</v>
      </c>
      <c r="V375" s="22" t="str">
        <f>IF(AND(U375&gt;H375,U375&lt;&gt;"---"),"x","")</f>
        <v/>
      </c>
      <c r="W375" s="52">
        <v>42218</v>
      </c>
    </row>
    <row r="376" spans="1:23" ht="25.5" hidden="1" customHeight="1">
      <c r="A376" s="65" t="s">
        <v>58</v>
      </c>
      <c r="B376" s="8" t="s">
        <v>331</v>
      </c>
      <c r="C376" s="61"/>
      <c r="D376" s="10" t="s">
        <v>174</v>
      </c>
      <c r="E376" s="3" t="s">
        <v>30</v>
      </c>
      <c r="F376" s="42" t="s">
        <v>24</v>
      </c>
      <c r="G376" s="22" t="s">
        <v>25</v>
      </c>
      <c r="H376" s="37">
        <v>1.3042857142857101E-3</v>
      </c>
      <c r="I376" s="3">
        <v>35</v>
      </c>
      <c r="J376" s="27">
        <v>1.4688187673871E-4</v>
      </c>
      <c r="K376" s="27" t="str">
        <f>IF(OR(LEFT(G376,3)="SRM", LEFT(G376,3)="IRM", LEFT(G376,3)="CRM"),"", IF((J376*100/H376)&gt;5,"x",""))</f>
        <v>x</v>
      </c>
      <c r="L376" s="26">
        <f>2*J376</f>
        <v>2.9376375347742E-4</v>
      </c>
      <c r="M376" s="20"/>
      <c r="N376" s="20"/>
      <c r="O376" s="58" t="str">
        <f>IF(F376="Repeatability","---", SQRT(L376^2+(N376*H376*0.01)^2)+ABS(M376)*0.01*H376)</f>
        <v>---</v>
      </c>
      <c r="P376" s="6" t="str">
        <f>IF(F376="Repeatability","---", O376*100/H376)</f>
        <v>---</v>
      </c>
      <c r="Q376" s="31" t="str">
        <f>IF(F376="Repeatability", "n/a",IF(E376="MG_P_KG",6,IF(E376="G_P_100G",2,"n/a")))</f>
        <v>n/a</v>
      </c>
      <c r="R376" s="34" t="str">
        <f>IF(Q376="n/a","-",2*(H376*2^(1-0.5*LOG(H376/(10^Q376))))/100)</f>
        <v>-</v>
      </c>
      <c r="S376" s="3">
        <f>IF(F376="Intermed. Precision","---",IF(LOG(J376/2)&lt;0,10^(TRUNC(LOG(J376/2))-1), 10^(TRUNC(LOG(J376/2)))))</f>
        <v>1.0000000000000001E-5</v>
      </c>
      <c r="T376" s="4">
        <f>2*SQRT(2)*J376</f>
        <v>4.1544468430139387E-4</v>
      </c>
      <c r="U376" s="22">
        <f>IF(F376="Repeatability",10*J376,"---")</f>
        <v>1.4688187673871E-3</v>
      </c>
      <c r="V376" s="22" t="str">
        <f>IF(AND(U376&gt;H376,U376&lt;&gt;"---"),"x","")</f>
        <v>x</v>
      </c>
      <c r="W376" s="52">
        <v>42179</v>
      </c>
    </row>
    <row r="377" spans="1:23" ht="25.5" customHeight="1">
      <c r="A377" s="65" t="s">
        <v>128</v>
      </c>
      <c r="B377" s="8" t="s">
        <v>331</v>
      </c>
      <c r="C377" s="61"/>
      <c r="D377" s="10" t="s">
        <v>174</v>
      </c>
      <c r="E377" s="3" t="s">
        <v>30</v>
      </c>
      <c r="F377" s="42" t="s">
        <v>23</v>
      </c>
      <c r="G377" s="22" t="s">
        <v>4</v>
      </c>
      <c r="H377" s="37">
        <v>1.9617647058823499E-4</v>
      </c>
      <c r="I377" s="3">
        <v>34</v>
      </c>
      <c r="J377" s="27">
        <v>6.9589130320931103E-5</v>
      </c>
      <c r="K377" s="27" t="str">
        <f>IF(OR(LEFT(G377,3)="SRM", LEFT(G377,3)="IRM", LEFT(G377,3)="CRM"),"", IF((J377*100/H377)&gt;5,"x",""))</f>
        <v>x</v>
      </c>
      <c r="L377" s="26">
        <f>2*J377</f>
        <v>1.3917826064186221E-4</v>
      </c>
      <c r="M377" s="20"/>
      <c r="N377" s="20"/>
      <c r="O377" s="58">
        <f>IF(F377="Repeatability","---", SQRT(L377^2+(N377*H377*0.01)^2)+ABS(M377)*0.01*H377)</f>
        <v>1.3917826064186221E-4</v>
      </c>
      <c r="P377" s="6">
        <f>IF(F377="Repeatability","---", O377*100/H377)</f>
        <v>70.945440207246207</v>
      </c>
      <c r="Q377" s="31">
        <f>IF(F377="Repeatability", "n/a",IF(E377="MG_P_KG",6,IF(E377="G_P_100G",2,"n/a")))</f>
        <v>6</v>
      </c>
      <c r="R377" s="34">
        <f>IF(Q377="n/a","-",2*(H377*2^(1-0.5*LOG(H377/(10^Q377))))/100)</f>
        <v>2.2688675119068088E-4</v>
      </c>
      <c r="S377" s="3">
        <f>IF(F377="Intermed. Precision","---",IF(LOG(J377/2)&lt;0,10^(TRUNC(LOG(J377/2))-1), 10^(TRUNC(LOG(J377/2)))))</f>
        <v>1.0000000000000001E-5</v>
      </c>
      <c r="T377" s="4">
        <f>2*SQRT(2)*J377</f>
        <v>1.9682778378721908E-4</v>
      </c>
      <c r="U377" s="22" t="str">
        <f>IF(F377="Repeatability",10*J377,"---")</f>
        <v>---</v>
      </c>
      <c r="V377" s="22" t="str">
        <f>IF(AND(U377&gt;H377,U377&lt;&gt;"---"),"x","")</f>
        <v/>
      </c>
      <c r="W377" s="52">
        <v>42224</v>
      </c>
    </row>
    <row r="378" spans="1:23" ht="25.5" hidden="1" customHeight="1">
      <c r="A378" s="65" t="s">
        <v>128</v>
      </c>
      <c r="B378" s="8" t="s">
        <v>331</v>
      </c>
      <c r="C378" s="61"/>
      <c r="D378" s="10" t="s">
        <v>174</v>
      </c>
      <c r="E378" s="3" t="s">
        <v>30</v>
      </c>
      <c r="F378" s="42" t="s">
        <v>24</v>
      </c>
      <c r="G378" s="22" t="s">
        <v>25</v>
      </c>
      <c r="H378" s="37">
        <v>2.2870967741935499E-4</v>
      </c>
      <c r="I378" s="3">
        <v>31</v>
      </c>
      <c r="J378" s="27">
        <v>8.2520769624106404E-5</v>
      </c>
      <c r="K378" s="27" t="str">
        <f>IF(OR(LEFT(G378,3)="SRM", LEFT(G378,3)="IRM", LEFT(G378,3)="CRM"),"", IF((J378*100/H378)&gt;5,"x",""))</f>
        <v>x</v>
      </c>
      <c r="L378" s="26">
        <f>2*J378</f>
        <v>1.6504153924821281E-4</v>
      </c>
      <c r="M378" s="20"/>
      <c r="N378" s="20"/>
      <c r="O378" s="58" t="str">
        <f>IF(F378="Repeatability","---", SQRT(L378^2+(N378*H378*0.01)^2)+ABS(M378)*0.01*H378)</f>
        <v>---</v>
      </c>
      <c r="P378" s="6" t="str">
        <f>IF(F378="Repeatability","---", O378*100/H378)</f>
        <v>---</v>
      </c>
      <c r="Q378" s="31" t="str">
        <f>IF(F378="Repeatability", "n/a",IF(E378="MG_P_KG",6,IF(E378="G_P_100G",2,"n/a")))</f>
        <v>n/a</v>
      </c>
      <c r="R378" s="34" t="str">
        <f>IF(Q378="n/a","-",2*(H378*2^(1-0.5*LOG(H378/(10^Q378))))/100)</f>
        <v>-</v>
      </c>
      <c r="S378" s="3">
        <f>IF(F378="Intermed. Precision","---",IF(LOG(J378/2)&lt;0,10^(TRUNC(LOG(J378/2))-1), 10^(TRUNC(LOG(J378/2)))))</f>
        <v>1.0000000000000001E-5</v>
      </c>
      <c r="T378" s="4">
        <f>2*SQRT(2)*J378</f>
        <v>2.3340398315975402E-4</v>
      </c>
      <c r="U378" s="22">
        <f>IF(F378="Repeatability",10*J378,"---")</f>
        <v>8.2520769624106404E-4</v>
      </c>
      <c r="V378" s="22" t="str">
        <f>IF(AND(U378&gt;H378,U378&lt;&gt;"---"),"x","")</f>
        <v>x</v>
      </c>
      <c r="W378" s="52">
        <v>42225</v>
      </c>
    </row>
    <row r="379" spans="1:23" ht="25.5" hidden="1" customHeight="1">
      <c r="A379" s="65" t="s">
        <v>61</v>
      </c>
      <c r="B379" s="8" t="s">
        <v>331</v>
      </c>
      <c r="C379" s="61"/>
      <c r="D379" s="10" t="s">
        <v>174</v>
      </c>
      <c r="E379" s="3" t="s">
        <v>30</v>
      </c>
      <c r="F379" s="42" t="s">
        <v>24</v>
      </c>
      <c r="G379" s="22" t="s">
        <v>25</v>
      </c>
      <c r="H379" s="37">
        <v>1.4596666666666701E-3</v>
      </c>
      <c r="I379" s="3">
        <v>30</v>
      </c>
      <c r="J379" s="27">
        <v>1.24773127448715E-4</v>
      </c>
      <c r="K379" s="27" t="str">
        <f>IF(OR(LEFT(G379,3)="SRM", LEFT(G379,3)="IRM", LEFT(G379,3)="CRM"),"", IF((J379*100/H379)&gt;5,"x",""))</f>
        <v>x</v>
      </c>
      <c r="L379" s="26">
        <f>2*J379</f>
        <v>2.4954625489743E-4</v>
      </c>
      <c r="M379" s="20"/>
      <c r="N379" s="20"/>
      <c r="O379" s="58" t="str">
        <f>IF(F379="Repeatability","---", SQRT(L379^2+(N379*H379*0.01)^2)+ABS(M379)*0.01*H379)</f>
        <v>---</v>
      </c>
      <c r="P379" s="6" t="str">
        <f>IF(F379="Repeatability","---", O379*100/H379)</f>
        <v>---</v>
      </c>
      <c r="Q379" s="31" t="str">
        <f>IF(F379="Repeatability", "n/a",IF(E379="MG_P_KG",6,IF(E379="G_P_100G",2,"n/a")))</f>
        <v>n/a</v>
      </c>
      <c r="R379" s="34" t="str">
        <f>IF(Q379="n/a","-",2*(H379*2^(1-0.5*LOG(H379/(10^Q379))))/100)</f>
        <v>-</v>
      </c>
      <c r="S379" s="3">
        <f>IF(F379="Intermed. Precision","---",IF(LOG(J379/2)&lt;0,10^(TRUNC(LOG(J379/2))-1), 10^(TRUNC(LOG(J379/2)))))</f>
        <v>1.0000000000000001E-5</v>
      </c>
      <c r="T379" s="4">
        <f>2*SQRT(2)*J379</f>
        <v>3.5291169811535889E-4</v>
      </c>
      <c r="U379" s="22">
        <f>IF(F379="Repeatability",10*J379,"---")</f>
        <v>1.24773127448715E-3</v>
      </c>
      <c r="V379" s="22" t="str">
        <f>IF(AND(U379&gt;H379,U379&lt;&gt;"---"),"x","")</f>
        <v/>
      </c>
      <c r="W379" s="52">
        <v>42176</v>
      </c>
    </row>
    <row r="380" spans="1:23" ht="25.5" customHeight="1">
      <c r="A380" s="65" t="s">
        <v>71</v>
      </c>
      <c r="B380" s="8" t="s">
        <v>331</v>
      </c>
      <c r="C380" s="61"/>
      <c r="D380" s="10" t="s">
        <v>174</v>
      </c>
      <c r="E380" s="3" t="s">
        <v>30</v>
      </c>
      <c r="F380" s="42" t="s">
        <v>23</v>
      </c>
      <c r="G380" s="22" t="s">
        <v>4</v>
      </c>
      <c r="H380" s="37">
        <v>1.18668965517241E-2</v>
      </c>
      <c r="I380" s="3">
        <v>29</v>
      </c>
      <c r="J380" s="27">
        <v>8.9231972003235495E-4</v>
      </c>
      <c r="K380" s="27" t="str">
        <f>IF(OR(LEFT(G380,3)="SRM", LEFT(G380,3)="IRM", LEFT(G380,3)="CRM"),"", IF((J380*100/H380)&gt;5,"x",""))</f>
        <v>x</v>
      </c>
      <c r="L380" s="26">
        <f>2*J380</f>
        <v>1.7846394400647099E-3</v>
      </c>
      <c r="M380" s="20"/>
      <c r="N380" s="20"/>
      <c r="O380" s="58">
        <f>IF(F380="Repeatability","---", SQRT(L380^2+(N380*H380*0.01)^2)+ABS(M380)*0.01*H380)</f>
        <v>1.7846394400647099E-3</v>
      </c>
      <c r="P380" s="6">
        <f>IF(F380="Repeatability","---", O380*100/H380)</f>
        <v>15.038805068250349</v>
      </c>
      <c r="Q380" s="31">
        <f>IF(F380="Repeatability", "n/a",IF(E380="MG_P_KG",6,IF(E380="G_P_100G",2,"n/a")))</f>
        <v>6</v>
      </c>
      <c r="R380" s="34">
        <f>IF(Q380="n/a","-",2*(H380*2^(1-0.5*LOG(H380/(10^Q380))))/100)</f>
        <v>7.4016453752478607E-3</v>
      </c>
      <c r="S380" s="3">
        <f>IF(F380="Intermed. Precision","---",IF(LOG(J380/2)&lt;0,10^(TRUNC(LOG(J380/2))-1), 10^(TRUNC(LOG(J380/2)))))</f>
        <v>1E-4</v>
      </c>
      <c r="T380" s="4">
        <f>2*SQRT(2)*J380</f>
        <v>2.5238613000854392E-3</v>
      </c>
      <c r="U380" s="22" t="str">
        <f>IF(F380="Repeatability",10*J380,"---")</f>
        <v>---</v>
      </c>
      <c r="V380" s="22" t="str">
        <f>IF(AND(U380&gt;H380,U380&lt;&gt;"---"),"x","")</f>
        <v/>
      </c>
      <c r="W380" s="52">
        <v>42174</v>
      </c>
    </row>
    <row r="381" spans="1:23" ht="25.5" hidden="1" customHeight="1">
      <c r="A381" s="65" t="s">
        <v>99</v>
      </c>
      <c r="B381" s="8" t="s">
        <v>331</v>
      </c>
      <c r="C381" s="61"/>
      <c r="D381" s="10" t="s">
        <v>174</v>
      </c>
      <c r="E381" s="3" t="s">
        <v>30</v>
      </c>
      <c r="F381" s="42" t="s">
        <v>24</v>
      </c>
      <c r="G381" s="22" t="s">
        <v>25</v>
      </c>
      <c r="H381" s="37">
        <v>2.9551724137930999E-3</v>
      </c>
      <c r="I381" s="3">
        <v>29</v>
      </c>
      <c r="J381" s="27">
        <v>1.79702819811699E-4</v>
      </c>
      <c r="K381" s="27" t="str">
        <f>IF(OR(LEFT(G381,3)="SRM", LEFT(G381,3)="IRM", LEFT(G381,3)="CRM"),"", IF((J381*100/H381)&gt;5,"x",""))</f>
        <v>x</v>
      </c>
      <c r="L381" s="26">
        <f>2*J381</f>
        <v>3.5940563962339801E-4</v>
      </c>
      <c r="M381" s="20"/>
      <c r="N381" s="20"/>
      <c r="O381" s="58" t="str">
        <f>IF(F381="Repeatability","---", SQRT(L381^2+(N381*H381*0.01)^2)+ABS(M381)*0.01*H381)</f>
        <v>---</v>
      </c>
      <c r="P381" s="6" t="str">
        <f>IF(F381="Repeatability","---", O381*100/H381)</f>
        <v>---</v>
      </c>
      <c r="Q381" s="31" t="str">
        <f>IF(F381="Repeatability", "n/a",IF(E381="MG_P_KG",6,IF(E381="G_P_100G",2,"n/a")))</f>
        <v>n/a</v>
      </c>
      <c r="R381" s="34" t="str">
        <f>IF(Q381="n/a","-",2*(H381*2^(1-0.5*LOG(H381/(10^Q381))))/100)</f>
        <v>-</v>
      </c>
      <c r="S381" s="3">
        <f>IF(F381="Intermed. Precision","---",IF(LOG(J381/2)&lt;0,10^(TRUNC(LOG(J381/2))-1), 10^(TRUNC(LOG(J381/2)))))</f>
        <v>1.0000000000000001E-5</v>
      </c>
      <c r="T381" s="4">
        <f>2*SQRT(2)*J381</f>
        <v>5.082763299487865E-4</v>
      </c>
      <c r="U381" s="22">
        <f>IF(F381="Repeatability",10*J381,"---")</f>
        <v>1.79702819811699E-3</v>
      </c>
      <c r="V381" s="22" t="str">
        <f>IF(AND(U381&gt;H381,U381&lt;&gt;"---"),"x","")</f>
        <v/>
      </c>
      <c r="W381" s="52">
        <v>42183</v>
      </c>
    </row>
    <row r="382" spans="1:23" ht="25.5" hidden="1" customHeight="1">
      <c r="A382" s="65" t="s">
        <v>78</v>
      </c>
      <c r="B382" s="8" t="s">
        <v>331</v>
      </c>
      <c r="C382" s="61"/>
      <c r="D382" s="10" t="s">
        <v>174</v>
      </c>
      <c r="E382" s="3" t="s">
        <v>30</v>
      </c>
      <c r="F382" s="42" t="s">
        <v>24</v>
      </c>
      <c r="G382" s="22" t="s">
        <v>25</v>
      </c>
      <c r="H382" s="37">
        <v>4.97642857142857E-3</v>
      </c>
      <c r="I382" s="3">
        <v>28</v>
      </c>
      <c r="J382" s="27">
        <v>3.7823131622253202E-4</v>
      </c>
      <c r="K382" s="27" t="str">
        <f>IF(OR(LEFT(G382,3)="SRM", LEFT(G382,3)="IRM", LEFT(G382,3)="CRM"),"", IF((J382*100/H382)&gt;5,"x",""))</f>
        <v>x</v>
      </c>
      <c r="L382" s="26">
        <f>2*J382</f>
        <v>7.5646263244506405E-4</v>
      </c>
      <c r="M382" s="20"/>
      <c r="N382" s="20"/>
      <c r="O382" s="58" t="str">
        <f>IF(F382="Repeatability","---", SQRT(L382^2+(N382*H382*0.01)^2)+ABS(M382)*0.01*H382)</f>
        <v>---</v>
      </c>
      <c r="P382" s="6" t="str">
        <f>IF(F382="Repeatability","---", O382*100/H382)</f>
        <v>---</v>
      </c>
      <c r="Q382" s="31" t="str">
        <f>IF(F382="Repeatability", "n/a",IF(E382="MG_P_KG",6,IF(E382="G_P_100G",2,"n/a")))</f>
        <v>n/a</v>
      </c>
      <c r="R382" s="34" t="str">
        <f>IF(Q382="n/a","-",2*(H382*2^(1-0.5*LOG(H382/(10^Q382))))/100)</f>
        <v>-</v>
      </c>
      <c r="S382" s="3">
        <f>IF(F382="Intermed. Precision","---",IF(LOG(J382/2)&lt;0,10^(TRUNC(LOG(J382/2))-1), 10^(TRUNC(LOG(J382/2)))))</f>
        <v>1E-4</v>
      </c>
      <c r="T382" s="4">
        <f>2*SQRT(2)*J382</f>
        <v>1.0697997142322634E-3</v>
      </c>
      <c r="U382" s="22">
        <f>IF(F382="Repeatability",10*J382,"---")</f>
        <v>3.7823131622253202E-3</v>
      </c>
      <c r="V382" s="22" t="str">
        <f>IF(AND(U382&gt;H382,U382&lt;&gt;"---"),"x","")</f>
        <v/>
      </c>
      <c r="W382" s="52">
        <v>42193</v>
      </c>
    </row>
    <row r="383" spans="1:23" ht="25.5" customHeight="1">
      <c r="A383" s="65" t="s">
        <v>81</v>
      </c>
      <c r="B383" s="8" t="s">
        <v>331</v>
      </c>
      <c r="C383" s="61"/>
      <c r="D383" s="10" t="s">
        <v>174</v>
      </c>
      <c r="E383" s="3" t="s">
        <v>30</v>
      </c>
      <c r="F383" s="42" t="s">
        <v>23</v>
      </c>
      <c r="G383" s="22" t="s">
        <v>4</v>
      </c>
      <c r="H383" s="37">
        <v>0.116195357142857</v>
      </c>
      <c r="I383" s="3">
        <v>28</v>
      </c>
      <c r="J383" s="27">
        <v>3.09593454618888E-3</v>
      </c>
      <c r="K383" s="27" t="str">
        <f>IF(OR(LEFT(G383,3)="SRM", LEFT(G383,3)="IRM", LEFT(G383,3)="CRM"),"", IF((J383*100/H383)&gt;5,"x",""))</f>
        <v/>
      </c>
      <c r="L383" s="26">
        <f>2*J383</f>
        <v>6.19186909237776E-3</v>
      </c>
      <c r="M383" s="20"/>
      <c r="N383" s="20"/>
      <c r="O383" s="58">
        <f>IF(F383="Repeatability","---", SQRT(L383^2+(N383*H383*0.01)^2)+ABS(M383)*0.01*H383)</f>
        <v>6.19186909237776E-3</v>
      </c>
      <c r="P383" s="6">
        <f>IF(F383="Repeatability","---", O383*100/H383)</f>
        <v>5.3288438063537544</v>
      </c>
      <c r="Q383" s="31">
        <f>IF(F383="Repeatability", "n/a",IF(E383="MG_P_KG",6,IF(E383="G_P_100G",2,"n/a")))</f>
        <v>6</v>
      </c>
      <c r="R383" s="34">
        <f>IF(Q383="n/a","-",2*(H383*2^(1-0.5*LOG(H383/(10^Q383))))/100)</f>
        <v>5.1409320418418704E-2</v>
      </c>
      <c r="S383" s="3">
        <f>IF(F383="Intermed. Precision","---",IF(LOG(J383/2)&lt;0,10^(TRUNC(LOG(J383/2))-1), 10^(TRUNC(LOG(J383/2)))))</f>
        <v>1E-3</v>
      </c>
      <c r="T383" s="4">
        <f>2*SQRT(2)*J383</f>
        <v>8.756625246879415E-3</v>
      </c>
      <c r="U383" s="22" t="str">
        <f>IF(F383="Repeatability",10*J383,"---")</f>
        <v>---</v>
      </c>
      <c r="V383" s="22" t="str">
        <f>IF(AND(U383&gt;H383,U383&lt;&gt;"---"),"x","")</f>
        <v/>
      </c>
      <c r="W383" s="52">
        <v>42206</v>
      </c>
    </row>
    <row r="384" spans="1:23" ht="25.5" customHeight="1">
      <c r="A384" s="65" t="s">
        <v>122</v>
      </c>
      <c r="B384" s="8" t="s">
        <v>331</v>
      </c>
      <c r="C384" s="61"/>
      <c r="D384" s="10" t="s">
        <v>174</v>
      </c>
      <c r="E384" s="3" t="s">
        <v>30</v>
      </c>
      <c r="F384" s="42" t="s">
        <v>23</v>
      </c>
      <c r="G384" s="22" t="s">
        <v>4</v>
      </c>
      <c r="H384" s="37">
        <v>5.4021428571428597E-3</v>
      </c>
      <c r="I384" s="3">
        <v>28</v>
      </c>
      <c r="J384" s="27">
        <v>4.2602816808281601E-4</v>
      </c>
      <c r="K384" s="27" t="str">
        <f>IF(OR(LEFT(G384,3)="SRM", LEFT(G384,3)="IRM", LEFT(G384,3)="CRM"),"", IF((J384*100/H384)&gt;5,"x",""))</f>
        <v>x</v>
      </c>
      <c r="L384" s="26">
        <f>2*J384</f>
        <v>8.5205633616563202E-4</v>
      </c>
      <c r="M384" s="20"/>
      <c r="N384" s="20"/>
      <c r="O384" s="58">
        <f>IF(F384="Repeatability","---", SQRT(L384^2+(N384*H384*0.01)^2)+ABS(M384)*0.01*H384)</f>
        <v>8.5205633616563202E-4</v>
      </c>
      <c r="P384" s="6">
        <f>IF(F384="Repeatability","---", O384*100/H384)</f>
        <v>15.772562086895205</v>
      </c>
      <c r="Q384" s="31">
        <f>IF(F384="Repeatability", "n/a",IF(E384="MG_P_KG",6,IF(E384="G_P_100G",2,"n/a")))</f>
        <v>6</v>
      </c>
      <c r="R384" s="34">
        <f>IF(Q384="n/a","-",2*(H384*2^(1-0.5*LOG(H384/(10^Q384))))/100)</f>
        <v>3.7931398657780019E-3</v>
      </c>
      <c r="S384" s="3">
        <f>IF(F384="Intermed. Precision","---",IF(LOG(J384/2)&lt;0,10^(TRUNC(LOG(J384/2))-1), 10^(TRUNC(LOG(J384/2)))))</f>
        <v>1E-4</v>
      </c>
      <c r="T384" s="4">
        <f>2*SQRT(2)*J384</f>
        <v>1.2049896265113661E-3</v>
      </c>
      <c r="U384" s="22" t="str">
        <f>IF(F384="Repeatability",10*J384,"---")</f>
        <v>---</v>
      </c>
      <c r="V384" s="22" t="str">
        <f>IF(AND(U384&gt;H384,U384&lt;&gt;"---"),"x","")</f>
        <v/>
      </c>
      <c r="W384" s="52">
        <v>42212</v>
      </c>
    </row>
    <row r="385" spans="1:23" ht="25.5" hidden="1" customHeight="1">
      <c r="A385" s="65" t="s">
        <v>60</v>
      </c>
      <c r="B385" s="8" t="s">
        <v>331</v>
      </c>
      <c r="C385" s="61"/>
      <c r="D385" s="10" t="s">
        <v>174</v>
      </c>
      <c r="E385" s="3" t="s">
        <v>30</v>
      </c>
      <c r="F385" s="42" t="s">
        <v>24</v>
      </c>
      <c r="G385" s="22" t="s">
        <v>25</v>
      </c>
      <c r="H385" s="37">
        <v>5.2479999999999996E-4</v>
      </c>
      <c r="I385" s="3">
        <v>25</v>
      </c>
      <c r="J385" s="27">
        <v>7.8600254452514302E-5</v>
      </c>
      <c r="K385" s="27" t="str">
        <f>IF(OR(LEFT(G385,3)="SRM", LEFT(G385,3)="IRM", LEFT(G385,3)="CRM"),"", IF((J385*100/H385)&gt;5,"x",""))</f>
        <v>x</v>
      </c>
      <c r="L385" s="26">
        <f>2*J385</f>
        <v>1.572005089050286E-4</v>
      </c>
      <c r="M385" s="20"/>
      <c r="N385" s="20"/>
      <c r="O385" s="58" t="str">
        <f>IF(F385="Repeatability","---", SQRT(L385^2+(N385*H385*0.01)^2)+ABS(M385)*0.01*H385)</f>
        <v>---</v>
      </c>
      <c r="P385" s="6" t="str">
        <f>IF(F385="Repeatability","---", O385*100/H385)</f>
        <v>---</v>
      </c>
      <c r="Q385" s="31" t="str">
        <f>IF(F385="Repeatability", "n/a",IF(E385="MG_P_KG",6,IF(E385="G_P_100G",2,"n/a")))</f>
        <v>n/a</v>
      </c>
      <c r="R385" s="34" t="str">
        <f>IF(Q385="n/a","-",2*(H385*2^(1-0.5*LOG(H385/(10^Q385))))/100)</f>
        <v>-</v>
      </c>
      <c r="S385" s="3">
        <f>IF(F385="Intermed. Precision","---",IF(LOG(J385/2)&lt;0,10^(TRUNC(LOG(J385/2))-1), 10^(TRUNC(LOG(J385/2)))))</f>
        <v>1.0000000000000001E-5</v>
      </c>
      <c r="T385" s="4">
        <f>2*SQRT(2)*J385</f>
        <v>2.2231509170544397E-4</v>
      </c>
      <c r="U385" s="22">
        <f>IF(F385="Repeatability",10*J385,"---")</f>
        <v>7.8600254452514302E-4</v>
      </c>
      <c r="V385" s="22" t="str">
        <f>IF(AND(U385&gt;H385,U385&lt;&gt;"---"),"x","")</f>
        <v>x</v>
      </c>
      <c r="W385" s="52">
        <v>42219</v>
      </c>
    </row>
    <row r="386" spans="1:23" ht="25.5" hidden="1" customHeight="1">
      <c r="A386" s="65" t="s">
        <v>55</v>
      </c>
      <c r="B386" s="8" t="s">
        <v>331</v>
      </c>
      <c r="C386" s="61"/>
      <c r="D386" s="10" t="s">
        <v>174</v>
      </c>
      <c r="E386" s="3" t="s">
        <v>30</v>
      </c>
      <c r="F386" s="42" t="s">
        <v>24</v>
      </c>
      <c r="G386" s="22" t="s">
        <v>25</v>
      </c>
      <c r="H386" s="37">
        <v>2.7952380952381002E-4</v>
      </c>
      <c r="I386" s="3">
        <v>21</v>
      </c>
      <c r="J386" s="27">
        <v>7.2752025008635595E-5</v>
      </c>
      <c r="K386" s="27" t="str">
        <f>IF(OR(LEFT(G386,3)="SRM", LEFT(G386,3)="IRM", LEFT(G386,3)="CRM"),"", IF((J386*100/H386)&gt;5,"x",""))</f>
        <v>x</v>
      </c>
      <c r="L386" s="26">
        <f>2*J386</f>
        <v>1.4550405001727119E-4</v>
      </c>
      <c r="M386" s="20"/>
      <c r="N386" s="20"/>
      <c r="O386" s="58" t="str">
        <f>IF(F386="Repeatability","---", SQRT(L386^2+(N386*H386*0.01)^2)+ABS(M386)*0.01*H386)</f>
        <v>---</v>
      </c>
      <c r="P386" s="6" t="str">
        <f>IF(F386="Repeatability","---", O386*100/H386)</f>
        <v>---</v>
      </c>
      <c r="Q386" s="31" t="str">
        <f>IF(F386="Repeatability", "n/a",IF(E386="MG_P_KG",6,IF(E386="G_P_100G",2,"n/a")))</f>
        <v>n/a</v>
      </c>
      <c r="R386" s="34" t="str">
        <f>IF(Q386="n/a","-",2*(H386*2^(1-0.5*LOG(H386/(10^Q386))))/100)</f>
        <v>-</v>
      </c>
      <c r="S386" s="3">
        <f>IF(F386="Intermed. Precision","---",IF(LOG(J386/2)&lt;0,10^(TRUNC(LOG(J386/2))-1), 10^(TRUNC(LOG(J386/2)))))</f>
        <v>1.0000000000000001E-5</v>
      </c>
      <c r="T386" s="4">
        <f>2*SQRT(2)*J386</f>
        <v>2.057738009146381E-4</v>
      </c>
      <c r="U386" s="22">
        <f>IF(F386="Repeatability",10*J386,"---")</f>
        <v>7.2752025008635598E-4</v>
      </c>
      <c r="V386" s="22" t="str">
        <f>IF(AND(U386&gt;H386,U386&lt;&gt;"---"),"x","")</f>
        <v>x</v>
      </c>
      <c r="W386" s="52">
        <v>42173</v>
      </c>
    </row>
    <row r="387" spans="1:23" ht="25.5" hidden="1" customHeight="1">
      <c r="A387" s="65" t="s">
        <v>79</v>
      </c>
      <c r="B387" s="8" t="s">
        <v>331</v>
      </c>
      <c r="C387" s="61"/>
      <c r="D387" s="10" t="s">
        <v>174</v>
      </c>
      <c r="E387" s="3" t="s">
        <v>30</v>
      </c>
      <c r="F387" s="42" t="s">
        <v>24</v>
      </c>
      <c r="G387" s="22" t="s">
        <v>25</v>
      </c>
      <c r="H387" s="37">
        <v>2.76047368421053E-2</v>
      </c>
      <c r="I387" s="3">
        <v>19</v>
      </c>
      <c r="J387" s="27">
        <v>2.1058677421358701E-3</v>
      </c>
      <c r="K387" s="27" t="str">
        <f>IF(OR(LEFT(G387,3)="SRM", LEFT(G387,3)="IRM", LEFT(G387,3)="CRM"),"", IF((J387*100/H387)&gt;5,"x",""))</f>
        <v>x</v>
      </c>
      <c r="L387" s="26">
        <f>2*J387</f>
        <v>4.2117354842717402E-3</v>
      </c>
      <c r="M387" s="20"/>
      <c r="N387" s="20"/>
      <c r="O387" s="58" t="str">
        <f>IF(F387="Repeatability","---", SQRT(L387^2+(N387*H387*0.01)^2)+ABS(M387)*0.01*H387)</f>
        <v>---</v>
      </c>
      <c r="P387" s="6" t="str">
        <f>IF(F387="Repeatability","---", O387*100/H387)</f>
        <v>---</v>
      </c>
      <c r="Q387" s="31" t="str">
        <f>IF(F387="Repeatability", "n/a",IF(E387="MG_P_KG",6,IF(E387="G_P_100G",2,"n/a")))</f>
        <v>n/a</v>
      </c>
      <c r="R387" s="34" t="str">
        <f>IF(Q387="n/a","-",2*(H387*2^(1-0.5*LOG(H387/(10^Q387))))/100)</f>
        <v>-</v>
      </c>
      <c r="S387" s="3">
        <f>IF(F387="Intermed. Precision","---",IF(LOG(J387/2)&lt;0,10^(TRUNC(LOG(J387/2))-1), 10^(TRUNC(LOG(J387/2)))))</f>
        <v>1E-3</v>
      </c>
      <c r="T387" s="4">
        <f>2*SQRT(2)*J387</f>
        <v>5.9562934429851109E-3</v>
      </c>
      <c r="U387" s="22">
        <f>IF(F387="Repeatability",10*J387,"---")</f>
        <v>2.1058677421358703E-2</v>
      </c>
      <c r="V387" s="22" t="str">
        <f>IF(AND(U387&gt;H387,U387&lt;&gt;"---"),"x","")</f>
        <v/>
      </c>
      <c r="W387" s="52">
        <v>42197</v>
      </c>
    </row>
    <row r="388" spans="1:23" ht="25.5" hidden="1" customHeight="1">
      <c r="A388" s="65" t="s">
        <v>77</v>
      </c>
      <c r="B388" s="8" t="s">
        <v>331</v>
      </c>
      <c r="C388" s="61"/>
      <c r="D388" s="10" t="s">
        <v>174</v>
      </c>
      <c r="E388" s="3" t="s">
        <v>30</v>
      </c>
      <c r="F388" s="42" t="s">
        <v>24</v>
      </c>
      <c r="G388" s="22" t="s">
        <v>25</v>
      </c>
      <c r="H388" s="37">
        <v>4.1849444444444397E-2</v>
      </c>
      <c r="I388" s="3">
        <v>18</v>
      </c>
      <c r="J388" s="27">
        <v>3.9174467308297799E-4</v>
      </c>
      <c r="K388" s="27" t="str">
        <f>IF(OR(LEFT(G388,3)="SRM", LEFT(G388,3)="IRM", LEFT(G388,3)="CRM"),"", IF((J388*100/H388)&gt;5,"x",""))</f>
        <v/>
      </c>
      <c r="L388" s="26">
        <f>2*J388</f>
        <v>7.8348934616595599E-4</v>
      </c>
      <c r="M388" s="20"/>
      <c r="N388" s="20"/>
      <c r="O388" s="58" t="str">
        <f>IF(F388="Repeatability","---", SQRT(L388^2+(N388*H388*0.01)^2)+ABS(M388)*0.01*H388)</f>
        <v>---</v>
      </c>
      <c r="P388" s="6" t="str">
        <f>IF(F388="Repeatability","---", O388*100/H388)</f>
        <v>---</v>
      </c>
      <c r="Q388" s="31" t="str">
        <f>IF(F388="Repeatability", "n/a",IF(E388="MG_P_KG",6,IF(E388="G_P_100G",2,"n/a")))</f>
        <v>n/a</v>
      </c>
      <c r="R388" s="34" t="str">
        <f>IF(Q388="n/a","-",2*(H388*2^(1-0.5*LOG(H388/(10^Q388))))/100)</f>
        <v>-</v>
      </c>
      <c r="S388" s="3">
        <f>IF(F388="Intermed. Precision","---",IF(LOG(J388/2)&lt;0,10^(TRUNC(LOG(J388/2))-1), 10^(TRUNC(LOG(J388/2)))))</f>
        <v>1E-4</v>
      </c>
      <c r="T388" s="4">
        <f>2*SQRT(2)*J388</f>
        <v>1.1080212593227237E-3</v>
      </c>
      <c r="U388" s="22">
        <f>IF(F388="Repeatability",10*J388,"---")</f>
        <v>3.9174467308297801E-3</v>
      </c>
      <c r="V388" s="22" t="str">
        <f>IF(AND(U388&gt;H388,U388&lt;&gt;"---"),"x","")</f>
        <v/>
      </c>
      <c r="W388" s="52">
        <v>42191</v>
      </c>
    </row>
    <row r="389" spans="1:23" ht="25.5" hidden="1" customHeight="1">
      <c r="A389" s="65" t="s">
        <v>175</v>
      </c>
      <c r="B389" s="8" t="s">
        <v>331</v>
      </c>
      <c r="C389" s="61"/>
      <c r="D389" s="10" t="s">
        <v>174</v>
      </c>
      <c r="E389" s="3" t="s">
        <v>30</v>
      </c>
      <c r="F389" s="42" t="s">
        <v>24</v>
      </c>
      <c r="G389" s="22" t="s">
        <v>25</v>
      </c>
      <c r="H389" s="37">
        <v>2.1731250000000001E-3</v>
      </c>
      <c r="I389" s="3">
        <v>16</v>
      </c>
      <c r="J389" s="27">
        <v>1.06330851590684E-4</v>
      </c>
      <c r="K389" s="27" t="str">
        <f>IF(OR(LEFT(G389,3)="SRM", LEFT(G389,3)="IRM", LEFT(G389,3)="CRM"),"", IF((J389*100/H389)&gt;5,"x",""))</f>
        <v/>
      </c>
      <c r="L389" s="26">
        <f>2*J389</f>
        <v>2.1266170318136801E-4</v>
      </c>
      <c r="M389" s="20"/>
      <c r="N389" s="20"/>
      <c r="O389" s="58" t="str">
        <f>IF(F389="Repeatability","---", SQRT(L389^2+(N389*H389*0.01)^2)+ABS(M389)*0.01*H389)</f>
        <v>---</v>
      </c>
      <c r="P389" s="6" t="str">
        <f>IF(F389="Repeatability","---", O389*100/H389)</f>
        <v>---</v>
      </c>
      <c r="Q389" s="31" t="str">
        <f>IF(F389="Repeatability", "n/a",IF(E389="MG_P_KG",6,IF(E389="G_P_100G",2,"n/a")))</f>
        <v>n/a</v>
      </c>
      <c r="R389" s="34" t="str">
        <f>IF(Q389="n/a","-",2*(H389*2^(1-0.5*LOG(H389/(10^Q389))))/100)</f>
        <v>-</v>
      </c>
      <c r="S389" s="3">
        <f>IF(F389="Intermed. Precision","---",IF(LOG(J389/2)&lt;0,10^(TRUNC(LOG(J389/2))-1), 10^(TRUNC(LOG(J389/2)))))</f>
        <v>1.0000000000000001E-5</v>
      </c>
      <c r="T389" s="4">
        <f>2*SQRT(2)*J389</f>
        <v>3.0074906483645224E-4</v>
      </c>
      <c r="U389" s="22">
        <f>IF(F389="Repeatability",10*J389,"---")</f>
        <v>1.06330851590684E-3</v>
      </c>
      <c r="V389" s="22" t="str">
        <f>IF(AND(U389&gt;H389,U389&lt;&gt;"---"),"x","")</f>
        <v/>
      </c>
      <c r="W389" s="52">
        <v>42181</v>
      </c>
    </row>
    <row r="390" spans="1:23" ht="25.5" customHeight="1">
      <c r="A390" s="65" t="s">
        <v>26</v>
      </c>
      <c r="B390" s="8" t="s">
        <v>331</v>
      </c>
      <c r="C390" s="61"/>
      <c r="D390" s="10" t="s">
        <v>174</v>
      </c>
      <c r="E390" s="3" t="s">
        <v>30</v>
      </c>
      <c r="F390" s="42" t="s">
        <v>23</v>
      </c>
      <c r="G390" s="22" t="s">
        <v>125</v>
      </c>
      <c r="H390" s="37">
        <v>7.6413333333333298E-3</v>
      </c>
      <c r="I390" s="3">
        <v>15</v>
      </c>
      <c r="J390" s="27">
        <v>7.1692664166134103E-4</v>
      </c>
      <c r="K390" s="27" t="str">
        <f>IF(OR(LEFT(G390,3)="SRM", LEFT(G390,3)="IRM", LEFT(G390,3)="CRM"),"", IF((J390*100/H390)&gt;5,"x",""))</f>
        <v/>
      </c>
      <c r="L390" s="26">
        <f>2*J390</f>
        <v>1.4338532833226821E-3</v>
      </c>
      <c r="M390" s="20"/>
      <c r="N390" s="20"/>
      <c r="O390" s="58">
        <f>IF(F390="Repeatability","---", SQRT(L390^2+(N390*H390*0.01)^2)+ABS(M390)*0.01*H390)</f>
        <v>1.4338532833226821E-3</v>
      </c>
      <c r="P390" s="6">
        <f>IF(F390="Repeatability","---", O390*100/H390)</f>
        <v>18.764438361403109</v>
      </c>
      <c r="Q390" s="31">
        <f>IF(F390="Repeatability", "n/a",IF(E390="MG_P_KG",6,IF(E390="G_P_100G",2,"n/a")))</f>
        <v>6</v>
      </c>
      <c r="R390" s="34">
        <f>IF(Q390="n/a","-",2*(H390*2^(1-0.5*LOG(H390/(10^Q390))))/100)</f>
        <v>5.0925337385561154E-3</v>
      </c>
      <c r="S390" s="3">
        <f>IF(F390="Intermed. Precision","---",IF(LOG(J390/2)&lt;0,10^(TRUNC(LOG(J390/2))-1), 10^(TRUNC(LOG(J390/2)))))</f>
        <v>1E-4</v>
      </c>
      <c r="T390" s="4">
        <f>2*SQRT(2)*J390</f>
        <v>2.0277747597281289E-3</v>
      </c>
      <c r="U390" s="22" t="str">
        <f>IF(F390="Repeatability",10*J390,"---")</f>
        <v>---</v>
      </c>
      <c r="V390" s="22" t="str">
        <f>IF(AND(U390&gt;H390,U390&lt;&gt;"---"),"x","")</f>
        <v/>
      </c>
      <c r="W390" s="52">
        <v>42221</v>
      </c>
    </row>
    <row r="391" spans="1:23" ht="25.5" customHeight="1">
      <c r="A391" s="65" t="s">
        <v>29</v>
      </c>
      <c r="B391" s="8" t="s">
        <v>331</v>
      </c>
      <c r="C391" s="61"/>
      <c r="D391" s="10" t="s">
        <v>174</v>
      </c>
      <c r="E391" s="3" t="s">
        <v>30</v>
      </c>
      <c r="F391" s="42" t="s">
        <v>23</v>
      </c>
      <c r="G391" s="22" t="s">
        <v>4</v>
      </c>
      <c r="H391" s="37">
        <v>5.6347333333333298E-2</v>
      </c>
      <c r="I391" s="3">
        <v>15</v>
      </c>
      <c r="J391" s="27">
        <v>3.2537603886375302E-3</v>
      </c>
      <c r="K391" s="27" t="str">
        <f>IF(OR(LEFT(G391,3)="SRM", LEFT(G391,3)="IRM", LEFT(G391,3)="CRM"),"", IF((J391*100/H391)&gt;5,"x",""))</f>
        <v>x</v>
      </c>
      <c r="L391" s="26">
        <f>2*J391</f>
        <v>6.5075207772750604E-3</v>
      </c>
      <c r="M391" s="20"/>
      <c r="N391" s="20"/>
      <c r="O391" s="58">
        <f>IF(F391="Repeatability","---", SQRT(L391^2+(N391*H391*0.01)^2)+ABS(M391)*0.01*H391)</f>
        <v>6.5075207772750604E-3</v>
      </c>
      <c r="P391" s="6">
        <f>IF(F391="Repeatability","---", O391*100/H391)</f>
        <v>11.548941879429488</v>
      </c>
      <c r="Q391" s="31">
        <f>IF(F391="Repeatability", "n/a",IF(E391="MG_P_KG",6,IF(E391="G_P_100G",2,"n/a")))</f>
        <v>6</v>
      </c>
      <c r="R391" s="34">
        <f>IF(Q391="n/a","-",2*(H391*2^(1-0.5*LOG(H391/(10^Q391))))/100)</f>
        <v>2.77994138122977E-2</v>
      </c>
      <c r="S391" s="3">
        <f>IF(F391="Intermed. Precision","---",IF(LOG(J391/2)&lt;0,10^(TRUNC(LOG(J391/2))-1), 10^(TRUNC(LOG(J391/2)))))</f>
        <v>1E-3</v>
      </c>
      <c r="T391" s="4">
        <f>2*SQRT(2)*J391</f>
        <v>9.203024140647097E-3</v>
      </c>
      <c r="U391" s="22" t="str">
        <f>IF(F391="Repeatability",10*J391,"---")</f>
        <v>---</v>
      </c>
      <c r="V391" s="22" t="str">
        <f>IF(AND(U391&gt;H391,U391&lt;&gt;"---"),"x","")</f>
        <v/>
      </c>
      <c r="W391" s="52">
        <v>42199</v>
      </c>
    </row>
    <row r="392" spans="1:23" ht="25.5" hidden="1" customHeight="1">
      <c r="A392" s="65" t="s">
        <v>68</v>
      </c>
      <c r="B392" s="8" t="s">
        <v>331</v>
      </c>
      <c r="C392" s="61"/>
      <c r="D392" s="10" t="s">
        <v>174</v>
      </c>
      <c r="E392" s="3" t="s">
        <v>30</v>
      </c>
      <c r="F392" s="42" t="s">
        <v>24</v>
      </c>
      <c r="G392" s="22" t="s">
        <v>25</v>
      </c>
      <c r="H392" s="37">
        <v>3.8687333333333303E-2</v>
      </c>
      <c r="I392" s="3">
        <v>15</v>
      </c>
      <c r="J392" s="27">
        <v>1.5195679210442199E-3</v>
      </c>
      <c r="K392" s="27" t="str">
        <f>IF(OR(LEFT(G392,3)="SRM", LEFT(G392,3)="IRM", LEFT(G392,3)="CRM"),"", IF((J392*100/H392)&gt;5,"x",""))</f>
        <v/>
      </c>
      <c r="L392" s="26">
        <f>2*J392</f>
        <v>3.0391358420884399E-3</v>
      </c>
      <c r="M392" s="20"/>
      <c r="N392" s="20"/>
      <c r="O392" s="58" t="str">
        <f>IF(F392="Repeatability","---", SQRT(L392^2+(N392*H392*0.01)^2)+ABS(M392)*0.01*H392)</f>
        <v>---</v>
      </c>
      <c r="P392" s="6" t="str">
        <f>IF(F392="Repeatability","---", O392*100/H392)</f>
        <v>---</v>
      </c>
      <c r="Q392" s="31" t="str">
        <f>IF(F392="Repeatability", "n/a",IF(E392="MG_P_KG",6,IF(E392="G_P_100G",2,"n/a")))</f>
        <v>n/a</v>
      </c>
      <c r="R392" s="34" t="str">
        <f>IF(Q392="n/a","-",2*(H392*2^(1-0.5*LOG(H392/(10^Q392))))/100)</f>
        <v>-</v>
      </c>
      <c r="S392" s="3">
        <f>IF(F392="Intermed. Precision","---",IF(LOG(J392/2)&lt;0,10^(TRUNC(LOG(J392/2))-1), 10^(TRUNC(LOG(J392/2)))))</f>
        <v>1E-4</v>
      </c>
      <c r="T392" s="4">
        <f>2*SQRT(2)*J392</f>
        <v>4.2979871257756491E-3</v>
      </c>
      <c r="U392" s="22">
        <f>IF(F392="Repeatability",10*J392,"---")</f>
        <v>1.5195679210442199E-2</v>
      </c>
      <c r="V392" s="22" t="str">
        <f>IF(AND(U392&gt;H392,U392&lt;&gt;"---"),"x","")</f>
        <v/>
      </c>
      <c r="W392" s="52">
        <v>42204</v>
      </c>
    </row>
    <row r="393" spans="1:23" ht="25.5" hidden="1" customHeight="1">
      <c r="A393" s="65" t="s">
        <v>80</v>
      </c>
      <c r="B393" s="8" t="s">
        <v>331</v>
      </c>
      <c r="C393" s="61"/>
      <c r="D393" s="10" t="s">
        <v>174</v>
      </c>
      <c r="E393" s="3" t="s">
        <v>30</v>
      </c>
      <c r="F393" s="42" t="s">
        <v>24</v>
      </c>
      <c r="G393" s="22" t="s">
        <v>25</v>
      </c>
      <c r="H393" s="37">
        <v>3.0365E-2</v>
      </c>
      <c r="I393" s="3">
        <v>14</v>
      </c>
      <c r="J393" s="27">
        <v>1.8543963207161801E-3</v>
      </c>
      <c r="K393" s="27" t="str">
        <f>IF(OR(LEFT(G393,3)="SRM", LEFT(G393,3)="IRM", LEFT(G393,3)="CRM"),"", IF((J393*100/H393)&gt;5,"x",""))</f>
        <v>x</v>
      </c>
      <c r="L393" s="26">
        <f>2*J393</f>
        <v>3.7087926414323602E-3</v>
      </c>
      <c r="M393" s="20"/>
      <c r="N393" s="20"/>
      <c r="O393" s="58" t="str">
        <f>IF(F393="Repeatability","---", SQRT(L393^2+(N393*H393*0.01)^2)+ABS(M393)*0.01*H393)</f>
        <v>---</v>
      </c>
      <c r="P393" s="6" t="str">
        <f>IF(F393="Repeatability","---", O393*100/H393)</f>
        <v>---</v>
      </c>
      <c r="Q393" s="31" t="str">
        <f>IF(F393="Repeatability", "n/a",IF(E393="MG_P_KG",6,IF(E393="G_P_100G",2,"n/a")))</f>
        <v>n/a</v>
      </c>
      <c r="R393" s="34" t="str">
        <f>IF(Q393="n/a","-",2*(H393*2^(1-0.5*LOG(H393/(10^Q393))))/100)</f>
        <v>-</v>
      </c>
      <c r="S393" s="3">
        <f>IF(F393="Intermed. Precision","---",IF(LOG(J393/2)&lt;0,10^(TRUNC(LOG(J393/2))-1), 10^(TRUNC(LOG(J393/2)))))</f>
        <v>1E-4</v>
      </c>
      <c r="T393" s="4">
        <f>2*SQRT(2)*J393</f>
        <v>5.2450248535431798E-3</v>
      </c>
      <c r="U393" s="22">
        <f>IF(F393="Repeatability",10*J393,"---")</f>
        <v>1.8543963207161802E-2</v>
      </c>
      <c r="V393" s="22" t="str">
        <f>IF(AND(U393&gt;H393,U393&lt;&gt;"---"),"x","")</f>
        <v/>
      </c>
      <c r="W393" s="52">
        <v>42205</v>
      </c>
    </row>
    <row r="394" spans="1:23" ht="25.5" customHeight="1">
      <c r="A394" s="65" t="s">
        <v>104</v>
      </c>
      <c r="B394" s="8" t="s">
        <v>331</v>
      </c>
      <c r="C394" s="61"/>
      <c r="D394" s="10" t="s">
        <v>174</v>
      </c>
      <c r="E394" s="3" t="s">
        <v>30</v>
      </c>
      <c r="F394" s="42" t="s">
        <v>23</v>
      </c>
      <c r="G394" s="22" t="s">
        <v>4</v>
      </c>
      <c r="H394" s="37">
        <v>5.50714285714286E-4</v>
      </c>
      <c r="I394" s="3">
        <v>14</v>
      </c>
      <c r="J394" s="27">
        <v>6.5246784266681306E-5</v>
      </c>
      <c r="K394" s="27" t="str">
        <f>IF(OR(LEFT(G394,3)="SRM", LEFT(G394,3)="IRM", LEFT(G394,3)="CRM"),"", IF((J394*100/H394)&gt;5,"x",""))</f>
        <v>x</v>
      </c>
      <c r="L394" s="26">
        <f>2*J394</f>
        <v>1.3049356853336261E-4</v>
      </c>
      <c r="M394" s="20"/>
      <c r="N394" s="20"/>
      <c r="O394" s="58">
        <f>IF(F394="Repeatability","---", SQRT(L394^2+(N394*H394*0.01)^2)+ABS(M394)*0.01*H394)</f>
        <v>1.3049356853336261E-4</v>
      </c>
      <c r="P394" s="6">
        <f>IF(F394="Repeatability","---", O394*100/H394)</f>
        <v>23.695330213580746</v>
      </c>
      <c r="Q394" s="31">
        <f>IF(F394="Repeatability", "n/a",IF(E394="MG_P_KG",6,IF(E394="G_P_100G",2,"n/a")))</f>
        <v>6</v>
      </c>
      <c r="R394" s="34">
        <f>IF(Q394="n/a","-",2*(H394*2^(1-0.5*LOG(H394/(10^Q394))))/100)</f>
        <v>5.452752495760262E-4</v>
      </c>
      <c r="S394" s="3">
        <f>IF(F394="Intermed. Precision","---",IF(LOG(J394/2)&lt;0,10^(TRUNC(LOG(J394/2))-1), 10^(TRUNC(LOG(J394/2)))))</f>
        <v>1.0000000000000001E-5</v>
      </c>
      <c r="T394" s="4">
        <f>2*SQRT(2)*J394</f>
        <v>1.8454577442234438E-4</v>
      </c>
      <c r="U394" s="22" t="str">
        <f>IF(F394="Repeatability",10*J394,"---")</f>
        <v>---</v>
      </c>
      <c r="V394" s="22" t="str">
        <f>IF(AND(U394&gt;H394,U394&lt;&gt;"---"),"x","")</f>
        <v/>
      </c>
      <c r="W394" s="52">
        <v>42216</v>
      </c>
    </row>
    <row r="395" spans="1:23" ht="25.5" hidden="1" customHeight="1">
      <c r="A395" s="65" t="s">
        <v>120</v>
      </c>
      <c r="B395" s="8" t="s">
        <v>331</v>
      </c>
      <c r="C395" s="61"/>
      <c r="D395" s="10" t="s">
        <v>174</v>
      </c>
      <c r="E395" s="3" t="s">
        <v>30</v>
      </c>
      <c r="F395" s="42" t="s">
        <v>24</v>
      </c>
      <c r="G395" s="22" t="s">
        <v>25</v>
      </c>
      <c r="H395" s="37">
        <v>3.1362307692307703E-2</v>
      </c>
      <c r="I395" s="3">
        <v>13</v>
      </c>
      <c r="J395" s="27">
        <v>1.23402094484157E-3</v>
      </c>
      <c r="K395" s="27" t="str">
        <f>IF(OR(LEFT(G395,3)="SRM", LEFT(G395,3)="IRM", LEFT(G395,3)="CRM"),"", IF((J395*100/H395)&gt;5,"x",""))</f>
        <v/>
      </c>
      <c r="L395" s="26">
        <f>2*J395</f>
        <v>2.4680418896831399E-3</v>
      </c>
      <c r="M395" s="20"/>
      <c r="N395" s="20"/>
      <c r="O395" s="58" t="str">
        <f>IF(F395="Repeatability","---", SQRT(L395^2+(N395*H395*0.01)^2)+ABS(M395)*0.01*H395)</f>
        <v>---</v>
      </c>
      <c r="P395" s="6" t="str">
        <f>IF(F395="Repeatability","---", O395*100/H395)</f>
        <v>---</v>
      </c>
      <c r="Q395" s="31" t="str">
        <f>IF(F395="Repeatability", "n/a",IF(E395="MG_P_KG",6,IF(E395="G_P_100G",2,"n/a")))</f>
        <v>n/a</v>
      </c>
      <c r="R395" s="34" t="str">
        <f>IF(Q395="n/a","-",2*(H395*2^(1-0.5*LOG(H395/(10^Q395))))/100)</f>
        <v>-</v>
      </c>
      <c r="S395" s="3">
        <f>IF(F395="Intermed. Precision","---",IF(LOG(J395/2)&lt;0,10^(TRUNC(LOG(J395/2))-1), 10^(TRUNC(LOG(J395/2)))))</f>
        <v>1E-4</v>
      </c>
      <c r="T395" s="4">
        <f>2*SQRT(2)*J395</f>
        <v>3.4903383128948189E-3</v>
      </c>
      <c r="U395" s="22">
        <f>IF(F395="Repeatability",10*J395,"---")</f>
        <v>1.23402094484157E-2</v>
      </c>
      <c r="V395" s="22" t="str">
        <f>IF(AND(U395&gt;H395,U395&lt;&gt;"---"),"x","")</f>
        <v/>
      </c>
      <c r="W395" s="52">
        <v>42198</v>
      </c>
    </row>
    <row r="396" spans="1:23" ht="25.5" hidden="1" customHeight="1">
      <c r="A396" s="65" t="s">
        <v>102</v>
      </c>
      <c r="B396" s="8" t="s">
        <v>331</v>
      </c>
      <c r="C396" s="61"/>
      <c r="D396" s="10" t="s">
        <v>174</v>
      </c>
      <c r="E396" s="3" t="s">
        <v>30</v>
      </c>
      <c r="F396" s="42" t="s">
        <v>24</v>
      </c>
      <c r="G396" s="22" t="s">
        <v>25</v>
      </c>
      <c r="H396" s="37">
        <v>1.145E-3</v>
      </c>
      <c r="I396" s="3">
        <v>12</v>
      </c>
      <c r="J396" s="27">
        <v>8.8388347648318493E-5</v>
      </c>
      <c r="K396" s="27" t="str">
        <f>IF(OR(LEFT(G396,3)="SRM", LEFT(G396,3)="IRM", LEFT(G396,3)="CRM"),"", IF((J396*100/H396)&gt;5,"x",""))</f>
        <v>x</v>
      </c>
      <c r="L396" s="26">
        <f>2*J396</f>
        <v>1.7677669529663699E-4</v>
      </c>
      <c r="M396" s="20"/>
      <c r="N396" s="20"/>
      <c r="O396" s="58" t="str">
        <f>IF(F396="Repeatability","---", SQRT(L396^2+(N396*H396*0.01)^2)+ABS(M396)*0.01*H396)</f>
        <v>---</v>
      </c>
      <c r="P396" s="6" t="str">
        <f>IF(F396="Repeatability","---", O396*100/H396)</f>
        <v>---</v>
      </c>
      <c r="Q396" s="31" t="str">
        <f>IF(F396="Repeatability", "n/a",IF(E396="MG_P_KG",6,IF(E396="G_P_100G",2,"n/a")))</f>
        <v>n/a</v>
      </c>
      <c r="R396" s="34" t="str">
        <f>IF(Q396="n/a","-",2*(H396*2^(1-0.5*LOG(H396/(10^Q396))))/100)</f>
        <v>-</v>
      </c>
      <c r="S396" s="3">
        <f>IF(F396="Intermed. Precision","---",IF(LOG(J396/2)&lt;0,10^(TRUNC(LOG(J396/2))-1), 10^(TRUNC(LOG(J396/2)))))</f>
        <v>1.0000000000000001E-5</v>
      </c>
      <c r="T396" s="4">
        <f>2*SQRT(2)*J396</f>
        <v>2.5000000000000017E-4</v>
      </c>
      <c r="U396" s="22">
        <f>IF(F396="Repeatability",10*J396,"---")</f>
        <v>8.8388347648318496E-4</v>
      </c>
      <c r="V396" s="22" t="str">
        <f>IF(AND(U396&gt;H396,U396&lt;&gt;"---"),"x","")</f>
        <v/>
      </c>
      <c r="W396" s="52">
        <v>42190</v>
      </c>
    </row>
    <row r="397" spans="1:23" ht="25.5" customHeight="1">
      <c r="A397" s="65" t="s">
        <v>175</v>
      </c>
      <c r="B397" s="8" t="s">
        <v>331</v>
      </c>
      <c r="C397" s="61"/>
      <c r="D397" s="10" t="s">
        <v>174</v>
      </c>
      <c r="E397" s="3" t="s">
        <v>30</v>
      </c>
      <c r="F397" s="42" t="s">
        <v>23</v>
      </c>
      <c r="G397" s="22" t="s">
        <v>4</v>
      </c>
      <c r="H397" s="37">
        <v>1.6063636363636399E-3</v>
      </c>
      <c r="I397" s="3">
        <v>11</v>
      </c>
      <c r="J397" s="27">
        <v>1.15974135047432E-4</v>
      </c>
      <c r="K397" s="27" t="str">
        <f>IF(OR(LEFT(G397,3)="SRM", LEFT(G397,3)="IRM", LEFT(G397,3)="CRM"),"", IF((J397*100/H397)&gt;5,"x",""))</f>
        <v>x</v>
      </c>
      <c r="L397" s="26">
        <f>2*J397</f>
        <v>2.31948270094864E-4</v>
      </c>
      <c r="M397" s="20"/>
      <c r="N397" s="20"/>
      <c r="O397" s="58">
        <f>IF(F397="Repeatability","---", SQRT(L397^2+(N397*H397*0.01)^2)+ABS(M397)*0.01*H397)</f>
        <v>2.31948270094864E-4</v>
      </c>
      <c r="P397" s="6">
        <f>IF(F397="Repeatability","---", O397*100/H397)</f>
        <v>14.439337696907177</v>
      </c>
      <c r="Q397" s="31">
        <f>IF(F397="Repeatability", "n/a",IF(E397="MG_P_KG",6,IF(E397="G_P_100G",2,"n/a")))</f>
        <v>6</v>
      </c>
      <c r="R397" s="34">
        <f>IF(Q397="n/a","-",2*(H397*2^(1-0.5*LOG(H397/(10^Q397))))/100)</f>
        <v>1.3538054165484479E-3</v>
      </c>
      <c r="S397" s="3">
        <f>IF(F397="Intermed. Precision","---",IF(LOG(J397/2)&lt;0,10^(TRUNC(LOG(J397/2))-1), 10^(TRUNC(LOG(J397/2)))))</f>
        <v>1.0000000000000001E-5</v>
      </c>
      <c r="T397" s="4">
        <f>2*SQRT(2)*J397</f>
        <v>3.2802438933713447E-4</v>
      </c>
      <c r="U397" s="22" t="str">
        <f>IF(F397="Repeatability",10*J397,"---")</f>
        <v>---</v>
      </c>
      <c r="V397" s="22" t="str">
        <f>IF(AND(U397&gt;H397,U397&lt;&gt;"---"),"x","")</f>
        <v/>
      </c>
      <c r="W397" s="52">
        <v>42180</v>
      </c>
    </row>
    <row r="398" spans="1:23" ht="25.5" hidden="1" customHeight="1">
      <c r="A398" s="65" t="s">
        <v>176</v>
      </c>
      <c r="B398" s="8" t="s">
        <v>331</v>
      </c>
      <c r="C398" s="61"/>
      <c r="D398" s="10" t="s">
        <v>174</v>
      </c>
      <c r="E398" s="3" t="s">
        <v>30</v>
      </c>
      <c r="F398" s="42" t="s">
        <v>24</v>
      </c>
      <c r="G398" s="22" t="s">
        <v>25</v>
      </c>
      <c r="H398" s="37">
        <v>2.6818181818181802E-4</v>
      </c>
      <c r="I398" s="3">
        <v>11</v>
      </c>
      <c r="J398" s="27">
        <v>9.9063799460935098E-5</v>
      </c>
      <c r="K398" s="27" t="str">
        <f>IF(OR(LEFT(G398,3)="SRM", LEFT(G398,3)="IRM", LEFT(G398,3)="CRM"),"", IF((J398*100/H398)&gt;5,"x",""))</f>
        <v>x</v>
      </c>
      <c r="L398" s="26">
        <f>2*J398</f>
        <v>1.981275989218702E-4</v>
      </c>
      <c r="M398" s="20"/>
      <c r="N398" s="20"/>
      <c r="O398" s="58" t="str">
        <f>IF(F398="Repeatability","---", SQRT(L398^2+(N398*H398*0.01)^2)+ABS(M398)*0.01*H398)</f>
        <v>---</v>
      </c>
      <c r="P398" s="6" t="str">
        <f>IF(F398="Repeatability","---", O398*100/H398)</f>
        <v>---</v>
      </c>
      <c r="Q398" s="31" t="str">
        <f>IF(F398="Repeatability", "n/a",IF(E398="MG_P_KG",6,IF(E398="G_P_100G",2,"n/a")))</f>
        <v>n/a</v>
      </c>
      <c r="R398" s="34" t="str">
        <f>IF(Q398="n/a","-",2*(H398*2^(1-0.5*LOG(H398/(10^Q398))))/100)</f>
        <v>-</v>
      </c>
      <c r="S398" s="3">
        <f>IF(F398="Intermed. Precision","---",IF(LOG(J398/2)&lt;0,10^(TRUNC(LOG(J398/2))-1), 10^(TRUNC(LOG(J398/2)))))</f>
        <v>1.0000000000000001E-5</v>
      </c>
      <c r="T398" s="4">
        <f>2*SQRT(2)*J398</f>
        <v>2.8019473747572588E-4</v>
      </c>
      <c r="U398" s="22">
        <f>IF(F398="Repeatability",10*J398,"---")</f>
        <v>9.9063799460935098E-4</v>
      </c>
      <c r="V398" s="22" t="str">
        <f>IF(AND(U398&gt;H398,U398&lt;&gt;"---"),"x","")</f>
        <v>x</v>
      </c>
      <c r="W398" s="52">
        <v>42195</v>
      </c>
    </row>
    <row r="399" spans="1:23" ht="25.5" customHeight="1">
      <c r="A399" s="65" t="s">
        <v>55</v>
      </c>
      <c r="B399" s="8" t="s">
        <v>331</v>
      </c>
      <c r="C399" s="61"/>
      <c r="D399" s="10" t="s">
        <v>174</v>
      </c>
      <c r="E399" s="3" t="s">
        <v>30</v>
      </c>
      <c r="F399" s="42" t="s">
        <v>23</v>
      </c>
      <c r="G399" s="22" t="s">
        <v>4</v>
      </c>
      <c r="H399" s="37">
        <v>2.8499999999999999E-4</v>
      </c>
      <c r="I399" s="3">
        <v>10</v>
      </c>
      <c r="J399" s="27">
        <v>1.46867287031524E-4</v>
      </c>
      <c r="K399" s="27" t="str">
        <f>IF(OR(LEFT(G399,3)="SRM", LEFT(G399,3)="IRM", LEFT(G399,3)="CRM"),"", IF((J399*100/H399)&gt;5,"x",""))</f>
        <v>x</v>
      </c>
      <c r="L399" s="26">
        <f>2*J399</f>
        <v>2.93734574063048E-4</v>
      </c>
      <c r="M399" s="20"/>
      <c r="N399" s="20"/>
      <c r="O399" s="58">
        <f>IF(F399="Repeatability","---", SQRT(L399^2+(N399*H399*0.01)^2)+ABS(M399)*0.01*H399)</f>
        <v>2.93734574063048E-4</v>
      </c>
      <c r="P399" s="6">
        <f>IF(F399="Repeatability","---", O399*100/H399)</f>
        <v>103.06476282913965</v>
      </c>
      <c r="Q399" s="31">
        <f>IF(F399="Repeatability", "n/a",IF(E399="MG_P_KG",6,IF(E399="G_P_100G",2,"n/a")))</f>
        <v>6</v>
      </c>
      <c r="R399" s="34">
        <f>IF(Q399="n/a","-",2*(H399*2^(1-0.5*LOG(H399/(10^Q399))))/100)</f>
        <v>3.1159742247105374E-4</v>
      </c>
      <c r="S399" s="3">
        <f>IF(F399="Intermed. Precision","---",IF(LOG(J399/2)&lt;0,10^(TRUNC(LOG(J399/2))-1), 10^(TRUNC(LOG(J399/2)))))</f>
        <v>1.0000000000000001E-5</v>
      </c>
      <c r="T399" s="4">
        <f>2*SQRT(2)*J399</f>
        <v>4.1540341837784686E-4</v>
      </c>
      <c r="U399" s="22" t="str">
        <f>IF(F399="Repeatability",10*J399,"---")</f>
        <v>---</v>
      </c>
      <c r="V399" s="22" t="str">
        <f>IF(AND(U399&gt;H399,U399&lt;&gt;"---"),"x","")</f>
        <v/>
      </c>
      <c r="W399" s="52">
        <v>42172</v>
      </c>
    </row>
    <row r="400" spans="1:23" ht="25.5" customHeight="1">
      <c r="A400" s="65" t="s">
        <v>119</v>
      </c>
      <c r="B400" s="8" t="s">
        <v>331</v>
      </c>
      <c r="C400" s="61"/>
      <c r="D400" s="10" t="s">
        <v>174</v>
      </c>
      <c r="E400" s="3" t="s">
        <v>30</v>
      </c>
      <c r="F400" s="42" t="s">
        <v>23</v>
      </c>
      <c r="G400" s="22" t="s">
        <v>4</v>
      </c>
      <c r="H400" s="37">
        <v>5.1999999999999995E-4</v>
      </c>
      <c r="I400" s="3">
        <v>10</v>
      </c>
      <c r="J400" s="27">
        <v>1.38365458117263E-4</v>
      </c>
      <c r="K400" s="27" t="str">
        <f>IF(OR(LEFT(G400,3)="SRM", LEFT(G400,3)="IRM", LEFT(G400,3)="CRM"),"", IF((J400*100/H400)&gt;5,"x",""))</f>
        <v>x</v>
      </c>
      <c r="L400" s="26">
        <f>2*J400</f>
        <v>2.7673091623452601E-4</v>
      </c>
      <c r="M400" s="20"/>
      <c r="N400" s="20"/>
      <c r="O400" s="58">
        <f>IF(F400="Repeatability","---", SQRT(L400^2+(N400*H400*0.01)^2)+ABS(M400)*0.01*H400)</f>
        <v>2.7673091623452601E-4</v>
      </c>
      <c r="P400" s="6">
        <f>IF(F400="Repeatability","---", O400*100/H400)</f>
        <v>53.217483891255007</v>
      </c>
      <c r="Q400" s="31">
        <f>IF(F400="Repeatability", "n/a",IF(E400="MG_P_KG",6,IF(E400="G_P_100G",2,"n/a")))</f>
        <v>6</v>
      </c>
      <c r="R400" s="34">
        <f>IF(Q400="n/a","-",2*(H400*2^(1-0.5*LOG(H400/(10^Q400))))/100)</f>
        <v>5.1933078979469072E-4</v>
      </c>
      <c r="S400" s="3">
        <f>IF(F400="Intermed. Precision","---",IF(LOG(J400/2)&lt;0,10^(TRUNC(LOG(J400/2))-1), 10^(TRUNC(LOG(J400/2)))))</f>
        <v>1.0000000000000001E-5</v>
      </c>
      <c r="T400" s="4">
        <f>2*SQRT(2)*J400</f>
        <v>3.913566148667996E-4</v>
      </c>
      <c r="U400" s="22" t="str">
        <f>IF(F400="Repeatability",10*J400,"---")</f>
        <v>---</v>
      </c>
      <c r="V400" s="22" t="str">
        <f>IF(AND(U400&gt;H400,U400&lt;&gt;"---"),"x","")</f>
        <v/>
      </c>
      <c r="W400" s="52">
        <v>42185</v>
      </c>
    </row>
    <row r="401" spans="1:23" ht="25.5" hidden="1" customHeight="1">
      <c r="A401" s="65" t="s">
        <v>119</v>
      </c>
      <c r="B401" s="8" t="s">
        <v>331</v>
      </c>
      <c r="C401" s="61"/>
      <c r="D401" s="10" t="s">
        <v>174</v>
      </c>
      <c r="E401" s="3" t="s">
        <v>30</v>
      </c>
      <c r="F401" s="42" t="s">
        <v>24</v>
      </c>
      <c r="G401" s="22" t="s">
        <v>25</v>
      </c>
      <c r="H401" s="37">
        <v>1.023E-3</v>
      </c>
      <c r="I401" s="3">
        <v>10</v>
      </c>
      <c r="J401" s="27">
        <v>9.6332756630338297E-5</v>
      </c>
      <c r="K401" s="27" t="str">
        <f>IF(OR(LEFT(G401,3)="SRM", LEFT(G401,3)="IRM", LEFT(G401,3)="CRM"),"", IF((J401*100/H401)&gt;5,"x",""))</f>
        <v>x</v>
      </c>
      <c r="L401" s="26">
        <f>2*J401</f>
        <v>1.9266551326067659E-4</v>
      </c>
      <c r="M401" s="20"/>
      <c r="N401" s="20"/>
      <c r="O401" s="58" t="str">
        <f>IF(F401="Repeatability","---", SQRT(L401^2+(N401*H401*0.01)^2)+ABS(M401)*0.01*H401)</f>
        <v>---</v>
      </c>
      <c r="P401" s="6" t="str">
        <f>IF(F401="Repeatability","---", O401*100/H401)</f>
        <v>---</v>
      </c>
      <c r="Q401" s="31" t="str">
        <f>IF(F401="Repeatability", "n/a",IF(E401="MG_P_KG",6,IF(E401="G_P_100G",2,"n/a")))</f>
        <v>n/a</v>
      </c>
      <c r="R401" s="34" t="str">
        <f>IF(Q401="n/a","-",2*(H401*2^(1-0.5*LOG(H401/(10^Q401))))/100)</f>
        <v>-</v>
      </c>
      <c r="S401" s="3">
        <f>IF(F401="Intermed. Precision","---",IF(LOG(J401/2)&lt;0,10^(TRUNC(LOG(J401/2))-1), 10^(TRUNC(LOG(J401/2)))))</f>
        <v>1.0000000000000001E-5</v>
      </c>
      <c r="T401" s="4">
        <f>2*SQRT(2)*J401</f>
        <v>2.7247018185482224E-4</v>
      </c>
      <c r="U401" s="22">
        <f>IF(F401="Repeatability",10*J401,"---")</f>
        <v>9.6332756630338303E-4</v>
      </c>
      <c r="V401" s="22" t="str">
        <f>IF(AND(U401&gt;H401,U401&lt;&gt;"---"),"x","")</f>
        <v/>
      </c>
      <c r="W401" s="52">
        <v>42186</v>
      </c>
    </row>
    <row r="402" spans="1:23" ht="25.5" customHeight="1">
      <c r="A402" s="65" t="s">
        <v>78</v>
      </c>
      <c r="B402" s="8" t="s">
        <v>331</v>
      </c>
      <c r="C402" s="61"/>
      <c r="D402" s="10" t="s">
        <v>174</v>
      </c>
      <c r="E402" s="3" t="s">
        <v>30</v>
      </c>
      <c r="F402" s="42" t="s">
        <v>23</v>
      </c>
      <c r="G402" s="22" t="s">
        <v>4</v>
      </c>
      <c r="H402" s="37">
        <v>1.036E-3</v>
      </c>
      <c r="I402" s="3">
        <v>10</v>
      </c>
      <c r="J402" s="27">
        <v>5.73585215987999E-5</v>
      </c>
      <c r="K402" s="27" t="str">
        <f>IF(OR(LEFT(G402,3)="SRM", LEFT(G402,3)="IRM", LEFT(G402,3)="CRM"),"", IF((J402*100/H402)&gt;5,"x",""))</f>
        <v>x</v>
      </c>
      <c r="L402" s="26">
        <f>2*J402</f>
        <v>1.147170431975998E-4</v>
      </c>
      <c r="M402" s="20"/>
      <c r="N402" s="20"/>
      <c r="O402" s="58">
        <f>IF(F402="Repeatability","---", SQRT(L402^2+(N402*H402*0.01)^2)+ABS(M402)*0.01*H402)</f>
        <v>1.147170431975998E-4</v>
      </c>
      <c r="P402" s="6">
        <f>IF(F402="Repeatability","---", O402*100/H402)</f>
        <v>11.073073667721989</v>
      </c>
      <c r="Q402" s="31">
        <f>IF(F402="Repeatability", "n/a",IF(E402="MG_P_KG",6,IF(E402="G_P_100G",2,"n/a")))</f>
        <v>6</v>
      </c>
      <c r="R402" s="34">
        <f>IF(Q402="n/a","-",2*(H402*2^(1-0.5*LOG(H402/(10^Q402))))/100)</f>
        <v>9.3270188327259187E-4</v>
      </c>
      <c r="S402" s="3">
        <f>IF(F402="Intermed. Precision","---",IF(LOG(J402/2)&lt;0,10^(TRUNC(LOG(J402/2))-1), 10^(TRUNC(LOG(J402/2)))))</f>
        <v>1.0000000000000001E-5</v>
      </c>
      <c r="T402" s="4">
        <f>2*SQRT(2)*J402</f>
        <v>1.6223439832538586E-4</v>
      </c>
      <c r="U402" s="22" t="str">
        <f>IF(F402="Repeatability",10*J402,"---")</f>
        <v>---</v>
      </c>
      <c r="V402" s="22" t="str">
        <f>IF(AND(U402&gt;H402,U402&lt;&gt;"---"),"x","")</f>
        <v/>
      </c>
      <c r="W402" s="52">
        <v>42192</v>
      </c>
    </row>
    <row r="403" spans="1:23" ht="25.5" hidden="1" customHeight="1">
      <c r="A403" s="65" t="s">
        <v>161</v>
      </c>
      <c r="B403" s="8" t="s">
        <v>331</v>
      </c>
      <c r="C403" s="61"/>
      <c r="D403" s="10" t="s">
        <v>174</v>
      </c>
      <c r="E403" s="3" t="s">
        <v>30</v>
      </c>
      <c r="F403" s="42" t="s">
        <v>24</v>
      </c>
      <c r="G403" s="22" t="s">
        <v>25</v>
      </c>
      <c r="H403" s="37">
        <v>7.3111111111111098E-4</v>
      </c>
      <c r="I403" s="3">
        <v>9</v>
      </c>
      <c r="J403" s="27">
        <v>2.0827332469084401E-4</v>
      </c>
      <c r="K403" s="27" t="str">
        <f>IF(OR(LEFT(G403,3)="SRM", LEFT(G403,3)="IRM", LEFT(G403,3)="CRM"),"", IF((J403*100/H403)&gt;5,"x",""))</f>
        <v>x</v>
      </c>
      <c r="L403" s="26">
        <f>2*J403</f>
        <v>4.1654664938168802E-4</v>
      </c>
      <c r="M403" s="20"/>
      <c r="N403" s="20"/>
      <c r="O403" s="58" t="str">
        <f>IF(F403="Repeatability","---", SQRT(L403^2+(N403*H403*0.01)^2)+ABS(M403)*0.01*H403)</f>
        <v>---</v>
      </c>
      <c r="P403" s="6" t="str">
        <f>IF(F403="Repeatability","---", O403*100/H403)</f>
        <v>---</v>
      </c>
      <c r="Q403" s="31" t="str">
        <f>IF(F403="Repeatability", "n/a",IF(E403="MG_P_KG",6,IF(E403="G_P_100G",2,"n/a")))</f>
        <v>n/a</v>
      </c>
      <c r="R403" s="34" t="str">
        <f>IF(Q403="n/a","-",2*(H403*2^(1-0.5*LOG(H403/(10^Q403))))/100)</f>
        <v>-</v>
      </c>
      <c r="S403" s="3">
        <f>IF(F403="Intermed. Precision","---",IF(LOG(J403/2)&lt;0,10^(TRUNC(LOG(J403/2))-1), 10^(TRUNC(LOG(J403/2)))))</f>
        <v>1E-4</v>
      </c>
      <c r="T403" s="4">
        <f>2*SQRT(2)*J403</f>
        <v>5.8908592091665363E-4</v>
      </c>
      <c r="U403" s="22">
        <f>IF(F403="Repeatability",10*J403,"---")</f>
        <v>2.0827332469084401E-3</v>
      </c>
      <c r="V403" s="22" t="str">
        <f>IF(AND(U403&gt;H403,U403&lt;&gt;"---"),"x","")</f>
        <v>x</v>
      </c>
      <c r="W403" s="52">
        <v>42170</v>
      </c>
    </row>
    <row r="404" spans="1:23" ht="25.5" hidden="1" customHeight="1">
      <c r="A404" s="65" t="s">
        <v>70</v>
      </c>
      <c r="B404" s="8" t="s">
        <v>331</v>
      </c>
      <c r="C404" s="61"/>
      <c r="D404" s="10" t="s">
        <v>174</v>
      </c>
      <c r="E404" s="3" t="s">
        <v>30</v>
      </c>
      <c r="F404" s="42" t="s">
        <v>24</v>
      </c>
      <c r="G404" s="22" t="s">
        <v>25</v>
      </c>
      <c r="H404" s="37">
        <v>6.74111111111111E-3</v>
      </c>
      <c r="I404" s="3">
        <v>9</v>
      </c>
      <c r="J404" s="27">
        <v>1.6776686866667701E-3</v>
      </c>
      <c r="K404" s="27" t="str">
        <f>IF(OR(LEFT(G404,3)="SRM", LEFT(G404,3)="IRM", LEFT(G404,3)="CRM"),"", IF((J404*100/H404)&gt;5,"x",""))</f>
        <v>x</v>
      </c>
      <c r="L404" s="26">
        <f>2*J404</f>
        <v>3.3553373733335402E-3</v>
      </c>
      <c r="M404" s="20"/>
      <c r="N404" s="20"/>
      <c r="O404" s="58" t="str">
        <f>IF(F404="Repeatability","---", SQRT(L404^2+(N404*H404*0.01)^2)+ABS(M404)*0.01*H404)</f>
        <v>---</v>
      </c>
      <c r="P404" s="6" t="str">
        <f>IF(F404="Repeatability","---", O404*100/H404)</f>
        <v>---</v>
      </c>
      <c r="Q404" s="31" t="str">
        <f>IF(F404="Repeatability", "n/a",IF(E404="MG_P_KG",6,IF(E404="G_P_100G",2,"n/a")))</f>
        <v>n/a</v>
      </c>
      <c r="R404" s="34" t="str">
        <f>IF(Q404="n/a","-",2*(H404*2^(1-0.5*LOG(H404/(10^Q404))))/100)</f>
        <v>-</v>
      </c>
      <c r="S404" s="3">
        <f>IF(F404="Intermed. Precision","---",IF(LOG(J404/2)&lt;0,10^(TRUNC(LOG(J404/2))-1), 10^(TRUNC(LOG(J404/2)))))</f>
        <v>1E-4</v>
      </c>
      <c r="T404" s="4">
        <f>2*SQRT(2)*J404</f>
        <v>4.7451636197056099E-3</v>
      </c>
      <c r="U404" s="22">
        <f>IF(F404="Repeatability",10*J404,"---")</f>
        <v>1.6776686866667702E-2</v>
      </c>
      <c r="V404" s="22" t="str">
        <f>IF(AND(U404&gt;H404,U404&lt;&gt;"---"),"x","")</f>
        <v>x</v>
      </c>
      <c r="W404" s="52">
        <v>42171</v>
      </c>
    </row>
    <row r="405" spans="1:23" ht="25.5" customHeight="1">
      <c r="A405" s="65" t="s">
        <v>103</v>
      </c>
      <c r="B405" s="8" t="s">
        <v>331</v>
      </c>
      <c r="C405" s="61"/>
      <c r="D405" s="10" t="s">
        <v>174</v>
      </c>
      <c r="E405" s="3" t="s">
        <v>30</v>
      </c>
      <c r="F405" s="42" t="s">
        <v>23</v>
      </c>
      <c r="G405" s="22" t="s">
        <v>4</v>
      </c>
      <c r="H405" s="37">
        <v>1.01E-3</v>
      </c>
      <c r="I405" s="3">
        <v>9</v>
      </c>
      <c r="J405" s="27">
        <v>1.4613540144522001E-4</v>
      </c>
      <c r="K405" s="27" t="str">
        <f>IF(OR(LEFT(G405,3)="SRM", LEFT(G405,3)="IRM", LEFT(G405,3)="CRM"),"", IF((J405*100/H405)&gt;5,"x",""))</f>
        <v>x</v>
      </c>
      <c r="L405" s="26">
        <f>2*J405</f>
        <v>2.9227080289044002E-4</v>
      </c>
      <c r="M405" s="20"/>
      <c r="N405" s="20"/>
      <c r="O405" s="58">
        <f>IF(F405="Repeatability","---", SQRT(L405^2+(N405*H405*0.01)^2)+ABS(M405)*0.01*H405)</f>
        <v>2.9227080289044002E-4</v>
      </c>
      <c r="P405" s="6">
        <f>IF(F405="Repeatability","---", O405*100/H405)</f>
        <v>28.93770325647921</v>
      </c>
      <c r="Q405" s="31">
        <f>IF(F405="Repeatability", "n/a",IF(E405="MG_P_KG",6,IF(E405="G_P_100G",2,"n/a")))</f>
        <v>6</v>
      </c>
      <c r="R405" s="34">
        <f>IF(Q405="n/a","-",2*(H405*2^(1-0.5*LOG(H405/(10^Q405))))/100)</f>
        <v>9.1277957624834847E-4</v>
      </c>
      <c r="S405" s="3">
        <f>IF(F405="Intermed. Precision","---",IF(LOG(J405/2)&lt;0,10^(TRUNC(LOG(J405/2))-1), 10^(TRUNC(LOG(J405/2)))))</f>
        <v>1.0000000000000001E-5</v>
      </c>
      <c r="T405" s="4">
        <f>2*SQRT(2)*J405</f>
        <v>4.1333333333333391E-4</v>
      </c>
      <c r="U405" s="22" t="str">
        <f>IF(F405="Repeatability",10*J405,"---")</f>
        <v>---</v>
      </c>
      <c r="V405" s="22" t="str">
        <f>IF(AND(U405&gt;H405,U405&lt;&gt;"---"),"x","")</f>
        <v/>
      </c>
      <c r="W405" s="52">
        <v>42196</v>
      </c>
    </row>
    <row r="406" spans="1:23" ht="25.5" customHeight="1">
      <c r="A406" s="65" t="s">
        <v>52</v>
      </c>
      <c r="B406" s="8" t="s">
        <v>331</v>
      </c>
      <c r="C406" s="61"/>
      <c r="D406" s="10" t="s">
        <v>174</v>
      </c>
      <c r="E406" s="3" t="s">
        <v>30</v>
      </c>
      <c r="F406" s="42" t="s">
        <v>23</v>
      </c>
      <c r="G406" s="22" t="s">
        <v>4</v>
      </c>
      <c r="H406" s="37">
        <v>2.1766666666666701E-3</v>
      </c>
      <c r="I406" s="3">
        <v>9</v>
      </c>
      <c r="J406" s="27">
        <v>2.1500645985127499E-4</v>
      </c>
      <c r="K406" s="27" t="str">
        <f>IF(OR(LEFT(G406,3)="SRM", LEFT(G406,3)="IRM", LEFT(G406,3)="CRM"),"", IF((J406*100/H406)&gt;5,"x",""))</f>
        <v>x</v>
      </c>
      <c r="L406" s="26">
        <f>2*J406</f>
        <v>4.3001291970254997E-4</v>
      </c>
      <c r="M406" s="20"/>
      <c r="N406" s="20"/>
      <c r="O406" s="58">
        <f>IF(F406="Repeatability","---", SQRT(L406^2+(N406*H406*0.01)^2)+ABS(M406)*0.01*H406)</f>
        <v>4.3001291970254997E-4</v>
      </c>
      <c r="P406" s="6">
        <f>IF(F406="Repeatability","---", O406*100/H406)</f>
        <v>19.75557058357807</v>
      </c>
      <c r="Q406" s="31">
        <f>IF(F406="Repeatability", "n/a",IF(E406="MG_P_KG",6,IF(E406="G_P_100G",2,"n/a")))</f>
        <v>6</v>
      </c>
      <c r="R406" s="34">
        <f>IF(Q406="n/a","-",2*(H406*2^(1-0.5*LOG(H406/(10^Q406))))/100)</f>
        <v>1.7524439937836548E-3</v>
      </c>
      <c r="S406" s="3">
        <f>IF(F406="Intermed. Precision","---",IF(LOG(J406/2)&lt;0,10^(TRUNC(LOG(J406/2))-1), 10^(TRUNC(LOG(J406/2)))))</f>
        <v>1E-4</v>
      </c>
      <c r="T406" s="4">
        <f>2*SQRT(2)*J406</f>
        <v>6.081301030389989E-4</v>
      </c>
      <c r="U406" s="22" t="str">
        <f>IF(F406="Repeatability",10*J406,"---")</f>
        <v>---</v>
      </c>
      <c r="V406" s="22" t="str">
        <f>IF(AND(U406&gt;H406,U406&lt;&gt;"---"),"x","")</f>
        <v/>
      </c>
      <c r="W406" s="52">
        <v>42210</v>
      </c>
    </row>
    <row r="407" spans="1:23" ht="25.5" hidden="1" customHeight="1">
      <c r="A407" s="65" t="s">
        <v>104</v>
      </c>
      <c r="B407" s="8" t="s">
        <v>331</v>
      </c>
      <c r="C407" s="61"/>
      <c r="D407" s="10" t="s">
        <v>174</v>
      </c>
      <c r="E407" s="3" t="s">
        <v>30</v>
      </c>
      <c r="F407" s="42" t="s">
        <v>24</v>
      </c>
      <c r="G407" s="22" t="s">
        <v>25</v>
      </c>
      <c r="H407" s="37">
        <v>4.8444444444444397E-4</v>
      </c>
      <c r="I407" s="3">
        <v>9</v>
      </c>
      <c r="J407" s="27">
        <v>5.2809931725849497E-5</v>
      </c>
      <c r="K407" s="27" t="str">
        <f>IF(OR(LEFT(G407,3)="SRM", LEFT(G407,3)="IRM", LEFT(G407,3)="CRM"),"", IF((J407*100/H407)&gt;5,"x",""))</f>
        <v>x</v>
      </c>
      <c r="L407" s="26">
        <f>2*J407</f>
        <v>1.0561986345169899E-4</v>
      </c>
      <c r="M407" s="20"/>
      <c r="N407" s="20"/>
      <c r="O407" s="58" t="str">
        <f>IF(F407="Repeatability","---", SQRT(L407^2+(N407*H407*0.01)^2)+ABS(M407)*0.01*H407)</f>
        <v>---</v>
      </c>
      <c r="P407" s="6" t="str">
        <f>IF(F407="Repeatability","---", O407*100/H407)</f>
        <v>---</v>
      </c>
      <c r="Q407" s="31" t="str">
        <f>IF(F407="Repeatability", "n/a",IF(E407="MG_P_KG",6,IF(E407="G_P_100G",2,"n/a")))</f>
        <v>n/a</v>
      </c>
      <c r="R407" s="34" t="str">
        <f>IF(Q407="n/a","-",2*(H407*2^(1-0.5*LOG(H407/(10^Q407))))/100)</f>
        <v>-</v>
      </c>
      <c r="S407" s="3">
        <f>IF(F407="Intermed. Precision","---",IF(LOG(J407/2)&lt;0,10^(TRUNC(LOG(J407/2))-1), 10^(TRUNC(LOG(J407/2)))))</f>
        <v>1.0000000000000001E-5</v>
      </c>
      <c r="T407" s="4">
        <f>2*SQRT(2)*J407</f>
        <v>1.4936904334938712E-4</v>
      </c>
      <c r="U407" s="22">
        <f>IF(F407="Repeatability",10*J407,"---")</f>
        <v>5.2809931725849495E-4</v>
      </c>
      <c r="V407" s="22" t="str">
        <f>IF(AND(U407&gt;H407,U407&lt;&gt;"---"),"x","")</f>
        <v>x</v>
      </c>
      <c r="W407" s="52">
        <v>42217</v>
      </c>
    </row>
    <row r="408" spans="1:23" ht="25.5" hidden="1" customHeight="1">
      <c r="A408" s="65" t="s">
        <v>129</v>
      </c>
      <c r="B408" s="8" t="s">
        <v>331</v>
      </c>
      <c r="C408" s="61"/>
      <c r="D408" s="10" t="s">
        <v>174</v>
      </c>
      <c r="E408" s="3" t="s">
        <v>30</v>
      </c>
      <c r="F408" s="42" t="s">
        <v>24</v>
      </c>
      <c r="G408" s="22" t="s">
        <v>25</v>
      </c>
      <c r="H408" s="37">
        <v>4.2500000000000003E-5</v>
      </c>
      <c r="I408" s="3">
        <v>8</v>
      </c>
      <c r="J408" s="27">
        <v>7.0710678118654696E-6</v>
      </c>
      <c r="K408" s="27" t="str">
        <f>IF(OR(LEFT(G408,3)="SRM", LEFT(G408,3)="IRM", LEFT(G408,3)="CRM"),"", IF((J408*100/H408)&gt;5,"x",""))</f>
        <v>x</v>
      </c>
      <c r="L408" s="26">
        <f>2*J408</f>
        <v>1.4142135623730939E-5</v>
      </c>
      <c r="M408" s="20"/>
      <c r="N408" s="20"/>
      <c r="O408" s="58" t="str">
        <f>IF(F408="Repeatability","---", SQRT(L408^2+(N408*H408*0.01)^2)+ABS(M408)*0.01*H408)</f>
        <v>---</v>
      </c>
      <c r="P408" s="6" t="str">
        <f>IF(F408="Repeatability","---", O408*100/H408)</f>
        <v>---</v>
      </c>
      <c r="Q408" s="31" t="str">
        <f>IF(F408="Repeatability", "n/a",IF(E408="MG_P_KG",6,IF(E408="G_P_100G",2,"n/a")))</f>
        <v>n/a</v>
      </c>
      <c r="R408" s="34" t="str">
        <f>IF(Q408="n/a","-",2*(H408*2^(1-0.5*LOG(H408/(10^Q408))))/100)</f>
        <v>-</v>
      </c>
      <c r="S408" s="3">
        <f>IF(F408="Intermed. Precision","---",IF(LOG(J408/2)&lt;0,10^(TRUNC(LOG(J408/2))-1), 10^(TRUNC(LOG(J408/2)))))</f>
        <v>9.9999999999999995E-7</v>
      </c>
      <c r="T408" s="4">
        <f>2*SQRT(2)*J408</f>
        <v>1.9999999999999985E-5</v>
      </c>
      <c r="U408" s="22">
        <f>IF(F408="Repeatability",10*J408,"---")</f>
        <v>7.07106781186547E-5</v>
      </c>
      <c r="V408" s="22" t="str">
        <f>IF(AND(U408&gt;H408,U408&lt;&gt;"---"),"x","")</f>
        <v>x</v>
      </c>
      <c r="W408" s="52">
        <v>42226</v>
      </c>
    </row>
    <row r="409" spans="1:23" ht="25.5" customHeight="1">
      <c r="A409" s="65" t="s">
        <v>86</v>
      </c>
      <c r="B409" s="8" t="s">
        <v>331</v>
      </c>
      <c r="C409" s="61"/>
      <c r="D409" s="10" t="s">
        <v>174</v>
      </c>
      <c r="E409" s="3" t="s">
        <v>30</v>
      </c>
      <c r="F409" s="42" t="s">
        <v>23</v>
      </c>
      <c r="G409" s="22" t="s">
        <v>4</v>
      </c>
      <c r="H409" s="37">
        <v>8.3800000000000003E-3</v>
      </c>
      <c r="I409" s="3">
        <v>8</v>
      </c>
      <c r="J409" s="27">
        <v>5.8524033524698198E-4</v>
      </c>
      <c r="K409" s="27" t="str">
        <f>IF(OR(LEFT(G409,3)="SRM", LEFT(G409,3)="IRM", LEFT(G409,3)="CRM"),"", IF((J409*100/H409)&gt;5,"x",""))</f>
        <v>x</v>
      </c>
      <c r="L409" s="26">
        <f>2*J409</f>
        <v>1.170480670493964E-3</v>
      </c>
      <c r="M409" s="20"/>
      <c r="N409" s="20"/>
      <c r="O409" s="58">
        <f>IF(F409="Repeatability","---", SQRT(L409^2+(N409*H409*0.01)^2)+ABS(M409)*0.01*H409)</f>
        <v>1.170480670493964E-3</v>
      </c>
      <c r="P409" s="6">
        <f>IF(F409="Repeatability","---", O409*100/H409)</f>
        <v>13.967549767231073</v>
      </c>
      <c r="Q409" s="31">
        <f>IF(F409="Repeatability", "n/a",IF(E409="MG_P_KG",6,IF(E409="G_P_100G",2,"n/a")))</f>
        <v>6</v>
      </c>
      <c r="R409" s="34">
        <f>IF(Q409="n/a","-",2*(H409*2^(1-0.5*LOG(H409/(10^Q409))))/100)</f>
        <v>5.5077842395509415E-3</v>
      </c>
      <c r="S409" s="3">
        <f>IF(F409="Intermed. Precision","---",IF(LOG(J409/2)&lt;0,10^(TRUNC(LOG(J409/2))-1), 10^(TRUNC(LOG(J409/2)))))</f>
        <v>1E-4</v>
      </c>
      <c r="T409" s="4">
        <f>2*SQRT(2)*J409</f>
        <v>1.6553096387081176E-3</v>
      </c>
      <c r="U409" s="22" t="str">
        <f>IF(F409="Repeatability",10*J409,"---")</f>
        <v>---</v>
      </c>
      <c r="V409" s="22" t="str">
        <f>IF(AND(U409&gt;H409,U409&lt;&gt;"---"),"x","")</f>
        <v/>
      </c>
      <c r="W409" s="52">
        <v>42227</v>
      </c>
    </row>
    <row r="410" spans="1:23" ht="25.5" customHeight="1">
      <c r="A410" s="65" t="s">
        <v>181</v>
      </c>
      <c r="B410" s="8" t="s">
        <v>331</v>
      </c>
      <c r="C410" s="61"/>
      <c r="D410" s="10" t="s">
        <v>174</v>
      </c>
      <c r="E410" s="3" t="s">
        <v>30</v>
      </c>
      <c r="F410" s="42" t="s">
        <v>23</v>
      </c>
      <c r="G410" s="22" t="s">
        <v>4</v>
      </c>
      <c r="H410" s="37">
        <v>1.9871428571428601E-3</v>
      </c>
      <c r="I410" s="3">
        <v>7</v>
      </c>
      <c r="J410" s="27">
        <v>2.2166577156997901E-4</v>
      </c>
      <c r="K410" s="27" t="str">
        <f>IF(OR(LEFT(G410,3)="SRM", LEFT(G410,3)="IRM", LEFT(G410,3)="CRM"),"", IF((J410*100/H410)&gt;5,"x",""))</f>
        <v>x</v>
      </c>
      <c r="L410" s="26">
        <f>2*J410</f>
        <v>4.4333154313995802E-4</v>
      </c>
      <c r="M410" s="20"/>
      <c r="N410" s="20"/>
      <c r="O410" s="58">
        <f>IF(F410="Repeatability","---", SQRT(L410^2+(N410*H410*0.01)^2)+ABS(M410)*0.01*H410)</f>
        <v>4.4333154313995802E-4</v>
      </c>
      <c r="P410" s="6">
        <f>IF(F410="Repeatability","---", O410*100/H410)</f>
        <v>22.309998576417698</v>
      </c>
      <c r="Q410" s="31">
        <f>IF(F410="Repeatability", "n/a",IF(E410="MG_P_KG",6,IF(E410="G_P_100G",2,"n/a")))</f>
        <v>6</v>
      </c>
      <c r="R410" s="34">
        <f>IF(Q410="n/a","-",2*(H410*2^(1-0.5*LOG(H410/(10^Q410))))/100)</f>
        <v>1.6219449541449854E-3</v>
      </c>
      <c r="S410" s="3">
        <f>IF(F410="Intermed. Precision","---",IF(LOG(J410/2)&lt;0,10^(TRUNC(LOG(J410/2))-1), 10^(TRUNC(LOG(J410/2)))))</f>
        <v>1E-4</v>
      </c>
      <c r="T410" s="4">
        <f>2*SQRT(2)*J410</f>
        <v>6.2696548093632153E-4</v>
      </c>
      <c r="U410" s="22" t="str">
        <f>IF(F410="Repeatability",10*J410,"---")</f>
        <v>---</v>
      </c>
      <c r="V410" s="22" t="str">
        <f>IF(AND(U410&gt;H410,U410&lt;&gt;"---"),"x","")</f>
        <v/>
      </c>
      <c r="W410" s="52">
        <v>42177</v>
      </c>
    </row>
    <row r="411" spans="1:23" ht="25.5" customHeight="1">
      <c r="A411" s="65" t="s">
        <v>102</v>
      </c>
      <c r="B411" s="8" t="s">
        <v>331</v>
      </c>
      <c r="C411" s="61"/>
      <c r="D411" s="10" t="s">
        <v>174</v>
      </c>
      <c r="E411" s="3" t="s">
        <v>30</v>
      </c>
      <c r="F411" s="42" t="s">
        <v>23</v>
      </c>
      <c r="G411" s="22" t="s">
        <v>4</v>
      </c>
      <c r="H411" s="37">
        <v>1.0628571428571399E-3</v>
      </c>
      <c r="I411" s="3">
        <v>7</v>
      </c>
      <c r="J411" s="27">
        <v>4.2470998508225801E-4</v>
      </c>
      <c r="K411" s="27" t="str">
        <f>IF(OR(LEFT(G411,3)="SRM", LEFT(G411,3)="IRM", LEFT(G411,3)="CRM"),"", IF((J411*100/H411)&gt;5,"x",""))</f>
        <v>x</v>
      </c>
      <c r="L411" s="26">
        <f>2*J411</f>
        <v>8.4941997016451602E-4</v>
      </c>
      <c r="M411" s="20"/>
      <c r="N411" s="20"/>
      <c r="O411" s="58">
        <f>IF(F411="Repeatability","---", SQRT(L411^2+(N411*H411*0.01)^2)+ABS(M411)*0.01*H411)</f>
        <v>8.4941997016451602E-4</v>
      </c>
      <c r="P411" s="6">
        <f>IF(F411="Repeatability","---", O411*100/H411)</f>
        <v>79.918545579994998</v>
      </c>
      <c r="Q411" s="31">
        <f>IF(F411="Repeatability", "n/a",IF(E411="MG_P_KG",6,IF(E411="G_P_100G",2,"n/a")))</f>
        <v>6</v>
      </c>
      <c r="R411" s="34">
        <f>IF(Q411="n/a","-",2*(H411*2^(1-0.5*LOG(H411/(10^Q411))))/100)</f>
        <v>9.532021176334801E-4</v>
      </c>
      <c r="S411" s="3">
        <f>IF(F411="Intermed. Precision","---",IF(LOG(J411/2)&lt;0,10^(TRUNC(LOG(J411/2))-1), 10^(TRUNC(LOG(J411/2)))))</f>
        <v>1E-4</v>
      </c>
      <c r="T411" s="4">
        <f>2*SQRT(2)*J411</f>
        <v>1.2012612419572083E-3</v>
      </c>
      <c r="U411" s="22" t="str">
        <f>IF(F411="Repeatability",10*J411,"---")</f>
        <v>---</v>
      </c>
      <c r="V411" s="22" t="str">
        <f>IF(AND(U411&gt;H411,U411&lt;&gt;"---"),"x","")</f>
        <v/>
      </c>
      <c r="W411" s="52">
        <v>42189</v>
      </c>
    </row>
    <row r="412" spans="1:23" ht="25.5" customHeight="1">
      <c r="A412" s="65" t="s">
        <v>176</v>
      </c>
      <c r="B412" s="8" t="s">
        <v>331</v>
      </c>
      <c r="C412" s="61"/>
      <c r="D412" s="10" t="s">
        <v>174</v>
      </c>
      <c r="E412" s="3" t="s">
        <v>30</v>
      </c>
      <c r="F412" s="42" t="s">
        <v>23</v>
      </c>
      <c r="G412" s="22" t="s">
        <v>4</v>
      </c>
      <c r="H412" s="37">
        <v>3.3428571428571399E-4</v>
      </c>
      <c r="I412" s="3">
        <v>7</v>
      </c>
      <c r="J412" s="27">
        <v>1.9455076458343699E-4</v>
      </c>
      <c r="K412" s="27" t="str">
        <f>IF(OR(LEFT(G412,3)="SRM", LEFT(G412,3)="IRM", LEFT(G412,3)="CRM"),"", IF((J412*100/H412)&gt;5,"x",""))</f>
        <v>x</v>
      </c>
      <c r="L412" s="26">
        <f>2*J412</f>
        <v>3.8910152916687399E-4</v>
      </c>
      <c r="M412" s="20"/>
      <c r="N412" s="20"/>
      <c r="O412" s="58">
        <f>IF(F412="Repeatability","---", SQRT(L412^2+(N412*H412*0.01)^2)+ABS(M412)*0.01*H412)</f>
        <v>3.8910152916687399E-4</v>
      </c>
      <c r="P412" s="6">
        <f>IF(F412="Repeatability","---", O412*100/H412)</f>
        <v>116.39789334051795</v>
      </c>
      <c r="Q412" s="31">
        <f>IF(F412="Repeatability", "n/a",IF(E412="MG_P_KG",6,IF(E412="G_P_100G",2,"n/a")))</f>
        <v>6</v>
      </c>
      <c r="R412" s="34">
        <f>IF(Q412="n/a","-",2*(H412*2^(1-0.5*LOG(H412/(10^Q412))))/100)</f>
        <v>3.5681261054013182E-4</v>
      </c>
      <c r="S412" s="3">
        <f>IF(F412="Intermed. Precision","---",IF(LOG(J412/2)&lt;0,10^(TRUNC(LOG(J412/2))-1), 10^(TRUNC(LOG(J412/2)))))</f>
        <v>1.0000000000000001E-5</v>
      </c>
      <c r="T412" s="4">
        <f>2*SQRT(2)*J412</f>
        <v>5.5027265968790367E-4</v>
      </c>
      <c r="U412" s="22" t="str">
        <f>IF(F412="Repeatability",10*J412,"---")</f>
        <v>---</v>
      </c>
      <c r="V412" s="22" t="str">
        <f>IF(AND(U412&gt;H412,U412&lt;&gt;"---"),"x","")</f>
        <v/>
      </c>
      <c r="W412" s="52">
        <v>42194</v>
      </c>
    </row>
    <row r="413" spans="1:23" ht="25.5" customHeight="1">
      <c r="A413" s="65" t="s">
        <v>26</v>
      </c>
      <c r="B413" s="8" t="s">
        <v>180</v>
      </c>
      <c r="C413" s="61"/>
      <c r="D413" s="10" t="s">
        <v>174</v>
      </c>
      <c r="E413" s="3" t="s">
        <v>30</v>
      </c>
      <c r="F413" s="42" t="s">
        <v>23</v>
      </c>
      <c r="G413" s="22" t="s">
        <v>177</v>
      </c>
      <c r="H413" s="37">
        <v>7.6779309810671298E-2</v>
      </c>
      <c r="I413" s="3">
        <v>581</v>
      </c>
      <c r="J413" s="27">
        <v>9.9020373804163293E-3</v>
      </c>
      <c r="K413" s="27" t="str">
        <f>IF(OR(LEFT(G413,3)="SRM", LEFT(G413,3)="IRM", LEFT(G413,3)="CRM"),"", IF((J413*100/H413)&gt;5,"x",""))</f>
        <v/>
      </c>
      <c r="L413" s="26">
        <f>2*J413</f>
        <v>1.9804074760832659E-2</v>
      </c>
      <c r="M413" s="20"/>
      <c r="N413" s="20"/>
      <c r="O413" s="58">
        <f>IF(F413="Repeatability","---", SQRT(L413^2+(N413*H413*0.01)^2)+ABS(M413)*0.01*H413)</f>
        <v>1.9804074760832659E-2</v>
      </c>
      <c r="P413" s="6">
        <f>IF(F413="Repeatability","---", O413*100/H413)</f>
        <v>25.793504538745097</v>
      </c>
      <c r="Q413" s="31">
        <f>IF(F413="Repeatability", "n/a",IF(E413="MG_P_KG",6,IF(E413="G_P_100G",2,"n/a")))</f>
        <v>6</v>
      </c>
      <c r="R413" s="34">
        <f>IF(Q413="n/a","-",2*(H413*2^(1-0.5*LOG(H413/(10^Q413))))/100)</f>
        <v>3.6156105785264944E-2</v>
      </c>
      <c r="S413" s="3">
        <f>IF(F413="Intermed. Precision","---",IF(LOG(J413/2)&lt;0,10^(TRUNC(LOG(J413/2))-1), 10^(TRUNC(LOG(J413/2)))))</f>
        <v>1E-3</v>
      </c>
      <c r="T413" s="4">
        <f>2*SQRT(2)*J413</f>
        <v>2.8007191117020255E-2</v>
      </c>
      <c r="U413" s="22" t="str">
        <f>IF(F413="Repeatability",10*J413,"---")</f>
        <v>---</v>
      </c>
      <c r="V413" s="22" t="str">
        <f>IF(AND(U413&gt;H413,U413&lt;&gt;"---"),"x","")</f>
        <v/>
      </c>
      <c r="W413" s="52">
        <v>42101</v>
      </c>
    </row>
    <row r="414" spans="1:23" ht="25.5" hidden="1" customHeight="1">
      <c r="A414" s="65" t="s">
        <v>67</v>
      </c>
      <c r="B414" s="8" t="s">
        <v>180</v>
      </c>
      <c r="C414" s="61"/>
      <c r="D414" s="10" t="s">
        <v>174</v>
      </c>
      <c r="E414" s="3" t="s">
        <v>30</v>
      </c>
      <c r="F414" s="42" t="s">
        <v>24</v>
      </c>
      <c r="G414" s="22" t="s">
        <v>25</v>
      </c>
      <c r="H414" s="37">
        <v>2.95949468085106E-3</v>
      </c>
      <c r="I414" s="3">
        <v>376</v>
      </c>
      <c r="J414" s="27">
        <v>3.1631669257249097E-4</v>
      </c>
      <c r="K414" s="27" t="str">
        <f>IF(OR(LEFT(G414,3)="SRM", LEFT(G414,3)="IRM", LEFT(G414,3)="CRM"),"", IF((J414*100/H414)&gt;5,"x",""))</f>
        <v>x</v>
      </c>
      <c r="L414" s="26">
        <f>2*J414</f>
        <v>6.3263338514498195E-4</v>
      </c>
      <c r="M414" s="20"/>
      <c r="N414" s="20"/>
      <c r="O414" s="58" t="str">
        <f>IF(F414="Repeatability","---", SQRT(L414^2+(N414*H414*0.01)^2)+ABS(M414)*0.01*H414)</f>
        <v>---</v>
      </c>
      <c r="P414" s="6" t="str">
        <f>IF(F414="Repeatability","---", O414*100/H414)</f>
        <v>---</v>
      </c>
      <c r="Q414" s="31" t="str">
        <f>IF(F414="Repeatability", "n/a",IF(E414="MG_P_KG",6,IF(E414="G_P_100G",2,"n/a")))</f>
        <v>n/a</v>
      </c>
      <c r="R414" s="34" t="str">
        <f>IF(Q414="n/a","-",2*(H414*2^(1-0.5*LOG(H414/(10^Q414))))/100)</f>
        <v>-</v>
      </c>
      <c r="S414" s="3">
        <f>IF(F414="Intermed. Precision","---",IF(LOG(J414/2)&lt;0,10^(TRUNC(LOG(J414/2))-1), 10^(TRUNC(LOG(J414/2)))))</f>
        <v>1E-4</v>
      </c>
      <c r="T414" s="4">
        <f>2*SQRT(2)*J414</f>
        <v>8.946787132820352E-4</v>
      </c>
      <c r="U414" s="22">
        <f>IF(F414="Repeatability",10*J414,"---")</f>
        <v>3.1631669257249097E-3</v>
      </c>
      <c r="V414" s="22" t="str">
        <f>IF(AND(U414&gt;H414,U414&lt;&gt;"---"),"x","")</f>
        <v>x</v>
      </c>
      <c r="W414" s="52">
        <v>42101</v>
      </c>
    </row>
    <row r="415" spans="1:23" ht="25.5" customHeight="1">
      <c r="A415" s="65" t="s">
        <v>26</v>
      </c>
      <c r="B415" s="8" t="s">
        <v>180</v>
      </c>
      <c r="C415" s="61"/>
      <c r="D415" s="10" t="s">
        <v>174</v>
      </c>
      <c r="E415" s="3" t="s">
        <v>30</v>
      </c>
      <c r="F415" s="42" t="s">
        <v>23</v>
      </c>
      <c r="G415" s="22" t="s">
        <v>124</v>
      </c>
      <c r="H415" s="37">
        <v>1.07743944636678E-3</v>
      </c>
      <c r="I415" s="3">
        <v>289</v>
      </c>
      <c r="J415" s="27">
        <v>2.5372574590101402E-4</v>
      </c>
      <c r="K415" s="27" t="str">
        <f>IF(OR(LEFT(G415,3)="SRM", LEFT(G415,3)="IRM", LEFT(G415,3)="CRM"),"", IF((J415*100/H415)&gt;5,"x",""))</f>
        <v/>
      </c>
      <c r="L415" s="26">
        <f>2*J415</f>
        <v>5.0745149180202805E-4</v>
      </c>
      <c r="M415" s="20"/>
      <c r="N415" s="20"/>
      <c r="O415" s="58">
        <f>IF(F415="Repeatability","---", SQRT(L415^2+(N415*H415*0.01)^2)+ABS(M415)*0.01*H415)</f>
        <v>5.0745149180202805E-4</v>
      </c>
      <c r="P415" s="6">
        <f>IF(F415="Repeatability","---", O415*100/H415)</f>
        <v>47.097912881619365</v>
      </c>
      <c r="Q415" s="31">
        <f>IF(F415="Repeatability", "n/a",IF(E415="MG_P_KG",6,IF(E415="G_P_100G",2,"n/a")))</f>
        <v>6</v>
      </c>
      <c r="R415" s="34">
        <f>IF(Q415="n/a","-",2*(H415*2^(1-0.5*LOG(H415/(10^Q415))))/100)</f>
        <v>9.6430014124495233E-4</v>
      </c>
      <c r="S415" s="3">
        <f>IF(F415="Intermed. Precision","---",IF(LOG(J415/2)&lt;0,10^(TRUNC(LOG(J415/2))-1), 10^(TRUNC(LOG(J415/2)))))</f>
        <v>1E-4</v>
      </c>
      <c r="T415" s="4">
        <f>2*SQRT(2)*J415</f>
        <v>7.1764478195288756E-4</v>
      </c>
      <c r="U415" s="22" t="str">
        <f>IF(F415="Repeatability",10*J415,"---")</f>
        <v>---</v>
      </c>
      <c r="V415" s="22" t="str">
        <f>IF(AND(U415&gt;H415,U415&lt;&gt;"---"),"x","")</f>
        <v/>
      </c>
      <c r="W415" s="52">
        <v>42101</v>
      </c>
    </row>
    <row r="416" spans="1:23" ht="25.5" hidden="1" customHeight="1">
      <c r="A416" s="65" t="s">
        <v>71</v>
      </c>
      <c r="B416" s="8" t="s">
        <v>180</v>
      </c>
      <c r="C416" s="61"/>
      <c r="D416" s="10" t="s">
        <v>174</v>
      </c>
      <c r="E416" s="3" t="s">
        <v>30</v>
      </c>
      <c r="F416" s="42" t="s">
        <v>24</v>
      </c>
      <c r="G416" s="22" t="s">
        <v>25</v>
      </c>
      <c r="H416" s="37">
        <v>3.5631799163179901E-4</v>
      </c>
      <c r="I416" s="3">
        <v>239</v>
      </c>
      <c r="J416" s="27">
        <v>1.06529505606914E-4</v>
      </c>
      <c r="K416" s="27" t="str">
        <f>IF(OR(LEFT(G416,3)="SRM", LEFT(G416,3)="IRM", LEFT(G416,3)="CRM"),"", IF((J416*100/H416)&gt;5,"x",""))</f>
        <v>x</v>
      </c>
      <c r="L416" s="26">
        <f>2*J416</f>
        <v>2.13059011213828E-4</v>
      </c>
      <c r="M416" s="20"/>
      <c r="N416" s="20"/>
      <c r="O416" s="58" t="str">
        <f>IF(F416="Repeatability","---", SQRT(L416^2+(N416*H416*0.01)^2)+ABS(M416)*0.01*H416)</f>
        <v>---</v>
      </c>
      <c r="P416" s="6" t="str">
        <f>IF(F416="Repeatability","---", O416*100/H416)</f>
        <v>---</v>
      </c>
      <c r="Q416" s="31" t="str">
        <f>IF(F416="Repeatability", "n/a",IF(E416="MG_P_KG",6,IF(E416="G_P_100G",2,"n/a")))</f>
        <v>n/a</v>
      </c>
      <c r="R416" s="34" t="str">
        <f>IF(Q416="n/a","-",2*(H416*2^(1-0.5*LOG(H416/(10^Q416))))/100)</f>
        <v>-</v>
      </c>
      <c r="S416" s="3">
        <f>IF(F416="Intermed. Precision","---",IF(LOG(J416/2)&lt;0,10^(TRUNC(LOG(J416/2))-1), 10^(TRUNC(LOG(J416/2)))))</f>
        <v>1.0000000000000001E-5</v>
      </c>
      <c r="T416" s="4">
        <f>2*SQRT(2)*J416</f>
        <v>3.0131094324439692E-4</v>
      </c>
      <c r="U416" s="22">
        <f>IF(F416="Repeatability",10*J416,"---")</f>
        <v>1.06529505606914E-3</v>
      </c>
      <c r="V416" s="22" t="str">
        <f>IF(AND(U416&gt;H416,U416&lt;&gt;"---"),"x","")</f>
        <v>x</v>
      </c>
      <c r="W416" s="52">
        <v>42101</v>
      </c>
    </row>
    <row r="417" spans="1:23" ht="25.5" hidden="1" customHeight="1">
      <c r="A417" s="65" t="s">
        <v>69</v>
      </c>
      <c r="B417" s="8" t="s">
        <v>180</v>
      </c>
      <c r="C417" s="61"/>
      <c r="D417" s="10" t="s">
        <v>174</v>
      </c>
      <c r="E417" s="3" t="s">
        <v>30</v>
      </c>
      <c r="F417" s="19" t="s">
        <v>24</v>
      </c>
      <c r="G417" s="22" t="s">
        <v>25</v>
      </c>
      <c r="H417" s="37">
        <v>1.2682758620689699E-3</v>
      </c>
      <c r="I417" s="3">
        <v>145</v>
      </c>
      <c r="J417" s="27">
        <v>2.0054150830121E-4</v>
      </c>
      <c r="K417" s="27" t="str">
        <f>IF(OR(LEFT(G417,3)="SRM", LEFT(G417,3)="IRM", LEFT(G417,3)="CRM"),"", IF((J417*100/H417)&gt;5,"x",""))</f>
        <v>x</v>
      </c>
      <c r="L417" s="26">
        <f>2*J417</f>
        <v>4.0108301660242001E-4</v>
      </c>
      <c r="M417" s="20"/>
      <c r="N417" s="20"/>
      <c r="O417" s="58" t="str">
        <f>IF(F417="Repeatability","---", SQRT(L417^2+(N417*H417*0.01)^2)+ABS(M417)*0.01*H417)</f>
        <v>---</v>
      </c>
      <c r="P417" s="6" t="str">
        <f>IF(F417="Repeatability","---", O417*100/H417)</f>
        <v>---</v>
      </c>
      <c r="Q417" s="31" t="str">
        <f>IF(F417="Repeatability", "n/a",IF(E417="MG_P_KG",6,IF(E417="G_P_100G",2,"n/a")))</f>
        <v>n/a</v>
      </c>
      <c r="R417" s="34" t="str">
        <f>IF(Q417="n/a","-",2*(H417*2^(1-0.5*LOG(H417/(10^Q417))))/100)</f>
        <v>-</v>
      </c>
      <c r="S417" s="3">
        <f>IF(F417="Intermed. Precision","---",IF(LOG(J417/2)&lt;0,10^(TRUNC(LOG(J417/2))-1), 10^(TRUNC(LOG(J417/2)))))</f>
        <v>1E-4</v>
      </c>
      <c r="T417" s="4">
        <f>2*SQRT(2)*J417</f>
        <v>5.672170417166557E-4</v>
      </c>
      <c r="U417" s="22">
        <f>IF(F417="Repeatability",10*J417,"---")</f>
        <v>2.0054150830121002E-3</v>
      </c>
      <c r="V417" s="22" t="str">
        <f>IF(AND(U417&gt;H417,U417&lt;&gt;"---"),"x","")</f>
        <v>x</v>
      </c>
      <c r="W417" s="52">
        <v>42101</v>
      </c>
    </row>
    <row r="418" spans="1:23" ht="25.5" hidden="1" customHeight="1">
      <c r="A418" s="65" t="s">
        <v>82</v>
      </c>
      <c r="B418" s="8" t="s">
        <v>180</v>
      </c>
      <c r="C418" s="61"/>
      <c r="D418" s="10" t="s">
        <v>174</v>
      </c>
      <c r="E418" s="3" t="s">
        <v>30</v>
      </c>
      <c r="F418" s="42" t="s">
        <v>24</v>
      </c>
      <c r="G418" s="22" t="s">
        <v>25</v>
      </c>
      <c r="H418" s="37">
        <v>5.2244852941176496E-3</v>
      </c>
      <c r="I418" s="3">
        <v>136</v>
      </c>
      <c r="J418" s="27">
        <v>3.2516342045193201E-4</v>
      </c>
      <c r="K418" s="27" t="str">
        <f>IF(OR(LEFT(G418,3)="SRM", LEFT(G418,3)="IRM", LEFT(G418,3)="CRM"),"", IF((J418*100/H418)&gt;5,"x",""))</f>
        <v>x</v>
      </c>
      <c r="L418" s="26">
        <f>2*J418</f>
        <v>6.5032684090386402E-4</v>
      </c>
      <c r="M418" s="20"/>
      <c r="N418" s="20"/>
      <c r="O418" s="58" t="str">
        <f>IF(F418="Repeatability","---", SQRT(L418^2+(N418*H418*0.01)^2)+ABS(M418)*0.01*H418)</f>
        <v>---</v>
      </c>
      <c r="P418" s="6" t="str">
        <f>IF(F418="Repeatability","---", O418*100/H418)</f>
        <v>---</v>
      </c>
      <c r="Q418" s="31" t="str">
        <f>IF(F418="Repeatability", "n/a",IF(E418="MG_P_KG",6,IF(E418="G_P_100G",2,"n/a")))</f>
        <v>n/a</v>
      </c>
      <c r="R418" s="34" t="str">
        <f>IF(Q418="n/a","-",2*(H418*2^(1-0.5*LOG(H418/(10^Q418))))/100)</f>
        <v>-</v>
      </c>
      <c r="S418" s="3">
        <f>IF(F418="Intermed. Precision","---",IF(LOG(J418/2)&lt;0,10^(TRUNC(LOG(J418/2))-1), 10^(TRUNC(LOG(J418/2)))))</f>
        <v>1E-4</v>
      </c>
      <c r="T418" s="4">
        <f>2*SQRT(2)*J418</f>
        <v>9.1970103838149458E-4</v>
      </c>
      <c r="U418" s="22">
        <f>IF(F418="Repeatability",10*J418,"---")</f>
        <v>3.2516342045193201E-3</v>
      </c>
      <c r="V418" s="22" t="str">
        <f>IF(AND(U418&gt;H418,U418&lt;&gt;"---"),"x","")</f>
        <v/>
      </c>
      <c r="W418" s="52">
        <v>42101</v>
      </c>
    </row>
    <row r="419" spans="1:23" ht="25.5" customHeight="1">
      <c r="A419" s="65" t="s">
        <v>67</v>
      </c>
      <c r="B419" s="8" t="s">
        <v>180</v>
      </c>
      <c r="C419" s="61"/>
      <c r="D419" s="10" t="s">
        <v>174</v>
      </c>
      <c r="E419" s="3" t="s">
        <v>30</v>
      </c>
      <c r="F419" s="42" t="s">
        <v>23</v>
      </c>
      <c r="G419" s="22" t="s">
        <v>4</v>
      </c>
      <c r="H419" s="37">
        <v>3.5105607476635498E-3</v>
      </c>
      <c r="I419" s="3">
        <v>107</v>
      </c>
      <c r="J419" s="27">
        <v>5.0396187365063397E-4</v>
      </c>
      <c r="K419" s="27" t="str">
        <f>IF(OR(LEFT(G419,3)="SRM", LEFT(G419,3)="IRM", LEFT(G419,3)="CRM"),"", IF((J419*100/H419)&gt;5,"x",""))</f>
        <v>x</v>
      </c>
      <c r="L419" s="26">
        <f>2*J419</f>
        <v>1.0079237473012679E-3</v>
      </c>
      <c r="M419" s="20"/>
      <c r="N419" s="20"/>
      <c r="O419" s="58">
        <f>IF(F419="Repeatability","---", SQRT(L419^2+(N419*H419*0.01)^2)+ABS(M419)*0.01*H419)</f>
        <v>1.0079237473012679E-3</v>
      </c>
      <c r="P419" s="6">
        <f>IF(F419="Repeatability","---", O419*100/H419)</f>
        <v>28.711189458040018</v>
      </c>
      <c r="Q419" s="31">
        <f>IF(F419="Repeatability", "n/a",IF(E419="MG_P_KG",6,IF(E419="G_P_100G",2,"n/a")))</f>
        <v>6</v>
      </c>
      <c r="R419" s="34">
        <f>IF(Q419="n/a","-",2*(H419*2^(1-0.5*LOG(H419/(10^Q419))))/100)</f>
        <v>2.6301718347190371E-3</v>
      </c>
      <c r="S419" s="3">
        <f>IF(F419="Intermed. Precision","---",IF(LOG(J419/2)&lt;0,10^(TRUNC(LOG(J419/2))-1), 10^(TRUNC(LOG(J419/2)))))</f>
        <v>1E-4</v>
      </c>
      <c r="T419" s="4">
        <f>2*SQRT(2)*J419</f>
        <v>1.4254194332713654E-3</v>
      </c>
      <c r="U419" s="22" t="str">
        <f>IF(F419="Repeatability",10*J419,"---")</f>
        <v>---</v>
      </c>
      <c r="V419" s="22" t="str">
        <f>IF(AND(U419&gt;H419,U419&lt;&gt;"---"),"x","")</f>
        <v/>
      </c>
      <c r="W419" s="52">
        <v>42101</v>
      </c>
    </row>
    <row r="420" spans="1:23" ht="25.5" hidden="1" customHeight="1">
      <c r="A420" s="65" t="s">
        <v>29</v>
      </c>
      <c r="B420" s="8" t="s">
        <v>180</v>
      </c>
      <c r="C420" s="61"/>
      <c r="D420" s="10" t="s">
        <v>174</v>
      </c>
      <c r="E420" s="3" t="s">
        <v>30</v>
      </c>
      <c r="F420" s="42" t="s">
        <v>24</v>
      </c>
      <c r="G420" s="22" t="s">
        <v>25</v>
      </c>
      <c r="H420" s="37">
        <v>8.9043956043956003E-4</v>
      </c>
      <c r="I420" s="3">
        <v>91</v>
      </c>
      <c r="J420" s="27">
        <v>1.4960019980006601E-4</v>
      </c>
      <c r="K420" s="27" t="str">
        <f>IF(OR(LEFT(G420,3)="SRM", LEFT(G420,3)="IRM", LEFT(G420,3)="CRM"),"", IF((J420*100/H420)&gt;5,"x",""))</f>
        <v>x</v>
      </c>
      <c r="L420" s="26">
        <f>2*J420</f>
        <v>2.9920039960013202E-4</v>
      </c>
      <c r="M420" s="20"/>
      <c r="N420" s="20"/>
      <c r="O420" s="58" t="str">
        <f>IF(F420="Repeatability","---", SQRT(L420^2+(N420*H420*0.01)^2)+ABS(M420)*0.01*H420)</f>
        <v>---</v>
      </c>
      <c r="P420" s="6" t="str">
        <f>IF(F420="Repeatability","---", O420*100/H420)</f>
        <v>---</v>
      </c>
      <c r="Q420" s="31" t="str">
        <f>IF(F420="Repeatability", "n/a",IF(E420="MG_P_KG",6,IF(E420="G_P_100G",2,"n/a")))</f>
        <v>n/a</v>
      </c>
      <c r="R420" s="34" t="str">
        <f>IF(Q420="n/a","-",2*(H420*2^(1-0.5*LOG(H420/(10^Q420))))/100)</f>
        <v>-</v>
      </c>
      <c r="S420" s="3">
        <f>IF(F420="Intermed. Precision","---",IF(LOG(J420/2)&lt;0,10^(TRUNC(LOG(J420/2))-1), 10^(TRUNC(LOG(J420/2)))))</f>
        <v>1.0000000000000001E-5</v>
      </c>
      <c r="T420" s="4">
        <f>2*SQRT(2)*J420</f>
        <v>4.2313326298195627E-4</v>
      </c>
      <c r="U420" s="22">
        <f>IF(F420="Repeatability",10*J420,"---")</f>
        <v>1.49600199800066E-3</v>
      </c>
      <c r="V420" s="22" t="str">
        <f>IF(AND(U420&gt;H420,U420&lt;&gt;"---"),"x","")</f>
        <v>x</v>
      </c>
      <c r="W420" s="52">
        <v>42101</v>
      </c>
    </row>
    <row r="421" spans="1:23" ht="25.5" customHeight="1">
      <c r="A421" s="65" t="s">
        <v>82</v>
      </c>
      <c r="B421" s="8" t="s">
        <v>180</v>
      </c>
      <c r="C421" s="61"/>
      <c r="D421" s="10" t="s">
        <v>174</v>
      </c>
      <c r="E421" s="3" t="s">
        <v>30</v>
      </c>
      <c r="F421" s="19" t="s">
        <v>23</v>
      </c>
      <c r="G421" s="22" t="s">
        <v>4</v>
      </c>
      <c r="H421" s="37">
        <v>4.5413888888888899E-3</v>
      </c>
      <c r="I421" s="3">
        <v>72</v>
      </c>
      <c r="J421" s="27">
        <v>4.6096140474736802E-4</v>
      </c>
      <c r="K421" s="27" t="str">
        <f>IF(OR(LEFT(G421,3)="SRM", LEFT(G421,3)="IRM", LEFT(G421,3)="CRM"),"", IF((J421*100/H421)&gt;5,"x",""))</f>
        <v>x</v>
      </c>
      <c r="L421" s="26">
        <f>2*J421</f>
        <v>9.2192280949473604E-4</v>
      </c>
      <c r="M421" s="20"/>
      <c r="N421" s="20"/>
      <c r="O421" s="58">
        <f>IF(F421="Repeatability","---", SQRT(L421^2+(N421*H421*0.01)^2)+ABS(M421)*0.01*H421)</f>
        <v>9.2192280949473604E-4</v>
      </c>
      <c r="P421" s="6">
        <f>IF(F421="Repeatability","---", O421*100/H421)</f>
        <v>20.3004594420518</v>
      </c>
      <c r="Q421" s="31">
        <f>IF(F421="Repeatability", "n/a",IF(E421="MG_P_KG",6,IF(E421="G_P_100G",2,"n/a")))</f>
        <v>6</v>
      </c>
      <c r="R421" s="34">
        <f>IF(Q421="n/a","-",2*(H421*2^(1-0.5*LOG(H421/(10^Q421))))/100)</f>
        <v>3.2731575503585691E-3</v>
      </c>
      <c r="S421" s="3">
        <f>IF(F421="Intermed. Precision","---",IF(LOG(J421/2)&lt;0,10^(TRUNC(LOG(J421/2))-1), 10^(TRUNC(LOG(J421/2)))))</f>
        <v>1E-4</v>
      </c>
      <c r="T421" s="4">
        <f>2*SQRT(2)*J421</f>
        <v>1.3037957406485631E-3</v>
      </c>
      <c r="U421" s="22" t="str">
        <f>IF(F421="Repeatability",10*J421,"---")</f>
        <v>---</v>
      </c>
      <c r="V421" s="22" t="str">
        <f>IF(AND(U421&gt;H421,U421&lt;&gt;"---"),"x","")</f>
        <v/>
      </c>
      <c r="W421" s="52">
        <v>42101</v>
      </c>
    </row>
    <row r="422" spans="1:23" ht="25.5" hidden="1" customHeight="1">
      <c r="A422" s="65" t="s">
        <v>122</v>
      </c>
      <c r="B422" s="8" t="s">
        <v>180</v>
      </c>
      <c r="C422" s="61"/>
      <c r="D422" s="10" t="s">
        <v>174</v>
      </c>
      <c r="E422" s="3" t="s">
        <v>30</v>
      </c>
      <c r="F422" s="19" t="s">
        <v>24</v>
      </c>
      <c r="G422" s="22" t="s">
        <v>25</v>
      </c>
      <c r="H422" s="37">
        <v>5.8151515151515199E-4</v>
      </c>
      <c r="I422" s="3">
        <v>66</v>
      </c>
      <c r="J422" s="27">
        <v>1.8072664776429999E-4</v>
      </c>
      <c r="K422" s="27" t="str">
        <f>IF(OR(LEFT(G422,3)="SRM", LEFT(G422,3)="IRM", LEFT(G422,3)="CRM"),"", IF((J422*100/H422)&gt;5,"x",""))</f>
        <v>x</v>
      </c>
      <c r="L422" s="26">
        <f>2*J422</f>
        <v>3.6145329552859999E-4</v>
      </c>
      <c r="M422" s="20"/>
      <c r="N422" s="20"/>
      <c r="O422" s="58" t="str">
        <f>IF(F422="Repeatability","---", SQRT(L422^2+(N422*H422*0.01)^2)+ABS(M422)*0.01*H422)</f>
        <v>---</v>
      </c>
      <c r="P422" s="6" t="str">
        <f>IF(F422="Repeatability","---", O422*100/H422)</f>
        <v>---</v>
      </c>
      <c r="Q422" s="31" t="str">
        <f>IF(F422="Repeatability", "n/a",IF(E422="MG_P_KG",6,IF(E422="G_P_100G",2,"n/a")))</f>
        <v>n/a</v>
      </c>
      <c r="R422" s="34" t="str">
        <f>IF(Q422="n/a","-",2*(H422*2^(1-0.5*LOG(H422/(10^Q422))))/100)</f>
        <v>-</v>
      </c>
      <c r="S422" s="3">
        <f>IF(F422="Intermed. Precision","---",IF(LOG(J422/2)&lt;0,10^(TRUNC(LOG(J422/2))-1), 10^(TRUNC(LOG(J422/2)))))</f>
        <v>1.0000000000000001E-5</v>
      </c>
      <c r="T422" s="4">
        <f>2*SQRT(2)*J422</f>
        <v>5.1117215270099655E-4</v>
      </c>
      <c r="U422" s="22">
        <f>IF(F422="Repeatability",10*J422,"---")</f>
        <v>1.8072664776429999E-3</v>
      </c>
      <c r="V422" s="22" t="str">
        <f>IF(AND(U422&gt;H422,U422&lt;&gt;"---"),"x","")</f>
        <v>x</v>
      </c>
      <c r="W422" s="52">
        <v>42101</v>
      </c>
    </row>
    <row r="423" spans="1:23" ht="25.5" customHeight="1">
      <c r="A423" s="65" t="s">
        <v>99</v>
      </c>
      <c r="B423" s="8" t="s">
        <v>180</v>
      </c>
      <c r="C423" s="61"/>
      <c r="D423" s="10" t="s">
        <v>174</v>
      </c>
      <c r="E423" s="3" t="s">
        <v>30</v>
      </c>
      <c r="F423" s="42" t="s">
        <v>23</v>
      </c>
      <c r="G423" s="22" t="s">
        <v>4</v>
      </c>
      <c r="H423" s="37">
        <v>4.7559122807017497E-2</v>
      </c>
      <c r="I423" s="3">
        <v>57</v>
      </c>
      <c r="J423" s="27">
        <v>2.99396073407668E-3</v>
      </c>
      <c r="K423" s="27" t="str">
        <f>IF(OR(LEFT(G423,3)="SRM", LEFT(G423,3)="IRM", LEFT(G423,3)="CRM"),"", IF((J423*100/H423)&gt;5,"x",""))</f>
        <v>x</v>
      </c>
      <c r="L423" s="26">
        <f>2*J423</f>
        <v>5.98792146815336E-3</v>
      </c>
      <c r="M423" s="20"/>
      <c r="N423" s="20"/>
      <c r="O423" s="58">
        <f>IF(F423="Repeatability","---", SQRT(L423^2+(N423*H423*0.01)^2)+ABS(M423)*0.01*H423)</f>
        <v>5.98792146815336E-3</v>
      </c>
      <c r="P423" s="6">
        <f>IF(F423="Repeatability","---", O423*100/H423)</f>
        <v>12.590479207219152</v>
      </c>
      <c r="Q423" s="31">
        <f>IF(F423="Repeatability", "n/a",IF(E423="MG_P_KG",6,IF(E423="G_P_100G",2,"n/a")))</f>
        <v>6</v>
      </c>
      <c r="R423" s="34">
        <f>IF(Q423="n/a","-",2*(H423*2^(1-0.5*LOG(H423/(10^Q423))))/100)</f>
        <v>2.4070214497898115E-2</v>
      </c>
      <c r="S423" s="3">
        <f>IF(F423="Intermed. Precision","---",IF(LOG(J423/2)&lt;0,10^(TRUNC(LOG(J423/2))-1), 10^(TRUNC(LOG(J423/2)))))</f>
        <v>1E-3</v>
      </c>
      <c r="T423" s="4">
        <f>2*SQRT(2)*J423</f>
        <v>8.4681997506874974E-3</v>
      </c>
      <c r="U423" s="22" t="str">
        <f>IF(F423="Repeatability",10*J423,"---")</f>
        <v>---</v>
      </c>
      <c r="V423" s="22" t="str">
        <f>IF(AND(U423&gt;H423,U423&lt;&gt;"---"),"x","")</f>
        <v/>
      </c>
      <c r="W423" s="52">
        <v>42101</v>
      </c>
    </row>
    <row r="424" spans="1:23" ht="25.5" customHeight="1">
      <c r="A424" s="65" t="s">
        <v>81</v>
      </c>
      <c r="B424" s="8" t="s">
        <v>180</v>
      </c>
      <c r="C424" s="61"/>
      <c r="D424" s="10" t="s">
        <v>174</v>
      </c>
      <c r="E424" s="3" t="s">
        <v>30</v>
      </c>
      <c r="F424" s="19" t="s">
        <v>23</v>
      </c>
      <c r="G424" s="22" t="s">
        <v>4</v>
      </c>
      <c r="H424" s="37">
        <v>1.4560714285714301E-3</v>
      </c>
      <c r="I424" s="3">
        <v>56</v>
      </c>
      <c r="J424" s="27">
        <v>3.9931749809608201E-4</v>
      </c>
      <c r="K424" s="27" t="str">
        <f>IF(OR(LEFT(G424,3)="SRM", LEFT(G424,3)="IRM", LEFT(G424,3)="CRM"),"", IF((J424*100/H424)&gt;5,"x",""))</f>
        <v>x</v>
      </c>
      <c r="L424" s="26">
        <f>2*J424</f>
        <v>7.9863499619216402E-4</v>
      </c>
      <c r="M424" s="20"/>
      <c r="N424" s="20"/>
      <c r="O424" s="58">
        <f>IF(F424="Repeatability","---", SQRT(L424^2+(N424*H424*0.01)^2)+ABS(M424)*0.01*H424)</f>
        <v>7.9863499619216402E-4</v>
      </c>
      <c r="P424" s="6">
        <f>IF(F424="Repeatability","---", O424*100/H424)</f>
        <v>54.848613915576578</v>
      </c>
      <c r="Q424" s="31">
        <f>IF(F424="Repeatability", "n/a",IF(E424="MG_P_KG",6,IF(E424="G_P_100G",2,"n/a")))</f>
        <v>6</v>
      </c>
      <c r="R424" s="34">
        <f>IF(Q424="n/a","-",2*(H424*2^(1-0.5*LOG(H424/(10^Q424))))/100)</f>
        <v>1.2454210767476998E-3</v>
      </c>
      <c r="S424" s="3">
        <f>IF(F424="Intermed. Precision","---",IF(LOG(J424/2)&lt;0,10^(TRUNC(LOG(J424/2))-1), 10^(TRUNC(LOG(J424/2)))))</f>
        <v>1E-4</v>
      </c>
      <c r="T424" s="4">
        <f>2*SQRT(2)*J424</f>
        <v>1.1294404430007435E-3</v>
      </c>
      <c r="U424" s="22" t="str">
        <f>IF(F424="Repeatability",10*J424,"---")</f>
        <v>---</v>
      </c>
      <c r="V424" s="22" t="str">
        <f>IF(AND(U424&gt;H424,U424&lt;&gt;"---"),"x","")</f>
        <v/>
      </c>
      <c r="W424" s="52">
        <v>42101</v>
      </c>
    </row>
    <row r="425" spans="1:23" ht="25.5" hidden="1" customHeight="1">
      <c r="A425" s="65" t="s">
        <v>61</v>
      </c>
      <c r="B425" s="8" t="s">
        <v>180</v>
      </c>
      <c r="C425" s="61"/>
      <c r="D425" s="10" t="s">
        <v>174</v>
      </c>
      <c r="E425" s="3" t="s">
        <v>30</v>
      </c>
      <c r="F425" s="42" t="s">
        <v>24</v>
      </c>
      <c r="G425" s="22" t="s">
        <v>25</v>
      </c>
      <c r="H425" s="37">
        <v>1.25349019607843E-2</v>
      </c>
      <c r="I425" s="3">
        <v>51</v>
      </c>
      <c r="J425" s="27">
        <v>3.6151370217841599E-4</v>
      </c>
      <c r="K425" s="27" t="str">
        <f>IF(OR(LEFT(G425,3)="SRM", LEFT(G425,3)="IRM", LEFT(G425,3)="CRM"),"", IF((J425*100/H425)&gt;5,"x",""))</f>
        <v/>
      </c>
      <c r="L425" s="26">
        <f>2*J425</f>
        <v>7.2302740435683198E-4</v>
      </c>
      <c r="M425" s="20"/>
      <c r="N425" s="20"/>
      <c r="O425" s="58" t="str">
        <f>IF(F425="Repeatability","---", SQRT(L425^2+(N425*H425*0.01)^2)+ABS(M425)*0.01*H425)</f>
        <v>---</v>
      </c>
      <c r="P425" s="6" t="str">
        <f>IF(F425="Repeatability","---", O425*100/H425)</f>
        <v>---</v>
      </c>
      <c r="Q425" s="31" t="str">
        <f>IF(F425="Repeatability", "n/a",IF(E425="MG_P_KG",6,IF(E425="G_P_100G",2,"n/a")))</f>
        <v>n/a</v>
      </c>
      <c r="R425" s="34" t="str">
        <f>IF(Q425="n/a","-",2*(H425*2^(1-0.5*LOG(H425/(10^Q425))))/100)</f>
        <v>-</v>
      </c>
      <c r="S425" s="3">
        <f>IF(F425="Intermed. Precision","---",IF(LOG(J425/2)&lt;0,10^(TRUNC(LOG(J425/2))-1), 10^(TRUNC(LOG(J425/2)))))</f>
        <v>1E-4</v>
      </c>
      <c r="T425" s="4">
        <f>2*SQRT(2)*J425</f>
        <v>1.0225151612088476E-3</v>
      </c>
      <c r="U425" s="22">
        <f>IF(F425="Repeatability",10*J425,"---")</f>
        <v>3.61513702178416E-3</v>
      </c>
      <c r="V425" s="22" t="str">
        <f>IF(AND(U425&gt;H425,U425&lt;&gt;"---"),"x","")</f>
        <v/>
      </c>
      <c r="W425" s="52">
        <v>42101</v>
      </c>
    </row>
    <row r="426" spans="1:23" ht="25.5" hidden="1" customHeight="1">
      <c r="A426" s="65" t="s">
        <v>52</v>
      </c>
      <c r="B426" s="8" t="s">
        <v>180</v>
      </c>
      <c r="C426" s="61"/>
      <c r="D426" s="10" t="s">
        <v>174</v>
      </c>
      <c r="E426" s="3" t="s">
        <v>30</v>
      </c>
      <c r="F426" s="19" t="s">
        <v>24</v>
      </c>
      <c r="G426" s="22" t="s">
        <v>25</v>
      </c>
      <c r="H426" s="37">
        <v>5.8745098039215699E-4</v>
      </c>
      <c r="I426" s="3">
        <v>51</v>
      </c>
      <c r="J426" s="27">
        <v>7.9901900637532997E-5</v>
      </c>
      <c r="K426" s="27" t="str">
        <f>IF(OR(LEFT(G426,3)="SRM", LEFT(G426,3)="IRM", LEFT(G426,3)="CRM"),"", IF((J426*100/H426)&gt;5,"x",""))</f>
        <v>x</v>
      </c>
      <c r="L426" s="26">
        <f>2*J426</f>
        <v>1.5980380127506599E-4</v>
      </c>
      <c r="M426" s="20"/>
      <c r="N426" s="20"/>
      <c r="O426" s="58" t="str">
        <f>IF(F426="Repeatability","---", SQRT(L426^2+(N426*H426*0.01)^2)+ABS(M426)*0.01*H426)</f>
        <v>---</v>
      </c>
      <c r="P426" s="6" t="str">
        <f>IF(F426="Repeatability","---", O426*100/H426)</f>
        <v>---</v>
      </c>
      <c r="Q426" s="31" t="str">
        <f>IF(F426="Repeatability", "n/a",IF(E426="MG_P_KG",6,IF(E426="G_P_100G",2,"n/a")))</f>
        <v>n/a</v>
      </c>
      <c r="R426" s="34" t="str">
        <f>IF(Q426="n/a","-",2*(H426*2^(1-0.5*LOG(H426/(10^Q426))))/100)</f>
        <v>-</v>
      </c>
      <c r="S426" s="3">
        <f>IF(F426="Intermed. Precision","---",IF(LOG(J426/2)&lt;0,10^(TRUNC(LOG(J426/2))-1), 10^(TRUNC(LOG(J426/2)))))</f>
        <v>1.0000000000000001E-5</v>
      </c>
      <c r="T426" s="4">
        <f>2*SQRT(2)*J426</f>
        <v>2.2599670308197324E-4</v>
      </c>
      <c r="U426" s="22">
        <f>IF(F426="Repeatability",10*J426,"---")</f>
        <v>7.9901900637532994E-4</v>
      </c>
      <c r="V426" s="22" t="str">
        <f>IF(AND(U426&gt;H426,U426&lt;&gt;"---"),"x","")</f>
        <v>x</v>
      </c>
      <c r="W426" s="52">
        <v>42101</v>
      </c>
    </row>
    <row r="427" spans="1:23" ht="25.5" hidden="1" customHeight="1">
      <c r="A427" s="65" t="s">
        <v>128</v>
      </c>
      <c r="B427" s="8" t="s">
        <v>180</v>
      </c>
      <c r="C427" s="61"/>
      <c r="D427" s="10" t="s">
        <v>174</v>
      </c>
      <c r="E427" s="3" t="s">
        <v>30</v>
      </c>
      <c r="F427" s="42" t="s">
        <v>24</v>
      </c>
      <c r="G427" s="22" t="s">
        <v>25</v>
      </c>
      <c r="H427" s="37">
        <v>7.5878431372548997E-3</v>
      </c>
      <c r="I427" s="3">
        <v>51</v>
      </c>
      <c r="J427" s="27">
        <v>4.06380484323762E-4</v>
      </c>
      <c r="K427" s="27" t="str">
        <f>IF(OR(LEFT(G427,3)="SRM", LEFT(G427,3)="IRM", LEFT(G427,3)="CRM"),"", IF((J427*100/H427)&gt;5,"x",""))</f>
        <v>x</v>
      </c>
      <c r="L427" s="26">
        <f>2*J427</f>
        <v>8.12760968647524E-4</v>
      </c>
      <c r="M427" s="20"/>
      <c r="N427" s="20"/>
      <c r="O427" s="58" t="str">
        <f>IF(F427="Repeatability","---", SQRT(L427^2+(N427*H427*0.01)^2)+ABS(M427)*0.01*H427)</f>
        <v>---</v>
      </c>
      <c r="P427" s="6" t="str">
        <f>IF(F427="Repeatability","---", O427*100/H427)</f>
        <v>---</v>
      </c>
      <c r="Q427" s="31" t="str">
        <f>IF(F427="Repeatability", "n/a",IF(E427="MG_P_KG",6,IF(E427="G_P_100G",2,"n/a")))</f>
        <v>n/a</v>
      </c>
      <c r="R427" s="34" t="str">
        <f>IF(Q427="n/a","-",2*(H427*2^(1-0.5*LOG(H427/(10^Q427))))/100)</f>
        <v>-</v>
      </c>
      <c r="S427" s="3">
        <f>IF(F427="Intermed. Precision","---",IF(LOG(J427/2)&lt;0,10^(TRUNC(LOG(J427/2))-1), 10^(TRUNC(LOG(J427/2)))))</f>
        <v>1E-4</v>
      </c>
      <c r="T427" s="4">
        <f>2*SQRT(2)*J427</f>
        <v>1.1494175848288223E-3</v>
      </c>
      <c r="U427" s="22">
        <f>IF(F427="Repeatability",10*J427,"---")</f>
        <v>4.0638048432376202E-3</v>
      </c>
      <c r="V427" s="22" t="str">
        <f>IF(AND(U427&gt;H427,U427&lt;&gt;"---"),"x","")</f>
        <v/>
      </c>
      <c r="W427" s="52">
        <v>42101</v>
      </c>
    </row>
    <row r="428" spans="1:23" ht="25.5" hidden="1" customHeight="1">
      <c r="A428" s="65" t="s">
        <v>81</v>
      </c>
      <c r="B428" s="8" t="s">
        <v>180</v>
      </c>
      <c r="C428" s="61"/>
      <c r="D428" s="10" t="s">
        <v>174</v>
      </c>
      <c r="E428" s="3" t="s">
        <v>30</v>
      </c>
      <c r="F428" s="19" t="s">
        <v>24</v>
      </c>
      <c r="G428" s="22" t="s">
        <v>25</v>
      </c>
      <c r="H428" s="37">
        <v>1.6555319148936201E-3</v>
      </c>
      <c r="I428" s="3">
        <v>47</v>
      </c>
      <c r="J428" s="27">
        <v>2.4668655277324902E-4</v>
      </c>
      <c r="K428" s="27" t="str">
        <f>IF(OR(LEFT(G428,3)="SRM", LEFT(G428,3)="IRM", LEFT(G428,3)="CRM"),"", IF((J428*100/H428)&gt;5,"x",""))</f>
        <v>x</v>
      </c>
      <c r="L428" s="26">
        <f>2*J428</f>
        <v>4.9337310554649805E-4</v>
      </c>
      <c r="M428" s="20"/>
      <c r="N428" s="20"/>
      <c r="O428" s="58" t="str">
        <f>IF(F428="Repeatability","---", SQRT(L428^2+(N428*H428*0.01)^2)+ABS(M428)*0.01*H428)</f>
        <v>---</v>
      </c>
      <c r="P428" s="6" t="str">
        <f>IF(F428="Repeatability","---", O428*100/H428)</f>
        <v>---</v>
      </c>
      <c r="Q428" s="31" t="str">
        <f>IF(F428="Repeatability", "n/a",IF(E428="MG_P_KG",6,IF(E428="G_P_100G",2,"n/a")))</f>
        <v>n/a</v>
      </c>
      <c r="R428" s="34" t="str">
        <f>IF(Q428="n/a","-",2*(H428*2^(1-0.5*LOG(H428/(10^Q428))))/100)</f>
        <v>-</v>
      </c>
      <c r="S428" s="3">
        <f>IF(F428="Intermed. Precision","---",IF(LOG(J428/2)&lt;0,10^(TRUNC(LOG(J428/2))-1), 10^(TRUNC(LOG(J428/2)))))</f>
        <v>1E-4</v>
      </c>
      <c r="T428" s="4">
        <f>2*SQRT(2)*J428</f>
        <v>6.9773493717399009E-4</v>
      </c>
      <c r="U428" s="22">
        <f>IF(F428="Repeatability",10*J428,"---")</f>
        <v>2.46686552773249E-3</v>
      </c>
      <c r="V428" s="22" t="str">
        <f>IF(AND(U428&gt;H428,U428&lt;&gt;"---"),"x","")</f>
        <v>x</v>
      </c>
      <c r="W428" s="52">
        <v>42101</v>
      </c>
    </row>
    <row r="429" spans="1:23" ht="25.5" customHeight="1">
      <c r="A429" s="65" t="s">
        <v>128</v>
      </c>
      <c r="B429" s="8" t="s">
        <v>180</v>
      </c>
      <c r="C429" s="61"/>
      <c r="D429" s="10" t="s">
        <v>174</v>
      </c>
      <c r="E429" s="3" t="s">
        <v>30</v>
      </c>
      <c r="F429" s="42" t="s">
        <v>23</v>
      </c>
      <c r="G429" s="22" t="s">
        <v>4</v>
      </c>
      <c r="H429" s="37">
        <v>4.3255555555555599E-3</v>
      </c>
      <c r="I429" s="3">
        <v>45</v>
      </c>
      <c r="J429" s="27">
        <v>5.0083818633256101E-4</v>
      </c>
      <c r="K429" s="27" t="str">
        <f>IF(OR(LEFT(G429,3)="SRM", LEFT(G429,3)="IRM", LEFT(G429,3)="CRM"),"", IF((J429*100/H429)&gt;5,"x",""))</f>
        <v>x</v>
      </c>
      <c r="L429" s="26">
        <f>2*J429</f>
        <v>1.001676372665122E-3</v>
      </c>
      <c r="M429" s="20"/>
      <c r="N429" s="20"/>
      <c r="O429" s="58">
        <f>IF(F429="Repeatability","---", SQRT(L429^2+(N429*H429*0.01)^2)+ABS(M429)*0.01*H429)</f>
        <v>1.001676372665122E-3</v>
      </c>
      <c r="P429" s="6">
        <f>IF(F429="Repeatability","---", O429*100/H429)</f>
        <v>23.157172756193397</v>
      </c>
      <c r="Q429" s="31">
        <f>IF(F429="Repeatability", "n/a",IF(E429="MG_P_KG",6,IF(E429="G_P_100G",2,"n/a")))</f>
        <v>6</v>
      </c>
      <c r="R429" s="34">
        <f>IF(Q429="n/a","-",2*(H429*2^(1-0.5*LOG(H429/(10^Q429))))/100)</f>
        <v>3.140530545143687E-3</v>
      </c>
      <c r="S429" s="3">
        <f>IF(F429="Intermed. Precision","---",IF(LOG(J429/2)&lt;0,10^(TRUNC(LOG(J429/2))-1), 10^(TRUNC(LOG(J429/2)))))</f>
        <v>1E-4</v>
      </c>
      <c r="T429" s="4">
        <f>2*SQRT(2)*J429</f>
        <v>1.4165843113317022E-3</v>
      </c>
      <c r="U429" s="22" t="str">
        <f>IF(F429="Repeatability",10*J429,"---")</f>
        <v>---</v>
      </c>
      <c r="V429" s="22" t="str">
        <f>IF(AND(U429&gt;H429,U429&lt;&gt;"---"),"x","")</f>
        <v/>
      </c>
      <c r="W429" s="52">
        <v>42101</v>
      </c>
    </row>
    <row r="430" spans="1:23" ht="25.5" hidden="1" customHeight="1">
      <c r="A430" s="65" t="s">
        <v>117</v>
      </c>
      <c r="B430" s="8" t="s">
        <v>180</v>
      </c>
      <c r="C430" s="61"/>
      <c r="D430" s="10" t="s">
        <v>174</v>
      </c>
      <c r="E430" s="3" t="s">
        <v>30</v>
      </c>
      <c r="F430" s="42" t="s">
        <v>24</v>
      </c>
      <c r="G430" s="22" t="s">
        <v>25</v>
      </c>
      <c r="H430" s="37">
        <v>1.95E-4</v>
      </c>
      <c r="I430" s="3">
        <v>44</v>
      </c>
      <c r="J430" s="27">
        <v>2.0254068053783E-5</v>
      </c>
      <c r="K430" s="27" t="str">
        <f>IF(OR(LEFT(G430,3)="SRM", LEFT(G430,3)="IRM", LEFT(G430,3)="CRM"),"", IF((J430*100/H430)&gt;5,"x",""))</f>
        <v>x</v>
      </c>
      <c r="L430" s="26">
        <f>2*J430</f>
        <v>4.0508136107565999E-5</v>
      </c>
      <c r="M430" s="20"/>
      <c r="N430" s="20"/>
      <c r="O430" s="58" t="str">
        <f>IF(F430="Repeatability","---", SQRT(L430^2+(N430*H430*0.01)^2)+ABS(M430)*0.01*H430)</f>
        <v>---</v>
      </c>
      <c r="P430" s="6" t="str">
        <f>IF(F430="Repeatability","---", O430*100/H430)</f>
        <v>---</v>
      </c>
      <c r="Q430" s="31" t="str">
        <f>IF(F430="Repeatability", "n/a",IF(E430="MG_P_KG",6,IF(E430="G_P_100G",2,"n/a")))</f>
        <v>n/a</v>
      </c>
      <c r="R430" s="34" t="str">
        <f>IF(Q430="n/a","-",2*(H430*2^(1-0.5*LOG(H430/(10^Q430))))/100)</f>
        <v>-</v>
      </c>
      <c r="S430" s="3">
        <f>IF(F430="Intermed. Precision","---",IF(LOG(J430/2)&lt;0,10^(TRUNC(LOG(J430/2))-1), 10^(TRUNC(LOG(J430/2)))))</f>
        <v>1.0000000000000001E-5</v>
      </c>
      <c r="T430" s="4">
        <f>2*SQRT(2)*J430</f>
        <v>5.7287155469775118E-5</v>
      </c>
      <c r="U430" s="22">
        <f>IF(F430="Repeatability",10*J430,"---")</f>
        <v>2.0254068053783E-4</v>
      </c>
      <c r="V430" s="22" t="str">
        <f>IF(AND(U430&gt;H430,U430&lt;&gt;"---"),"x","")</f>
        <v>x</v>
      </c>
      <c r="W430" s="52">
        <v>42101</v>
      </c>
    </row>
    <row r="431" spans="1:23" ht="25.5" customHeight="1">
      <c r="A431" s="65" t="s">
        <v>58</v>
      </c>
      <c r="B431" s="8" t="s">
        <v>180</v>
      </c>
      <c r="C431" s="61"/>
      <c r="D431" s="10" t="s">
        <v>174</v>
      </c>
      <c r="E431" s="3" t="s">
        <v>30</v>
      </c>
      <c r="F431" s="42" t="s">
        <v>23</v>
      </c>
      <c r="G431" s="22" t="s">
        <v>4</v>
      </c>
      <c r="H431" s="37">
        <v>1.5020465116279099E-2</v>
      </c>
      <c r="I431" s="3">
        <v>43</v>
      </c>
      <c r="J431" s="27">
        <v>3.2504740262535398E-4</v>
      </c>
      <c r="K431" s="27" t="str">
        <f>IF(OR(LEFT(G431,3)="SRM", LEFT(G431,3)="IRM", LEFT(G431,3)="CRM"),"", IF((J431*100/H431)&gt;5,"x",""))</f>
        <v/>
      </c>
      <c r="L431" s="26">
        <f>2*J431</f>
        <v>6.5009480525070795E-4</v>
      </c>
      <c r="M431" s="20"/>
      <c r="N431" s="20"/>
      <c r="O431" s="58">
        <f>IF(F431="Repeatability","---", SQRT(L431^2+(N431*H431*0.01)^2)+ABS(M431)*0.01*H431)</f>
        <v>6.5009480525070795E-4</v>
      </c>
      <c r="P431" s="6">
        <f>IF(F431="Repeatability","---", O431*100/H431)</f>
        <v>4.3280604176906525</v>
      </c>
      <c r="Q431" s="31">
        <f>IF(F431="Repeatability", "n/a",IF(E431="MG_P_KG",6,IF(E431="G_P_100G",2,"n/a")))</f>
        <v>6</v>
      </c>
      <c r="R431" s="34">
        <f>IF(Q431="n/a","-",2*(H431*2^(1-0.5*LOG(H431/(10^Q431))))/100)</f>
        <v>9.0421114624582091E-3</v>
      </c>
      <c r="S431" s="3">
        <f>IF(F431="Intermed. Precision","---",IF(LOG(J431/2)&lt;0,10^(TRUNC(LOG(J431/2))-1), 10^(TRUNC(LOG(J431/2)))))</f>
        <v>1E-4</v>
      </c>
      <c r="T431" s="4">
        <f>2*SQRT(2)*J431</f>
        <v>9.1937289041384726E-4</v>
      </c>
      <c r="U431" s="22" t="str">
        <f>IF(F431="Repeatability",10*J431,"---")</f>
        <v>---</v>
      </c>
      <c r="V431" s="22" t="str">
        <f>IF(AND(U431&gt;H431,U431&lt;&gt;"---"),"x","")</f>
        <v/>
      </c>
      <c r="W431" s="52">
        <v>42101</v>
      </c>
    </row>
    <row r="432" spans="1:23" ht="25.5" hidden="1" customHeight="1">
      <c r="A432" s="65" t="s">
        <v>31</v>
      </c>
      <c r="B432" s="8" t="s">
        <v>180</v>
      </c>
      <c r="C432" s="61"/>
      <c r="D432" s="10" t="s">
        <v>174</v>
      </c>
      <c r="E432" s="3" t="s">
        <v>30</v>
      </c>
      <c r="F432" s="42" t="s">
        <v>24</v>
      </c>
      <c r="G432" s="22" t="s">
        <v>25</v>
      </c>
      <c r="H432" s="37">
        <v>2.8095238095238103E-4</v>
      </c>
      <c r="I432" s="3">
        <v>42</v>
      </c>
      <c r="J432" s="27">
        <v>1.67260845616033E-5</v>
      </c>
      <c r="K432" s="27" t="str">
        <f>IF(OR(LEFT(G432,3)="SRM", LEFT(G432,3)="IRM", LEFT(G432,3)="CRM"),"", IF((J432*100/H432)&gt;5,"x",""))</f>
        <v>x</v>
      </c>
      <c r="L432" s="26">
        <f>2*J432</f>
        <v>3.34521691232066E-5</v>
      </c>
      <c r="M432" s="20"/>
      <c r="N432" s="20"/>
      <c r="O432" s="58" t="str">
        <f>IF(F432="Repeatability","---", SQRT(L432^2+(N432*H432*0.01)^2)+ABS(M432)*0.01*H432)</f>
        <v>---</v>
      </c>
      <c r="P432" s="6" t="str">
        <f>IF(F432="Repeatability","---", O432*100/H432)</f>
        <v>---</v>
      </c>
      <c r="Q432" s="31" t="str">
        <f>IF(F432="Repeatability", "n/a",IF(E432="MG_P_KG",6,IF(E432="G_P_100G",2,"n/a")))</f>
        <v>n/a</v>
      </c>
      <c r="R432" s="34" t="str">
        <f>IF(Q432="n/a","-",2*(H432*2^(1-0.5*LOG(H432/(10^Q432))))/100)</f>
        <v>-</v>
      </c>
      <c r="S432" s="3">
        <f>IF(F432="Intermed. Precision","---",IF(LOG(J432/2)&lt;0,10^(TRUNC(LOG(J432/2))-1), 10^(TRUNC(LOG(J432/2)))))</f>
        <v>9.9999999999999995E-7</v>
      </c>
      <c r="T432" s="4">
        <f>2*SQRT(2)*J432</f>
        <v>4.7308511264837265E-5</v>
      </c>
      <c r="U432" s="22">
        <f>IF(F432="Repeatability",10*J432,"---")</f>
        <v>1.67260845616033E-4</v>
      </c>
      <c r="V432" s="22" t="str">
        <f>IF(AND(U432&gt;H432,U432&lt;&gt;"---"),"x","")</f>
        <v/>
      </c>
      <c r="W432" s="52">
        <v>42101</v>
      </c>
    </row>
    <row r="433" spans="1:23" ht="25.5" customHeight="1">
      <c r="A433" s="65" t="s">
        <v>26</v>
      </c>
      <c r="B433" s="8" t="s">
        <v>180</v>
      </c>
      <c r="C433" s="61"/>
      <c r="D433" s="10" t="s">
        <v>174</v>
      </c>
      <c r="E433" s="3" t="s">
        <v>30</v>
      </c>
      <c r="F433" s="42" t="s">
        <v>23</v>
      </c>
      <c r="G433" s="22" t="s">
        <v>178</v>
      </c>
      <c r="H433" s="37">
        <v>7.4101219512195102E-2</v>
      </c>
      <c r="I433" s="3">
        <v>41</v>
      </c>
      <c r="J433" s="27">
        <v>1.15288803001683E-2</v>
      </c>
      <c r="K433" s="27" t="str">
        <f>IF(OR(LEFT(G433,3)="SRM", LEFT(G433,3)="IRM", LEFT(G433,3)="CRM"),"", IF((J433*100/H433)&gt;5,"x",""))</f>
        <v/>
      </c>
      <c r="L433" s="26">
        <f>2*J433</f>
        <v>2.30577606003366E-2</v>
      </c>
      <c r="M433" s="20"/>
      <c r="N433" s="20"/>
      <c r="O433" s="58">
        <f>IF(F433="Repeatability","---", SQRT(L433^2+(N433*H433*0.01)^2)+ABS(M433)*0.01*H433)</f>
        <v>2.30577606003366E-2</v>
      </c>
      <c r="P433" s="6">
        <f>IF(F433="Repeatability","---", O433*100/H433)</f>
        <v>31.11657372459559</v>
      </c>
      <c r="Q433" s="31">
        <f>IF(F433="Repeatability", "n/a",IF(E433="MG_P_KG",6,IF(E433="G_P_100G",2,"n/a")))</f>
        <v>6</v>
      </c>
      <c r="R433" s="34">
        <f>IF(Q433="n/a","-",2*(H433*2^(1-0.5*LOG(H433/(10^Q433))))/100)</f>
        <v>3.5081937288782582E-2</v>
      </c>
      <c r="S433" s="3">
        <f>IF(F433="Intermed. Precision","---",IF(LOG(J433/2)&lt;0,10^(TRUNC(LOG(J433/2))-1), 10^(TRUNC(LOG(J433/2)))))</f>
        <v>1E-3</v>
      </c>
      <c r="T433" s="4">
        <f>2*SQRT(2)*J433</f>
        <v>3.2608597758948019E-2</v>
      </c>
      <c r="U433" s="22" t="str">
        <f>IF(F433="Repeatability",10*J433,"---")</f>
        <v>---</v>
      </c>
      <c r="V433" s="22" t="str">
        <f>IF(AND(U433&gt;H433,U433&lt;&gt;"---"),"x","")</f>
        <v/>
      </c>
      <c r="W433" s="52">
        <v>42101</v>
      </c>
    </row>
    <row r="434" spans="1:23" ht="25.5" customHeight="1">
      <c r="A434" s="65" t="s">
        <v>69</v>
      </c>
      <c r="B434" s="8" t="s">
        <v>180</v>
      </c>
      <c r="C434" s="61"/>
      <c r="D434" s="10" t="s">
        <v>174</v>
      </c>
      <c r="E434" s="3" t="s">
        <v>30</v>
      </c>
      <c r="F434" s="19" t="s">
        <v>23</v>
      </c>
      <c r="G434" s="22" t="s">
        <v>4</v>
      </c>
      <c r="H434" s="37">
        <v>1.17472222222222E-3</v>
      </c>
      <c r="I434" s="3">
        <v>36</v>
      </c>
      <c r="J434" s="27">
        <v>1.84458667456967E-4</v>
      </c>
      <c r="K434" s="27" t="str">
        <f>IF(OR(LEFT(G434,3)="SRM", LEFT(G434,3)="IRM", LEFT(G434,3)="CRM"),"", IF((J434*100/H434)&gt;5,"x",""))</f>
        <v>x</v>
      </c>
      <c r="L434" s="26">
        <f>2*J434</f>
        <v>3.6891733491393401E-4</v>
      </c>
      <c r="M434" s="20"/>
      <c r="N434" s="20"/>
      <c r="O434" s="58">
        <f>IF(F434="Repeatability","---", SQRT(L434^2+(N434*H434*0.01)^2)+ABS(M434)*0.01*H434)</f>
        <v>3.6891733491393401E-4</v>
      </c>
      <c r="P434" s="6">
        <f>IF(F434="Repeatability","---", O434*100/H434)</f>
        <v>31.404644258457434</v>
      </c>
      <c r="Q434" s="31">
        <f>IF(F434="Repeatability", "n/a",IF(E434="MG_P_KG",6,IF(E434="G_P_100G",2,"n/a")))</f>
        <v>6</v>
      </c>
      <c r="R434" s="34">
        <f>IF(Q434="n/a","-",2*(H434*2^(1-0.5*LOG(H434/(10^Q434))))/100)</f>
        <v>1.0377765717125521E-3</v>
      </c>
      <c r="S434" s="3">
        <f>IF(F434="Intermed. Precision","---",IF(LOG(J434/2)&lt;0,10^(TRUNC(LOG(J434/2))-1), 10^(TRUNC(LOG(J434/2)))))</f>
        <v>1.0000000000000001E-5</v>
      </c>
      <c r="T434" s="4">
        <f>2*SQRT(2)*J434</f>
        <v>5.2172789842982288E-4</v>
      </c>
      <c r="U434" s="22" t="str">
        <f>IF(F434="Repeatability",10*J434,"---")</f>
        <v>---</v>
      </c>
      <c r="V434" s="22" t="str">
        <f>IF(AND(U434&gt;H434,U434&lt;&gt;"---"),"x","")</f>
        <v/>
      </c>
      <c r="W434" s="52">
        <v>42101</v>
      </c>
    </row>
    <row r="435" spans="1:23" ht="25.5" customHeight="1">
      <c r="A435" s="65" t="s">
        <v>60</v>
      </c>
      <c r="B435" s="8" t="s">
        <v>180</v>
      </c>
      <c r="C435" s="61"/>
      <c r="D435" s="10" t="s">
        <v>174</v>
      </c>
      <c r="E435" s="3" t="s">
        <v>30</v>
      </c>
      <c r="F435" s="42" t="s">
        <v>23</v>
      </c>
      <c r="G435" s="22" t="s">
        <v>4</v>
      </c>
      <c r="H435" s="37">
        <v>1.8200555555555602E-2</v>
      </c>
      <c r="I435" s="3">
        <v>36</v>
      </c>
      <c r="J435" s="27">
        <v>8.0792343559137904E-4</v>
      </c>
      <c r="K435" s="27" t="str">
        <f>IF(OR(LEFT(G435,3)="SRM", LEFT(G435,3)="IRM", LEFT(G435,3)="CRM"),"", IF((J435*100/H435)&gt;5,"x",""))</f>
        <v/>
      </c>
      <c r="L435" s="26">
        <f>2*J435</f>
        <v>1.6158468711827581E-3</v>
      </c>
      <c r="M435" s="20"/>
      <c r="N435" s="20"/>
      <c r="O435" s="58">
        <f>IF(F435="Repeatability","---", SQRT(L435^2+(N435*H435*0.01)^2)+ABS(M435)*0.01*H435)</f>
        <v>1.6158468711827581E-3</v>
      </c>
      <c r="P435" s="6">
        <f>IF(F435="Repeatability","---", O435*100/H435)</f>
        <v>8.8780085105123696</v>
      </c>
      <c r="Q435" s="31">
        <f>IF(F435="Repeatability", "n/a",IF(E435="MG_P_KG",6,IF(E435="G_P_100G",2,"n/a")))</f>
        <v>6</v>
      </c>
      <c r="R435" s="34">
        <f>IF(Q435="n/a","-",2*(H435*2^(1-0.5*LOG(H435/(10^Q435))))/100)</f>
        <v>1.0644321388038825E-2</v>
      </c>
      <c r="S435" s="3">
        <f>IF(F435="Intermed. Precision","---",IF(LOG(J435/2)&lt;0,10^(TRUNC(LOG(J435/2))-1), 10^(TRUNC(LOG(J435/2)))))</f>
        <v>1E-4</v>
      </c>
      <c r="T435" s="4">
        <f>2*SQRT(2)*J435</f>
        <v>2.2851525599447879E-3</v>
      </c>
      <c r="U435" s="22" t="str">
        <f>IF(F435="Repeatability",10*J435,"---")</f>
        <v>---</v>
      </c>
      <c r="V435" s="22" t="str">
        <f>IF(AND(U435&gt;H435,U435&lt;&gt;"---"),"x","")</f>
        <v/>
      </c>
      <c r="W435" s="52">
        <v>42101</v>
      </c>
    </row>
    <row r="436" spans="1:23" ht="25.5" hidden="1" customHeight="1">
      <c r="A436" s="65" t="s">
        <v>55</v>
      </c>
      <c r="B436" s="8" t="s">
        <v>180</v>
      </c>
      <c r="C436" s="61"/>
      <c r="D436" s="10" t="s">
        <v>174</v>
      </c>
      <c r="E436" s="3" t="s">
        <v>30</v>
      </c>
      <c r="F436" s="42" t="s">
        <v>24</v>
      </c>
      <c r="G436" s="22" t="s">
        <v>25</v>
      </c>
      <c r="H436" s="37">
        <v>1.62626470588235E-2</v>
      </c>
      <c r="I436" s="3">
        <v>34</v>
      </c>
      <c r="J436" s="27">
        <v>8.2183707416408802E-4</v>
      </c>
      <c r="K436" s="27" t="str">
        <f>IF(OR(LEFT(G436,3)="SRM", LEFT(G436,3)="IRM", LEFT(G436,3)="CRM"),"", IF((J436*100/H436)&gt;5,"x",""))</f>
        <v>x</v>
      </c>
      <c r="L436" s="26">
        <f>2*J436</f>
        <v>1.643674148328176E-3</v>
      </c>
      <c r="M436" s="20"/>
      <c r="N436" s="20"/>
      <c r="O436" s="58" t="str">
        <f>IF(F436="Repeatability","---", SQRT(L436^2+(N436*H436*0.01)^2)+ABS(M436)*0.01*H436)</f>
        <v>---</v>
      </c>
      <c r="P436" s="6" t="str">
        <f>IF(F436="Repeatability","---", O436*100/H436)</f>
        <v>---</v>
      </c>
      <c r="Q436" s="31" t="str">
        <f>IF(F436="Repeatability", "n/a",IF(E436="MG_P_KG",6,IF(E436="G_P_100G",2,"n/a")))</f>
        <v>n/a</v>
      </c>
      <c r="R436" s="34" t="str">
        <f>IF(Q436="n/a","-",2*(H436*2^(1-0.5*LOG(H436/(10^Q436))))/100)</f>
        <v>-</v>
      </c>
      <c r="S436" s="3">
        <f>IF(F436="Intermed. Precision","---",IF(LOG(J436/2)&lt;0,10^(TRUNC(LOG(J436/2))-1), 10^(TRUNC(LOG(J436/2)))))</f>
        <v>1E-4</v>
      </c>
      <c r="T436" s="4">
        <f>2*SQRT(2)*J436</f>
        <v>2.3245062726877531E-3</v>
      </c>
      <c r="U436" s="22">
        <f>IF(F436="Repeatability",10*J436,"---")</f>
        <v>8.2183707416408798E-3</v>
      </c>
      <c r="V436" s="22" t="str">
        <f>IF(AND(U436&gt;H436,U436&lt;&gt;"---"),"x","")</f>
        <v/>
      </c>
      <c r="W436" s="52">
        <v>42101</v>
      </c>
    </row>
    <row r="437" spans="1:23" ht="25.5" hidden="1" customHeight="1">
      <c r="A437" s="65" t="s">
        <v>142</v>
      </c>
      <c r="B437" s="8" t="s">
        <v>180</v>
      </c>
      <c r="C437" s="61"/>
      <c r="D437" s="10" t="s">
        <v>174</v>
      </c>
      <c r="E437" s="3" t="s">
        <v>30</v>
      </c>
      <c r="F437" s="19" t="s">
        <v>24</v>
      </c>
      <c r="G437" s="22" t="s">
        <v>25</v>
      </c>
      <c r="H437" s="37">
        <v>1.7676470588235299E-4</v>
      </c>
      <c r="I437" s="3">
        <v>34</v>
      </c>
      <c r="J437" s="27">
        <v>8.09048097166919E-5</v>
      </c>
      <c r="K437" s="27" t="str">
        <f>IF(OR(LEFT(G437,3)="SRM", LEFT(G437,3)="IRM", LEFT(G437,3)="CRM"),"", IF((J437*100/H437)&gt;5,"x",""))</f>
        <v>x</v>
      </c>
      <c r="L437" s="26">
        <f>2*J437</f>
        <v>1.618096194333838E-4</v>
      </c>
      <c r="M437" s="20"/>
      <c r="N437" s="20"/>
      <c r="O437" s="58" t="str">
        <f>IF(F437="Repeatability","---", SQRT(L437^2+(N437*H437*0.01)^2)+ABS(M437)*0.01*H437)</f>
        <v>---</v>
      </c>
      <c r="P437" s="6" t="str">
        <f>IF(F437="Repeatability","---", O437*100/H437)</f>
        <v>---</v>
      </c>
      <c r="Q437" s="31" t="str">
        <f>IF(F437="Repeatability", "n/a",IF(E437="MG_P_KG",6,IF(E437="G_P_100G",2,"n/a")))</f>
        <v>n/a</v>
      </c>
      <c r="R437" s="34" t="str">
        <f>IF(Q437="n/a","-",2*(H437*2^(1-0.5*LOG(H437/(10^Q437))))/100)</f>
        <v>-</v>
      </c>
      <c r="S437" s="3">
        <f>IF(F437="Intermed. Precision","---",IF(LOG(J437/2)&lt;0,10^(TRUNC(LOG(J437/2))-1), 10^(TRUNC(LOG(J437/2)))))</f>
        <v>1.0000000000000001E-5</v>
      </c>
      <c r="T437" s="4">
        <f>2*SQRT(2)*J437</f>
        <v>2.2883335832512051E-4</v>
      </c>
      <c r="U437" s="22">
        <f>IF(F437="Repeatability",10*J437,"---")</f>
        <v>8.0904809716691897E-4</v>
      </c>
      <c r="V437" s="22" t="str">
        <f>IF(AND(U437&gt;H437,U437&lt;&gt;"---"),"x","")</f>
        <v>x</v>
      </c>
      <c r="W437" s="52">
        <v>42101</v>
      </c>
    </row>
    <row r="438" spans="1:23" ht="25.5" hidden="1" customHeight="1">
      <c r="A438" s="65" t="s">
        <v>64</v>
      </c>
      <c r="B438" s="8" t="s">
        <v>180</v>
      </c>
      <c r="C438" s="61"/>
      <c r="D438" s="10" t="s">
        <v>174</v>
      </c>
      <c r="E438" s="3" t="s">
        <v>30</v>
      </c>
      <c r="F438" s="42" t="s">
        <v>24</v>
      </c>
      <c r="G438" s="22" t="s">
        <v>25</v>
      </c>
      <c r="H438" s="37">
        <v>3.4096875E-3</v>
      </c>
      <c r="I438" s="3">
        <v>32</v>
      </c>
      <c r="J438" s="27">
        <v>2.6252083250667902E-4</v>
      </c>
      <c r="K438" s="27" t="str">
        <f>IF(OR(LEFT(G438,3)="SRM", LEFT(G438,3)="IRM", LEFT(G438,3)="CRM"),"", IF((J438*100/H438)&gt;5,"x",""))</f>
        <v>x</v>
      </c>
      <c r="L438" s="26">
        <f>2*J438</f>
        <v>5.2504166501335804E-4</v>
      </c>
      <c r="M438" s="20"/>
      <c r="N438" s="20"/>
      <c r="O438" s="58" t="str">
        <f>IF(F438="Repeatability","---", SQRT(L438^2+(N438*H438*0.01)^2)+ABS(M438)*0.01*H438)</f>
        <v>---</v>
      </c>
      <c r="P438" s="6" t="str">
        <f>IF(F438="Repeatability","---", O438*100/H438)</f>
        <v>---</v>
      </c>
      <c r="Q438" s="31" t="str">
        <f>IF(F438="Repeatability", "n/a",IF(E438="MG_P_KG",6,IF(E438="G_P_100G",2,"n/a")))</f>
        <v>n/a</v>
      </c>
      <c r="R438" s="34" t="str">
        <f>IF(Q438="n/a","-",2*(H438*2^(1-0.5*LOG(H438/(10^Q438))))/100)</f>
        <v>-</v>
      </c>
      <c r="S438" s="3">
        <f>IF(F438="Intermed. Precision","---",IF(LOG(J438/2)&lt;0,10^(TRUNC(LOG(J438/2))-1), 10^(TRUNC(LOG(J438/2)))))</f>
        <v>1E-4</v>
      </c>
      <c r="T438" s="4">
        <f>2*SQRT(2)*J438</f>
        <v>7.425210434728423E-4</v>
      </c>
      <c r="U438" s="22">
        <f>IF(F438="Repeatability",10*J438,"---")</f>
        <v>2.6252083250667903E-3</v>
      </c>
      <c r="V438" s="22" t="str">
        <f>IF(AND(U438&gt;H438,U438&lt;&gt;"---"),"x","")</f>
        <v/>
      </c>
      <c r="W438" s="52">
        <v>42101</v>
      </c>
    </row>
    <row r="439" spans="1:23" ht="25.5" customHeight="1">
      <c r="A439" s="65" t="s">
        <v>104</v>
      </c>
      <c r="B439" s="8" t="s">
        <v>180</v>
      </c>
      <c r="C439" s="61"/>
      <c r="D439" s="10" t="s">
        <v>174</v>
      </c>
      <c r="E439" s="3" t="s">
        <v>30</v>
      </c>
      <c r="F439" s="42" t="s">
        <v>23</v>
      </c>
      <c r="G439" s="22" t="s">
        <v>4</v>
      </c>
      <c r="H439" s="37">
        <v>1.5415161290322599E-2</v>
      </c>
      <c r="I439" s="3">
        <v>31</v>
      </c>
      <c r="J439" s="27">
        <v>8.6023440166413498E-4</v>
      </c>
      <c r="K439" s="27" t="str">
        <f>IF(OR(LEFT(G439,3)="SRM", LEFT(G439,3)="IRM", LEFT(G439,3)="CRM"),"", IF((J439*100/H439)&gt;5,"x",""))</f>
        <v>x</v>
      </c>
      <c r="L439" s="26">
        <f>2*J439</f>
        <v>1.72046880332827E-3</v>
      </c>
      <c r="M439" s="20"/>
      <c r="N439" s="20"/>
      <c r="O439" s="58">
        <f>IF(F439="Repeatability","---", SQRT(L439^2+(N439*H439*0.01)^2)+ABS(M439)*0.01*H439)</f>
        <v>1.72046880332827E-3</v>
      </c>
      <c r="P439" s="6">
        <f>IF(F439="Repeatability","---", O439*100/H439)</f>
        <v>11.160887459597026</v>
      </c>
      <c r="Q439" s="31">
        <f>IF(F439="Repeatability", "n/a",IF(E439="MG_P_KG",6,IF(E439="G_P_100G",2,"n/a")))</f>
        <v>6</v>
      </c>
      <c r="R439" s="34">
        <f>IF(Q439="n/a","-",2*(H439*2^(1-0.5*LOG(H439/(10^Q439))))/100)</f>
        <v>9.2435552906452532E-3</v>
      </c>
      <c r="S439" s="3">
        <f>IF(F439="Intermed. Precision","---",IF(LOG(J439/2)&lt;0,10^(TRUNC(LOG(J439/2))-1), 10^(TRUNC(LOG(J439/2)))))</f>
        <v>1E-4</v>
      </c>
      <c r="T439" s="4">
        <f>2*SQRT(2)*J439</f>
        <v>2.4331103153066485E-3</v>
      </c>
      <c r="U439" s="22" t="str">
        <f>IF(F439="Repeatability",10*J439,"---")</f>
        <v>---</v>
      </c>
      <c r="V439" s="22" t="str">
        <f>IF(AND(U439&gt;H439,U439&lt;&gt;"---"),"x","")</f>
        <v/>
      </c>
      <c r="W439" s="52">
        <v>42101</v>
      </c>
    </row>
    <row r="440" spans="1:23" ht="25.5" hidden="1" customHeight="1">
      <c r="A440" s="65" t="s">
        <v>99</v>
      </c>
      <c r="B440" s="8" t="s">
        <v>180</v>
      </c>
      <c r="C440" s="61"/>
      <c r="D440" s="10" t="s">
        <v>174</v>
      </c>
      <c r="E440" s="3" t="s">
        <v>30</v>
      </c>
      <c r="F440" s="42" t="s">
        <v>24</v>
      </c>
      <c r="G440" s="22" t="s">
        <v>25</v>
      </c>
      <c r="H440" s="37">
        <v>5.2811999999999998E-2</v>
      </c>
      <c r="I440" s="3">
        <v>30</v>
      </c>
      <c r="J440" s="27">
        <v>1.52485791687838E-3</v>
      </c>
      <c r="K440" s="27" t="str">
        <f>IF(OR(LEFT(G440,3)="SRM", LEFT(G440,3)="IRM", LEFT(G440,3)="CRM"),"", IF((J440*100/H440)&gt;5,"x",""))</f>
        <v/>
      </c>
      <c r="L440" s="26">
        <f>2*J440</f>
        <v>3.04971583375676E-3</v>
      </c>
      <c r="M440" s="20"/>
      <c r="N440" s="20"/>
      <c r="O440" s="58" t="str">
        <f>IF(F440="Repeatability","---", SQRT(L440^2+(N440*H440*0.01)^2)+ABS(M440)*0.01*H440)</f>
        <v>---</v>
      </c>
      <c r="P440" s="6" t="str">
        <f>IF(F440="Repeatability","---", O440*100/H440)</f>
        <v>---</v>
      </c>
      <c r="Q440" s="31" t="str">
        <f>IF(F440="Repeatability", "n/a",IF(E440="MG_P_KG",6,IF(E440="G_P_100G",2,"n/a")))</f>
        <v>n/a</v>
      </c>
      <c r="R440" s="34" t="str">
        <f>IF(Q440="n/a","-",2*(H440*2^(1-0.5*LOG(H440/(10^Q440))))/100)</f>
        <v>-</v>
      </c>
      <c r="S440" s="3">
        <f>IF(F440="Intermed. Precision","---",IF(LOG(J440/2)&lt;0,10^(TRUNC(LOG(J440/2))-1), 10^(TRUNC(LOG(J440/2)))))</f>
        <v>1E-4</v>
      </c>
      <c r="T440" s="4">
        <f>2*SQRT(2)*J440</f>
        <v>4.3129494934827815E-3</v>
      </c>
      <c r="U440" s="22">
        <f>IF(F440="Repeatability",10*J440,"---")</f>
        <v>1.5248579168783799E-2</v>
      </c>
      <c r="V440" s="22" t="str">
        <f>IF(AND(U440&gt;H440,U440&lt;&gt;"---"),"x","")</f>
        <v/>
      </c>
      <c r="W440" s="52">
        <v>42101</v>
      </c>
    </row>
    <row r="441" spans="1:23" ht="25.5" customHeight="1">
      <c r="A441" s="65" t="s">
        <v>64</v>
      </c>
      <c r="B441" s="8" t="s">
        <v>180</v>
      </c>
      <c r="C441" s="61"/>
      <c r="D441" s="10" t="s">
        <v>174</v>
      </c>
      <c r="E441" s="3" t="s">
        <v>30</v>
      </c>
      <c r="F441" s="42" t="s">
        <v>23</v>
      </c>
      <c r="G441" s="22" t="s">
        <v>4</v>
      </c>
      <c r="H441" s="37">
        <v>4.7973333333333297E-3</v>
      </c>
      <c r="I441" s="3">
        <v>30</v>
      </c>
      <c r="J441" s="27">
        <v>6.6844969893029298E-4</v>
      </c>
      <c r="K441" s="27" t="str">
        <f>IF(OR(LEFT(G441,3)="SRM", LEFT(G441,3)="IRM", LEFT(G441,3)="CRM"),"", IF((J441*100/H441)&gt;5,"x",""))</f>
        <v>x</v>
      </c>
      <c r="L441" s="26">
        <f>2*J441</f>
        <v>1.336899397860586E-3</v>
      </c>
      <c r="M441" s="20"/>
      <c r="N441" s="20"/>
      <c r="O441" s="58">
        <f>IF(F441="Repeatability","---", SQRT(L441^2+(N441*H441*0.01)^2)+ABS(M441)*0.01*H441)</f>
        <v>1.336899397860586E-3</v>
      </c>
      <c r="P441" s="6">
        <f>IF(F441="Repeatability","---", O441*100/H441)</f>
        <v>27.867552762519182</v>
      </c>
      <c r="Q441" s="31">
        <f>IF(F441="Repeatability", "n/a",IF(E441="MG_P_KG",6,IF(E441="G_P_100G",2,"n/a")))</f>
        <v>6</v>
      </c>
      <c r="R441" s="34">
        <f>IF(Q441="n/a","-",2*(H441*2^(1-0.5*LOG(H441/(10^Q441))))/100)</f>
        <v>3.4292106957074329E-3</v>
      </c>
      <c r="S441" s="3">
        <f>IF(F441="Intermed. Precision","---",IF(LOG(J441/2)&lt;0,10^(TRUNC(LOG(J441/2))-1), 10^(TRUNC(LOG(J441/2)))))</f>
        <v>1E-4</v>
      </c>
      <c r="T441" s="4">
        <f>2*SQRT(2)*J441</f>
        <v>1.8906612599828652E-3</v>
      </c>
      <c r="U441" s="22" t="str">
        <f>IF(F441="Repeatability",10*J441,"---")</f>
        <v>---</v>
      </c>
      <c r="V441" s="22" t="str">
        <f>IF(AND(U441&gt;H441,U441&lt;&gt;"---"),"x","")</f>
        <v/>
      </c>
      <c r="W441" s="52">
        <v>42101</v>
      </c>
    </row>
    <row r="442" spans="1:23" ht="25.5" hidden="1" customHeight="1">
      <c r="A442" s="65" t="s">
        <v>68</v>
      </c>
      <c r="B442" s="8" t="s">
        <v>180</v>
      </c>
      <c r="C442" s="61"/>
      <c r="D442" s="10" t="s">
        <v>174</v>
      </c>
      <c r="E442" s="3" t="s">
        <v>30</v>
      </c>
      <c r="F442" s="19" t="s">
        <v>24</v>
      </c>
      <c r="G442" s="22" t="s">
        <v>25</v>
      </c>
      <c r="H442" s="37">
        <v>3.6383333333333298E-3</v>
      </c>
      <c r="I442" s="3">
        <v>30</v>
      </c>
      <c r="J442" s="27">
        <v>2.5014995502697999E-4</v>
      </c>
      <c r="K442" s="27" t="str">
        <f>IF(OR(LEFT(G442,3)="SRM", LEFT(G442,3)="IRM", LEFT(G442,3)="CRM"),"", IF((J442*100/H442)&gt;5,"x",""))</f>
        <v>x</v>
      </c>
      <c r="L442" s="26">
        <f>2*J442</f>
        <v>5.0029991005395998E-4</v>
      </c>
      <c r="M442" s="20"/>
      <c r="N442" s="20"/>
      <c r="O442" s="58" t="str">
        <f>IF(F442="Repeatability","---", SQRT(L442^2+(N442*H442*0.01)^2)+ABS(M442)*0.01*H442)</f>
        <v>---</v>
      </c>
      <c r="P442" s="6" t="str">
        <f>IF(F442="Repeatability","---", O442*100/H442)</f>
        <v>---</v>
      </c>
      <c r="Q442" s="31" t="str">
        <f>IF(F442="Repeatability", "n/a",IF(E442="MG_P_KG",6,IF(E442="G_P_100G",2,"n/a")))</f>
        <v>n/a</v>
      </c>
      <c r="R442" s="34" t="str">
        <f>IF(Q442="n/a","-",2*(H442*2^(1-0.5*LOG(H442/(10^Q442))))/100)</f>
        <v>-</v>
      </c>
      <c r="S442" s="3">
        <f>IF(F442="Intermed. Precision","---",IF(LOG(J442/2)&lt;0,10^(TRUNC(LOG(J442/2))-1), 10^(TRUNC(LOG(J442/2)))))</f>
        <v>1E-4</v>
      </c>
      <c r="T442" s="4">
        <f>2*SQRT(2)*J442</f>
        <v>7.075309180523498E-4</v>
      </c>
      <c r="U442" s="22">
        <f>IF(F442="Repeatability",10*J442,"---")</f>
        <v>2.5014995502698001E-3</v>
      </c>
      <c r="V442" s="22" t="str">
        <f>IF(AND(U442&gt;H442,U442&lt;&gt;"---"),"x","")</f>
        <v/>
      </c>
      <c r="W442" s="52">
        <v>42101</v>
      </c>
    </row>
    <row r="443" spans="1:23" ht="25.5" hidden="1" customHeight="1">
      <c r="A443" s="65" t="s">
        <v>78</v>
      </c>
      <c r="B443" s="8" t="s">
        <v>180</v>
      </c>
      <c r="C443" s="61"/>
      <c r="D443" s="10" t="s">
        <v>174</v>
      </c>
      <c r="E443" s="3" t="s">
        <v>30</v>
      </c>
      <c r="F443" s="42" t="s">
        <v>24</v>
      </c>
      <c r="G443" s="22" t="s">
        <v>25</v>
      </c>
      <c r="H443" s="37">
        <v>2.27721428571429E-2</v>
      </c>
      <c r="I443" s="3">
        <v>28</v>
      </c>
      <c r="J443" s="27">
        <v>2.6993385433154901E-4</v>
      </c>
      <c r="K443" s="27" t="str">
        <f>IF(OR(LEFT(G443,3)="SRM", LEFT(G443,3)="IRM", LEFT(G443,3)="CRM"),"", IF((J443*100/H443)&gt;5,"x",""))</f>
        <v/>
      </c>
      <c r="L443" s="26">
        <f>2*J443</f>
        <v>5.3986770866309801E-4</v>
      </c>
      <c r="M443" s="20"/>
      <c r="N443" s="20"/>
      <c r="O443" s="58" t="str">
        <f>IF(F443="Repeatability","---", SQRT(L443^2+(N443*H443*0.01)^2)+ABS(M443)*0.01*H443)</f>
        <v>---</v>
      </c>
      <c r="P443" s="6" t="str">
        <f>IF(F443="Repeatability","---", O443*100/H443)</f>
        <v>---</v>
      </c>
      <c r="Q443" s="31" t="str">
        <f>IF(F443="Repeatability", "n/a",IF(E443="MG_P_KG",6,IF(E443="G_P_100G",2,"n/a")))</f>
        <v>n/a</v>
      </c>
      <c r="R443" s="34" t="str">
        <f>IF(Q443="n/a","-",2*(H443*2^(1-0.5*LOG(H443/(10^Q443))))/100)</f>
        <v>-</v>
      </c>
      <c r="S443" s="3">
        <f>IF(F443="Intermed. Precision","---",IF(LOG(J443/2)&lt;0,10^(TRUNC(LOG(J443/2))-1), 10^(TRUNC(LOG(J443/2)))))</f>
        <v>1E-4</v>
      </c>
      <c r="T443" s="4">
        <f>2*SQRT(2)*J443</f>
        <v>7.6348823547864016E-4</v>
      </c>
      <c r="U443" s="22">
        <f>IF(F443="Repeatability",10*J443,"---")</f>
        <v>2.6993385433154902E-3</v>
      </c>
      <c r="V443" s="22" t="str">
        <f>IF(AND(U443&gt;H443,U443&lt;&gt;"---"),"x","")</f>
        <v/>
      </c>
      <c r="W443" s="52">
        <v>42101</v>
      </c>
    </row>
    <row r="444" spans="1:23" ht="25.5" customHeight="1">
      <c r="A444" s="65" t="s">
        <v>71</v>
      </c>
      <c r="B444" s="8" t="s">
        <v>180</v>
      </c>
      <c r="C444" s="61"/>
      <c r="D444" s="10" t="s">
        <v>174</v>
      </c>
      <c r="E444" s="3" t="s">
        <v>30</v>
      </c>
      <c r="F444" s="42" t="s">
        <v>23</v>
      </c>
      <c r="G444" s="22" t="s">
        <v>4</v>
      </c>
      <c r="H444" s="37">
        <v>3.6333333333333302E-4</v>
      </c>
      <c r="I444" s="3">
        <v>27</v>
      </c>
      <c r="J444" s="27">
        <v>7.1050321238880703E-5</v>
      </c>
      <c r="K444" s="27" t="str">
        <f>IF(OR(LEFT(G444,3)="SRM", LEFT(G444,3)="IRM", LEFT(G444,3)="CRM"),"", IF((J444*100/H444)&gt;5,"x",""))</f>
        <v>x</v>
      </c>
      <c r="L444" s="26">
        <f>2*J444</f>
        <v>1.4210064247776141E-4</v>
      </c>
      <c r="M444" s="20"/>
      <c r="N444" s="20"/>
      <c r="O444" s="58">
        <f>IF(F444="Repeatability","---", SQRT(L444^2+(N444*H444*0.01)^2)+ABS(M444)*0.01*H444)</f>
        <v>1.4210064247776141E-4</v>
      </c>
      <c r="P444" s="6">
        <f>IF(F444="Repeatability","---", O444*100/H444)</f>
        <v>39.110268571860971</v>
      </c>
      <c r="Q444" s="31">
        <f>IF(F444="Repeatability", "n/a",IF(E444="MG_P_KG",6,IF(E444="G_P_100G",2,"n/a")))</f>
        <v>6</v>
      </c>
      <c r="R444" s="34">
        <f>IF(Q444="n/a","-",2*(H444*2^(1-0.5*LOG(H444/(10^Q444))))/100)</f>
        <v>3.829842113458396E-4</v>
      </c>
      <c r="S444" s="3">
        <f>IF(F444="Intermed. Precision","---",IF(LOG(J444/2)&lt;0,10^(TRUNC(LOG(J444/2))-1), 10^(TRUNC(LOG(J444/2)))))</f>
        <v>1.0000000000000001E-5</v>
      </c>
      <c r="T444" s="4">
        <f>2*SQRT(2)*J444</f>
        <v>2.0096065581398051E-4</v>
      </c>
      <c r="U444" s="22" t="str">
        <f>IF(F444="Repeatability",10*J444,"---")</f>
        <v>---</v>
      </c>
      <c r="V444" s="22" t="str">
        <f>IF(AND(U444&gt;H444,U444&lt;&gt;"---"),"x","")</f>
        <v/>
      </c>
      <c r="W444" s="52">
        <v>42101</v>
      </c>
    </row>
    <row r="445" spans="1:23" ht="25.5" hidden="1" customHeight="1">
      <c r="A445" s="65" t="s">
        <v>60</v>
      </c>
      <c r="B445" s="8" t="s">
        <v>180</v>
      </c>
      <c r="C445" s="61"/>
      <c r="D445" s="10" t="s">
        <v>174</v>
      </c>
      <c r="E445" s="3" t="s">
        <v>30</v>
      </c>
      <c r="F445" s="42" t="s">
        <v>24</v>
      </c>
      <c r="G445" s="22" t="s">
        <v>25</v>
      </c>
      <c r="H445" s="37">
        <v>1.44511111111111E-2</v>
      </c>
      <c r="I445" s="3">
        <v>27</v>
      </c>
      <c r="J445" s="27">
        <v>4.5787350671134999E-4</v>
      </c>
      <c r="K445" s="27" t="str">
        <f>IF(OR(LEFT(G445,3)="SRM", LEFT(G445,3)="IRM", LEFT(G445,3)="CRM"),"", IF((J445*100/H445)&gt;5,"x",""))</f>
        <v/>
      </c>
      <c r="L445" s="26">
        <f>2*J445</f>
        <v>9.1574701342269998E-4</v>
      </c>
      <c r="M445" s="20"/>
      <c r="N445" s="20"/>
      <c r="O445" s="58" t="str">
        <f>IF(F445="Repeatability","---", SQRT(L445^2+(N445*H445*0.01)^2)+ABS(M445)*0.01*H445)</f>
        <v>---</v>
      </c>
      <c r="P445" s="6" t="str">
        <f>IF(F445="Repeatability","---", O445*100/H445)</f>
        <v>---</v>
      </c>
      <c r="Q445" s="31" t="str">
        <f>IF(F445="Repeatability", "n/a",IF(E445="MG_P_KG",6,IF(E445="G_P_100G",2,"n/a")))</f>
        <v>n/a</v>
      </c>
      <c r="R445" s="34" t="str">
        <f>IF(Q445="n/a","-",2*(H445*2^(1-0.5*LOG(H445/(10^Q445))))/100)</f>
        <v>-</v>
      </c>
      <c r="S445" s="3">
        <f>IF(F445="Intermed. Precision","---",IF(LOG(J445/2)&lt;0,10^(TRUNC(LOG(J445/2))-1), 10^(TRUNC(LOG(J445/2)))))</f>
        <v>1E-4</v>
      </c>
      <c r="T445" s="4">
        <f>2*SQRT(2)*J445</f>
        <v>1.2950618460850392E-3</v>
      </c>
      <c r="U445" s="22">
        <f>IF(F445="Repeatability",10*J445,"---")</f>
        <v>4.5787350671135001E-3</v>
      </c>
      <c r="V445" s="22" t="str">
        <f>IF(AND(U445&gt;H445,U445&lt;&gt;"---"),"x","")</f>
        <v/>
      </c>
      <c r="W445" s="52">
        <v>42101</v>
      </c>
    </row>
    <row r="446" spans="1:23" ht="25.5" hidden="1" customHeight="1">
      <c r="A446" s="65" t="s">
        <v>58</v>
      </c>
      <c r="B446" s="8" t="s">
        <v>180</v>
      </c>
      <c r="C446" s="61"/>
      <c r="D446" s="10" t="s">
        <v>174</v>
      </c>
      <c r="E446" s="3" t="s">
        <v>30</v>
      </c>
      <c r="F446" s="42" t="s">
        <v>24</v>
      </c>
      <c r="G446" s="22" t="s">
        <v>25</v>
      </c>
      <c r="H446" s="37">
        <v>1.8817307692307699E-2</v>
      </c>
      <c r="I446" s="3">
        <v>26</v>
      </c>
      <c r="J446" s="27">
        <v>3.7119350126937201E-4</v>
      </c>
      <c r="K446" s="27" t="str">
        <f>IF(OR(LEFT(G446,3)="SRM", LEFT(G446,3)="IRM", LEFT(G446,3)="CRM"),"", IF((J446*100/H446)&gt;5,"x",""))</f>
        <v/>
      </c>
      <c r="L446" s="26">
        <f>2*J446</f>
        <v>7.4238700253874401E-4</v>
      </c>
      <c r="M446" s="20"/>
      <c r="N446" s="20"/>
      <c r="O446" s="58" t="str">
        <f>IF(F446="Repeatability","---", SQRT(L446^2+(N446*H446*0.01)^2)+ABS(M446)*0.01*H446)</f>
        <v>---</v>
      </c>
      <c r="P446" s="6" t="str">
        <f>IF(F446="Repeatability","---", O446*100/H446)</f>
        <v>---</v>
      </c>
      <c r="Q446" s="31" t="str">
        <f>IF(F446="Repeatability", "n/a",IF(E446="MG_P_KG",6,IF(E446="G_P_100G",2,"n/a")))</f>
        <v>n/a</v>
      </c>
      <c r="R446" s="34" t="str">
        <f>IF(Q446="n/a","-",2*(H446*2^(1-0.5*LOG(H446/(10^Q446))))/100)</f>
        <v>-</v>
      </c>
      <c r="S446" s="3">
        <f>IF(F446="Intermed. Precision","---",IF(LOG(J446/2)&lt;0,10^(TRUNC(LOG(J446/2))-1), 10^(TRUNC(LOG(J446/2)))))</f>
        <v>1E-4</v>
      </c>
      <c r="T446" s="4">
        <f>2*SQRT(2)*J446</f>
        <v>1.0498937675198013E-3</v>
      </c>
      <c r="U446" s="22">
        <f>IF(F446="Repeatability",10*J446,"---")</f>
        <v>3.7119350126937202E-3</v>
      </c>
      <c r="V446" s="22" t="str">
        <f>IF(AND(U446&gt;H446,U446&lt;&gt;"---"),"x","")</f>
        <v/>
      </c>
      <c r="W446" s="52">
        <v>42101</v>
      </c>
    </row>
    <row r="447" spans="1:23" ht="25.5" customHeight="1">
      <c r="A447" s="65" t="s">
        <v>122</v>
      </c>
      <c r="B447" s="8" t="s">
        <v>180</v>
      </c>
      <c r="C447" s="61"/>
      <c r="D447" s="10" t="s">
        <v>174</v>
      </c>
      <c r="E447" s="3" t="s">
        <v>30</v>
      </c>
      <c r="F447" s="19" t="s">
        <v>23</v>
      </c>
      <c r="G447" s="22" t="s">
        <v>4</v>
      </c>
      <c r="H447" s="37">
        <v>5.7916666666666696E-4</v>
      </c>
      <c r="I447" s="3">
        <v>24</v>
      </c>
      <c r="J447" s="27">
        <v>2.14189363259087E-4</v>
      </c>
      <c r="K447" s="27" t="str">
        <f>IF(OR(LEFT(G447,3)="SRM", LEFT(G447,3)="IRM", LEFT(G447,3)="CRM"),"", IF((J447*100/H447)&gt;5,"x",""))</f>
        <v>x</v>
      </c>
      <c r="L447" s="26">
        <f>2*J447</f>
        <v>4.28378726518174E-4</v>
      </c>
      <c r="M447" s="20"/>
      <c r="N447" s="20"/>
      <c r="O447" s="58">
        <f>IF(F447="Repeatability","---", SQRT(L447^2+(N447*H447*0.01)^2)+ABS(M447)*0.01*H447)</f>
        <v>4.28378726518174E-4</v>
      </c>
      <c r="P447" s="6">
        <f>IF(F447="Repeatability","---", O447*100/H447)</f>
        <v>73.964672204576772</v>
      </c>
      <c r="Q447" s="31">
        <f>IF(F447="Repeatability", "n/a",IF(E447="MG_P_KG",6,IF(E447="G_P_100G",2,"n/a")))</f>
        <v>6</v>
      </c>
      <c r="R447" s="34">
        <f>IF(Q447="n/a","-",2*(H447*2^(1-0.5*LOG(H447/(10^Q447))))/100)</f>
        <v>5.6911515711662117E-4</v>
      </c>
      <c r="S447" s="3">
        <f>IF(F447="Intermed. Precision","---",IF(LOG(J447/2)&lt;0,10^(TRUNC(LOG(J447/2))-1), 10^(TRUNC(LOG(J447/2)))))</f>
        <v>1E-4</v>
      </c>
      <c r="T447" s="4">
        <f>2*SQRT(2)*J447</f>
        <v>6.0581900487411669E-4</v>
      </c>
      <c r="U447" s="22" t="str">
        <f>IF(F447="Repeatability",10*J447,"---")</f>
        <v>---</v>
      </c>
      <c r="V447" s="22" t="str">
        <f>IF(AND(U447&gt;H447,U447&lt;&gt;"---"),"x","")</f>
        <v/>
      </c>
      <c r="W447" s="52">
        <v>42101</v>
      </c>
    </row>
    <row r="448" spans="1:23" ht="25.5" hidden="1" customHeight="1">
      <c r="A448" s="65" t="s">
        <v>120</v>
      </c>
      <c r="B448" s="8" t="s">
        <v>180</v>
      </c>
      <c r="C448" s="61"/>
      <c r="D448" s="10" t="s">
        <v>174</v>
      </c>
      <c r="E448" s="3" t="s">
        <v>30</v>
      </c>
      <c r="F448" s="42" t="s">
        <v>24</v>
      </c>
      <c r="G448" s="22" t="s">
        <v>25</v>
      </c>
      <c r="H448" s="37">
        <v>1.34391304347826E-3</v>
      </c>
      <c r="I448" s="3">
        <v>23</v>
      </c>
      <c r="J448" s="27">
        <v>2.3566741487694601E-4</v>
      </c>
      <c r="K448" s="27" t="str">
        <f>IF(OR(LEFT(G448,3)="SRM", LEFT(G448,3)="IRM", LEFT(G448,3)="CRM"),"", IF((J448*100/H448)&gt;5,"x",""))</f>
        <v>x</v>
      </c>
      <c r="L448" s="26">
        <f>2*J448</f>
        <v>4.7133482975389202E-4</v>
      </c>
      <c r="M448" s="20"/>
      <c r="N448" s="20"/>
      <c r="O448" s="58" t="str">
        <f>IF(F448="Repeatability","---", SQRT(L448^2+(N448*H448*0.01)^2)+ABS(M448)*0.01*H448)</f>
        <v>---</v>
      </c>
      <c r="P448" s="6" t="str">
        <f>IF(F448="Repeatability","---", O448*100/H448)</f>
        <v>---</v>
      </c>
      <c r="Q448" s="31" t="str">
        <f>IF(F448="Repeatability", "n/a",IF(E448="MG_P_KG",6,IF(E448="G_P_100G",2,"n/a")))</f>
        <v>n/a</v>
      </c>
      <c r="R448" s="34" t="str">
        <f>IF(Q448="n/a","-",2*(H448*2^(1-0.5*LOG(H448/(10^Q448))))/100)</f>
        <v>-</v>
      </c>
      <c r="S448" s="3">
        <f>IF(F448="Intermed. Precision","---",IF(LOG(J448/2)&lt;0,10^(TRUNC(LOG(J448/2))-1), 10^(TRUNC(LOG(J448/2)))))</f>
        <v>1E-4</v>
      </c>
      <c r="T448" s="4">
        <f>2*SQRT(2)*J448</f>
        <v>6.6656810865676791E-4</v>
      </c>
      <c r="U448" s="22">
        <f>IF(F448="Repeatability",10*J448,"---")</f>
        <v>2.3566741487694599E-3</v>
      </c>
      <c r="V448" s="22" t="str">
        <f>IF(AND(U448&gt;H448,U448&lt;&gt;"---"),"x","")</f>
        <v>x</v>
      </c>
      <c r="W448" s="52">
        <v>42101</v>
      </c>
    </row>
    <row r="449" spans="1:23" ht="25.5" hidden="1" customHeight="1">
      <c r="A449" s="65" t="s">
        <v>104</v>
      </c>
      <c r="B449" s="8" t="s">
        <v>180</v>
      </c>
      <c r="C449" s="61"/>
      <c r="D449" s="10" t="s">
        <v>174</v>
      </c>
      <c r="E449" s="3" t="s">
        <v>30</v>
      </c>
      <c r="F449" s="42" t="s">
        <v>24</v>
      </c>
      <c r="G449" s="22" t="s">
        <v>25</v>
      </c>
      <c r="H449" s="37">
        <v>2.128E-2</v>
      </c>
      <c r="I449" s="3">
        <v>22</v>
      </c>
      <c r="J449" s="27">
        <v>7.5058462063066101E-4</v>
      </c>
      <c r="K449" s="27" t="str">
        <f>IF(OR(LEFT(G449,3)="SRM", LEFT(G449,3)="IRM", LEFT(G449,3)="CRM"),"", IF((J449*100/H449)&gt;5,"x",""))</f>
        <v/>
      </c>
      <c r="L449" s="26">
        <f>2*J449</f>
        <v>1.501169241261322E-3</v>
      </c>
      <c r="M449" s="20"/>
      <c r="N449" s="20"/>
      <c r="O449" s="58" t="str">
        <f>IF(F449="Repeatability","---", SQRT(L449^2+(N449*H449*0.01)^2)+ABS(M449)*0.01*H449)</f>
        <v>---</v>
      </c>
      <c r="P449" s="6" t="str">
        <f>IF(F449="Repeatability","---", O449*100/H449)</f>
        <v>---</v>
      </c>
      <c r="Q449" s="31" t="str">
        <f>IF(F449="Repeatability", "n/a",IF(E449="MG_P_KG",6,IF(E449="G_P_100G",2,"n/a")))</f>
        <v>n/a</v>
      </c>
      <c r="R449" s="34" t="str">
        <f>IF(Q449="n/a","-",2*(H449*2^(1-0.5*LOG(H449/(10^Q449))))/100)</f>
        <v>-</v>
      </c>
      <c r="S449" s="3">
        <f>IF(F449="Intermed. Precision","---",IF(LOG(J449/2)&lt;0,10^(TRUNC(LOG(J449/2))-1), 10^(TRUNC(LOG(J449/2)))))</f>
        <v>1E-4</v>
      </c>
      <c r="T449" s="4">
        <f>2*SQRT(2)*J449</f>
        <v>2.1229739004090904E-3</v>
      </c>
      <c r="U449" s="22">
        <f>IF(F449="Repeatability",10*J449,"---")</f>
        <v>7.5058462063066099E-3</v>
      </c>
      <c r="V449" s="22" t="str">
        <f>IF(AND(U449&gt;H449,U449&lt;&gt;"---"),"x","")</f>
        <v/>
      </c>
      <c r="W449" s="52">
        <v>42101</v>
      </c>
    </row>
    <row r="450" spans="1:23" ht="25.5" hidden="1" customHeight="1">
      <c r="A450" s="65" t="s">
        <v>79</v>
      </c>
      <c r="B450" s="8" t="s">
        <v>180</v>
      </c>
      <c r="C450" s="61"/>
      <c r="D450" s="10" t="s">
        <v>174</v>
      </c>
      <c r="E450" s="3" t="s">
        <v>30</v>
      </c>
      <c r="F450" s="42" t="s">
        <v>24</v>
      </c>
      <c r="G450" s="22" t="s">
        <v>25</v>
      </c>
      <c r="H450" s="37">
        <v>1.2294999999999999E-3</v>
      </c>
      <c r="I450" s="3">
        <v>20</v>
      </c>
      <c r="J450" s="27">
        <v>1.7574839970821901E-4</v>
      </c>
      <c r="K450" s="27" t="str">
        <f>IF(OR(LEFT(G450,3)="SRM", LEFT(G450,3)="IRM", LEFT(G450,3)="CRM"),"", IF((J450*100/H450)&gt;5,"x",""))</f>
        <v>x</v>
      </c>
      <c r="L450" s="26">
        <f>2*J450</f>
        <v>3.5149679941643802E-4</v>
      </c>
      <c r="M450" s="20"/>
      <c r="N450" s="20"/>
      <c r="O450" s="58" t="str">
        <f>IF(F450="Repeatability","---", SQRT(L450^2+(N450*H450*0.01)^2)+ABS(M450)*0.01*H450)</f>
        <v>---</v>
      </c>
      <c r="P450" s="6" t="str">
        <f>IF(F450="Repeatability","---", O450*100/H450)</f>
        <v>---</v>
      </c>
      <c r="Q450" s="31" t="str">
        <f>IF(F450="Repeatability", "n/a",IF(E450="MG_P_KG",6,IF(E450="G_P_100G",2,"n/a")))</f>
        <v>n/a</v>
      </c>
      <c r="R450" s="34" t="str">
        <f>IF(Q450="n/a","-",2*(H450*2^(1-0.5*LOG(H450/(10^Q450))))/100)</f>
        <v>-</v>
      </c>
      <c r="S450" s="3">
        <f>IF(F450="Intermed. Precision","---",IF(LOG(J450/2)&lt;0,10^(TRUNC(LOG(J450/2))-1), 10^(TRUNC(LOG(J450/2)))))</f>
        <v>1.0000000000000001E-5</v>
      </c>
      <c r="T450" s="4">
        <f>2*SQRT(2)*J450</f>
        <v>4.9709154086546208E-4</v>
      </c>
      <c r="U450" s="22">
        <f>IF(F450="Repeatability",10*J450,"---")</f>
        <v>1.75748399708219E-3</v>
      </c>
      <c r="V450" s="22" t="str">
        <f>IF(AND(U450&gt;H450,U450&lt;&gt;"---"),"x","")</f>
        <v>x</v>
      </c>
      <c r="W450" s="52">
        <v>42101</v>
      </c>
    </row>
    <row r="451" spans="1:23" ht="25.5" customHeight="1">
      <c r="A451" s="65" t="s">
        <v>26</v>
      </c>
      <c r="B451" s="8" t="s">
        <v>180</v>
      </c>
      <c r="C451" s="61"/>
      <c r="D451" s="10" t="s">
        <v>174</v>
      </c>
      <c r="E451" s="3" t="s">
        <v>30</v>
      </c>
      <c r="F451" s="42" t="s">
        <v>23</v>
      </c>
      <c r="G451" s="22" t="s">
        <v>125</v>
      </c>
      <c r="H451" s="37">
        <v>1.0955555555555599E-3</v>
      </c>
      <c r="I451" s="3">
        <v>18</v>
      </c>
      <c r="J451" s="27">
        <v>1.30619439244305E-4</v>
      </c>
      <c r="K451" s="27" t="str">
        <f>IF(OR(LEFT(G451,3)="SRM", LEFT(G451,3)="IRM", LEFT(G451,3)="CRM"),"", IF((J451*100/H451)&gt;5,"x",""))</f>
        <v/>
      </c>
      <c r="L451" s="26">
        <f>2*J451</f>
        <v>2.6123887848860999E-4</v>
      </c>
      <c r="M451" s="20"/>
      <c r="N451" s="20"/>
      <c r="O451" s="58">
        <f>IF(F451="Repeatability","---", SQRT(L451^2+(N451*H451*0.01)^2)+ABS(M451)*0.01*H451)</f>
        <v>2.6123887848860999E-4</v>
      </c>
      <c r="P451" s="6">
        <f>IF(F451="Repeatability","---", O451*100/H451)</f>
        <v>23.845333736282765</v>
      </c>
      <c r="Q451" s="31">
        <f>IF(F451="Repeatability", "n/a",IF(E451="MG_P_KG",6,IF(E451="G_P_100G",2,"n/a")))</f>
        <v>6</v>
      </c>
      <c r="R451" s="34">
        <f>IF(Q451="n/a","-",2*(H451*2^(1-0.5*LOG(H451/(10^Q451))))/100)</f>
        <v>9.7805618738515399E-4</v>
      </c>
      <c r="S451" s="3">
        <f>IF(F451="Intermed. Precision","---",IF(LOG(J451/2)&lt;0,10^(TRUNC(LOG(J451/2))-1), 10^(TRUNC(LOG(J451/2)))))</f>
        <v>1.0000000000000001E-5</v>
      </c>
      <c r="T451" s="4">
        <f>2*SQRT(2)*J451</f>
        <v>3.6944756497772928E-4</v>
      </c>
      <c r="U451" s="22" t="str">
        <f>IF(F451="Repeatability",10*J451,"---")</f>
        <v>---</v>
      </c>
      <c r="V451" s="22" t="str">
        <f>IF(AND(U451&gt;H451,U451&lt;&gt;"---"),"x","")</f>
        <v/>
      </c>
      <c r="W451" s="52">
        <v>42101</v>
      </c>
    </row>
    <row r="452" spans="1:23" ht="25.5" hidden="1" customHeight="1">
      <c r="A452" s="65" t="s">
        <v>176</v>
      </c>
      <c r="B452" s="8" t="s">
        <v>180</v>
      </c>
      <c r="C452" s="61"/>
      <c r="D452" s="10" t="s">
        <v>174</v>
      </c>
      <c r="E452" s="3" t="s">
        <v>30</v>
      </c>
      <c r="F452" s="42" t="s">
        <v>24</v>
      </c>
      <c r="G452" s="22" t="s">
        <v>25</v>
      </c>
      <c r="H452" s="37">
        <v>2.9387058823529402E-2</v>
      </c>
      <c r="I452" s="3">
        <v>17</v>
      </c>
      <c r="J452" s="27">
        <v>9.0969128570857303E-4</v>
      </c>
      <c r="K452" s="27" t="str">
        <f>IF(OR(LEFT(G452,3)="SRM", LEFT(G452,3)="IRM", LEFT(G452,3)="CRM"),"", IF((J452*100/H452)&gt;5,"x",""))</f>
        <v/>
      </c>
      <c r="L452" s="26">
        <f>2*J452</f>
        <v>1.8193825714171461E-3</v>
      </c>
      <c r="M452" s="20"/>
      <c r="N452" s="20"/>
      <c r="O452" s="58" t="str">
        <f>IF(F452="Repeatability","---", SQRT(L452^2+(N452*H452*0.01)^2)+ABS(M452)*0.01*H452)</f>
        <v>---</v>
      </c>
      <c r="P452" s="6" t="str">
        <f>IF(F452="Repeatability","---", O452*100/H452)</f>
        <v>---</v>
      </c>
      <c r="Q452" s="31" t="str">
        <f>IF(F452="Repeatability", "n/a",IF(E452="MG_P_KG",6,IF(E452="G_P_100G",2,"n/a")))</f>
        <v>n/a</v>
      </c>
      <c r="R452" s="34" t="str">
        <f>IF(Q452="n/a","-",2*(H452*2^(1-0.5*LOG(H452/(10^Q452))))/100)</f>
        <v>-</v>
      </c>
      <c r="S452" s="3">
        <f>IF(F452="Intermed. Precision","---",IF(LOG(J452/2)&lt;0,10^(TRUNC(LOG(J452/2))-1), 10^(TRUNC(LOG(J452/2)))))</f>
        <v>1E-4</v>
      </c>
      <c r="T452" s="4">
        <f>2*SQRT(2)*J452</f>
        <v>2.5729955076433642E-3</v>
      </c>
      <c r="U452" s="22">
        <f>IF(F452="Repeatability",10*J452,"---")</f>
        <v>9.0969128570857309E-3</v>
      </c>
      <c r="V452" s="22" t="str">
        <f>IF(AND(U452&gt;H452,U452&lt;&gt;"---"),"x","")</f>
        <v/>
      </c>
      <c r="W452" s="52">
        <v>42101</v>
      </c>
    </row>
    <row r="453" spans="1:23" ht="25.5" hidden="1" customHeight="1">
      <c r="A453" s="65" t="s">
        <v>80</v>
      </c>
      <c r="B453" s="8" t="s">
        <v>180</v>
      </c>
      <c r="C453" s="61"/>
      <c r="D453" s="10" t="s">
        <v>174</v>
      </c>
      <c r="E453" s="3" t="s">
        <v>30</v>
      </c>
      <c r="F453" s="19" t="s">
        <v>24</v>
      </c>
      <c r="G453" s="22" t="s">
        <v>25</v>
      </c>
      <c r="H453" s="37">
        <v>7.3688235294117601E-3</v>
      </c>
      <c r="I453" s="3">
        <v>17</v>
      </c>
      <c r="J453" s="27">
        <v>2.7507752917827301E-4</v>
      </c>
      <c r="K453" s="27" t="str">
        <f>IF(OR(LEFT(G453,3)="SRM", LEFT(G453,3)="IRM", LEFT(G453,3)="CRM"),"", IF((J453*100/H453)&gt;5,"x",""))</f>
        <v/>
      </c>
      <c r="L453" s="26">
        <f>2*J453</f>
        <v>5.5015505835654603E-4</v>
      </c>
      <c r="M453" s="20"/>
      <c r="N453" s="20"/>
      <c r="O453" s="58" t="str">
        <f>IF(F453="Repeatability","---", SQRT(L453^2+(N453*H453*0.01)^2)+ABS(M453)*0.01*H453)</f>
        <v>---</v>
      </c>
      <c r="P453" s="6" t="str">
        <f>IF(F453="Repeatability","---", O453*100/H453)</f>
        <v>---</v>
      </c>
      <c r="Q453" s="31" t="str">
        <f>IF(F453="Repeatability", "n/a",IF(E453="MG_P_KG",6,IF(E453="G_P_100G",2,"n/a")))</f>
        <v>n/a</v>
      </c>
      <c r="R453" s="34" t="str">
        <f>IF(Q453="n/a","-",2*(H453*2^(1-0.5*LOG(H453/(10^Q453))))/100)</f>
        <v>-</v>
      </c>
      <c r="S453" s="3">
        <f>IF(F453="Intermed. Precision","---",IF(LOG(J453/2)&lt;0,10^(TRUNC(LOG(J453/2))-1), 10^(TRUNC(LOG(J453/2)))))</f>
        <v>1E-4</v>
      </c>
      <c r="T453" s="4">
        <f>2*SQRT(2)*J453</f>
        <v>7.7803674493598905E-4</v>
      </c>
      <c r="U453" s="22">
        <f>IF(F453="Repeatability",10*J453,"---")</f>
        <v>2.7507752917827304E-3</v>
      </c>
      <c r="V453" s="22" t="str">
        <f>IF(AND(U453&gt;H453,U453&lt;&gt;"---"),"x","")</f>
        <v/>
      </c>
      <c r="W453" s="52">
        <v>42101</v>
      </c>
    </row>
    <row r="454" spans="1:23" ht="25.5" customHeight="1">
      <c r="A454" s="65" t="s">
        <v>175</v>
      </c>
      <c r="B454" s="8" t="s">
        <v>180</v>
      </c>
      <c r="C454" s="61"/>
      <c r="D454" s="10" t="s">
        <v>174</v>
      </c>
      <c r="E454" s="3" t="s">
        <v>30</v>
      </c>
      <c r="F454" s="42" t="s">
        <v>23</v>
      </c>
      <c r="G454" s="22" t="s">
        <v>4</v>
      </c>
      <c r="H454" s="37">
        <v>2.144625E-2</v>
      </c>
      <c r="I454" s="3">
        <v>16</v>
      </c>
      <c r="J454" s="27">
        <v>1.0066451087647501E-3</v>
      </c>
      <c r="K454" s="27" t="str">
        <f>IF(OR(LEFT(G454,3)="SRM", LEFT(G454,3)="IRM", LEFT(G454,3)="CRM"),"", IF((J454*100/H454)&gt;5,"x",""))</f>
        <v/>
      </c>
      <c r="L454" s="26">
        <f>2*J454</f>
        <v>2.0132902175295001E-3</v>
      </c>
      <c r="M454" s="20"/>
      <c r="N454" s="20"/>
      <c r="O454" s="58">
        <f>IF(F454="Repeatability","---", SQRT(L454^2+(N454*H454*0.01)^2)+ABS(M454)*0.01*H454)</f>
        <v>2.0132902175295001E-3</v>
      </c>
      <c r="P454" s="6">
        <f>IF(F454="Repeatability","---", O454*100/H454)</f>
        <v>9.3876095705752753</v>
      </c>
      <c r="Q454" s="31">
        <f>IF(F454="Repeatability", "n/a",IF(E454="MG_P_KG",6,IF(E454="G_P_100G",2,"n/a")))</f>
        <v>6</v>
      </c>
      <c r="R454" s="34">
        <f>IF(Q454="n/a","-",2*(H454*2^(1-0.5*LOG(H454/(10^Q454))))/100)</f>
        <v>1.2236521803570872E-2</v>
      </c>
      <c r="S454" s="3">
        <f>IF(F454="Intermed. Precision","---",IF(LOG(J454/2)&lt;0,10^(TRUNC(LOG(J454/2))-1), 10^(TRUNC(LOG(J454/2)))))</f>
        <v>1E-4</v>
      </c>
      <c r="T454" s="4">
        <f>2*SQRT(2)*J454</f>
        <v>2.8472223306232978E-3</v>
      </c>
      <c r="U454" s="22" t="str">
        <f>IF(F454="Repeatability",10*J454,"---")</f>
        <v>---</v>
      </c>
      <c r="V454" s="22" t="str">
        <f>IF(AND(U454&gt;H454,U454&lt;&gt;"---"),"x","")</f>
        <v/>
      </c>
      <c r="W454" s="52">
        <v>42101</v>
      </c>
    </row>
    <row r="455" spans="1:23" ht="25.5" hidden="1" customHeight="1">
      <c r="A455" s="65" t="s">
        <v>175</v>
      </c>
      <c r="B455" s="8" t="s">
        <v>180</v>
      </c>
      <c r="C455" s="61"/>
      <c r="D455" s="10" t="s">
        <v>174</v>
      </c>
      <c r="E455" s="3" t="s">
        <v>30</v>
      </c>
      <c r="F455" s="42" t="s">
        <v>24</v>
      </c>
      <c r="G455" s="22" t="s">
        <v>25</v>
      </c>
      <c r="H455" s="37">
        <v>9.0412500000000007E-3</v>
      </c>
      <c r="I455" s="3">
        <v>16</v>
      </c>
      <c r="J455" s="27">
        <v>4.13116962856768E-4</v>
      </c>
      <c r="K455" s="27" t="str">
        <f>IF(OR(LEFT(G455,3)="SRM", LEFT(G455,3)="IRM", LEFT(G455,3)="CRM"),"", IF((J455*100/H455)&gt;5,"x",""))</f>
        <v/>
      </c>
      <c r="L455" s="26">
        <f>2*J455</f>
        <v>8.2623392571353599E-4</v>
      </c>
      <c r="M455" s="20"/>
      <c r="N455" s="20"/>
      <c r="O455" s="58" t="str">
        <f>IF(F455="Repeatability","---", SQRT(L455^2+(N455*H455*0.01)^2)+ABS(M455)*0.01*H455)</f>
        <v>---</v>
      </c>
      <c r="P455" s="6" t="str">
        <f>IF(F455="Repeatability","---", O455*100/H455)</f>
        <v>---</v>
      </c>
      <c r="Q455" s="31" t="str">
        <f>IF(F455="Repeatability", "n/a",IF(E455="MG_P_KG",6,IF(E455="G_P_100G",2,"n/a")))</f>
        <v>n/a</v>
      </c>
      <c r="R455" s="34" t="str">
        <f>IF(Q455="n/a","-",2*(H455*2^(1-0.5*LOG(H455/(10^Q455))))/100)</f>
        <v>-</v>
      </c>
      <c r="S455" s="3">
        <f>IF(F455="Intermed. Precision","---",IF(LOG(J455/2)&lt;0,10^(TRUNC(LOG(J455/2))-1), 10^(TRUNC(LOG(J455/2)))))</f>
        <v>1E-4</v>
      </c>
      <c r="T455" s="4">
        <f>2*SQRT(2)*J455</f>
        <v>1.1684712234368471E-3</v>
      </c>
      <c r="U455" s="22">
        <f>IF(F455="Repeatability",10*J455,"---")</f>
        <v>4.1311696285676802E-3</v>
      </c>
      <c r="V455" s="22" t="str">
        <f>IF(AND(U455&gt;H455,U455&lt;&gt;"---"),"x","")</f>
        <v/>
      </c>
      <c r="W455" s="52">
        <v>42101</v>
      </c>
    </row>
    <row r="456" spans="1:23" ht="25.5" hidden="1" customHeight="1">
      <c r="A456" s="65" t="s">
        <v>102</v>
      </c>
      <c r="B456" s="8" t="s">
        <v>180</v>
      </c>
      <c r="C456" s="61"/>
      <c r="D456" s="10" t="s">
        <v>174</v>
      </c>
      <c r="E456" s="3" t="s">
        <v>30</v>
      </c>
      <c r="F456" s="42" t="s">
        <v>24</v>
      </c>
      <c r="G456" s="22" t="s">
        <v>25</v>
      </c>
      <c r="H456" s="37">
        <v>1.5594999999999999E-2</v>
      </c>
      <c r="I456" s="3">
        <v>16</v>
      </c>
      <c r="J456" s="27">
        <v>5.915630777863E-4</v>
      </c>
      <c r="K456" s="27" t="str">
        <f>IF(OR(LEFT(G456,3)="SRM", LEFT(G456,3)="IRM", LEFT(G456,3)="CRM"),"", IF((J456*100/H456)&gt;5,"x",""))</f>
        <v/>
      </c>
      <c r="L456" s="26">
        <f>2*J456</f>
        <v>1.1831261555726E-3</v>
      </c>
      <c r="M456" s="20"/>
      <c r="N456" s="20"/>
      <c r="O456" s="58" t="str">
        <f>IF(F456="Repeatability","---", SQRT(L456^2+(N456*H456*0.01)^2)+ABS(M456)*0.01*H456)</f>
        <v>---</v>
      </c>
      <c r="P456" s="6" t="str">
        <f>IF(F456="Repeatability","---", O456*100/H456)</f>
        <v>---</v>
      </c>
      <c r="Q456" s="31" t="str">
        <f>IF(F456="Repeatability", "n/a",IF(E456="MG_P_KG",6,IF(E456="G_P_100G",2,"n/a")))</f>
        <v>n/a</v>
      </c>
      <c r="R456" s="34" t="str">
        <f>IF(Q456="n/a","-",2*(H456*2^(1-0.5*LOG(H456/(10^Q456))))/100)</f>
        <v>-</v>
      </c>
      <c r="S456" s="3">
        <f>IF(F456="Intermed. Precision","---",IF(LOG(J456/2)&lt;0,10^(TRUNC(LOG(J456/2))-1), 10^(TRUNC(LOG(J456/2)))))</f>
        <v>1E-4</v>
      </c>
      <c r="T456" s="4">
        <f>2*SQRT(2)*J456</f>
        <v>1.6731930552091115E-3</v>
      </c>
      <c r="U456" s="22">
        <f>IF(F456="Repeatability",10*J456,"---")</f>
        <v>5.9156307778629996E-3</v>
      </c>
      <c r="V456" s="22" t="str">
        <f>IF(AND(U456&gt;H456,U456&lt;&gt;"---"),"x","")</f>
        <v/>
      </c>
      <c r="W456" s="52">
        <v>42101</v>
      </c>
    </row>
    <row r="457" spans="1:23" ht="25.5" customHeight="1">
      <c r="A457" s="65" t="s">
        <v>103</v>
      </c>
      <c r="B457" s="8" t="s">
        <v>180</v>
      </c>
      <c r="C457" s="61"/>
      <c r="D457" s="10" t="s">
        <v>174</v>
      </c>
      <c r="E457" s="3" t="s">
        <v>30</v>
      </c>
      <c r="F457" s="42" t="s">
        <v>23</v>
      </c>
      <c r="G457" s="22" t="s">
        <v>4</v>
      </c>
      <c r="H457" s="37">
        <v>9.7418750000000005E-3</v>
      </c>
      <c r="I457" s="3">
        <v>16</v>
      </c>
      <c r="J457" s="27">
        <v>1.37061345754374E-3</v>
      </c>
      <c r="K457" s="27" t="str">
        <f>IF(OR(LEFT(G457,3)="SRM", LEFT(G457,3)="IRM", LEFT(G457,3)="CRM"),"", IF((J457*100/H457)&gt;5,"x",""))</f>
        <v>x</v>
      </c>
      <c r="L457" s="26">
        <f>2*J457</f>
        <v>2.74122691508748E-3</v>
      </c>
      <c r="M457" s="20"/>
      <c r="N457" s="20"/>
      <c r="O457" s="58">
        <f>IF(F457="Repeatability","---", SQRT(L457^2+(N457*H457*0.01)^2)+ABS(M457)*0.01*H457)</f>
        <v>2.74122691508748E-3</v>
      </c>
      <c r="P457" s="6">
        <f>IF(F457="Repeatability","---", O457*100/H457)</f>
        <v>28.138596677615755</v>
      </c>
      <c r="Q457" s="31">
        <f>IF(F457="Repeatability", "n/a",IF(E457="MG_P_KG",6,IF(E457="G_P_100G",2,"n/a")))</f>
        <v>6</v>
      </c>
      <c r="R457" s="34">
        <f>IF(Q457="n/a","-",2*(H457*2^(1-0.5*LOG(H457/(10^Q457))))/100)</f>
        <v>6.2593897285185109E-3</v>
      </c>
      <c r="S457" s="3">
        <f>IF(F457="Intermed. Precision","---",IF(LOG(J457/2)&lt;0,10^(TRUNC(LOG(J457/2))-1), 10^(TRUNC(LOG(J457/2)))))</f>
        <v>1E-4</v>
      </c>
      <c r="T457" s="4">
        <f>2*SQRT(2)*J457</f>
        <v>3.8766802808588752E-3</v>
      </c>
      <c r="U457" s="22" t="str">
        <f>IF(F457="Repeatability",10*J457,"---")</f>
        <v>---</v>
      </c>
      <c r="V457" s="22" t="str">
        <f>IF(AND(U457&gt;H457,U457&lt;&gt;"---"),"x","")</f>
        <v/>
      </c>
      <c r="W457" s="52">
        <v>42101</v>
      </c>
    </row>
    <row r="458" spans="1:23" ht="25.5" customHeight="1">
      <c r="A458" s="65" t="s">
        <v>29</v>
      </c>
      <c r="B458" s="8" t="s">
        <v>180</v>
      </c>
      <c r="C458" s="61"/>
      <c r="D458" s="10" t="s">
        <v>174</v>
      </c>
      <c r="E458" s="3" t="s">
        <v>30</v>
      </c>
      <c r="F458" s="42" t="s">
        <v>23</v>
      </c>
      <c r="G458" s="22" t="s">
        <v>4</v>
      </c>
      <c r="H458" s="37">
        <v>8.2687500000000003E-4</v>
      </c>
      <c r="I458" s="3">
        <v>16</v>
      </c>
      <c r="J458" s="27">
        <v>1.18321595661992E-4</v>
      </c>
      <c r="K458" s="27" t="str">
        <f>IF(OR(LEFT(G458,3)="SRM", LEFT(G458,3)="IRM", LEFT(G458,3)="CRM"),"", IF((J458*100/H458)&gt;5,"x",""))</f>
        <v>x</v>
      </c>
      <c r="L458" s="26">
        <f>2*J458</f>
        <v>2.36643191323984E-4</v>
      </c>
      <c r="M458" s="20"/>
      <c r="N458" s="20"/>
      <c r="O458" s="58">
        <f>IF(F458="Repeatability","---", SQRT(L458^2+(N458*H458*0.01)^2)+ABS(M458)*0.01*H458)</f>
        <v>2.36643191323984E-4</v>
      </c>
      <c r="P458" s="6">
        <f>IF(F458="Repeatability","---", O458*100/H458)</f>
        <v>28.618980054298898</v>
      </c>
      <c r="Q458" s="31">
        <f>IF(F458="Repeatability", "n/a",IF(E458="MG_P_KG",6,IF(E458="G_P_100G",2,"n/a")))</f>
        <v>6</v>
      </c>
      <c r="R458" s="34">
        <f>IF(Q458="n/a","-",2*(H458*2^(1-0.5*LOG(H458/(10^Q458))))/100)</f>
        <v>7.701252670709646E-4</v>
      </c>
      <c r="S458" s="3">
        <f>IF(F458="Intermed. Precision","---",IF(LOG(J458/2)&lt;0,10^(TRUNC(LOG(J458/2))-1), 10^(TRUNC(LOG(J458/2)))))</f>
        <v>1.0000000000000001E-5</v>
      </c>
      <c r="T458" s="4">
        <f>2*SQRT(2)*J458</f>
        <v>3.3466401061362937E-4</v>
      </c>
      <c r="U458" s="22" t="str">
        <f>IF(F458="Repeatability",10*J458,"---")</f>
        <v>---</v>
      </c>
      <c r="V458" s="22" t="str">
        <f>IF(AND(U458&gt;H458,U458&lt;&gt;"---"),"x","")</f>
        <v/>
      </c>
      <c r="W458" s="52">
        <v>42101</v>
      </c>
    </row>
    <row r="459" spans="1:23" ht="25.5" customHeight="1">
      <c r="A459" s="65" t="s">
        <v>61</v>
      </c>
      <c r="B459" s="8" t="s">
        <v>180</v>
      </c>
      <c r="C459" s="61"/>
      <c r="D459" s="10" t="s">
        <v>174</v>
      </c>
      <c r="E459" s="3" t="s">
        <v>30</v>
      </c>
      <c r="F459" s="42" t="s">
        <v>23</v>
      </c>
      <c r="G459" s="22" t="s">
        <v>4</v>
      </c>
      <c r="H459" s="37">
        <v>8.4557142857142904E-3</v>
      </c>
      <c r="I459" s="3">
        <v>14</v>
      </c>
      <c r="J459" s="27">
        <v>3.9932814111418996E-3</v>
      </c>
      <c r="K459" s="27" t="str">
        <f>IF(OR(LEFT(G459,3)="SRM", LEFT(G459,3)="IRM", LEFT(G459,3)="CRM"),"", IF((J459*100/H459)&gt;5,"x",""))</f>
        <v>x</v>
      </c>
      <c r="L459" s="26">
        <f>2*J459</f>
        <v>7.9865628222837992E-3</v>
      </c>
      <c r="M459" s="20"/>
      <c r="N459" s="20"/>
      <c r="O459" s="58">
        <f>IF(F459="Repeatability","---", SQRT(L459^2+(N459*H459*0.01)^2)+ABS(M459)*0.01*H459)</f>
        <v>7.9865628222837992E-3</v>
      </c>
      <c r="P459" s="6">
        <f>IF(F459="Repeatability","---", O459*100/H459)</f>
        <v>94.451663720200315</v>
      </c>
      <c r="Q459" s="31">
        <f>IF(F459="Repeatability", "n/a",IF(E459="MG_P_KG",6,IF(E459="G_P_100G",2,"n/a")))</f>
        <v>6</v>
      </c>
      <c r="R459" s="34">
        <f>IF(Q459="n/a","-",2*(H459*2^(1-0.5*LOG(H459/(10^Q459))))/100)</f>
        <v>5.5500289230960174E-3</v>
      </c>
      <c r="S459" s="3">
        <f>IF(F459="Intermed. Precision","---",IF(LOG(J459/2)&lt;0,10^(TRUNC(LOG(J459/2))-1), 10^(TRUNC(LOG(J459/2)))))</f>
        <v>1E-3</v>
      </c>
      <c r="T459" s="4">
        <f>2*SQRT(2)*J459</f>
        <v>1.1294705460018492E-2</v>
      </c>
      <c r="U459" s="22" t="str">
        <f>IF(F459="Repeatability",10*J459,"---")</f>
        <v>---</v>
      </c>
      <c r="V459" s="22" t="str">
        <f>IF(AND(U459&gt;H459,U459&lt;&gt;"---"),"x","")</f>
        <v/>
      </c>
      <c r="W459" s="52">
        <v>42101</v>
      </c>
    </row>
    <row r="460" spans="1:23" ht="25.5" customHeight="1">
      <c r="A460" s="65" t="s">
        <v>78</v>
      </c>
      <c r="B460" s="8" t="s">
        <v>180</v>
      </c>
      <c r="C460" s="61"/>
      <c r="D460" s="10" t="s">
        <v>174</v>
      </c>
      <c r="E460" s="3" t="s">
        <v>30</v>
      </c>
      <c r="F460" s="42" t="s">
        <v>23</v>
      </c>
      <c r="G460" s="22" t="s">
        <v>4</v>
      </c>
      <c r="H460" s="37">
        <v>6.8246153846153804E-3</v>
      </c>
      <c r="I460" s="3">
        <v>13</v>
      </c>
      <c r="J460" s="27">
        <v>8.9843239547044904E-4</v>
      </c>
      <c r="K460" s="27" t="str">
        <f>IF(OR(LEFT(G460,3)="SRM", LEFT(G460,3)="IRM", LEFT(G460,3)="CRM"),"", IF((J460*100/H460)&gt;5,"x",""))</f>
        <v>x</v>
      </c>
      <c r="L460" s="26">
        <f>2*J460</f>
        <v>1.7968647909408981E-3</v>
      </c>
      <c r="M460" s="20"/>
      <c r="N460" s="20"/>
      <c r="O460" s="58">
        <f>IF(F460="Repeatability","---", SQRT(L460^2+(N460*H460*0.01)^2)+ABS(M460)*0.01*H460)</f>
        <v>1.7968647909408981E-3</v>
      </c>
      <c r="P460" s="6">
        <f>IF(F460="Repeatability","---", O460*100/H460)</f>
        <v>26.329172996203436</v>
      </c>
      <c r="Q460" s="31">
        <f>IF(F460="Repeatability", "n/a",IF(E460="MG_P_KG",6,IF(E460="G_P_100G",2,"n/a")))</f>
        <v>6</v>
      </c>
      <c r="R460" s="34">
        <f>IF(Q460="n/a","-",2*(H460*2^(1-0.5*LOG(H460/(10^Q460))))/100)</f>
        <v>4.6262796025801209E-3</v>
      </c>
      <c r="S460" s="3">
        <f>IF(F460="Intermed. Precision","---",IF(LOG(J460/2)&lt;0,10^(TRUNC(LOG(J460/2))-1), 10^(TRUNC(LOG(J460/2)))))</f>
        <v>1E-4</v>
      </c>
      <c r="T460" s="4">
        <f>2*SQRT(2)*J460</f>
        <v>2.5411505570993144E-3</v>
      </c>
      <c r="U460" s="22" t="str">
        <f>IF(F460="Repeatability",10*J460,"---")</f>
        <v>---</v>
      </c>
      <c r="V460" s="22" t="str">
        <f>IF(AND(U460&gt;H460,U460&lt;&gt;"---"),"x","")</f>
        <v/>
      </c>
      <c r="W460" s="52">
        <v>42101</v>
      </c>
    </row>
    <row r="461" spans="1:23" ht="25.5" hidden="1" customHeight="1">
      <c r="A461" s="65" t="s">
        <v>129</v>
      </c>
      <c r="B461" s="8" t="s">
        <v>180</v>
      </c>
      <c r="C461" s="61"/>
      <c r="D461" s="10" t="s">
        <v>174</v>
      </c>
      <c r="E461" s="3" t="s">
        <v>30</v>
      </c>
      <c r="F461" s="42" t="s">
        <v>24</v>
      </c>
      <c r="G461" s="22" t="s">
        <v>25</v>
      </c>
      <c r="H461" s="37">
        <v>2.8615384615384597E-4</v>
      </c>
      <c r="I461" s="3">
        <v>13</v>
      </c>
      <c r="J461" s="27">
        <v>1.9513309067639799E-5</v>
      </c>
      <c r="K461" s="27" t="str">
        <f>IF(OR(LEFT(G461,3)="SRM", LEFT(G461,3)="IRM", LEFT(G461,3)="CRM"),"", IF((J461*100/H461)&gt;5,"x",""))</f>
        <v>x</v>
      </c>
      <c r="L461" s="26">
        <f>2*J461</f>
        <v>3.9026618135279597E-5</v>
      </c>
      <c r="M461" s="20"/>
      <c r="N461" s="20"/>
      <c r="O461" s="58" t="str">
        <f>IF(F461="Repeatability","---", SQRT(L461^2+(N461*H461*0.01)^2)+ABS(M461)*0.01*H461)</f>
        <v>---</v>
      </c>
      <c r="P461" s="6" t="str">
        <f>IF(F461="Repeatability","---", O461*100/H461)</f>
        <v>---</v>
      </c>
      <c r="Q461" s="31" t="str">
        <f>IF(F461="Repeatability", "n/a",IF(E461="MG_P_KG",6,IF(E461="G_P_100G",2,"n/a")))</f>
        <v>n/a</v>
      </c>
      <c r="R461" s="34" t="str">
        <f>IF(Q461="n/a","-",2*(H461*2^(1-0.5*LOG(H461/(10^Q461))))/100)</f>
        <v>-</v>
      </c>
      <c r="S461" s="3">
        <f>IF(F461="Intermed. Precision","---",IF(LOG(J461/2)&lt;0,10^(TRUNC(LOG(J461/2))-1), 10^(TRUNC(LOG(J461/2)))))</f>
        <v>9.9999999999999995E-7</v>
      </c>
      <c r="T461" s="4">
        <f>2*SQRT(2)*J461</f>
        <v>5.5191972660468201E-5</v>
      </c>
      <c r="U461" s="22">
        <f>IF(F461="Repeatability",10*J461,"---")</f>
        <v>1.9513309067639798E-4</v>
      </c>
      <c r="V461" s="22" t="str">
        <f>IF(AND(U461&gt;H461,U461&lt;&gt;"---"),"x","")</f>
        <v/>
      </c>
      <c r="W461" s="52">
        <v>42101</v>
      </c>
    </row>
    <row r="462" spans="1:23" ht="25.5" hidden="1" customHeight="1">
      <c r="A462" s="65" t="s">
        <v>161</v>
      </c>
      <c r="B462" s="8" t="s">
        <v>180</v>
      </c>
      <c r="C462" s="61"/>
      <c r="D462" s="10" t="s">
        <v>174</v>
      </c>
      <c r="E462" s="3" t="s">
        <v>30</v>
      </c>
      <c r="F462" s="42" t="s">
        <v>24</v>
      </c>
      <c r="G462" s="22" t="s">
        <v>25</v>
      </c>
      <c r="H462" s="37">
        <v>4.4083333333333301E-4</v>
      </c>
      <c r="I462" s="3">
        <v>12</v>
      </c>
      <c r="J462" s="27">
        <v>1.4829587542027799E-4</v>
      </c>
      <c r="K462" s="27" t="str">
        <f>IF(OR(LEFT(G462,3)="SRM", LEFT(G462,3)="IRM", LEFT(G462,3)="CRM"),"", IF((J462*100/H462)&gt;5,"x",""))</f>
        <v>x</v>
      </c>
      <c r="L462" s="26">
        <f>2*J462</f>
        <v>2.9659175084055598E-4</v>
      </c>
      <c r="M462" s="20"/>
      <c r="N462" s="20"/>
      <c r="O462" s="58" t="str">
        <f>IF(F462="Repeatability","---", SQRT(L462^2+(N462*H462*0.01)^2)+ABS(M462)*0.01*H462)</f>
        <v>---</v>
      </c>
      <c r="P462" s="6" t="str">
        <f>IF(F462="Repeatability","---", O462*100/H462)</f>
        <v>---</v>
      </c>
      <c r="Q462" s="31" t="str">
        <f>IF(F462="Repeatability", "n/a",IF(E462="MG_P_KG",6,IF(E462="G_P_100G",2,"n/a")))</f>
        <v>n/a</v>
      </c>
      <c r="R462" s="34" t="str">
        <f>IF(Q462="n/a","-",2*(H462*2^(1-0.5*LOG(H462/(10^Q462))))/100)</f>
        <v>-</v>
      </c>
      <c r="S462" s="3">
        <f>IF(F462="Intermed. Precision","---",IF(LOG(J462/2)&lt;0,10^(TRUNC(LOG(J462/2))-1), 10^(TRUNC(LOG(J462/2)))))</f>
        <v>1.0000000000000001E-5</v>
      </c>
      <c r="T462" s="4">
        <f>2*SQRT(2)*J462</f>
        <v>4.194440765266961E-4</v>
      </c>
      <c r="U462" s="22">
        <f>IF(F462="Repeatability",10*J462,"---")</f>
        <v>1.48295875420278E-3</v>
      </c>
      <c r="V462" s="22" t="str">
        <f>IF(AND(U462&gt;H462,U462&lt;&gt;"---"),"x","")</f>
        <v>x</v>
      </c>
      <c r="W462" s="52">
        <v>42101</v>
      </c>
    </row>
    <row r="463" spans="1:23" ht="25.5" customHeight="1">
      <c r="A463" s="65" t="s">
        <v>55</v>
      </c>
      <c r="B463" s="8" t="s">
        <v>180</v>
      </c>
      <c r="C463" s="61"/>
      <c r="D463" s="10" t="s">
        <v>174</v>
      </c>
      <c r="E463" s="3" t="s">
        <v>30</v>
      </c>
      <c r="F463" s="42" t="s">
        <v>23</v>
      </c>
      <c r="G463" s="22" t="s">
        <v>4</v>
      </c>
      <c r="H463" s="37">
        <v>1.18091666666667E-2</v>
      </c>
      <c r="I463" s="3">
        <v>12</v>
      </c>
      <c r="J463" s="27">
        <v>1.04677679887676E-3</v>
      </c>
      <c r="K463" s="27" t="str">
        <f>IF(OR(LEFT(G463,3)="SRM", LEFT(G463,3)="IRM", LEFT(G463,3)="CRM"),"", IF((J463*100/H463)&gt;5,"x",""))</f>
        <v>x</v>
      </c>
      <c r="L463" s="26">
        <f>2*J463</f>
        <v>2.09355359775352E-3</v>
      </c>
      <c r="M463" s="20"/>
      <c r="N463" s="20"/>
      <c r="O463" s="58">
        <f>IF(F463="Repeatability","---", SQRT(L463^2+(N463*H463*0.01)^2)+ABS(M463)*0.01*H463)</f>
        <v>2.09355359775352E-3</v>
      </c>
      <c r="P463" s="6">
        <f>IF(F463="Repeatability","---", O463*100/H463)</f>
        <v>17.728207729194953</v>
      </c>
      <c r="Q463" s="31">
        <f>IF(F463="Repeatability", "n/a",IF(E463="MG_P_KG",6,IF(E463="G_P_100G",2,"n/a")))</f>
        <v>6</v>
      </c>
      <c r="R463" s="34">
        <f>IF(Q463="n/a","-",2*(H463*2^(1-0.5*LOG(H463/(10^Q463))))/100)</f>
        <v>7.3710464062254474E-3</v>
      </c>
      <c r="S463" s="3">
        <f>IF(F463="Intermed. Precision","---",IF(LOG(J463/2)&lt;0,10^(TRUNC(LOG(J463/2))-1), 10^(TRUNC(LOG(J463/2)))))</f>
        <v>1E-4</v>
      </c>
      <c r="T463" s="4">
        <f>2*SQRT(2)*J463</f>
        <v>2.9607318914980155E-3</v>
      </c>
      <c r="U463" s="22" t="str">
        <f>IF(F463="Repeatability",10*J463,"---")</f>
        <v>---</v>
      </c>
      <c r="V463" s="22" t="str">
        <f>IF(AND(U463&gt;H463,U463&lt;&gt;"---"),"x","")</f>
        <v/>
      </c>
      <c r="W463" s="52">
        <v>42101</v>
      </c>
    </row>
    <row r="464" spans="1:23" ht="25.5" hidden="1" customHeight="1">
      <c r="A464" s="65" t="s">
        <v>77</v>
      </c>
      <c r="B464" s="8" t="s">
        <v>180</v>
      </c>
      <c r="C464" s="61"/>
      <c r="D464" s="10" t="s">
        <v>174</v>
      </c>
      <c r="E464" s="3" t="s">
        <v>30</v>
      </c>
      <c r="F464" s="42" t="s">
        <v>24</v>
      </c>
      <c r="G464" s="22" t="s">
        <v>25</v>
      </c>
      <c r="H464" s="37">
        <v>1.8435E-2</v>
      </c>
      <c r="I464" s="3">
        <v>12</v>
      </c>
      <c r="J464" s="27">
        <v>4.9794578018093599E-4</v>
      </c>
      <c r="K464" s="27" t="str">
        <f>IF(OR(LEFT(G464,3)="SRM", LEFT(G464,3)="IRM", LEFT(G464,3)="CRM"),"", IF((J464*100/H464)&gt;5,"x",""))</f>
        <v/>
      </c>
      <c r="L464" s="26">
        <f>2*J464</f>
        <v>9.9589156036187197E-4</v>
      </c>
      <c r="M464" s="20"/>
      <c r="N464" s="20"/>
      <c r="O464" s="58" t="str">
        <f>IF(F464="Repeatability","---", SQRT(L464^2+(N464*H464*0.01)^2)+ABS(M464)*0.01*H464)</f>
        <v>---</v>
      </c>
      <c r="P464" s="6" t="str">
        <f>IF(F464="Repeatability","---", O464*100/H464)</f>
        <v>---</v>
      </c>
      <c r="Q464" s="31" t="str">
        <f>IF(F464="Repeatability", "n/a",IF(E464="MG_P_KG",6,IF(E464="G_P_100G",2,"n/a")))</f>
        <v>n/a</v>
      </c>
      <c r="R464" s="34" t="str">
        <f>IF(Q464="n/a","-",2*(H464*2^(1-0.5*LOG(H464/(10^Q464))))/100)</f>
        <v>-</v>
      </c>
      <c r="S464" s="3">
        <f>IF(F464="Intermed. Precision","---",IF(LOG(J464/2)&lt;0,10^(TRUNC(LOG(J464/2))-1), 10^(TRUNC(LOG(J464/2)))))</f>
        <v>1E-4</v>
      </c>
      <c r="T464" s="4">
        <f>2*SQRT(2)*J464</f>
        <v>1.4084033513166632E-3</v>
      </c>
      <c r="U464" s="22">
        <f>IF(F464="Repeatability",10*J464,"---")</f>
        <v>4.9794578018093599E-3</v>
      </c>
      <c r="V464" s="22" t="str">
        <f>IF(AND(U464&gt;H464,U464&lt;&gt;"---"),"x","")</f>
        <v/>
      </c>
      <c r="W464" s="52">
        <v>42101</v>
      </c>
    </row>
    <row r="465" spans="1:23" ht="25.5" customHeight="1">
      <c r="A465" s="65" t="s">
        <v>176</v>
      </c>
      <c r="B465" s="8" t="s">
        <v>180</v>
      </c>
      <c r="C465" s="61"/>
      <c r="D465" s="10" t="s">
        <v>174</v>
      </c>
      <c r="E465" s="3" t="s">
        <v>30</v>
      </c>
      <c r="F465" s="42" t="s">
        <v>23</v>
      </c>
      <c r="G465" s="22" t="s">
        <v>4</v>
      </c>
      <c r="H465" s="37">
        <v>6.1624545454545501E-2</v>
      </c>
      <c r="I465" s="3">
        <v>11</v>
      </c>
      <c r="J465" s="27">
        <v>4.3992664677813603E-3</v>
      </c>
      <c r="K465" s="27" t="str">
        <f>IF(OR(LEFT(G465,3)="SRM", LEFT(G465,3)="IRM", LEFT(G465,3)="CRM"),"", IF((J465*100/H465)&gt;5,"x",""))</f>
        <v>x</v>
      </c>
      <c r="L465" s="26">
        <f>2*J465</f>
        <v>8.7985329355627206E-3</v>
      </c>
      <c r="M465" s="20"/>
      <c r="N465" s="20"/>
      <c r="O465" s="58">
        <f>IF(F465="Repeatability","---", SQRT(L465^2+(N465*H465*0.01)^2)+ABS(M465)*0.01*H465)</f>
        <v>8.7985329355627206E-3</v>
      </c>
      <c r="P465" s="6">
        <f>IF(F465="Repeatability","---", O465*100/H465)</f>
        <v>14.277643543922855</v>
      </c>
      <c r="Q465" s="31">
        <f>IF(F465="Repeatability", "n/a",IF(E465="MG_P_KG",6,IF(E465="G_P_100G",2,"n/a")))</f>
        <v>6</v>
      </c>
      <c r="R465" s="34">
        <f>IF(Q465="n/a","-",2*(H465*2^(1-0.5*LOG(H465/(10^Q465))))/100)</f>
        <v>2.9996039864941988E-2</v>
      </c>
      <c r="S465" s="3">
        <f>IF(F465="Intermed. Precision","---",IF(LOG(J465/2)&lt;0,10^(TRUNC(LOG(J465/2))-1), 10^(TRUNC(LOG(J465/2)))))</f>
        <v>1E-3</v>
      </c>
      <c r="T465" s="4">
        <f>2*SQRT(2)*J465</f>
        <v>1.2443004606459161E-2</v>
      </c>
      <c r="U465" s="22" t="str">
        <f>IF(F465="Repeatability",10*J465,"---")</f>
        <v>---</v>
      </c>
      <c r="V465" s="22" t="str">
        <f>IF(AND(U465&gt;H465,U465&lt;&gt;"---"),"x","")</f>
        <v/>
      </c>
      <c r="W465" s="52">
        <v>42101</v>
      </c>
    </row>
    <row r="466" spans="1:23" ht="25.5" customHeight="1">
      <c r="A466" s="65" t="s">
        <v>31</v>
      </c>
      <c r="B466" s="8" t="s">
        <v>180</v>
      </c>
      <c r="C466" s="61"/>
      <c r="D466" s="10" t="s">
        <v>174</v>
      </c>
      <c r="E466" s="3" t="s">
        <v>30</v>
      </c>
      <c r="F466" s="42" t="s">
        <v>23</v>
      </c>
      <c r="G466" s="22" t="s">
        <v>4</v>
      </c>
      <c r="H466" s="37">
        <v>1.9100000000000001E-4</v>
      </c>
      <c r="I466" s="3">
        <v>10</v>
      </c>
      <c r="J466" s="27">
        <v>7.4128267212987E-5</v>
      </c>
      <c r="K466" s="27" t="str">
        <f>IF(OR(LEFT(G466,3)="SRM", LEFT(G466,3)="IRM", LEFT(G466,3)="CRM"),"", IF((J466*100/H466)&gt;5,"x",""))</f>
        <v>x</v>
      </c>
      <c r="L466" s="26">
        <f>2*J466</f>
        <v>1.48256534425974E-4</v>
      </c>
      <c r="M466" s="20"/>
      <c r="N466" s="20"/>
      <c r="O466" s="58">
        <f>IF(F466="Repeatability","---", SQRT(L466^2+(N466*H466*0.01)^2)+ABS(M466)*0.01*H466)</f>
        <v>1.48256534425974E-4</v>
      </c>
      <c r="P466" s="6">
        <f>IF(F466="Repeatability","---", O466*100/H466)</f>
        <v>77.621222212551828</v>
      </c>
      <c r="Q466" s="31">
        <f>IF(F466="Repeatability", "n/a",IF(E466="MG_P_KG",6,IF(E466="G_P_100G",2,"n/a")))</f>
        <v>6</v>
      </c>
      <c r="R466" s="34">
        <f>IF(Q466="n/a","-",2*(H466*2^(1-0.5*LOG(H466/(10^Q466))))/100)</f>
        <v>2.2179083718464615E-4</v>
      </c>
      <c r="S466" s="3">
        <f>IF(F466="Intermed. Precision","---",IF(LOG(J466/2)&lt;0,10^(TRUNC(LOG(J466/2))-1), 10^(TRUNC(LOG(J466/2)))))</f>
        <v>1.0000000000000001E-5</v>
      </c>
      <c r="T466" s="4">
        <f>2*SQRT(2)*J466</f>
        <v>2.096664016956461E-4</v>
      </c>
      <c r="U466" s="22" t="str">
        <f>IF(F466="Repeatability",10*J466,"---")</f>
        <v>---</v>
      </c>
      <c r="V466" s="22" t="str">
        <f>IF(AND(U466&gt;H466,U466&lt;&gt;"---"),"x","")</f>
        <v/>
      </c>
      <c r="W466" s="52">
        <v>42101</v>
      </c>
    </row>
    <row r="467" spans="1:23" ht="25.5" customHeight="1">
      <c r="A467" s="65" t="s">
        <v>52</v>
      </c>
      <c r="B467" s="8" t="s">
        <v>180</v>
      </c>
      <c r="C467" s="61"/>
      <c r="D467" s="10" t="s">
        <v>174</v>
      </c>
      <c r="E467" s="3" t="s">
        <v>30</v>
      </c>
      <c r="F467" s="19" t="s">
        <v>23</v>
      </c>
      <c r="G467" s="22" t="s">
        <v>4</v>
      </c>
      <c r="H467" s="37">
        <v>1.1642E-2</v>
      </c>
      <c r="I467" s="3">
        <v>10</v>
      </c>
      <c r="J467" s="27">
        <v>1.4559223880413401E-3</v>
      </c>
      <c r="K467" s="27" t="str">
        <f>IF(OR(LEFT(G467,3)="SRM", LEFT(G467,3)="IRM", LEFT(G467,3)="CRM"),"", IF((J467*100/H467)&gt;5,"x",""))</f>
        <v>x</v>
      </c>
      <c r="L467" s="26">
        <f>2*J467</f>
        <v>2.9118447760826801E-3</v>
      </c>
      <c r="M467" s="20"/>
      <c r="N467" s="20"/>
      <c r="O467" s="58">
        <f>IF(F467="Repeatability","---", SQRT(L467^2+(N467*H467*0.01)^2)+ABS(M467)*0.01*H467)</f>
        <v>2.9118447760826801E-3</v>
      </c>
      <c r="P467" s="6">
        <f>IF(F467="Repeatability","---", O467*100/H467)</f>
        <v>25.011551074408864</v>
      </c>
      <c r="Q467" s="31">
        <f>IF(F467="Repeatability", "n/a",IF(E467="MG_P_KG",6,IF(E467="G_P_100G",2,"n/a")))</f>
        <v>6</v>
      </c>
      <c r="R467" s="34">
        <f>IF(Q467="n/a","-",2*(H467*2^(1-0.5*LOG(H467/(10^Q467))))/100)</f>
        <v>7.2823144131735516E-3</v>
      </c>
      <c r="S467" s="3">
        <f>IF(F467="Intermed. Precision","---",IF(LOG(J467/2)&lt;0,10^(TRUNC(LOG(J467/2))-1), 10^(TRUNC(LOG(J467/2)))))</f>
        <v>1E-4</v>
      </c>
      <c r="T467" s="4">
        <f>2*SQRT(2)*J467</f>
        <v>4.1179703738613745E-3</v>
      </c>
      <c r="U467" s="22" t="str">
        <f>IF(F467="Repeatability",10*J467,"---")</f>
        <v>---</v>
      </c>
      <c r="V467" s="22" t="str">
        <f>IF(AND(U467&gt;H467,U467&lt;&gt;"---"),"x","")</f>
        <v/>
      </c>
      <c r="W467" s="52">
        <v>42101</v>
      </c>
    </row>
    <row r="468" spans="1:23" ht="25.5" hidden="1" customHeight="1">
      <c r="A468" s="65" t="s">
        <v>116</v>
      </c>
      <c r="B468" s="8" t="s">
        <v>180</v>
      </c>
      <c r="C468" s="61"/>
      <c r="D468" s="10" t="s">
        <v>174</v>
      </c>
      <c r="E468" s="3" t="s">
        <v>30</v>
      </c>
      <c r="F468" s="42" t="s">
        <v>24</v>
      </c>
      <c r="G468" s="22" t="s">
        <v>25</v>
      </c>
      <c r="H468" s="37">
        <v>3.3626666666666701E-2</v>
      </c>
      <c r="I468" s="3">
        <v>9</v>
      </c>
      <c r="J468" s="27">
        <v>4.8297112865171299E-4</v>
      </c>
      <c r="K468" s="27" t="str">
        <f>IF(OR(LEFT(G468,3)="SRM", LEFT(G468,3)="IRM", LEFT(G468,3)="CRM"),"", IF((J468*100/H468)&gt;5,"x",""))</f>
        <v/>
      </c>
      <c r="L468" s="26">
        <f>2*J468</f>
        <v>9.6594225730342598E-4</v>
      </c>
      <c r="M468" s="20"/>
      <c r="N468" s="20"/>
      <c r="O468" s="58" t="str">
        <f>IF(F468="Repeatability","---", SQRT(L468^2+(N468*H468*0.01)^2)+ABS(M468)*0.01*H468)</f>
        <v>---</v>
      </c>
      <c r="P468" s="6" t="str">
        <f>IF(F468="Repeatability","---", O468*100/H468)</f>
        <v>---</v>
      </c>
      <c r="Q468" s="31" t="str">
        <f>IF(F468="Repeatability", "n/a",IF(E468="MG_P_KG",6,IF(E468="G_P_100G",2,"n/a")))</f>
        <v>n/a</v>
      </c>
      <c r="R468" s="34" t="str">
        <f>IF(Q468="n/a","-",2*(H468*2^(1-0.5*LOG(H468/(10^Q468))))/100)</f>
        <v>-</v>
      </c>
      <c r="S468" s="3">
        <f>IF(F468="Intermed. Precision","---",IF(LOG(J468/2)&lt;0,10^(TRUNC(LOG(J468/2))-1), 10^(TRUNC(LOG(J468/2)))))</f>
        <v>1E-4</v>
      </c>
      <c r="T468" s="4">
        <f>2*SQRT(2)*J468</f>
        <v>1.366048640747787E-3</v>
      </c>
      <c r="U468" s="22">
        <f>IF(F468="Repeatability",10*J468,"---")</f>
        <v>4.8297112865171299E-3</v>
      </c>
      <c r="V468" s="22" t="str">
        <f>IF(AND(U468&gt;H468,U468&lt;&gt;"---"),"x","")</f>
        <v/>
      </c>
      <c r="W468" s="52">
        <v>42101</v>
      </c>
    </row>
    <row r="469" spans="1:23" ht="25.5" customHeight="1">
      <c r="A469" s="65" t="s">
        <v>119</v>
      </c>
      <c r="B469" s="8" t="s">
        <v>180</v>
      </c>
      <c r="C469" s="61"/>
      <c r="D469" s="10" t="s">
        <v>174</v>
      </c>
      <c r="E469" s="3" t="s">
        <v>30</v>
      </c>
      <c r="F469" s="42" t="s">
        <v>23</v>
      </c>
      <c r="G469" s="22" t="s">
        <v>4</v>
      </c>
      <c r="H469" s="37">
        <v>3.3721250000000001E-2</v>
      </c>
      <c r="I469" s="3">
        <v>8</v>
      </c>
      <c r="J469" s="27">
        <v>2.20790200190135E-3</v>
      </c>
      <c r="K469" s="27" t="str">
        <f>IF(OR(LEFT(G469,3)="SRM", LEFT(G469,3)="IRM", LEFT(G469,3)="CRM"),"", IF((J469*100/H469)&gt;5,"x",""))</f>
        <v>x</v>
      </c>
      <c r="L469" s="26">
        <f>2*J469</f>
        <v>4.4158040038027001E-3</v>
      </c>
      <c r="M469" s="20"/>
      <c r="N469" s="20"/>
      <c r="O469" s="58">
        <f>IF(F469="Repeatability","---", SQRT(L469^2+(N469*H469*0.01)^2)+ABS(M469)*0.01*H469)</f>
        <v>4.4158040038027001E-3</v>
      </c>
      <c r="P469" s="6">
        <f>IF(F469="Repeatability","---", O469*100/H469)</f>
        <v>13.095018730926938</v>
      </c>
      <c r="Q469" s="31">
        <f>IF(F469="Repeatability", "n/a",IF(E469="MG_P_KG",6,IF(E469="G_P_100G",2,"n/a")))</f>
        <v>6</v>
      </c>
      <c r="R469" s="34">
        <f>IF(Q469="n/a","-",2*(H469*2^(1-0.5*LOG(H469/(10^Q469))))/100)</f>
        <v>1.7973233642507091E-2</v>
      </c>
      <c r="S469" s="3">
        <f>IF(F469="Intermed. Precision","---",IF(LOG(J469/2)&lt;0,10^(TRUNC(LOG(J469/2))-1), 10^(TRUNC(LOG(J469/2)))))</f>
        <v>1E-3</v>
      </c>
      <c r="T469" s="4">
        <f>2*SQRT(2)*J469</f>
        <v>6.2448899109591935E-3</v>
      </c>
      <c r="U469" s="22" t="str">
        <f>IF(F469="Repeatability",10*J469,"---")</f>
        <v>---</v>
      </c>
      <c r="V469" s="22" t="str">
        <f>IF(AND(U469&gt;H469,U469&lt;&gt;"---"),"x","")</f>
        <v/>
      </c>
      <c r="W469" s="52">
        <v>42101</v>
      </c>
    </row>
    <row r="470" spans="1:23" ht="25.5" hidden="1" customHeight="1">
      <c r="A470" s="65" t="s">
        <v>119</v>
      </c>
      <c r="B470" s="8" t="s">
        <v>180</v>
      </c>
      <c r="C470" s="61"/>
      <c r="D470" s="10" t="s">
        <v>174</v>
      </c>
      <c r="E470" s="3" t="s">
        <v>30</v>
      </c>
      <c r="F470" s="42" t="s">
        <v>24</v>
      </c>
      <c r="G470" s="22" t="s">
        <v>25</v>
      </c>
      <c r="H470" s="37">
        <v>3.6042499999999998E-2</v>
      </c>
      <c r="I470" s="3">
        <v>8</v>
      </c>
      <c r="J470" s="27">
        <v>1.34198779800712E-3</v>
      </c>
      <c r="K470" s="27" t="str">
        <f>IF(OR(LEFT(G470,3)="SRM", LEFT(G470,3)="IRM", LEFT(G470,3)="CRM"),"", IF((J470*100/H470)&gt;5,"x",""))</f>
        <v/>
      </c>
      <c r="L470" s="26">
        <f>2*J470</f>
        <v>2.68397559601424E-3</v>
      </c>
      <c r="M470" s="20"/>
      <c r="N470" s="20"/>
      <c r="O470" s="58" t="str">
        <f>IF(F470="Repeatability","---", SQRT(L470^2+(N470*H470*0.01)^2)+ABS(M470)*0.01*H470)</f>
        <v>---</v>
      </c>
      <c r="P470" s="6" t="str">
        <f>IF(F470="Repeatability","---", O470*100/H470)</f>
        <v>---</v>
      </c>
      <c r="Q470" s="31" t="str">
        <f>IF(F470="Repeatability", "n/a",IF(E470="MG_P_KG",6,IF(E470="G_P_100G",2,"n/a")))</f>
        <v>n/a</v>
      </c>
      <c r="R470" s="34" t="str">
        <f>IF(Q470="n/a","-",2*(H470*2^(1-0.5*LOG(H470/(10^Q470))))/100)</f>
        <v>-</v>
      </c>
      <c r="S470" s="3">
        <f>IF(F470="Intermed. Precision","---",IF(LOG(J470/2)&lt;0,10^(TRUNC(LOG(J470/2))-1), 10^(TRUNC(LOG(J470/2)))))</f>
        <v>1E-4</v>
      </c>
      <c r="T470" s="4">
        <f>2*SQRT(2)*J470</f>
        <v>3.7957146889617496E-3</v>
      </c>
      <c r="U470" s="22">
        <f>IF(F470="Repeatability",10*J470,"---")</f>
        <v>1.34198779800712E-2</v>
      </c>
      <c r="V470" s="22" t="str">
        <f>IF(AND(U470&gt;H470,U470&lt;&gt;"---"),"x","")</f>
        <v/>
      </c>
      <c r="W470" s="52">
        <v>42101</v>
      </c>
    </row>
    <row r="471" spans="1:23" ht="25.5" hidden="1" customHeight="1">
      <c r="A471" s="65" t="s">
        <v>70</v>
      </c>
      <c r="B471" s="8" t="s">
        <v>180</v>
      </c>
      <c r="C471" s="61"/>
      <c r="D471" s="10" t="s">
        <v>174</v>
      </c>
      <c r="E471" s="3" t="s">
        <v>30</v>
      </c>
      <c r="F471" s="42" t="s">
        <v>24</v>
      </c>
      <c r="G471" s="22" t="s">
        <v>25</v>
      </c>
      <c r="H471" s="37">
        <v>3.1571428571428598E-4</v>
      </c>
      <c r="I471" s="3">
        <v>7</v>
      </c>
      <c r="J471" s="27">
        <v>2.1379228904977601E-4</v>
      </c>
      <c r="K471" s="27" t="str">
        <f>IF(OR(LEFT(G471,3)="SRM", LEFT(G471,3)="IRM", LEFT(G471,3)="CRM"),"", IF((J471*100/H471)&gt;5,"x",""))</f>
        <v>x</v>
      </c>
      <c r="L471" s="26">
        <f>2*J471</f>
        <v>4.2758457809955201E-4</v>
      </c>
      <c r="M471" s="20"/>
      <c r="N471" s="20"/>
      <c r="O471" s="58" t="str">
        <f>IF(F471="Repeatability","---", SQRT(L471^2+(N471*H471*0.01)^2)+ABS(M471)*0.01*H471)</f>
        <v>---</v>
      </c>
      <c r="P471" s="6" t="str">
        <f>IF(F471="Repeatability","---", O471*100/H471)</f>
        <v>---</v>
      </c>
      <c r="Q471" s="31" t="str">
        <f>IF(F471="Repeatability", "n/a",IF(E471="MG_P_KG",6,IF(E471="G_P_100G",2,"n/a")))</f>
        <v>n/a</v>
      </c>
      <c r="R471" s="34" t="str">
        <f>IF(Q471="n/a","-",2*(H471*2^(1-0.5*LOG(H471/(10^Q471))))/100)</f>
        <v>-</v>
      </c>
      <c r="S471" s="3">
        <f>IF(F471="Intermed. Precision","---",IF(LOG(J471/2)&lt;0,10^(TRUNC(LOG(J471/2))-1), 10^(TRUNC(LOG(J471/2)))))</f>
        <v>1E-4</v>
      </c>
      <c r="T471" s="4">
        <f>2*SQRT(2)*J471</f>
        <v>6.0469590940996436E-4</v>
      </c>
      <c r="U471" s="22">
        <f>IF(F471="Repeatability",10*J471,"---")</f>
        <v>2.1379228904977602E-3</v>
      </c>
      <c r="V471" s="22" t="str">
        <f>IF(AND(U471&gt;H471,U471&lt;&gt;"---"),"x","")</f>
        <v>x</v>
      </c>
      <c r="W471" s="52">
        <v>42101</v>
      </c>
    </row>
    <row r="472" spans="1:23" ht="25.5" hidden="1" customHeight="1">
      <c r="A472" s="65" t="s">
        <v>113</v>
      </c>
      <c r="B472" s="8" t="s">
        <v>180</v>
      </c>
      <c r="C472" s="61"/>
      <c r="D472" s="10" t="s">
        <v>174</v>
      </c>
      <c r="E472" s="3" t="s">
        <v>30</v>
      </c>
      <c r="F472" s="42" t="s">
        <v>24</v>
      </c>
      <c r="G472" s="22" t="s">
        <v>25</v>
      </c>
      <c r="H472" s="37">
        <v>2.0967142857142899E-2</v>
      </c>
      <c r="I472" s="3">
        <v>7</v>
      </c>
      <c r="J472" s="27">
        <v>6.0183647518004702E-4</v>
      </c>
      <c r="K472" s="27" t="str">
        <f>IF(OR(LEFT(G472,3)="SRM", LEFT(G472,3)="IRM", LEFT(G472,3)="CRM"),"", IF((J472*100/H472)&gt;5,"x",""))</f>
        <v/>
      </c>
      <c r="L472" s="26">
        <f>2*J472</f>
        <v>1.203672950360094E-3</v>
      </c>
      <c r="M472" s="20"/>
      <c r="N472" s="20"/>
      <c r="O472" s="58" t="str">
        <f>IF(F472="Repeatability","---", SQRT(L472^2+(N472*H472*0.01)^2)+ABS(M472)*0.01*H472)</f>
        <v>---</v>
      </c>
      <c r="P472" s="6" t="str">
        <f>IF(F472="Repeatability","---", O472*100/H472)</f>
        <v>---</v>
      </c>
      <c r="Q472" s="31" t="str">
        <f>IF(F472="Repeatability", "n/a",IF(E472="MG_P_KG",6,IF(E472="G_P_100G",2,"n/a")))</f>
        <v>n/a</v>
      </c>
      <c r="R472" s="34" t="str">
        <f>IF(Q472="n/a","-",2*(H472*2^(1-0.5*LOG(H472/(10^Q472))))/100)</f>
        <v>-</v>
      </c>
      <c r="S472" s="3">
        <f>IF(F472="Intermed. Precision","---",IF(LOG(J472/2)&lt;0,10^(TRUNC(LOG(J472/2))-1), 10^(TRUNC(LOG(J472/2)))))</f>
        <v>1E-4</v>
      </c>
      <c r="T472" s="4">
        <f>2*SQRT(2)*J472</f>
        <v>1.7022506110608822E-3</v>
      </c>
      <c r="U472" s="22">
        <f>IF(F472="Repeatability",10*J472,"---")</f>
        <v>6.01836475180047E-3</v>
      </c>
      <c r="V472" s="22" t="str">
        <f>IF(AND(U472&gt;H472,U472&lt;&gt;"---"),"x","")</f>
        <v/>
      </c>
      <c r="W472" s="52">
        <v>42101</v>
      </c>
    </row>
    <row r="473" spans="1:23" ht="25.5" customHeight="1">
      <c r="A473" s="65" t="s">
        <v>181</v>
      </c>
      <c r="B473" s="8" t="s">
        <v>180</v>
      </c>
      <c r="C473" s="61"/>
      <c r="D473" s="10" t="s">
        <v>174</v>
      </c>
      <c r="E473" s="3" t="s">
        <v>30</v>
      </c>
      <c r="F473" s="42" t="s">
        <v>23</v>
      </c>
      <c r="G473" s="22" t="s">
        <v>4</v>
      </c>
      <c r="H473" s="37">
        <v>4.9428571428571403E-4</v>
      </c>
      <c r="I473" s="3">
        <v>7</v>
      </c>
      <c r="J473" s="27">
        <v>1.2262020341572701E-4</v>
      </c>
      <c r="K473" s="27" t="str">
        <f>IF(OR(LEFT(G473,3)="SRM", LEFT(G473,3)="IRM", LEFT(G473,3)="CRM"),"", IF((J473*100/H473)&gt;5,"x",""))</f>
        <v>x</v>
      </c>
      <c r="L473" s="26">
        <f>2*J473</f>
        <v>2.4524040683145403E-4</v>
      </c>
      <c r="M473" s="20"/>
      <c r="N473" s="20"/>
      <c r="O473" s="58">
        <f>IF(F473="Repeatability","---", SQRT(L473^2+(N473*H473*0.01)^2)+ABS(M473)*0.01*H473)</f>
        <v>2.4524040683145403E-4</v>
      </c>
      <c r="P473" s="6">
        <f>IF(F473="Repeatability","---", O473*100/H473)</f>
        <v>49.615111208675692</v>
      </c>
      <c r="Q473" s="31">
        <f>IF(F473="Repeatability", "n/a",IF(E473="MG_P_KG",6,IF(E473="G_P_100G",2,"n/a")))</f>
        <v>6</v>
      </c>
      <c r="R473" s="34">
        <f>IF(Q473="n/a","-",2*(H473*2^(1-0.5*LOG(H473/(10^Q473))))/100)</f>
        <v>4.9743223164520835E-4</v>
      </c>
      <c r="S473" s="3">
        <f>IF(F473="Intermed. Precision","---",IF(LOG(J473/2)&lt;0,10^(TRUNC(LOG(J473/2))-1), 10^(TRUNC(LOG(J473/2)))))</f>
        <v>1.0000000000000001E-5</v>
      </c>
      <c r="T473" s="4">
        <f>2*SQRT(2)*J473</f>
        <v>3.4682230938293772E-4</v>
      </c>
      <c r="U473" s="22" t="str">
        <f>IF(F473="Repeatability",10*J473,"---")</f>
        <v>---</v>
      </c>
      <c r="V473" s="22" t="str">
        <f>IF(AND(U473&gt;H473,U473&lt;&gt;"---"),"x","")</f>
        <v/>
      </c>
      <c r="W473" s="52">
        <v>42101</v>
      </c>
    </row>
    <row r="474" spans="1:23" ht="25.5" hidden="1" customHeight="1">
      <c r="A474" s="65" t="s">
        <v>103</v>
      </c>
      <c r="B474" s="8" t="s">
        <v>180</v>
      </c>
      <c r="C474" s="61"/>
      <c r="D474" s="10" t="s">
        <v>174</v>
      </c>
      <c r="E474" s="3" t="s">
        <v>30</v>
      </c>
      <c r="F474" s="42" t="s">
        <v>24</v>
      </c>
      <c r="G474" s="22" t="s">
        <v>25</v>
      </c>
      <c r="H474" s="37">
        <v>5.2957142857142899E-3</v>
      </c>
      <c r="I474" s="3">
        <v>7</v>
      </c>
      <c r="J474" s="27">
        <v>2.02731349327133E-4</v>
      </c>
      <c r="K474" s="27" t="str">
        <f>IF(OR(LEFT(G474,3)="SRM", LEFT(G474,3)="IRM", LEFT(G474,3)="CRM"),"", IF((J474*100/H474)&gt;5,"x",""))</f>
        <v/>
      </c>
      <c r="L474" s="26">
        <f>2*J474</f>
        <v>4.0546269865426599E-4</v>
      </c>
      <c r="M474" s="20"/>
      <c r="N474" s="20"/>
      <c r="O474" s="58" t="str">
        <f>IF(F474="Repeatability","---", SQRT(L474^2+(N474*H474*0.01)^2)+ABS(M474)*0.01*H474)</f>
        <v>---</v>
      </c>
      <c r="P474" s="6" t="str">
        <f>IF(F474="Repeatability","---", O474*100/H474)</f>
        <v>---</v>
      </c>
      <c r="Q474" s="31" t="str">
        <f>IF(F474="Repeatability", "n/a",IF(E474="MG_P_KG",6,IF(E474="G_P_100G",2,"n/a")))</f>
        <v>n/a</v>
      </c>
      <c r="R474" s="34" t="str">
        <f>IF(Q474="n/a","-",2*(H474*2^(1-0.5*LOG(H474/(10^Q474))))/100)</f>
        <v>-</v>
      </c>
      <c r="S474" s="3">
        <f>IF(F474="Intermed. Precision","---",IF(LOG(J474/2)&lt;0,10^(TRUNC(LOG(J474/2))-1), 10^(TRUNC(LOG(J474/2)))))</f>
        <v>1E-4</v>
      </c>
      <c r="T474" s="4">
        <f>2*SQRT(2)*J474</f>
        <v>5.7341084747325824E-4</v>
      </c>
      <c r="U474" s="22">
        <f>IF(F474="Repeatability",10*J474,"---")</f>
        <v>2.0273134932713298E-3</v>
      </c>
      <c r="V474" s="22" t="str">
        <f>IF(AND(U474&gt;H474,U474&lt;&gt;"---"),"x","")</f>
        <v/>
      </c>
      <c r="W474" s="52">
        <v>42101</v>
      </c>
    </row>
    <row r="475" spans="1:23" ht="25.5" hidden="1" customHeight="1">
      <c r="A475" s="65" t="s">
        <v>34</v>
      </c>
      <c r="B475" s="8" t="s">
        <v>180</v>
      </c>
      <c r="C475" s="61"/>
      <c r="D475" s="10" t="s">
        <v>174</v>
      </c>
      <c r="E475" s="3" t="s">
        <v>30</v>
      </c>
      <c r="F475" s="42" t="s">
        <v>24</v>
      </c>
      <c r="G475" s="22" t="s">
        <v>25</v>
      </c>
      <c r="H475" s="37">
        <v>3.3985714285714301E-3</v>
      </c>
      <c r="I475" s="3">
        <v>7</v>
      </c>
      <c r="J475" s="27">
        <v>3.1762511595545198E-4</v>
      </c>
      <c r="K475" s="27" t="str">
        <f>IF(OR(LEFT(G475,3)="SRM", LEFT(G475,3)="IRM", LEFT(G475,3)="CRM"),"", IF((J475*100/H475)&gt;5,"x",""))</f>
        <v>x</v>
      </c>
      <c r="L475" s="26">
        <f>2*J475</f>
        <v>6.3525023191090396E-4</v>
      </c>
      <c r="M475" s="20"/>
      <c r="N475" s="20"/>
      <c r="O475" s="58" t="str">
        <f>IF(F475="Repeatability","---", SQRT(L475^2+(N475*H475*0.01)^2)+ABS(M475)*0.01*H475)</f>
        <v>---</v>
      </c>
      <c r="P475" s="6" t="str">
        <f>IF(F475="Repeatability","---", O475*100/H475)</f>
        <v>---</v>
      </c>
      <c r="Q475" s="31" t="str">
        <f>IF(F475="Repeatability", "n/a",IF(E475="MG_P_KG",6,IF(E475="G_P_100G",2,"n/a")))</f>
        <v>n/a</v>
      </c>
      <c r="R475" s="34" t="str">
        <f>IF(Q475="n/a","-",2*(H475*2^(1-0.5*LOG(H475/(10^Q475))))/100)</f>
        <v>-</v>
      </c>
      <c r="S475" s="3">
        <f>IF(F475="Intermed. Precision","---",IF(LOG(J475/2)&lt;0,10^(TRUNC(LOG(J475/2))-1), 10^(TRUNC(LOG(J475/2)))))</f>
        <v>1E-4</v>
      </c>
      <c r="T475" s="4">
        <f>2*SQRT(2)*J475</f>
        <v>8.9837949346905429E-4</v>
      </c>
      <c r="U475" s="22">
        <f>IF(F475="Repeatability",10*J475,"---")</f>
        <v>3.1762511595545199E-3</v>
      </c>
      <c r="V475" s="22" t="str">
        <f>IF(AND(U475&gt;H475,U475&lt;&gt;"---"),"x","")</f>
        <v/>
      </c>
      <c r="W475" s="52">
        <v>42101</v>
      </c>
    </row>
    <row r="476" spans="1:23" ht="25.5" customHeight="1">
      <c r="A476" s="65" t="s">
        <v>26</v>
      </c>
      <c r="B476" s="8" t="s">
        <v>332</v>
      </c>
      <c r="C476" s="61"/>
      <c r="D476" s="10" t="s">
        <v>174</v>
      </c>
      <c r="E476" s="3" t="s">
        <v>30</v>
      </c>
      <c r="F476" s="42" t="s">
        <v>23</v>
      </c>
      <c r="G476" s="22" t="s">
        <v>177</v>
      </c>
      <c r="H476" s="37">
        <v>0.87980064864864904</v>
      </c>
      <c r="I476" s="3">
        <v>555</v>
      </c>
      <c r="J476" s="27">
        <v>7.5281200252731398E-2</v>
      </c>
      <c r="K476" s="27" t="str">
        <f>IF(OR(LEFT(G476,3)="SRM", LEFT(G476,3)="IRM", LEFT(G476,3)="CRM"),"", IF((J476*100/H476)&gt;5,"x",""))</f>
        <v/>
      </c>
      <c r="L476" s="26">
        <f>2*J476</f>
        <v>0.1505624005054628</v>
      </c>
      <c r="M476" s="20"/>
      <c r="N476" s="20"/>
      <c r="O476" s="58">
        <f>IF(F476="Repeatability","---", SQRT(L476^2+(N476*H476*0.01)^2)+ABS(M476)*0.01*H476)</f>
        <v>0.1505624005054628</v>
      </c>
      <c r="P476" s="6">
        <f>IF(F476="Repeatability","---", O476*100/H476)</f>
        <v>17.113240452450533</v>
      </c>
      <c r="Q476" s="31">
        <f>IF(F476="Repeatability", "n/a",IF(E476="MG_P_KG",6,IF(E476="G_P_100G",2,"n/a")))</f>
        <v>6</v>
      </c>
      <c r="R476" s="34">
        <f>IF(Q476="n/a","-",2*(H476*2^(1-0.5*LOG(H476/(10^Q476))))/100)</f>
        <v>0.28701543749722197</v>
      </c>
      <c r="S476" s="3">
        <f>IF(F476="Intermed. Precision","---",IF(LOG(J476/2)&lt;0,10^(TRUNC(LOG(J476/2))-1), 10^(TRUNC(LOG(J476/2)))))</f>
        <v>0.01</v>
      </c>
      <c r="T476" s="4">
        <f>2*SQRT(2)*J476</f>
        <v>0.21292738877827525</v>
      </c>
      <c r="U476" s="22" t="str">
        <f>IF(F476="Repeatability",10*J476,"---")</f>
        <v>---</v>
      </c>
      <c r="V476" s="22" t="str">
        <f>IF(AND(U476&gt;H476,U476&lt;&gt;"---"),"x","")</f>
        <v/>
      </c>
      <c r="W476" s="52">
        <v>42284</v>
      </c>
    </row>
    <row r="477" spans="1:23" ht="25.5" hidden="1" customHeight="1">
      <c r="A477" s="65" t="s">
        <v>67</v>
      </c>
      <c r="B477" s="8" t="s">
        <v>332</v>
      </c>
      <c r="C477" s="61"/>
      <c r="D477" s="10" t="s">
        <v>174</v>
      </c>
      <c r="E477" s="3" t="s">
        <v>30</v>
      </c>
      <c r="F477" s="42" t="s">
        <v>24</v>
      </c>
      <c r="G477" s="22" t="s">
        <v>25</v>
      </c>
      <c r="H477" s="37">
        <v>4.7697722527472501E-2</v>
      </c>
      <c r="I477" s="3">
        <v>364</v>
      </c>
      <c r="J477" s="27">
        <v>4.8774880183866699E-3</v>
      </c>
      <c r="K477" s="27" t="str">
        <f>IF(OR(LEFT(G477,3)="SRM", LEFT(G477,3)="IRM", LEFT(G477,3)="CRM"),"", IF((J477*100/H477)&gt;5,"x",""))</f>
        <v>x</v>
      </c>
      <c r="L477" s="26">
        <f>2*J477</f>
        <v>9.7549760367733399E-3</v>
      </c>
      <c r="M477" s="20"/>
      <c r="N477" s="20"/>
      <c r="O477" s="58" t="str">
        <f>IF(F477="Repeatability","---", SQRT(L477^2+(N477*H477*0.01)^2)+ABS(M477)*0.01*H477)</f>
        <v>---</v>
      </c>
      <c r="P477" s="6" t="str">
        <f>IF(F477="Repeatability","---", O477*100/H477)</f>
        <v>---</v>
      </c>
      <c r="Q477" s="31" t="str">
        <f>IF(F477="Repeatability", "n/a",IF(E477="MG_P_KG",6,IF(E477="G_P_100G",2,"n/a")))</f>
        <v>n/a</v>
      </c>
      <c r="R477" s="34" t="str">
        <f>IF(Q477="n/a","-",2*(H477*2^(1-0.5*LOG(H477/(10^Q477))))/100)</f>
        <v>-</v>
      </c>
      <c r="S477" s="3">
        <f>IF(F477="Intermed. Precision","---",IF(LOG(J477/2)&lt;0,10^(TRUNC(LOG(J477/2))-1), 10^(TRUNC(LOG(J477/2)))))</f>
        <v>1E-3</v>
      </c>
      <c r="T477" s="4">
        <f>2*SQRT(2)*J477</f>
        <v>1.3795619411829402E-2</v>
      </c>
      <c r="U477" s="22">
        <f>IF(F477="Repeatability",10*J477,"---")</f>
        <v>4.8774880183866699E-2</v>
      </c>
      <c r="V477" s="22" t="str">
        <f>IF(AND(U477&gt;H477,U477&lt;&gt;"---"),"x","")</f>
        <v>x</v>
      </c>
      <c r="W477" s="52">
        <v>42264</v>
      </c>
    </row>
    <row r="478" spans="1:23" ht="25.5" hidden="1" customHeight="1">
      <c r="A478" s="65" t="s">
        <v>71</v>
      </c>
      <c r="B478" s="8" t="s">
        <v>332</v>
      </c>
      <c r="C478" s="61"/>
      <c r="D478" s="10" t="s">
        <v>174</v>
      </c>
      <c r="E478" s="3" t="s">
        <v>30</v>
      </c>
      <c r="F478" s="42" t="s">
        <v>24</v>
      </c>
      <c r="G478" s="22" t="s">
        <v>25</v>
      </c>
      <c r="H478" s="37">
        <v>2.1766947791164701E-2</v>
      </c>
      <c r="I478" s="3">
        <v>249</v>
      </c>
      <c r="J478" s="27">
        <v>4.7306767602999199E-3</v>
      </c>
      <c r="K478" s="27" t="str">
        <f>IF(OR(LEFT(G478,3)="SRM", LEFT(G478,3)="IRM", LEFT(G478,3)="CRM"),"", IF((J478*100/H478)&gt;5,"x",""))</f>
        <v>x</v>
      </c>
      <c r="L478" s="26">
        <f>2*J478</f>
        <v>9.4613535205998398E-3</v>
      </c>
      <c r="M478" s="20"/>
      <c r="N478" s="20"/>
      <c r="O478" s="58" t="str">
        <f>IF(F478="Repeatability","---", SQRT(L478^2+(N478*H478*0.01)^2)+ABS(M478)*0.01*H478)</f>
        <v>---</v>
      </c>
      <c r="P478" s="6" t="str">
        <f>IF(F478="Repeatability","---", O478*100/H478)</f>
        <v>---</v>
      </c>
      <c r="Q478" s="31" t="str">
        <f>IF(F478="Repeatability", "n/a",IF(E478="MG_P_KG",6,IF(E478="G_P_100G",2,"n/a")))</f>
        <v>n/a</v>
      </c>
      <c r="R478" s="34" t="str">
        <f>IF(Q478="n/a","-",2*(H478*2^(1-0.5*LOG(H478/(10^Q478))))/100)</f>
        <v>-</v>
      </c>
      <c r="S478" s="3">
        <f>IF(F478="Intermed. Precision","---",IF(LOG(J478/2)&lt;0,10^(TRUNC(LOG(J478/2))-1), 10^(TRUNC(LOG(J478/2)))))</f>
        <v>1E-3</v>
      </c>
      <c r="T478" s="4">
        <f>2*SQRT(2)*J478</f>
        <v>1.3380374467238726E-2</v>
      </c>
      <c r="U478" s="22">
        <f>IF(F478="Repeatability",10*J478,"---")</f>
        <v>4.7306767602999199E-2</v>
      </c>
      <c r="V478" s="22" t="str">
        <f>IF(AND(U478&gt;H478,U478&lt;&gt;"---"),"x","")</f>
        <v>x</v>
      </c>
      <c r="W478" s="52">
        <v>42233</v>
      </c>
    </row>
    <row r="479" spans="1:23" ht="25.5" customHeight="1">
      <c r="A479" s="65" t="s">
        <v>26</v>
      </c>
      <c r="B479" s="8" t="s">
        <v>332</v>
      </c>
      <c r="C479" s="61"/>
      <c r="D479" s="10" t="s">
        <v>174</v>
      </c>
      <c r="E479" s="3" t="s">
        <v>30</v>
      </c>
      <c r="F479" s="42" t="s">
        <v>23</v>
      </c>
      <c r="G479" s="22" t="s">
        <v>124</v>
      </c>
      <c r="H479" s="37">
        <v>3.2551729729729702E-2</v>
      </c>
      <c r="I479" s="3">
        <v>185</v>
      </c>
      <c r="J479" s="27">
        <v>8.1021087051480097E-3</v>
      </c>
      <c r="K479" s="27" t="str">
        <f>IF(OR(LEFT(G479,3)="SRM", LEFT(G479,3)="IRM", LEFT(G479,3)="CRM"),"", IF((J479*100/H479)&gt;5,"x",""))</f>
        <v/>
      </c>
      <c r="L479" s="26">
        <f>2*J479</f>
        <v>1.6204217410296019E-2</v>
      </c>
      <c r="M479" s="20"/>
      <c r="N479" s="20"/>
      <c r="O479" s="58">
        <f>IF(F479="Repeatability","---", SQRT(L479^2+(N479*H479*0.01)^2)+ABS(M479)*0.01*H479)</f>
        <v>1.6204217410296019E-2</v>
      </c>
      <c r="P479" s="6">
        <f>IF(F479="Repeatability","---", O479*100/H479)</f>
        <v>49.779896628647066</v>
      </c>
      <c r="Q479" s="31">
        <f>IF(F479="Repeatability", "n/a",IF(E479="MG_P_KG",6,IF(E479="G_P_100G",2,"n/a")))</f>
        <v>6</v>
      </c>
      <c r="R479" s="34">
        <f>IF(Q479="n/a","-",2*(H479*2^(1-0.5*LOG(H479/(10^Q479))))/100)</f>
        <v>1.7442308350002746E-2</v>
      </c>
      <c r="S479" s="3">
        <f>IF(F479="Intermed. Precision","---",IF(LOG(J479/2)&lt;0,10^(TRUNC(LOG(J479/2))-1), 10^(TRUNC(LOG(J479/2)))))</f>
        <v>1E-3</v>
      </c>
      <c r="T479" s="4">
        <f>2*SQRT(2)*J479</f>
        <v>2.2916224029282863E-2</v>
      </c>
      <c r="U479" s="22" t="str">
        <f>IF(F479="Repeatability",10*J479,"---")</f>
        <v>---</v>
      </c>
      <c r="V479" s="22" t="str">
        <f>IF(AND(U479&gt;H479,U479&lt;&gt;"---"),"x","")</f>
        <v/>
      </c>
      <c r="W479" s="52">
        <v>42282</v>
      </c>
    </row>
    <row r="480" spans="1:23" ht="25.5" hidden="1" customHeight="1">
      <c r="A480" s="65" t="s">
        <v>82</v>
      </c>
      <c r="B480" s="8" t="s">
        <v>332</v>
      </c>
      <c r="C480" s="61"/>
      <c r="D480" s="10" t="s">
        <v>174</v>
      </c>
      <c r="E480" s="3" t="s">
        <v>30</v>
      </c>
      <c r="F480" s="42" t="s">
        <v>24</v>
      </c>
      <c r="G480" s="22" t="s">
        <v>25</v>
      </c>
      <c r="H480" s="37">
        <v>2.3357957746478902E-2</v>
      </c>
      <c r="I480" s="3">
        <v>142</v>
      </c>
      <c r="J480" s="27">
        <v>4.1347228563219998E-3</v>
      </c>
      <c r="K480" s="27" t="str">
        <f>IF(OR(LEFT(G480,3)="SRM", LEFT(G480,3)="IRM", LEFT(G480,3)="CRM"),"", IF((J480*100/H480)&gt;5,"x",""))</f>
        <v>x</v>
      </c>
      <c r="L480" s="26">
        <f>2*J480</f>
        <v>8.2694457126439996E-3</v>
      </c>
      <c r="M480" s="20"/>
      <c r="N480" s="20"/>
      <c r="O480" s="58" t="str">
        <f>IF(F480="Repeatability","---", SQRT(L480^2+(N480*H480*0.01)^2)+ABS(M480)*0.01*H480)</f>
        <v>---</v>
      </c>
      <c r="P480" s="6" t="str">
        <f>IF(F480="Repeatability","---", O480*100/H480)</f>
        <v>---</v>
      </c>
      <c r="Q480" s="31" t="str">
        <f>IF(F480="Repeatability", "n/a",IF(E480="MG_P_KG",6,IF(E480="G_P_100G",2,"n/a")))</f>
        <v>n/a</v>
      </c>
      <c r="R480" s="34" t="str">
        <f>IF(Q480="n/a","-",2*(H480*2^(1-0.5*LOG(H480/(10^Q480))))/100)</f>
        <v>-</v>
      </c>
      <c r="S480" s="3">
        <f>IF(F480="Intermed. Precision","---",IF(LOG(J480/2)&lt;0,10^(TRUNC(LOG(J480/2))-1), 10^(TRUNC(LOG(J480/2)))))</f>
        <v>1E-3</v>
      </c>
      <c r="T480" s="4">
        <f>2*SQRT(2)*J480</f>
        <v>1.169476228012919E-2</v>
      </c>
      <c r="U480" s="22">
        <f>IF(F480="Repeatability",10*J480,"---")</f>
        <v>4.1347228563219998E-2</v>
      </c>
      <c r="V480" s="22" t="str">
        <f>IF(AND(U480&gt;H480,U480&lt;&gt;"---"),"x","")</f>
        <v>x</v>
      </c>
      <c r="W480" s="52">
        <v>42277</v>
      </c>
    </row>
    <row r="481" spans="1:23" ht="25.5" customHeight="1">
      <c r="A481" s="65" t="s">
        <v>67</v>
      </c>
      <c r="B481" s="8" t="s">
        <v>332</v>
      </c>
      <c r="C481" s="61"/>
      <c r="D481" s="10" t="s">
        <v>174</v>
      </c>
      <c r="E481" s="3" t="s">
        <v>30</v>
      </c>
      <c r="F481" s="42" t="s">
        <v>23</v>
      </c>
      <c r="G481" s="22" t="s">
        <v>4</v>
      </c>
      <c r="H481" s="37">
        <v>5.7224222222222197E-2</v>
      </c>
      <c r="I481" s="3">
        <v>135</v>
      </c>
      <c r="J481" s="27">
        <v>6.1433248929826803E-3</v>
      </c>
      <c r="K481" s="27" t="str">
        <f>IF(OR(LEFT(G481,3)="SRM", LEFT(G481,3)="IRM", LEFT(G481,3)="CRM"),"", IF((J481*100/H481)&gt;5,"x",""))</f>
        <v>x</v>
      </c>
      <c r="L481" s="26">
        <f>2*J481</f>
        <v>1.2286649785965361E-2</v>
      </c>
      <c r="M481" s="20"/>
      <c r="N481" s="20"/>
      <c r="O481" s="58">
        <f>IF(F481="Repeatability","---", SQRT(L481^2+(N481*H481*0.01)^2)+ABS(M481)*0.01*H481)</f>
        <v>1.2286649785965361E-2</v>
      </c>
      <c r="P481" s="6">
        <f>IF(F481="Repeatability","---", O481*100/H481)</f>
        <v>21.471064714959144</v>
      </c>
      <c r="Q481" s="31">
        <f>IF(F481="Repeatability", "n/a",IF(E481="MG_P_KG",6,IF(E481="G_P_100G",2,"n/a")))</f>
        <v>6</v>
      </c>
      <c r="R481" s="34">
        <f>IF(Q481="n/a","-",2*(H481*2^(1-0.5*LOG(H481/(10^Q481))))/100)</f>
        <v>2.8166490357441849E-2</v>
      </c>
      <c r="S481" s="3">
        <f>IF(F481="Intermed. Precision","---",IF(LOG(J481/2)&lt;0,10^(TRUNC(LOG(J481/2))-1), 10^(TRUNC(LOG(J481/2)))))</f>
        <v>1E-3</v>
      </c>
      <c r="T481" s="4">
        <f>2*SQRT(2)*J481</f>
        <v>1.7375946763440699E-2</v>
      </c>
      <c r="U481" s="22" t="str">
        <f>IF(F481="Repeatability",10*J481,"---")</f>
        <v>---</v>
      </c>
      <c r="V481" s="22" t="str">
        <f>IF(AND(U481&gt;H481,U481&lt;&gt;"---"),"x","")</f>
        <v/>
      </c>
      <c r="W481" s="52">
        <v>42263</v>
      </c>
    </row>
    <row r="482" spans="1:23" ht="25.5" hidden="1" customHeight="1">
      <c r="A482" s="65" t="s">
        <v>69</v>
      </c>
      <c r="B482" s="8" t="s">
        <v>332</v>
      </c>
      <c r="C482" s="61"/>
      <c r="D482" s="10" t="s">
        <v>174</v>
      </c>
      <c r="E482" s="3" t="s">
        <v>30</v>
      </c>
      <c r="F482" s="42" t="s">
        <v>24</v>
      </c>
      <c r="G482" s="22" t="s">
        <v>25</v>
      </c>
      <c r="H482" s="37">
        <v>1.9784029850746301E-2</v>
      </c>
      <c r="I482" s="3">
        <v>134</v>
      </c>
      <c r="J482" s="27">
        <v>3.8926543911520402E-3</v>
      </c>
      <c r="K482" s="27" t="str">
        <f>IF(OR(LEFT(G482,3)="SRM", LEFT(G482,3)="IRM", LEFT(G482,3)="CRM"),"", IF((J482*100/H482)&gt;5,"x",""))</f>
        <v>x</v>
      </c>
      <c r="L482" s="26">
        <f>2*J482</f>
        <v>7.7853087823040804E-3</v>
      </c>
      <c r="M482" s="20"/>
      <c r="N482" s="20"/>
      <c r="O482" s="58" t="str">
        <f>IF(F482="Repeatability","---", SQRT(L482^2+(N482*H482*0.01)^2)+ABS(M482)*0.01*H482)</f>
        <v>---</v>
      </c>
      <c r="P482" s="6" t="str">
        <f>IF(F482="Repeatability","---", O482*100/H482)</f>
        <v>---</v>
      </c>
      <c r="Q482" s="31" t="str">
        <f>IF(F482="Repeatability", "n/a",IF(E482="MG_P_KG",6,IF(E482="G_P_100G",2,"n/a")))</f>
        <v>n/a</v>
      </c>
      <c r="R482" s="34" t="str">
        <f>IF(Q482="n/a","-",2*(H482*2^(1-0.5*LOG(H482/(10^Q482))))/100)</f>
        <v>-</v>
      </c>
      <c r="S482" s="3">
        <f>IF(F482="Intermed. Precision","---",IF(LOG(J482/2)&lt;0,10^(TRUNC(LOG(J482/2))-1), 10^(TRUNC(LOG(J482/2)))))</f>
        <v>1E-3</v>
      </c>
      <c r="T482" s="4">
        <f>2*SQRT(2)*J482</f>
        <v>1.1010089267196797E-2</v>
      </c>
      <c r="U482" s="22">
        <f>IF(F482="Repeatability",10*J482,"---")</f>
        <v>3.8926543911520402E-2</v>
      </c>
      <c r="V482" s="22" t="str">
        <f>IF(AND(U482&gt;H482,U482&lt;&gt;"---"),"x","")</f>
        <v>x</v>
      </c>
      <c r="W482" s="52">
        <v>42271</v>
      </c>
    </row>
    <row r="483" spans="1:23" ht="25.5" hidden="1" customHeight="1">
      <c r="A483" s="65" t="s">
        <v>122</v>
      </c>
      <c r="B483" s="8" t="s">
        <v>332</v>
      </c>
      <c r="C483" s="61"/>
      <c r="D483" s="10" t="s">
        <v>174</v>
      </c>
      <c r="E483" s="3" t="s">
        <v>30</v>
      </c>
      <c r="F483" s="42" t="s">
        <v>24</v>
      </c>
      <c r="G483" s="22" t="s">
        <v>25</v>
      </c>
      <c r="H483" s="37">
        <v>5.5656216216216199E-2</v>
      </c>
      <c r="I483" s="3">
        <v>74</v>
      </c>
      <c r="J483" s="27">
        <v>8.3394003770444203E-3</v>
      </c>
      <c r="K483" s="27" t="str">
        <f>IF(OR(LEFT(G483,3)="SRM", LEFT(G483,3)="IRM", LEFT(G483,3)="CRM"),"", IF((J483*100/H483)&gt;5,"x",""))</f>
        <v>x</v>
      </c>
      <c r="L483" s="26">
        <f>2*J483</f>
        <v>1.6678800754088841E-2</v>
      </c>
      <c r="M483" s="20"/>
      <c r="N483" s="20"/>
      <c r="O483" s="58" t="str">
        <f>IF(F483="Repeatability","---", SQRT(L483^2+(N483*H483*0.01)^2)+ABS(M483)*0.01*H483)</f>
        <v>---</v>
      </c>
      <c r="P483" s="6" t="str">
        <f>IF(F483="Repeatability","---", O483*100/H483)</f>
        <v>---</v>
      </c>
      <c r="Q483" s="31" t="str">
        <f>IF(F483="Repeatability", "n/a",IF(E483="MG_P_KG",6,IF(E483="G_P_100G",2,"n/a")))</f>
        <v>n/a</v>
      </c>
      <c r="R483" s="34" t="str">
        <f>IF(Q483="n/a","-",2*(H483*2^(1-0.5*LOG(H483/(10^Q483))))/100)</f>
        <v>-</v>
      </c>
      <c r="S483" s="3">
        <f>IF(F483="Intermed. Precision","---",IF(LOG(J483/2)&lt;0,10^(TRUNC(LOG(J483/2))-1), 10^(TRUNC(LOG(J483/2)))))</f>
        <v>1E-3</v>
      </c>
      <c r="T483" s="4">
        <f>2*SQRT(2)*J483</f>
        <v>2.3587386230551045E-2</v>
      </c>
      <c r="U483" s="22">
        <f>IF(F483="Repeatability",10*J483,"---")</f>
        <v>8.3394003770444203E-2</v>
      </c>
      <c r="V483" s="22" t="str">
        <f>IF(AND(U483&gt;H483,U483&lt;&gt;"---"),"x","")</f>
        <v>x</v>
      </c>
      <c r="W483" s="52">
        <v>42275</v>
      </c>
    </row>
    <row r="484" spans="1:23" ht="25.5" hidden="1" customHeight="1">
      <c r="A484" s="65" t="s">
        <v>64</v>
      </c>
      <c r="B484" s="8" t="s">
        <v>332</v>
      </c>
      <c r="C484" s="61"/>
      <c r="D484" s="10" t="s">
        <v>174</v>
      </c>
      <c r="E484" s="3" t="s">
        <v>30</v>
      </c>
      <c r="F484" s="42" t="s">
        <v>24</v>
      </c>
      <c r="G484" s="22" t="s">
        <v>25</v>
      </c>
      <c r="H484" s="37">
        <v>3.6624202898550701E-2</v>
      </c>
      <c r="I484" s="3">
        <v>69</v>
      </c>
      <c r="J484" s="27">
        <v>3.9848061978950298E-3</v>
      </c>
      <c r="K484" s="27" t="str">
        <f>IF(OR(LEFT(G484,3)="SRM", LEFT(G484,3)="IRM", LEFT(G484,3)="CRM"),"", IF((J484*100/H484)&gt;5,"x",""))</f>
        <v>x</v>
      </c>
      <c r="L484" s="26">
        <f>2*J484</f>
        <v>7.9696123957900596E-3</v>
      </c>
      <c r="M484" s="20"/>
      <c r="N484" s="20"/>
      <c r="O484" s="58" t="str">
        <f>IF(F484="Repeatability","---", SQRT(L484^2+(N484*H484*0.01)^2)+ABS(M484)*0.01*H484)</f>
        <v>---</v>
      </c>
      <c r="P484" s="6" t="str">
        <f>IF(F484="Repeatability","---", O484*100/H484)</f>
        <v>---</v>
      </c>
      <c r="Q484" s="31" t="str">
        <f>IF(F484="Repeatability", "n/a",IF(E484="MG_P_KG",6,IF(E484="G_P_100G",2,"n/a")))</f>
        <v>n/a</v>
      </c>
      <c r="R484" s="34" t="str">
        <f>IF(Q484="n/a","-",2*(H484*2^(1-0.5*LOG(H484/(10^Q484))))/100)</f>
        <v>-</v>
      </c>
      <c r="S484" s="3">
        <f>IF(F484="Intermed. Precision","---",IF(LOG(J484/2)&lt;0,10^(TRUNC(LOG(J484/2))-1), 10^(TRUNC(LOG(J484/2)))))</f>
        <v>1E-3</v>
      </c>
      <c r="T484" s="4">
        <f>2*SQRT(2)*J484</f>
        <v>1.1270733936983038E-2</v>
      </c>
      <c r="U484" s="22">
        <f>IF(F484="Repeatability",10*J484,"---")</f>
        <v>3.98480619789503E-2</v>
      </c>
      <c r="V484" s="22" t="str">
        <f>IF(AND(U484&gt;H484,U484&lt;&gt;"---"),"x","")</f>
        <v>x</v>
      </c>
      <c r="W484" s="52">
        <v>42250</v>
      </c>
    </row>
    <row r="485" spans="1:23" ht="25.5" customHeight="1">
      <c r="A485" s="65" t="s">
        <v>82</v>
      </c>
      <c r="B485" s="8" t="s">
        <v>332</v>
      </c>
      <c r="C485" s="61"/>
      <c r="D485" s="10" t="s">
        <v>174</v>
      </c>
      <c r="E485" s="3" t="s">
        <v>30</v>
      </c>
      <c r="F485" s="42" t="s">
        <v>23</v>
      </c>
      <c r="G485" s="22" t="s">
        <v>4</v>
      </c>
      <c r="H485" s="37">
        <v>1.71102985074627E-2</v>
      </c>
      <c r="I485" s="3">
        <v>67</v>
      </c>
      <c r="J485" s="27">
        <v>4.6242318442368101E-3</v>
      </c>
      <c r="K485" s="27" t="str">
        <f>IF(OR(LEFT(G485,3)="SRM", LEFT(G485,3)="IRM", LEFT(G485,3)="CRM"),"", IF((J485*100/H485)&gt;5,"x",""))</f>
        <v>x</v>
      </c>
      <c r="L485" s="26">
        <f>2*J485</f>
        <v>9.2484636884736203E-3</v>
      </c>
      <c r="M485" s="20"/>
      <c r="N485" s="20"/>
      <c r="O485" s="58">
        <f>IF(F485="Repeatability","---", SQRT(L485^2+(N485*H485*0.01)^2)+ABS(M485)*0.01*H485)</f>
        <v>9.2484636884736203E-3</v>
      </c>
      <c r="P485" s="6">
        <f>IF(F485="Repeatability","---", O485*100/H485)</f>
        <v>54.052030035828302</v>
      </c>
      <c r="Q485" s="31">
        <f>IF(F485="Repeatability", "n/a",IF(E485="MG_P_KG",6,IF(E485="G_P_100G",2,"n/a")))</f>
        <v>6</v>
      </c>
      <c r="R485" s="34">
        <f>IF(Q485="n/a","-",2*(H485*2^(1-0.5*LOG(H485/(10^Q485))))/100)</f>
        <v>1.0100172595253223E-2</v>
      </c>
      <c r="S485" s="3">
        <f>IF(F485="Intermed. Precision","---",IF(LOG(J485/2)&lt;0,10^(TRUNC(LOG(J485/2))-1), 10^(TRUNC(LOG(J485/2)))))</f>
        <v>1E-3</v>
      </c>
      <c r="T485" s="4">
        <f>2*SQRT(2)*J485</f>
        <v>1.3079302779354493E-2</v>
      </c>
      <c r="U485" s="22" t="str">
        <f>IF(F485="Repeatability",10*J485,"---")</f>
        <v>---</v>
      </c>
      <c r="V485" s="22" t="str">
        <f>IF(AND(U485&gt;H485,U485&lt;&gt;"---"),"x","")</f>
        <v/>
      </c>
      <c r="W485" s="52">
        <v>42276</v>
      </c>
    </row>
    <row r="486" spans="1:23" ht="25.5" hidden="1" customHeight="1">
      <c r="A486" s="65" t="s">
        <v>142</v>
      </c>
      <c r="B486" s="8" t="s">
        <v>332</v>
      </c>
      <c r="C486" s="61"/>
      <c r="D486" s="10" t="s">
        <v>174</v>
      </c>
      <c r="E486" s="3" t="s">
        <v>30</v>
      </c>
      <c r="F486" s="42" t="s">
        <v>24</v>
      </c>
      <c r="G486" s="22" t="s">
        <v>25</v>
      </c>
      <c r="H486" s="37">
        <v>1.9015245901639301E-2</v>
      </c>
      <c r="I486" s="3">
        <v>61</v>
      </c>
      <c r="J486" s="27">
        <v>4.0295923806383102E-3</v>
      </c>
      <c r="K486" s="27" t="str">
        <f>IF(OR(LEFT(G486,3)="SRM", LEFT(G486,3)="IRM", LEFT(G486,3)="CRM"),"", IF((J486*100/H486)&gt;5,"x",""))</f>
        <v>x</v>
      </c>
      <c r="L486" s="26">
        <f>2*J486</f>
        <v>8.0591847612766204E-3</v>
      </c>
      <c r="M486" s="20"/>
      <c r="N486" s="20"/>
      <c r="O486" s="58" t="str">
        <f>IF(F486="Repeatability","---", SQRT(L486^2+(N486*H486*0.01)^2)+ABS(M486)*0.01*H486)</f>
        <v>---</v>
      </c>
      <c r="P486" s="6" t="str">
        <f>IF(F486="Repeatability","---", O486*100/H486)</f>
        <v>---</v>
      </c>
      <c r="Q486" s="31" t="str">
        <f>IF(F486="Repeatability", "n/a",IF(E486="MG_P_KG",6,IF(E486="G_P_100G",2,"n/a")))</f>
        <v>n/a</v>
      </c>
      <c r="R486" s="34" t="str">
        <f>IF(Q486="n/a","-",2*(H486*2^(1-0.5*LOG(H486/(10^Q486))))/100)</f>
        <v>-</v>
      </c>
      <c r="S486" s="3">
        <f>IF(F486="Intermed. Precision","---",IF(LOG(J486/2)&lt;0,10^(TRUNC(LOG(J486/2))-1), 10^(TRUNC(LOG(J486/2)))))</f>
        <v>1E-3</v>
      </c>
      <c r="T486" s="4">
        <f>2*SQRT(2)*J486</f>
        <v>1.1397408391067971E-2</v>
      </c>
      <c r="U486" s="22">
        <f>IF(F486="Repeatability",10*J486,"---")</f>
        <v>4.0295923806383104E-2</v>
      </c>
      <c r="V486" s="22" t="str">
        <f>IF(AND(U486&gt;H486,U486&lt;&gt;"---"),"x","")</f>
        <v>x</v>
      </c>
      <c r="W486" s="52">
        <v>42265</v>
      </c>
    </row>
    <row r="487" spans="1:23" ht="25.5" hidden="1" customHeight="1">
      <c r="A487" s="65" t="s">
        <v>52</v>
      </c>
      <c r="B487" s="8" t="s">
        <v>332</v>
      </c>
      <c r="C487" s="61"/>
      <c r="D487" s="10" t="s">
        <v>174</v>
      </c>
      <c r="E487" s="3" t="s">
        <v>30</v>
      </c>
      <c r="F487" s="42" t="s">
        <v>24</v>
      </c>
      <c r="G487" s="22" t="s">
        <v>25</v>
      </c>
      <c r="H487" s="37">
        <v>2.29725925925926E-2</v>
      </c>
      <c r="I487" s="3">
        <v>54</v>
      </c>
      <c r="J487" s="27">
        <v>4.2263387096739997E-3</v>
      </c>
      <c r="K487" s="27" t="str">
        <f>IF(OR(LEFT(G487,3)="SRM", LEFT(G487,3)="IRM", LEFT(G487,3)="CRM"),"", IF((J487*100/H487)&gt;5,"x",""))</f>
        <v>x</v>
      </c>
      <c r="L487" s="26">
        <f>2*J487</f>
        <v>8.4526774193479995E-3</v>
      </c>
      <c r="M487" s="20"/>
      <c r="N487" s="20"/>
      <c r="O487" s="58" t="str">
        <f>IF(F487="Repeatability","---", SQRT(L487^2+(N487*H487*0.01)^2)+ABS(M487)*0.01*H487)</f>
        <v>---</v>
      </c>
      <c r="P487" s="6" t="str">
        <f>IF(F487="Repeatability","---", O487*100/H487)</f>
        <v>---</v>
      </c>
      <c r="Q487" s="31" t="str">
        <f>IF(F487="Repeatability", "n/a",IF(E487="MG_P_KG",6,IF(E487="G_P_100G",2,"n/a")))</f>
        <v>n/a</v>
      </c>
      <c r="R487" s="34" t="str">
        <f>IF(Q487="n/a","-",2*(H487*2^(1-0.5*LOG(H487/(10^Q487))))/100)</f>
        <v>-</v>
      </c>
      <c r="S487" s="3">
        <f>IF(F487="Intermed. Precision","---",IF(LOG(J487/2)&lt;0,10^(TRUNC(LOG(J487/2))-1), 10^(TRUNC(LOG(J487/2)))))</f>
        <v>1E-3</v>
      </c>
      <c r="T487" s="4">
        <f>2*SQRT(2)*J487</f>
        <v>1.1953891044806755E-2</v>
      </c>
      <c r="U487" s="22">
        <f>IF(F487="Repeatability",10*J487,"---")</f>
        <v>4.2263387096739997E-2</v>
      </c>
      <c r="V487" s="22" t="str">
        <f>IF(AND(U487&gt;H487,U487&lt;&gt;"---"),"x","")</f>
        <v>x</v>
      </c>
      <c r="W487" s="52">
        <v>42273</v>
      </c>
    </row>
    <row r="488" spans="1:23" ht="25.5" customHeight="1">
      <c r="A488" s="65" t="s">
        <v>64</v>
      </c>
      <c r="B488" s="8" t="s">
        <v>332</v>
      </c>
      <c r="C488" s="61"/>
      <c r="D488" s="10" t="s">
        <v>174</v>
      </c>
      <c r="E488" s="3" t="s">
        <v>30</v>
      </c>
      <c r="F488" s="42" t="s">
        <v>23</v>
      </c>
      <c r="G488" s="22" t="s">
        <v>4</v>
      </c>
      <c r="H488" s="37">
        <v>4.0442115384615403E-2</v>
      </c>
      <c r="I488" s="3">
        <v>52</v>
      </c>
      <c r="J488" s="27">
        <v>6.63518513161232E-3</v>
      </c>
      <c r="K488" s="27" t="str">
        <f>IF(OR(LEFT(G488,3)="SRM", LEFT(G488,3)="IRM", LEFT(G488,3)="CRM"),"", IF((J488*100/H488)&gt;5,"x",""))</f>
        <v>x</v>
      </c>
      <c r="L488" s="26">
        <f>2*J488</f>
        <v>1.327037026322464E-2</v>
      </c>
      <c r="M488" s="20"/>
      <c r="N488" s="20"/>
      <c r="O488" s="58">
        <f>IF(F488="Repeatability","---", SQRT(L488^2+(N488*H488*0.01)^2)+ABS(M488)*0.01*H488)</f>
        <v>1.327037026322464E-2</v>
      </c>
      <c r="P488" s="6">
        <f>IF(F488="Repeatability","---", O488*100/H488)</f>
        <v>32.813244651076843</v>
      </c>
      <c r="Q488" s="31">
        <f>IF(F488="Repeatability", "n/a",IF(E488="MG_P_KG",6,IF(E488="G_P_100G",2,"n/a")))</f>
        <v>6</v>
      </c>
      <c r="R488" s="34">
        <f>IF(Q488="n/a","-",2*(H488*2^(1-0.5*LOG(H488/(10^Q488))))/100)</f>
        <v>2.0973757395830024E-2</v>
      </c>
      <c r="S488" s="3">
        <f>IF(F488="Intermed. Precision","---",IF(LOG(J488/2)&lt;0,10^(TRUNC(LOG(J488/2))-1), 10^(TRUNC(LOG(J488/2)))))</f>
        <v>1E-3</v>
      </c>
      <c r="T488" s="4">
        <f>2*SQRT(2)*J488</f>
        <v>1.8767137603964906E-2</v>
      </c>
      <c r="U488" s="22" t="str">
        <f>IF(F488="Repeatability",10*J488,"---")</f>
        <v>---</v>
      </c>
      <c r="V488" s="22" t="str">
        <f>IF(AND(U488&gt;H488,U488&lt;&gt;"---"),"x","")</f>
        <v/>
      </c>
      <c r="W488" s="52">
        <v>42249</v>
      </c>
    </row>
    <row r="489" spans="1:23" ht="25.5" hidden="1" customHeight="1">
      <c r="A489" s="65" t="s">
        <v>61</v>
      </c>
      <c r="B489" s="8" t="s">
        <v>332</v>
      </c>
      <c r="C489" s="61"/>
      <c r="D489" s="10" t="s">
        <v>174</v>
      </c>
      <c r="E489" s="3" t="s">
        <v>30</v>
      </c>
      <c r="F489" s="42" t="s">
        <v>24</v>
      </c>
      <c r="G489" s="22" t="s">
        <v>25</v>
      </c>
      <c r="H489" s="37">
        <v>0.30137755102040797</v>
      </c>
      <c r="I489" s="3">
        <v>49</v>
      </c>
      <c r="J489" s="27">
        <v>6.0625640329039897E-3</v>
      </c>
      <c r="K489" s="27" t="str">
        <f>IF(OR(LEFT(G489,3)="SRM", LEFT(G489,3)="IRM", LEFT(G489,3)="CRM"),"", IF((J489*100/H489)&gt;5,"x",""))</f>
        <v/>
      </c>
      <c r="L489" s="26">
        <f>2*J489</f>
        <v>1.2125128065807979E-2</v>
      </c>
      <c r="M489" s="20"/>
      <c r="N489" s="20"/>
      <c r="O489" s="58" t="str">
        <f>IF(F489="Repeatability","---", SQRT(L489^2+(N489*H489*0.01)^2)+ABS(M489)*0.01*H489)</f>
        <v>---</v>
      </c>
      <c r="P489" s="6" t="str">
        <f>IF(F489="Repeatability","---", O489*100/H489)</f>
        <v>---</v>
      </c>
      <c r="Q489" s="31" t="str">
        <f>IF(F489="Repeatability", "n/a",IF(E489="MG_P_KG",6,IF(E489="G_P_100G",2,"n/a")))</f>
        <v>n/a</v>
      </c>
      <c r="R489" s="34" t="str">
        <f>IF(Q489="n/a","-",2*(H489*2^(1-0.5*LOG(H489/(10^Q489))))/100)</f>
        <v>-</v>
      </c>
      <c r="S489" s="3">
        <f>IF(F489="Intermed. Precision","---",IF(LOG(J489/2)&lt;0,10^(TRUNC(LOG(J489/2))-1), 10^(TRUNC(LOG(J489/2)))))</f>
        <v>1E-3</v>
      </c>
      <c r="T489" s="4">
        <f>2*SQRT(2)*J489</f>
        <v>1.7147520556176299E-2</v>
      </c>
      <c r="U489" s="22">
        <f>IF(F489="Repeatability",10*J489,"---")</f>
        <v>6.0625640329039901E-2</v>
      </c>
      <c r="V489" s="22" t="str">
        <f>IF(AND(U489&gt;H489,U489&lt;&gt;"---"),"x","")</f>
        <v/>
      </c>
      <c r="W489" s="52">
        <v>42235</v>
      </c>
    </row>
    <row r="490" spans="1:23" ht="25.5" hidden="1" customHeight="1">
      <c r="A490" s="65" t="s">
        <v>31</v>
      </c>
      <c r="B490" s="8" t="s">
        <v>332</v>
      </c>
      <c r="C490" s="61"/>
      <c r="D490" s="10" t="s">
        <v>174</v>
      </c>
      <c r="E490" s="3" t="s">
        <v>30</v>
      </c>
      <c r="F490" s="42" t="s">
        <v>24</v>
      </c>
      <c r="G490" s="22" t="s">
        <v>25</v>
      </c>
      <c r="H490" s="37">
        <v>4.4378260869565199E-3</v>
      </c>
      <c r="I490" s="3">
        <v>46</v>
      </c>
      <c r="J490" s="27">
        <v>5.9219194890493601E-4</v>
      </c>
      <c r="K490" s="27" t="str">
        <f>IF(OR(LEFT(G490,3)="SRM", LEFT(G490,3)="IRM", LEFT(G490,3)="CRM"),"", IF((J490*100/H490)&gt;5,"x",""))</f>
        <v>x</v>
      </c>
      <c r="L490" s="26">
        <f>2*J490</f>
        <v>1.184383897809872E-3</v>
      </c>
      <c r="M490" s="20"/>
      <c r="N490" s="20"/>
      <c r="O490" s="58" t="str">
        <f>IF(F490="Repeatability","---", SQRT(L490^2+(N490*H490*0.01)^2)+ABS(M490)*0.01*H490)</f>
        <v>---</v>
      </c>
      <c r="P490" s="6" t="str">
        <f>IF(F490="Repeatability","---", O490*100/H490)</f>
        <v>---</v>
      </c>
      <c r="Q490" s="31" t="str">
        <f>IF(F490="Repeatability", "n/a",IF(E490="MG_P_KG",6,IF(E490="G_P_100G",2,"n/a")))</f>
        <v>n/a</v>
      </c>
      <c r="R490" s="34" t="str">
        <f>IF(Q490="n/a","-",2*(H490*2^(1-0.5*LOG(H490/(10^Q490))))/100)</f>
        <v>-</v>
      </c>
      <c r="S490" s="3">
        <f>IF(F490="Intermed. Precision","---",IF(LOG(J490/2)&lt;0,10^(TRUNC(LOG(J490/2))-1), 10^(TRUNC(LOG(J490/2)))))</f>
        <v>1E-4</v>
      </c>
      <c r="T490" s="4">
        <f>2*SQRT(2)*J490</f>
        <v>1.674971771339031E-3</v>
      </c>
      <c r="U490" s="22">
        <f>IF(F490="Repeatability",10*J490,"---")</f>
        <v>5.9219194890493604E-3</v>
      </c>
      <c r="V490" s="22" t="str">
        <f>IF(AND(U490&gt;H490,U490&lt;&gt;"---"),"x","")</f>
        <v>x</v>
      </c>
      <c r="W490" s="52">
        <v>42246</v>
      </c>
    </row>
    <row r="491" spans="1:23" ht="25.5" hidden="1" customHeight="1">
      <c r="A491" s="65" t="s">
        <v>58</v>
      </c>
      <c r="B491" s="8" t="s">
        <v>332</v>
      </c>
      <c r="C491" s="61"/>
      <c r="D491" s="10" t="s">
        <v>174</v>
      </c>
      <c r="E491" s="3" t="s">
        <v>30</v>
      </c>
      <c r="F491" s="42" t="s">
        <v>24</v>
      </c>
      <c r="G491" s="22" t="s">
        <v>25</v>
      </c>
      <c r="H491" s="37">
        <v>6.4112444444444402E-2</v>
      </c>
      <c r="I491" s="3">
        <v>45</v>
      </c>
      <c r="J491" s="27">
        <v>4.8939729373088199E-3</v>
      </c>
      <c r="K491" s="27" t="str">
        <f>IF(OR(LEFT(G491,3)="SRM", LEFT(G491,3)="IRM", LEFT(G491,3)="CRM"),"", IF((J491*100/H491)&gt;5,"x",""))</f>
        <v>x</v>
      </c>
      <c r="L491" s="26">
        <f>2*J491</f>
        <v>9.7879458746176397E-3</v>
      </c>
      <c r="M491" s="20"/>
      <c r="N491" s="20"/>
      <c r="O491" s="58" t="str">
        <f>IF(F491="Repeatability","---", SQRT(L491^2+(N491*H491*0.01)^2)+ABS(M491)*0.01*H491)</f>
        <v>---</v>
      </c>
      <c r="P491" s="6" t="str">
        <f>IF(F491="Repeatability","---", O491*100/H491)</f>
        <v>---</v>
      </c>
      <c r="Q491" s="31" t="str">
        <f>IF(F491="Repeatability", "n/a",IF(E491="MG_P_KG",6,IF(E491="G_P_100G",2,"n/a")))</f>
        <v>n/a</v>
      </c>
      <c r="R491" s="34" t="str">
        <f>IF(Q491="n/a","-",2*(H491*2^(1-0.5*LOG(H491/(10^Q491))))/100)</f>
        <v>-</v>
      </c>
      <c r="S491" s="3">
        <f>IF(F491="Intermed. Precision","---",IF(LOG(J491/2)&lt;0,10^(TRUNC(LOG(J491/2))-1), 10^(TRUNC(LOG(J491/2)))))</f>
        <v>1E-3</v>
      </c>
      <c r="T491" s="4">
        <f>2*SQRT(2)*J491</f>
        <v>1.3842245803658053E-2</v>
      </c>
      <c r="U491" s="22">
        <f>IF(F491="Repeatability",10*J491,"---")</f>
        <v>4.89397293730882E-2</v>
      </c>
      <c r="V491" s="22" t="str">
        <f>IF(AND(U491&gt;H491,U491&lt;&gt;"---"),"x","")</f>
        <v/>
      </c>
      <c r="W491" s="52">
        <v>42241</v>
      </c>
    </row>
    <row r="492" spans="1:23" ht="25.5" customHeight="1">
      <c r="A492" s="65" t="s">
        <v>99</v>
      </c>
      <c r="B492" s="8" t="s">
        <v>332</v>
      </c>
      <c r="C492" s="61"/>
      <c r="D492" s="10" t="s">
        <v>174</v>
      </c>
      <c r="E492" s="3" t="s">
        <v>30</v>
      </c>
      <c r="F492" s="42" t="s">
        <v>23</v>
      </c>
      <c r="G492" s="22" t="s">
        <v>4</v>
      </c>
      <c r="H492" s="37">
        <v>0.63525711111111105</v>
      </c>
      <c r="I492" s="3">
        <v>45</v>
      </c>
      <c r="J492" s="27">
        <v>2.9271362322622101E-2</v>
      </c>
      <c r="K492" s="27" t="str">
        <f>IF(OR(LEFT(G492,3)="SRM", LEFT(G492,3)="IRM", LEFT(G492,3)="CRM"),"", IF((J492*100/H492)&gt;5,"x",""))</f>
        <v/>
      </c>
      <c r="L492" s="26">
        <f>2*J492</f>
        <v>5.8542724645244203E-2</v>
      </c>
      <c r="M492" s="20"/>
      <c r="N492" s="20"/>
      <c r="O492" s="58">
        <f>IF(F492="Repeatability","---", SQRT(L492^2+(N492*H492*0.01)^2)+ABS(M492)*0.01*H492)</f>
        <v>5.8542724645244203E-2</v>
      </c>
      <c r="P492" s="6">
        <f>IF(F492="Repeatability","---", O492*100/H492)</f>
        <v>9.2155953268824824</v>
      </c>
      <c r="Q492" s="31">
        <f>IF(F492="Repeatability", "n/a",IF(E492="MG_P_KG",6,IF(E492="G_P_100G",2,"n/a")))</f>
        <v>6</v>
      </c>
      <c r="R492" s="34">
        <f>IF(Q492="n/a","-",2*(H492*2^(1-0.5*LOG(H492/(10^Q492))))/100)</f>
        <v>0.21764994606008353</v>
      </c>
      <c r="S492" s="3">
        <f>IF(F492="Intermed. Precision","---",IF(LOG(J492/2)&lt;0,10^(TRUNC(LOG(J492/2))-1), 10^(TRUNC(LOG(J492/2)))))</f>
        <v>0.01</v>
      </c>
      <c r="T492" s="4">
        <f>2*SQRT(2)*J492</f>
        <v>8.2791915171577996E-2</v>
      </c>
      <c r="U492" s="22" t="str">
        <f>IF(F492="Repeatability",10*J492,"---")</f>
        <v>---</v>
      </c>
      <c r="V492" s="22" t="str">
        <f>IF(AND(U492&gt;H492,U492&lt;&gt;"---"),"x","")</f>
        <v/>
      </c>
      <c r="W492" s="52">
        <v>42244</v>
      </c>
    </row>
    <row r="493" spans="1:23" ht="25.5" hidden="1" customHeight="1">
      <c r="A493" s="65" t="s">
        <v>29</v>
      </c>
      <c r="B493" s="8" t="s">
        <v>332</v>
      </c>
      <c r="C493" s="61"/>
      <c r="D493" s="10" t="s">
        <v>174</v>
      </c>
      <c r="E493" s="3" t="s">
        <v>30</v>
      </c>
      <c r="F493" s="42" t="s">
        <v>24</v>
      </c>
      <c r="G493" s="22" t="s">
        <v>25</v>
      </c>
      <c r="H493" s="37">
        <v>1.7864444444444402E-2</v>
      </c>
      <c r="I493" s="3">
        <v>45</v>
      </c>
      <c r="J493" s="27">
        <v>4.5286225524128398E-3</v>
      </c>
      <c r="K493" s="27" t="str">
        <f>IF(OR(LEFT(G493,3)="SRM", LEFT(G493,3)="IRM", LEFT(G493,3)="CRM"),"", IF((J493*100/H493)&gt;5,"x",""))</f>
        <v>x</v>
      </c>
      <c r="L493" s="26">
        <f>2*J493</f>
        <v>9.0572451048256796E-3</v>
      </c>
      <c r="M493" s="20"/>
      <c r="N493" s="20"/>
      <c r="O493" s="58" t="str">
        <f>IF(F493="Repeatability","---", SQRT(L493^2+(N493*H493*0.01)^2)+ABS(M493)*0.01*H493)</f>
        <v>---</v>
      </c>
      <c r="P493" s="6" t="str">
        <f>IF(F493="Repeatability","---", O493*100/H493)</f>
        <v>---</v>
      </c>
      <c r="Q493" s="31" t="str">
        <f>IF(F493="Repeatability", "n/a",IF(E493="MG_P_KG",6,IF(E493="G_P_100G",2,"n/a")))</f>
        <v>n/a</v>
      </c>
      <c r="R493" s="34" t="str">
        <f>IF(Q493="n/a","-",2*(H493*2^(1-0.5*LOG(H493/(10^Q493))))/100)</f>
        <v>-</v>
      </c>
      <c r="S493" s="3">
        <f>IF(F493="Intermed. Precision","---",IF(LOG(J493/2)&lt;0,10^(TRUNC(LOG(J493/2))-1), 10^(TRUNC(LOG(J493/2)))))</f>
        <v>1E-3</v>
      </c>
      <c r="T493" s="4">
        <f>2*SQRT(2)*J493</f>
        <v>1.2808878864981802E-2</v>
      </c>
      <c r="U493" s="22">
        <f>IF(F493="Repeatability",10*J493,"---")</f>
        <v>4.52862255241284E-2</v>
      </c>
      <c r="V493" s="22" t="str">
        <f>IF(AND(U493&gt;H493,U493&lt;&gt;"---"),"x","")</f>
        <v>x</v>
      </c>
      <c r="W493" s="52">
        <v>42262</v>
      </c>
    </row>
    <row r="494" spans="1:23" ht="25.5" customHeight="1">
      <c r="A494" s="65" t="s">
        <v>58</v>
      </c>
      <c r="B494" s="8" t="s">
        <v>332</v>
      </c>
      <c r="C494" s="61"/>
      <c r="D494" s="10" t="s">
        <v>174</v>
      </c>
      <c r="E494" s="3" t="s">
        <v>30</v>
      </c>
      <c r="F494" s="42" t="s">
        <v>23</v>
      </c>
      <c r="G494" s="22" t="s">
        <v>4</v>
      </c>
      <c r="H494" s="37">
        <v>5.5955909090909098E-2</v>
      </c>
      <c r="I494" s="3">
        <v>44</v>
      </c>
      <c r="J494" s="27">
        <v>1.05652779294855E-2</v>
      </c>
      <c r="K494" s="27" t="str">
        <f>IF(OR(LEFT(G494,3)="SRM", LEFT(G494,3)="IRM", LEFT(G494,3)="CRM"),"", IF((J494*100/H494)&gt;5,"x",""))</f>
        <v>x</v>
      </c>
      <c r="L494" s="26">
        <f>2*J494</f>
        <v>2.1130555858971001E-2</v>
      </c>
      <c r="M494" s="20"/>
      <c r="N494" s="20"/>
      <c r="O494" s="58">
        <f>IF(F494="Repeatability","---", SQRT(L494^2+(N494*H494*0.01)^2)+ABS(M494)*0.01*H494)</f>
        <v>2.1130555858971001E-2</v>
      </c>
      <c r="P494" s="6">
        <f>IF(F494="Repeatability","---", O494*100/H494)</f>
        <v>37.762867590339951</v>
      </c>
      <c r="Q494" s="31">
        <f>IF(F494="Repeatability", "n/a",IF(E494="MG_P_KG",6,IF(E494="G_P_100G",2,"n/a")))</f>
        <v>6</v>
      </c>
      <c r="R494" s="34">
        <f>IF(Q494="n/a","-",2*(H494*2^(1-0.5*LOG(H494/(10^Q494))))/100)</f>
        <v>2.7635281798993442E-2</v>
      </c>
      <c r="S494" s="3">
        <f>IF(F494="Intermed. Precision","---",IF(LOG(J494/2)&lt;0,10^(TRUNC(LOG(J494/2))-1), 10^(TRUNC(LOG(J494/2)))))</f>
        <v>1E-3</v>
      </c>
      <c r="T494" s="4">
        <f>2*SQRT(2)*J494</f>
        <v>2.9883118676239058E-2</v>
      </c>
      <c r="U494" s="22" t="str">
        <f>IF(F494="Repeatability",10*J494,"---")</f>
        <v>---</v>
      </c>
      <c r="V494" s="22" t="str">
        <f>IF(AND(U494&gt;H494,U494&lt;&gt;"---"),"x","")</f>
        <v/>
      </c>
      <c r="W494" s="52">
        <v>42240</v>
      </c>
    </row>
    <row r="495" spans="1:23" ht="25.5" hidden="1" customHeight="1">
      <c r="A495" s="65" t="s">
        <v>117</v>
      </c>
      <c r="B495" s="8" t="s">
        <v>332</v>
      </c>
      <c r="C495" s="61"/>
      <c r="D495" s="10" t="s">
        <v>174</v>
      </c>
      <c r="E495" s="3" t="s">
        <v>30</v>
      </c>
      <c r="F495" s="42" t="s">
        <v>24</v>
      </c>
      <c r="G495" s="22" t="s">
        <v>25</v>
      </c>
      <c r="H495" s="37">
        <v>2.3407499999999999E-3</v>
      </c>
      <c r="I495" s="3">
        <v>40</v>
      </c>
      <c r="J495" s="27">
        <v>4.6652438307123902E-4</v>
      </c>
      <c r="K495" s="27" t="str">
        <f>IF(OR(LEFT(G495,3)="SRM", LEFT(G495,3)="IRM", LEFT(G495,3)="CRM"),"", IF((J495*100/H495)&gt;5,"x",""))</f>
        <v>x</v>
      </c>
      <c r="L495" s="26">
        <f>2*J495</f>
        <v>9.3304876614247803E-4</v>
      </c>
      <c r="M495" s="20"/>
      <c r="N495" s="20"/>
      <c r="O495" s="58" t="str">
        <f>IF(F495="Repeatability","---", SQRT(L495^2+(N495*H495*0.01)^2)+ABS(M495)*0.01*H495)</f>
        <v>---</v>
      </c>
      <c r="P495" s="6" t="str">
        <f>IF(F495="Repeatability","---", O495*100/H495)</f>
        <v>---</v>
      </c>
      <c r="Q495" s="31" t="str">
        <f>IF(F495="Repeatability", "n/a",IF(E495="MG_P_KG",6,IF(E495="G_P_100G",2,"n/a")))</f>
        <v>n/a</v>
      </c>
      <c r="R495" s="34" t="str">
        <f>IF(Q495="n/a","-",2*(H495*2^(1-0.5*LOG(H495/(10^Q495))))/100)</f>
        <v>-</v>
      </c>
      <c r="S495" s="3">
        <f>IF(F495="Intermed. Precision","---",IF(LOG(J495/2)&lt;0,10^(TRUNC(LOG(J495/2))-1), 10^(TRUNC(LOG(J495/2)))))</f>
        <v>1E-4</v>
      </c>
      <c r="T495" s="4">
        <f>2*SQRT(2)*J495</f>
        <v>1.3195302194341748E-3</v>
      </c>
      <c r="U495" s="22">
        <f>IF(F495="Repeatability",10*J495,"---")</f>
        <v>4.6652438307123898E-3</v>
      </c>
      <c r="V495" s="22" t="str">
        <f>IF(AND(U495&gt;H495,U495&lt;&gt;"---"),"x","")</f>
        <v>x</v>
      </c>
      <c r="W495" s="52">
        <v>42237</v>
      </c>
    </row>
    <row r="496" spans="1:23" ht="25.5" hidden="1" customHeight="1">
      <c r="A496" s="65" t="s">
        <v>128</v>
      </c>
      <c r="B496" s="8" t="s">
        <v>332</v>
      </c>
      <c r="C496" s="61"/>
      <c r="D496" s="10" t="s">
        <v>174</v>
      </c>
      <c r="E496" s="3" t="s">
        <v>30</v>
      </c>
      <c r="F496" s="42" t="s">
        <v>24</v>
      </c>
      <c r="G496" s="22" t="s">
        <v>25</v>
      </c>
      <c r="H496" s="37">
        <v>6.1961250000000002E-2</v>
      </c>
      <c r="I496" s="3">
        <v>40</v>
      </c>
      <c r="J496" s="27">
        <v>3.47496276958473E-3</v>
      </c>
      <c r="K496" s="27" t="str">
        <f>IF(OR(LEFT(G496,3)="SRM", LEFT(G496,3)="IRM", LEFT(G496,3)="CRM"),"", IF((J496*100/H496)&gt;5,"x",""))</f>
        <v>x</v>
      </c>
      <c r="L496" s="26">
        <f>2*J496</f>
        <v>6.94992553916946E-3</v>
      </c>
      <c r="M496" s="20"/>
      <c r="N496" s="20"/>
      <c r="O496" s="58" t="str">
        <f>IF(F496="Repeatability","---", SQRT(L496^2+(N496*H496*0.01)^2)+ABS(M496)*0.01*H496)</f>
        <v>---</v>
      </c>
      <c r="P496" s="6" t="str">
        <f>IF(F496="Repeatability","---", O496*100/H496)</f>
        <v>---</v>
      </c>
      <c r="Q496" s="31" t="str">
        <f>IF(F496="Repeatability", "n/a",IF(E496="MG_P_KG",6,IF(E496="G_P_100G",2,"n/a")))</f>
        <v>n/a</v>
      </c>
      <c r="R496" s="34" t="str">
        <f>IF(Q496="n/a","-",2*(H496*2^(1-0.5*LOG(H496/(10^Q496))))/100)</f>
        <v>-</v>
      </c>
      <c r="S496" s="3">
        <f>IF(F496="Intermed. Precision","---",IF(LOG(J496/2)&lt;0,10^(TRUNC(LOG(J496/2))-1), 10^(TRUNC(LOG(J496/2)))))</f>
        <v>1E-3</v>
      </c>
      <c r="T496" s="4">
        <f>2*SQRT(2)*J496</f>
        <v>9.8286789549765965E-3</v>
      </c>
      <c r="U496" s="22">
        <f>IF(F496="Repeatability",10*J496,"---")</f>
        <v>3.4749627695847302E-2</v>
      </c>
      <c r="V496" s="22" t="str">
        <f>IF(AND(U496&gt;H496,U496&lt;&gt;"---"),"x","")</f>
        <v/>
      </c>
      <c r="W496" s="52">
        <v>42288</v>
      </c>
    </row>
    <row r="497" spans="1:23" ht="25.5" hidden="1" customHeight="1">
      <c r="A497" s="65" t="s">
        <v>81</v>
      </c>
      <c r="B497" s="8" t="s">
        <v>332</v>
      </c>
      <c r="C497" s="61"/>
      <c r="D497" s="10" t="s">
        <v>174</v>
      </c>
      <c r="E497" s="3" t="s">
        <v>30</v>
      </c>
      <c r="F497" s="42" t="s">
        <v>24</v>
      </c>
      <c r="G497" s="22" t="s">
        <v>25</v>
      </c>
      <c r="H497" s="37">
        <v>1.7920555555555599E-2</v>
      </c>
      <c r="I497" s="3">
        <v>36</v>
      </c>
      <c r="J497" s="27">
        <v>4.2765648532957397E-3</v>
      </c>
      <c r="K497" s="27" t="str">
        <f>IF(OR(LEFT(G497,3)="SRM", LEFT(G497,3)="IRM", LEFT(G497,3)="CRM"),"", IF((J497*100/H497)&gt;5,"x",""))</f>
        <v>x</v>
      </c>
      <c r="L497" s="26">
        <f>2*J497</f>
        <v>8.5531297065914794E-3</v>
      </c>
      <c r="M497" s="20"/>
      <c r="N497" s="20"/>
      <c r="O497" s="58" t="str">
        <f>IF(F497="Repeatability","---", SQRT(L497^2+(N497*H497*0.01)^2)+ABS(M497)*0.01*H497)</f>
        <v>---</v>
      </c>
      <c r="P497" s="6" t="str">
        <f>IF(F497="Repeatability","---", O497*100/H497)</f>
        <v>---</v>
      </c>
      <c r="Q497" s="31" t="str">
        <f>IF(F497="Repeatability", "n/a",IF(E497="MG_P_KG",6,IF(E497="G_P_100G",2,"n/a")))</f>
        <v>n/a</v>
      </c>
      <c r="R497" s="34" t="str">
        <f>IF(Q497="n/a","-",2*(H497*2^(1-0.5*LOG(H497/(10^Q497))))/100)</f>
        <v>-</v>
      </c>
      <c r="S497" s="3">
        <f>IF(F497="Intermed. Precision","---",IF(LOG(J497/2)&lt;0,10^(TRUNC(LOG(J497/2))-1), 10^(TRUNC(LOG(J497/2)))))</f>
        <v>1E-3</v>
      </c>
      <c r="T497" s="4">
        <f>2*SQRT(2)*J497</f>
        <v>1.2095952031797882E-2</v>
      </c>
      <c r="U497" s="22">
        <f>IF(F497="Repeatability",10*J497,"---")</f>
        <v>4.2765648532957397E-2</v>
      </c>
      <c r="V497" s="22" t="str">
        <f>IF(AND(U497&gt;H497,U497&lt;&gt;"---"),"x","")</f>
        <v>x</v>
      </c>
      <c r="W497" s="52">
        <v>42269</v>
      </c>
    </row>
    <row r="498" spans="1:23" ht="25.5" customHeight="1">
      <c r="A498" s="65" t="s">
        <v>26</v>
      </c>
      <c r="B498" s="8" t="s">
        <v>332</v>
      </c>
      <c r="C498" s="61"/>
      <c r="D498" s="10" t="s">
        <v>174</v>
      </c>
      <c r="E498" s="3" t="s">
        <v>30</v>
      </c>
      <c r="F498" s="42" t="s">
        <v>23</v>
      </c>
      <c r="G498" s="22" t="s">
        <v>178</v>
      </c>
      <c r="H498" s="37">
        <v>1.8950497142857099</v>
      </c>
      <c r="I498" s="3">
        <v>35</v>
      </c>
      <c r="J498" s="27">
        <v>9.8608978516327897E-2</v>
      </c>
      <c r="K498" s="27" t="str">
        <f>IF(OR(LEFT(G498,3)="SRM", LEFT(G498,3)="IRM", LEFT(G498,3)="CRM"),"", IF((J498*100/H498)&gt;5,"x",""))</f>
        <v/>
      </c>
      <c r="L498" s="26">
        <f>2*J498</f>
        <v>0.19721795703265579</v>
      </c>
      <c r="M498" s="20"/>
      <c r="N498" s="20"/>
      <c r="O498" s="58">
        <f>IF(F498="Repeatability","---", SQRT(L498^2+(N498*H498*0.01)^2)+ABS(M498)*0.01*H498)</f>
        <v>0.19721795703265579</v>
      </c>
      <c r="P498" s="6">
        <f>IF(F498="Repeatability","---", O498*100/H498)</f>
        <v>10.407007032371816</v>
      </c>
      <c r="Q498" s="31">
        <f>IF(F498="Repeatability", "n/a",IF(E498="MG_P_KG",6,IF(E498="G_P_100G",2,"n/a")))</f>
        <v>6</v>
      </c>
      <c r="R498" s="34">
        <f>IF(Q498="n/a","-",2*(H498*2^(1-0.5*LOG(H498/(10^Q498))))/100)</f>
        <v>0.55078806476607101</v>
      </c>
      <c r="S498" s="3">
        <f>IF(F498="Intermed. Precision","---",IF(LOG(J498/2)&lt;0,10^(TRUNC(LOG(J498/2))-1), 10^(TRUNC(LOG(J498/2)))))</f>
        <v>0.01</v>
      </c>
      <c r="T498" s="4">
        <f>2*SQRT(2)*J498</f>
        <v>0.27890830957909618</v>
      </c>
      <c r="U498" s="22" t="str">
        <f>IF(F498="Repeatability",10*J498,"---")</f>
        <v>---</v>
      </c>
      <c r="V498" s="22" t="str">
        <f>IF(AND(U498&gt;H498,U498&lt;&gt;"---"),"x","")</f>
        <v/>
      </c>
      <c r="W498" s="52">
        <v>42285</v>
      </c>
    </row>
    <row r="499" spans="1:23" ht="25.5" customHeight="1">
      <c r="A499" s="65" t="s">
        <v>60</v>
      </c>
      <c r="B499" s="8" t="s">
        <v>332</v>
      </c>
      <c r="C499" s="61"/>
      <c r="D499" s="10" t="s">
        <v>174</v>
      </c>
      <c r="E499" s="3" t="s">
        <v>30</v>
      </c>
      <c r="F499" s="42" t="s">
        <v>23</v>
      </c>
      <c r="G499" s="22" t="s">
        <v>4</v>
      </c>
      <c r="H499" s="37">
        <v>7.5048823529411807E-2</v>
      </c>
      <c r="I499" s="3">
        <v>34</v>
      </c>
      <c r="J499" s="27">
        <v>8.1291863423245108E-3</v>
      </c>
      <c r="K499" s="27" t="str">
        <f>IF(OR(LEFT(G499,3)="SRM", LEFT(G499,3)="IRM", LEFT(G499,3)="CRM"),"", IF((J499*100/H499)&gt;5,"x",""))</f>
        <v>x</v>
      </c>
      <c r="L499" s="26">
        <f>2*J499</f>
        <v>1.6258372684649022E-2</v>
      </c>
      <c r="M499" s="20"/>
      <c r="N499" s="20"/>
      <c r="O499" s="58">
        <f>IF(F499="Repeatability","---", SQRT(L499^2+(N499*H499*0.01)^2)+ABS(M499)*0.01*H499)</f>
        <v>1.6258372684649022E-2</v>
      </c>
      <c r="P499" s="6">
        <f>IF(F499="Repeatability","---", O499*100/H499)</f>
        <v>21.663727584320263</v>
      </c>
      <c r="Q499" s="31">
        <f>IF(F499="Repeatability", "n/a",IF(E499="MG_P_KG",6,IF(E499="G_P_100G",2,"n/a")))</f>
        <v>6</v>
      </c>
      <c r="R499" s="34">
        <f>IF(Q499="n/a","-",2*(H499*2^(1-0.5*LOG(H499/(10^Q499))))/100)</f>
        <v>3.5462673949904211E-2</v>
      </c>
      <c r="S499" s="3">
        <f>IF(F499="Intermed. Precision","---",IF(LOG(J499/2)&lt;0,10^(TRUNC(LOG(J499/2))-1), 10^(TRUNC(LOG(J499/2)))))</f>
        <v>1E-3</v>
      </c>
      <c r="T499" s="4">
        <f>2*SQRT(2)*J499</f>
        <v>2.2992811152746914E-2</v>
      </c>
      <c r="U499" s="22" t="str">
        <f>IF(F499="Repeatability",10*J499,"---")</f>
        <v>---</v>
      </c>
      <c r="V499" s="22" t="str">
        <f>IF(AND(U499&gt;H499,U499&lt;&gt;"---"),"x","")</f>
        <v/>
      </c>
      <c r="W499" s="52">
        <v>42280</v>
      </c>
    </row>
    <row r="500" spans="1:23" ht="25.5" hidden="1" customHeight="1">
      <c r="A500" s="65" t="s">
        <v>78</v>
      </c>
      <c r="B500" s="8" t="s">
        <v>332</v>
      </c>
      <c r="C500" s="61"/>
      <c r="D500" s="10" t="s">
        <v>174</v>
      </c>
      <c r="E500" s="3" t="s">
        <v>30</v>
      </c>
      <c r="F500" s="42" t="s">
        <v>24</v>
      </c>
      <c r="G500" s="22" t="s">
        <v>25</v>
      </c>
      <c r="H500" s="37">
        <v>0.16212799999999999</v>
      </c>
      <c r="I500" s="3">
        <v>30</v>
      </c>
      <c r="J500" s="27">
        <v>7.8303234288246305E-3</v>
      </c>
      <c r="K500" s="27" t="str">
        <f>IF(OR(LEFT(G500,3)="SRM", LEFT(G500,3)="IRM", LEFT(G500,3)="CRM"),"", IF((J500*100/H500)&gt;5,"x",""))</f>
        <v/>
      </c>
      <c r="L500" s="26">
        <f>2*J500</f>
        <v>1.5660646857649261E-2</v>
      </c>
      <c r="M500" s="20"/>
      <c r="N500" s="20"/>
      <c r="O500" s="58" t="str">
        <f>IF(F500="Repeatability","---", SQRT(L500^2+(N500*H500*0.01)^2)+ABS(M500)*0.01*H500)</f>
        <v>---</v>
      </c>
      <c r="P500" s="6" t="str">
        <f>IF(F500="Repeatability","---", O500*100/H500)</f>
        <v>---</v>
      </c>
      <c r="Q500" s="31" t="str">
        <f>IF(F500="Repeatability", "n/a",IF(E500="MG_P_KG",6,IF(E500="G_P_100G",2,"n/a")))</f>
        <v>n/a</v>
      </c>
      <c r="R500" s="34" t="str">
        <f>IF(Q500="n/a","-",2*(H500*2^(1-0.5*LOG(H500/(10^Q500))))/100)</f>
        <v>-</v>
      </c>
      <c r="S500" s="3">
        <f>IF(F500="Intermed. Precision","---",IF(LOG(J500/2)&lt;0,10^(TRUNC(LOG(J500/2))-1), 10^(TRUNC(LOG(J500/2)))))</f>
        <v>1E-3</v>
      </c>
      <c r="T500" s="4">
        <f>2*SQRT(2)*J500</f>
        <v>2.2147499181623179E-2</v>
      </c>
      <c r="U500" s="22">
        <f>IF(F500="Repeatability",10*J500,"---")</f>
        <v>7.8303234288246301E-2</v>
      </c>
      <c r="V500" s="22" t="str">
        <f>IF(AND(U500&gt;H500,U500&lt;&gt;"---"),"x","")</f>
        <v/>
      </c>
      <c r="W500" s="52">
        <v>42255</v>
      </c>
    </row>
    <row r="501" spans="1:23" ht="25.5" customHeight="1">
      <c r="A501" s="65" t="s">
        <v>81</v>
      </c>
      <c r="B501" s="8" t="s">
        <v>332</v>
      </c>
      <c r="C501" s="61"/>
      <c r="D501" s="10" t="s">
        <v>174</v>
      </c>
      <c r="E501" s="3" t="s">
        <v>30</v>
      </c>
      <c r="F501" s="42" t="s">
        <v>23</v>
      </c>
      <c r="G501" s="22" t="s">
        <v>4</v>
      </c>
      <c r="H501" s="37">
        <v>2.4093666666666701E-2</v>
      </c>
      <c r="I501" s="3">
        <v>30</v>
      </c>
      <c r="J501" s="27">
        <v>6.1564236100731902E-3</v>
      </c>
      <c r="K501" s="27" t="str">
        <f>IF(OR(LEFT(G501,3)="SRM", LEFT(G501,3)="IRM", LEFT(G501,3)="CRM"),"", IF((J501*100/H501)&gt;5,"x",""))</f>
        <v>x</v>
      </c>
      <c r="L501" s="26">
        <f>2*J501</f>
        <v>1.231284722014638E-2</v>
      </c>
      <c r="M501" s="20"/>
      <c r="N501" s="20"/>
      <c r="O501" s="58">
        <f>IF(F501="Repeatability","---", SQRT(L501^2+(N501*H501*0.01)^2)+ABS(M501)*0.01*H501)</f>
        <v>1.231284722014638E-2</v>
      </c>
      <c r="P501" s="6">
        <f>IF(F501="Repeatability","---", O501*100/H501)</f>
        <v>51.10408220754983</v>
      </c>
      <c r="Q501" s="31">
        <f>IF(F501="Repeatability", "n/a",IF(E501="MG_P_KG",6,IF(E501="G_P_100G",2,"n/a")))</f>
        <v>6</v>
      </c>
      <c r="R501" s="34">
        <f>IF(Q501="n/a","-",2*(H501*2^(1-0.5*LOG(H501/(10^Q501))))/100)</f>
        <v>1.3508301887243885E-2</v>
      </c>
      <c r="S501" s="3">
        <f>IF(F501="Intermed. Precision","---",IF(LOG(J501/2)&lt;0,10^(TRUNC(LOG(J501/2))-1), 10^(TRUNC(LOG(J501/2)))))</f>
        <v>1E-3</v>
      </c>
      <c r="T501" s="4">
        <f>2*SQRT(2)*J501</f>
        <v>1.7412995530158876E-2</v>
      </c>
      <c r="U501" s="22" t="str">
        <f>IF(F501="Repeatability",10*J501,"---")</f>
        <v>---</v>
      </c>
      <c r="V501" s="22" t="str">
        <f>IF(AND(U501&gt;H501,U501&lt;&gt;"---"),"x","")</f>
        <v/>
      </c>
      <c r="W501" s="52">
        <v>42268</v>
      </c>
    </row>
    <row r="502" spans="1:23" ht="25.5" customHeight="1">
      <c r="A502" s="65" t="s">
        <v>69</v>
      </c>
      <c r="B502" s="8" t="s">
        <v>332</v>
      </c>
      <c r="C502" s="61"/>
      <c r="D502" s="10" t="s">
        <v>174</v>
      </c>
      <c r="E502" s="3" t="s">
        <v>30</v>
      </c>
      <c r="F502" s="42" t="s">
        <v>23</v>
      </c>
      <c r="G502" s="22" t="s">
        <v>4</v>
      </c>
      <c r="H502" s="37">
        <v>2.6763448275862099E-2</v>
      </c>
      <c r="I502" s="3">
        <v>29</v>
      </c>
      <c r="J502" s="27">
        <v>4.3574401295667399E-3</v>
      </c>
      <c r="K502" s="27" t="str">
        <f>IF(OR(LEFT(G502,3)="SRM", LEFT(G502,3)="IRM", LEFT(G502,3)="CRM"),"", IF((J502*100/H502)&gt;5,"x",""))</f>
        <v>x</v>
      </c>
      <c r="L502" s="26">
        <f>2*J502</f>
        <v>8.7148802591334798E-3</v>
      </c>
      <c r="M502" s="20"/>
      <c r="N502" s="20"/>
      <c r="O502" s="58">
        <f>IF(F502="Repeatability","---", SQRT(L502^2+(N502*H502*0.01)^2)+ABS(M502)*0.01*H502)</f>
        <v>8.7148802591334798E-3</v>
      </c>
      <c r="P502" s="6">
        <f>IF(F502="Repeatability","---", O502*100/H502)</f>
        <v>32.562621114086454</v>
      </c>
      <c r="Q502" s="31">
        <f>IF(F502="Repeatability", "n/a",IF(E502="MG_P_KG",6,IF(E502="G_P_100G",2,"n/a")))</f>
        <v>6</v>
      </c>
      <c r="R502" s="34">
        <f>IF(Q502="n/a","-",2*(H502*2^(1-0.5*LOG(H502/(10^Q502))))/100)</f>
        <v>1.4769661733746924E-2</v>
      </c>
      <c r="S502" s="3">
        <f>IF(F502="Intermed. Precision","---",IF(LOG(J502/2)&lt;0,10^(TRUNC(LOG(J502/2))-1), 10^(TRUNC(LOG(J502/2)))))</f>
        <v>1E-3</v>
      </c>
      <c r="T502" s="4">
        <f>2*SQRT(2)*J502</f>
        <v>1.2324701856924121E-2</v>
      </c>
      <c r="U502" s="22" t="str">
        <f>IF(F502="Repeatability",10*J502,"---")</f>
        <v>---</v>
      </c>
      <c r="V502" s="22" t="str">
        <f>IF(AND(U502&gt;H502,U502&lt;&gt;"---"),"x","")</f>
        <v/>
      </c>
      <c r="W502" s="52">
        <v>42270</v>
      </c>
    </row>
    <row r="503" spans="1:23" ht="25.5" customHeight="1">
      <c r="A503" s="65" t="s">
        <v>128</v>
      </c>
      <c r="B503" s="8" t="s">
        <v>332</v>
      </c>
      <c r="C503" s="61"/>
      <c r="D503" s="10" t="s">
        <v>174</v>
      </c>
      <c r="E503" s="3" t="s">
        <v>30</v>
      </c>
      <c r="F503" s="42" t="s">
        <v>23</v>
      </c>
      <c r="G503" s="22" t="s">
        <v>4</v>
      </c>
      <c r="H503" s="37">
        <v>4.3926071428571398E-2</v>
      </c>
      <c r="I503" s="3">
        <v>28</v>
      </c>
      <c r="J503" s="27">
        <v>5.0599936476527002E-3</v>
      </c>
      <c r="K503" s="27" t="str">
        <f>IF(OR(LEFT(G503,3)="SRM", LEFT(G503,3)="IRM", LEFT(G503,3)="CRM"),"", IF((J503*100/H503)&gt;5,"x",""))</f>
        <v>x</v>
      </c>
      <c r="L503" s="26">
        <f>2*J503</f>
        <v>1.01199872953054E-2</v>
      </c>
      <c r="M503" s="20"/>
      <c r="N503" s="20"/>
      <c r="O503" s="58">
        <f>IF(F503="Repeatability","---", SQRT(L503^2+(N503*H503*0.01)^2)+ABS(M503)*0.01*H503)</f>
        <v>1.01199872953054E-2</v>
      </c>
      <c r="P503" s="6">
        <f>IF(F503="Repeatability","---", O503*100/H503)</f>
        <v>23.038680597151984</v>
      </c>
      <c r="Q503" s="31">
        <f>IF(F503="Repeatability", "n/a",IF(E503="MG_P_KG",6,IF(E503="G_P_100G",2,"n/a")))</f>
        <v>6</v>
      </c>
      <c r="R503" s="34">
        <f>IF(Q503="n/a","-",2*(H503*2^(1-0.5*LOG(H503/(10^Q503))))/100)</f>
        <v>2.2498987907751691E-2</v>
      </c>
      <c r="S503" s="3">
        <f>IF(F503="Intermed. Precision","---",IF(LOG(J503/2)&lt;0,10^(TRUNC(LOG(J503/2))-1), 10^(TRUNC(LOG(J503/2)))))</f>
        <v>1E-3</v>
      </c>
      <c r="T503" s="4">
        <f>2*SQRT(2)*J503</f>
        <v>1.4311823284064315E-2</v>
      </c>
      <c r="U503" s="22" t="str">
        <f>IF(F503="Repeatability",10*J503,"---")</f>
        <v>---</v>
      </c>
      <c r="V503" s="22" t="str">
        <f>IF(AND(U503&gt;H503,U503&lt;&gt;"---"),"x","")</f>
        <v/>
      </c>
      <c r="W503" s="52">
        <v>42287</v>
      </c>
    </row>
    <row r="504" spans="1:23" ht="25.5" hidden="1" customHeight="1">
      <c r="A504" s="65" t="s">
        <v>55</v>
      </c>
      <c r="B504" s="8" t="s">
        <v>332</v>
      </c>
      <c r="C504" s="61"/>
      <c r="D504" s="10" t="s">
        <v>174</v>
      </c>
      <c r="E504" s="3" t="s">
        <v>30</v>
      </c>
      <c r="F504" s="42" t="s">
        <v>24</v>
      </c>
      <c r="G504" s="22" t="s">
        <v>25</v>
      </c>
      <c r="H504" s="37">
        <v>6.0644444444444397E-2</v>
      </c>
      <c r="I504" s="3">
        <v>27</v>
      </c>
      <c r="J504" s="27">
        <v>4.5875996305661196E-3</v>
      </c>
      <c r="K504" s="27" t="str">
        <f>IF(OR(LEFT(G504,3)="SRM", LEFT(G504,3)="IRM", LEFT(G504,3)="CRM"),"", IF((J504*100/H504)&gt;5,"x",""))</f>
        <v>x</v>
      </c>
      <c r="L504" s="26">
        <f>2*J504</f>
        <v>9.1751992611322393E-3</v>
      </c>
      <c r="M504" s="20"/>
      <c r="N504" s="20"/>
      <c r="O504" s="58" t="str">
        <f>IF(F504="Repeatability","---", SQRT(L504^2+(N504*H504*0.01)^2)+ABS(M504)*0.01*H504)</f>
        <v>---</v>
      </c>
      <c r="P504" s="6" t="str">
        <f>IF(F504="Repeatability","---", O504*100/H504)</f>
        <v>---</v>
      </c>
      <c r="Q504" s="31" t="str">
        <f>IF(F504="Repeatability", "n/a",IF(E504="MG_P_KG",6,IF(E504="G_P_100G",2,"n/a")))</f>
        <v>n/a</v>
      </c>
      <c r="R504" s="34" t="str">
        <f>IF(Q504="n/a","-",2*(H504*2^(1-0.5*LOG(H504/(10^Q504))))/100)</f>
        <v>-</v>
      </c>
      <c r="S504" s="3">
        <f>IF(F504="Intermed. Precision","---",IF(LOG(J504/2)&lt;0,10^(TRUNC(LOG(J504/2))-1), 10^(TRUNC(LOG(J504/2)))))</f>
        <v>1E-3</v>
      </c>
      <c r="T504" s="4">
        <f>2*SQRT(2)*J504</f>
        <v>1.2975691232568814E-2</v>
      </c>
      <c r="U504" s="22">
        <f>IF(F504="Repeatability",10*J504,"---")</f>
        <v>4.5875996305661193E-2</v>
      </c>
      <c r="V504" s="22" t="str">
        <f>IF(AND(U504&gt;H504,U504&lt;&gt;"---"),"x","")</f>
        <v/>
      </c>
      <c r="W504" s="52">
        <v>42231</v>
      </c>
    </row>
    <row r="505" spans="1:23" ht="25.5" hidden="1" customHeight="1">
      <c r="A505" s="65" t="s">
        <v>99</v>
      </c>
      <c r="B505" s="8" t="s">
        <v>332</v>
      </c>
      <c r="C505" s="61"/>
      <c r="D505" s="10" t="s">
        <v>174</v>
      </c>
      <c r="E505" s="3" t="s">
        <v>30</v>
      </c>
      <c r="F505" s="42" t="s">
        <v>24</v>
      </c>
      <c r="G505" s="22" t="s">
        <v>25</v>
      </c>
      <c r="H505" s="37">
        <v>0.39670307692307699</v>
      </c>
      <c r="I505" s="3">
        <v>26</v>
      </c>
      <c r="J505" s="27">
        <v>9.9677914959981108E-3</v>
      </c>
      <c r="K505" s="27" t="str">
        <f>IF(OR(LEFT(G505,3)="SRM", LEFT(G505,3)="IRM", LEFT(G505,3)="CRM"),"", IF((J505*100/H505)&gt;5,"x",""))</f>
        <v/>
      </c>
      <c r="L505" s="26">
        <f>2*J505</f>
        <v>1.9935582991996222E-2</v>
      </c>
      <c r="M505" s="20"/>
      <c r="N505" s="20"/>
      <c r="O505" s="58" t="str">
        <f>IF(F505="Repeatability","---", SQRT(L505^2+(N505*H505*0.01)^2)+ABS(M505)*0.01*H505)</f>
        <v>---</v>
      </c>
      <c r="P505" s="6" t="str">
        <f>IF(F505="Repeatability","---", O505*100/H505)</f>
        <v>---</v>
      </c>
      <c r="Q505" s="31" t="str">
        <f>IF(F505="Repeatability", "n/a",IF(E505="MG_P_KG",6,IF(E505="G_P_100G",2,"n/a")))</f>
        <v>n/a</v>
      </c>
      <c r="R505" s="34" t="str">
        <f>IF(Q505="n/a","-",2*(H505*2^(1-0.5*LOG(H505/(10^Q505))))/100)</f>
        <v>-</v>
      </c>
      <c r="S505" s="3">
        <f>IF(F505="Intermed. Precision","---",IF(LOG(J505/2)&lt;0,10^(TRUNC(LOG(J505/2))-1), 10^(TRUNC(LOG(J505/2)))))</f>
        <v>1E-3</v>
      </c>
      <c r="T505" s="4">
        <f>2*SQRT(2)*J505</f>
        <v>2.8193171841095464E-2</v>
      </c>
      <c r="U505" s="22">
        <f>IF(F505="Repeatability",10*J505,"---")</f>
        <v>9.9677914959981101E-2</v>
      </c>
      <c r="V505" s="22" t="str">
        <f>IF(AND(U505&gt;H505,U505&lt;&gt;"---"),"x","")</f>
        <v/>
      </c>
      <c r="W505" s="52">
        <v>42245</v>
      </c>
    </row>
    <row r="506" spans="1:23" ht="25.5" hidden="1" customHeight="1">
      <c r="A506" s="65" t="s">
        <v>60</v>
      </c>
      <c r="B506" s="8" t="s">
        <v>332</v>
      </c>
      <c r="C506" s="61"/>
      <c r="D506" s="10" t="s">
        <v>174</v>
      </c>
      <c r="E506" s="3" t="s">
        <v>30</v>
      </c>
      <c r="F506" s="42" t="s">
        <v>24</v>
      </c>
      <c r="G506" s="22" t="s">
        <v>25</v>
      </c>
      <c r="H506" s="37">
        <v>6.13036E-2</v>
      </c>
      <c r="I506" s="3">
        <v>25</v>
      </c>
      <c r="J506" s="27">
        <v>4.0936353037367597E-3</v>
      </c>
      <c r="K506" s="27" t="str">
        <f>IF(OR(LEFT(G506,3)="SRM", LEFT(G506,3)="IRM", LEFT(G506,3)="CRM"),"", IF((J506*100/H506)&gt;5,"x",""))</f>
        <v>x</v>
      </c>
      <c r="L506" s="26">
        <f>2*J506</f>
        <v>8.1872706074735194E-3</v>
      </c>
      <c r="M506" s="20"/>
      <c r="N506" s="20"/>
      <c r="O506" s="58" t="str">
        <f>IF(F506="Repeatability","---", SQRT(L506^2+(N506*H506*0.01)^2)+ABS(M506)*0.01*H506)</f>
        <v>---</v>
      </c>
      <c r="P506" s="6" t="str">
        <f>IF(F506="Repeatability","---", O506*100/H506)</f>
        <v>---</v>
      </c>
      <c r="Q506" s="31" t="str">
        <f>IF(F506="Repeatability", "n/a",IF(E506="MG_P_KG",6,IF(E506="G_P_100G",2,"n/a")))</f>
        <v>n/a</v>
      </c>
      <c r="R506" s="34" t="str">
        <f>IF(Q506="n/a","-",2*(H506*2^(1-0.5*LOG(H506/(10^Q506))))/100)</f>
        <v>-</v>
      </c>
      <c r="S506" s="3">
        <f>IF(F506="Intermed. Precision","---",IF(LOG(J506/2)&lt;0,10^(TRUNC(LOG(J506/2))-1), 10^(TRUNC(LOG(J506/2)))))</f>
        <v>1E-3</v>
      </c>
      <c r="T506" s="4">
        <f>2*SQRT(2)*J506</f>
        <v>1.1578549131907661E-2</v>
      </c>
      <c r="U506" s="22">
        <f>IF(F506="Repeatability",10*J506,"---")</f>
        <v>4.0936353037367597E-2</v>
      </c>
      <c r="V506" s="22" t="str">
        <f>IF(AND(U506&gt;H506,U506&lt;&gt;"---"),"x","")</f>
        <v/>
      </c>
      <c r="W506" s="52">
        <v>42281</v>
      </c>
    </row>
    <row r="507" spans="1:23" ht="25.5" customHeight="1">
      <c r="A507" s="65" t="s">
        <v>71</v>
      </c>
      <c r="B507" s="8" t="s">
        <v>332</v>
      </c>
      <c r="C507" s="61"/>
      <c r="D507" s="10" t="s">
        <v>174</v>
      </c>
      <c r="E507" s="3" t="s">
        <v>30</v>
      </c>
      <c r="F507" s="42" t="s">
        <v>23</v>
      </c>
      <c r="G507" s="22" t="s">
        <v>4</v>
      </c>
      <c r="H507" s="37">
        <v>1.9914999999999999E-2</v>
      </c>
      <c r="I507" s="3">
        <v>24</v>
      </c>
      <c r="J507" s="27">
        <v>4.4925410404357997E-3</v>
      </c>
      <c r="K507" s="27" t="str">
        <f>IF(OR(LEFT(G507,3)="SRM", LEFT(G507,3)="IRM", LEFT(G507,3)="CRM"),"", IF((J507*100/H507)&gt;5,"x",""))</f>
        <v>x</v>
      </c>
      <c r="L507" s="26">
        <f>2*J507</f>
        <v>8.9850820808715995E-3</v>
      </c>
      <c r="M507" s="20"/>
      <c r="N507" s="20"/>
      <c r="O507" s="58">
        <f>IF(F507="Repeatability","---", SQRT(L507^2+(N507*H507*0.01)^2)+ABS(M507)*0.01*H507)</f>
        <v>8.9850820808715995E-3</v>
      </c>
      <c r="P507" s="6">
        <f>IF(F507="Repeatability","---", O507*100/H507)</f>
        <v>45.117158327248809</v>
      </c>
      <c r="Q507" s="31">
        <f>IF(F507="Repeatability", "n/a",IF(E507="MG_P_KG",6,IF(E507="G_P_100G",2,"n/a")))</f>
        <v>6</v>
      </c>
      <c r="R507" s="34">
        <f>IF(Q507="n/a","-",2*(H507*2^(1-0.5*LOG(H507/(10^Q507))))/100)</f>
        <v>1.1490241610910128E-2</v>
      </c>
      <c r="S507" s="3">
        <f>IF(F507="Intermed. Precision","---",IF(LOG(J507/2)&lt;0,10^(TRUNC(LOG(J507/2))-1), 10^(TRUNC(LOG(J507/2)))))</f>
        <v>1E-3</v>
      </c>
      <c r="T507" s="4">
        <f>2*SQRT(2)*J507</f>
        <v>1.2706824937804088E-2</v>
      </c>
      <c r="U507" s="22" t="str">
        <f>IF(F507="Repeatability",10*J507,"---")</f>
        <v>---</v>
      </c>
      <c r="V507" s="22" t="str">
        <f>IF(AND(U507&gt;H507,U507&lt;&gt;"---"),"x","")</f>
        <v/>
      </c>
      <c r="W507" s="52">
        <v>42232</v>
      </c>
    </row>
    <row r="508" spans="1:23" ht="25.5" hidden="1" customHeight="1">
      <c r="A508" s="65" t="s">
        <v>74</v>
      </c>
      <c r="B508" s="8" t="s">
        <v>332</v>
      </c>
      <c r="C508" s="61"/>
      <c r="D508" s="10" t="s">
        <v>174</v>
      </c>
      <c r="E508" s="3" t="s">
        <v>30</v>
      </c>
      <c r="F508" s="42" t="s">
        <v>24</v>
      </c>
      <c r="G508" s="22" t="s">
        <v>25</v>
      </c>
      <c r="H508" s="37">
        <v>3.9245500000000003E-2</v>
      </c>
      <c r="I508" s="3">
        <v>20</v>
      </c>
      <c r="J508" s="27">
        <v>8.9749739553939695E-3</v>
      </c>
      <c r="K508" s="27" t="str">
        <f>IF(OR(LEFT(G508,3)="SRM", LEFT(G508,3)="IRM", LEFT(G508,3)="CRM"),"", IF((J508*100/H508)&gt;5,"x",""))</f>
        <v>x</v>
      </c>
      <c r="L508" s="26">
        <f>2*J508</f>
        <v>1.7949947910787939E-2</v>
      </c>
      <c r="M508" s="20"/>
      <c r="N508" s="20"/>
      <c r="O508" s="58" t="str">
        <f>IF(F508="Repeatability","---", SQRT(L508^2+(N508*H508*0.01)^2)+ABS(M508)*0.01*H508)</f>
        <v>---</v>
      </c>
      <c r="P508" s="6" t="str">
        <f>IF(F508="Repeatability","---", O508*100/H508)</f>
        <v>---</v>
      </c>
      <c r="Q508" s="31" t="str">
        <f>IF(F508="Repeatability", "n/a",IF(E508="MG_P_KG",6,IF(E508="G_P_100G",2,"n/a")))</f>
        <v>n/a</v>
      </c>
      <c r="R508" s="34" t="str">
        <f>IF(Q508="n/a","-",2*(H508*2^(1-0.5*LOG(H508/(10^Q508))))/100)</f>
        <v>-</v>
      </c>
      <c r="S508" s="3">
        <f>IF(F508="Intermed. Precision","---",IF(LOG(J508/2)&lt;0,10^(TRUNC(LOG(J508/2))-1), 10^(TRUNC(LOG(J508/2)))))</f>
        <v>1E-3</v>
      </c>
      <c r="T508" s="4">
        <f>2*SQRT(2)*J508</f>
        <v>2.5385059779326907E-2</v>
      </c>
      <c r="U508" s="22">
        <f>IF(F508="Repeatability",10*J508,"---")</f>
        <v>8.9749739553939695E-2</v>
      </c>
      <c r="V508" s="22" t="str">
        <f>IF(AND(U508&gt;H508,U508&lt;&gt;"---"),"x","")</f>
        <v>x</v>
      </c>
      <c r="W508" s="52">
        <v>42239</v>
      </c>
    </row>
    <row r="509" spans="1:23" ht="25.5" hidden="1" customHeight="1">
      <c r="A509" s="65" t="s">
        <v>102</v>
      </c>
      <c r="B509" s="8" t="s">
        <v>332</v>
      </c>
      <c r="C509" s="61"/>
      <c r="D509" s="10" t="s">
        <v>174</v>
      </c>
      <c r="E509" s="3" t="s">
        <v>30</v>
      </c>
      <c r="F509" s="42" t="s">
        <v>24</v>
      </c>
      <c r="G509" s="22" t="s">
        <v>25</v>
      </c>
      <c r="H509" s="37">
        <v>5.0476842105263202E-2</v>
      </c>
      <c r="I509" s="3">
        <v>19</v>
      </c>
      <c r="J509" s="27">
        <v>8.97106107671246E-3</v>
      </c>
      <c r="K509" s="27" t="str">
        <f>IF(OR(LEFT(G509,3)="SRM", LEFT(G509,3)="IRM", LEFT(G509,3)="CRM"),"", IF((J509*100/H509)&gt;5,"x",""))</f>
        <v>x</v>
      </c>
      <c r="L509" s="26">
        <f>2*J509</f>
        <v>1.794212215342492E-2</v>
      </c>
      <c r="M509" s="20"/>
      <c r="N509" s="20"/>
      <c r="O509" s="58" t="str">
        <f>IF(F509="Repeatability","---", SQRT(L509^2+(N509*H509*0.01)^2)+ABS(M509)*0.01*H509)</f>
        <v>---</v>
      </c>
      <c r="P509" s="6" t="str">
        <f>IF(F509="Repeatability","---", O509*100/H509)</f>
        <v>---</v>
      </c>
      <c r="Q509" s="31" t="str">
        <f>IF(F509="Repeatability", "n/a",IF(E509="MG_P_KG",6,IF(E509="G_P_100G",2,"n/a")))</f>
        <v>n/a</v>
      </c>
      <c r="R509" s="34" t="str">
        <f>IF(Q509="n/a","-",2*(H509*2^(1-0.5*LOG(H509/(10^Q509))))/100)</f>
        <v>-</v>
      </c>
      <c r="S509" s="3">
        <f>IF(F509="Intermed. Precision","---",IF(LOG(J509/2)&lt;0,10^(TRUNC(LOG(J509/2))-1), 10^(TRUNC(LOG(J509/2)))))</f>
        <v>1E-3</v>
      </c>
      <c r="T509" s="4">
        <f>2*SQRT(2)*J509</f>
        <v>2.5373992487128284E-2</v>
      </c>
      <c r="U509" s="22">
        <f>IF(F509="Repeatability",10*J509,"---")</f>
        <v>8.9710610767124596E-2</v>
      </c>
      <c r="V509" s="22" t="str">
        <f>IF(AND(U509&gt;H509,U509&lt;&gt;"---"),"x","")</f>
        <v>x</v>
      </c>
      <c r="W509" s="52">
        <v>42251</v>
      </c>
    </row>
    <row r="510" spans="1:23" ht="25.5" hidden="1" customHeight="1">
      <c r="A510" s="65" t="s">
        <v>79</v>
      </c>
      <c r="B510" s="8" t="s">
        <v>332</v>
      </c>
      <c r="C510" s="61"/>
      <c r="D510" s="10" t="s">
        <v>174</v>
      </c>
      <c r="E510" s="3" t="s">
        <v>30</v>
      </c>
      <c r="F510" s="42" t="s">
        <v>24</v>
      </c>
      <c r="G510" s="22" t="s">
        <v>25</v>
      </c>
      <c r="H510" s="37">
        <v>2.1662631578947399E-2</v>
      </c>
      <c r="I510" s="3">
        <v>19</v>
      </c>
      <c r="J510" s="27">
        <v>3.6608084381803698E-3</v>
      </c>
      <c r="K510" s="27" t="str">
        <f>IF(OR(LEFT(G510,3)="SRM", LEFT(G510,3)="IRM", LEFT(G510,3)="CRM"),"", IF((J510*100/H510)&gt;5,"x",""))</f>
        <v>x</v>
      </c>
      <c r="L510" s="26">
        <f>2*J510</f>
        <v>7.3216168763607396E-3</v>
      </c>
      <c r="M510" s="20"/>
      <c r="N510" s="20"/>
      <c r="O510" s="58" t="str">
        <f>IF(F510="Repeatability","---", SQRT(L510^2+(N510*H510*0.01)^2)+ABS(M510)*0.01*H510)</f>
        <v>---</v>
      </c>
      <c r="P510" s="6" t="str">
        <f>IF(F510="Repeatability","---", O510*100/H510)</f>
        <v>---</v>
      </c>
      <c r="Q510" s="31" t="str">
        <f>IF(F510="Repeatability", "n/a",IF(E510="MG_P_KG",6,IF(E510="G_P_100G",2,"n/a")))</f>
        <v>n/a</v>
      </c>
      <c r="R510" s="34" t="str">
        <f>IF(Q510="n/a","-",2*(H510*2^(1-0.5*LOG(H510/(10^Q510))))/100)</f>
        <v>-</v>
      </c>
      <c r="S510" s="3">
        <f>IF(F510="Intermed. Precision","---",IF(LOG(J510/2)&lt;0,10^(TRUNC(LOG(J510/2))-1), 10^(TRUNC(LOG(J510/2)))))</f>
        <v>1E-3</v>
      </c>
      <c r="T510" s="4">
        <f>2*SQRT(2)*J510</f>
        <v>1.0354329885049095E-2</v>
      </c>
      <c r="U510" s="22">
        <f>IF(F510="Repeatability",10*J510,"---")</f>
        <v>3.6608084381803699E-2</v>
      </c>
      <c r="V510" s="22" t="str">
        <f>IF(AND(U510&gt;H510,U510&lt;&gt;"---"),"x","")</f>
        <v>x</v>
      </c>
      <c r="W510" s="52">
        <v>42260</v>
      </c>
    </row>
    <row r="511" spans="1:23" ht="25.5" hidden="1" customHeight="1">
      <c r="A511" s="65" t="s">
        <v>161</v>
      </c>
      <c r="B511" s="8" t="s">
        <v>332</v>
      </c>
      <c r="C511" s="61"/>
      <c r="D511" s="10" t="s">
        <v>174</v>
      </c>
      <c r="E511" s="3" t="s">
        <v>30</v>
      </c>
      <c r="F511" s="42" t="s">
        <v>24</v>
      </c>
      <c r="G511" s="22" t="s">
        <v>25</v>
      </c>
      <c r="H511" s="37">
        <v>3.2976111111111102E-2</v>
      </c>
      <c r="I511" s="3">
        <v>18</v>
      </c>
      <c r="J511" s="27">
        <v>5.7796746352099197E-3</v>
      </c>
      <c r="K511" s="27" t="str">
        <f>IF(OR(LEFT(G511,3)="SRM", LEFT(G511,3)="IRM", LEFT(G511,3)="CRM"),"", IF((J511*100/H511)&gt;5,"x",""))</f>
        <v>x</v>
      </c>
      <c r="L511" s="26">
        <f>2*J511</f>
        <v>1.1559349270419839E-2</v>
      </c>
      <c r="M511" s="20"/>
      <c r="N511" s="20"/>
      <c r="O511" s="58" t="str">
        <f>IF(F511="Repeatability","---", SQRT(L511^2+(N511*H511*0.01)^2)+ABS(M511)*0.01*H511)</f>
        <v>---</v>
      </c>
      <c r="P511" s="6" t="str">
        <f>IF(F511="Repeatability","---", O511*100/H511)</f>
        <v>---</v>
      </c>
      <c r="Q511" s="31" t="str">
        <f>IF(F511="Repeatability", "n/a",IF(E511="MG_P_KG",6,IF(E511="G_P_100G",2,"n/a")))</f>
        <v>n/a</v>
      </c>
      <c r="R511" s="34" t="str">
        <f>IF(Q511="n/a","-",2*(H511*2^(1-0.5*LOG(H511/(10^Q511))))/100)</f>
        <v>-</v>
      </c>
      <c r="S511" s="3">
        <f>IF(F511="Intermed. Precision","---",IF(LOG(J511/2)&lt;0,10^(TRUNC(LOG(J511/2))-1), 10^(TRUNC(LOG(J511/2)))))</f>
        <v>1E-3</v>
      </c>
      <c r="T511" s="4">
        <f>2*SQRT(2)*J511</f>
        <v>1.6347388510435278E-2</v>
      </c>
      <c r="U511" s="22">
        <f>IF(F511="Repeatability",10*J511,"---")</f>
        <v>5.7796746352099193E-2</v>
      </c>
      <c r="V511" s="22" t="str">
        <f>IF(AND(U511&gt;H511,U511&lt;&gt;"---"),"x","")</f>
        <v>x</v>
      </c>
      <c r="W511" s="52">
        <v>42228</v>
      </c>
    </row>
    <row r="512" spans="1:23" ht="25.5" hidden="1" customHeight="1">
      <c r="A512" s="65" t="s">
        <v>175</v>
      </c>
      <c r="B512" s="8" t="s">
        <v>332</v>
      </c>
      <c r="C512" s="61"/>
      <c r="D512" s="10" t="s">
        <v>174</v>
      </c>
      <c r="E512" s="3" t="s">
        <v>30</v>
      </c>
      <c r="F512" s="42" t="s">
        <v>24</v>
      </c>
      <c r="G512" s="22" t="s">
        <v>25</v>
      </c>
      <c r="H512" s="37">
        <v>0.23531277777777801</v>
      </c>
      <c r="I512" s="3">
        <v>18</v>
      </c>
      <c r="J512" s="27">
        <v>1.1679136074404E-2</v>
      </c>
      <c r="K512" s="27" t="str">
        <f>IF(OR(LEFT(G512,3)="SRM", LEFT(G512,3)="IRM", LEFT(G512,3)="CRM"),"", IF((J512*100/H512)&gt;5,"x",""))</f>
        <v/>
      </c>
      <c r="L512" s="26">
        <f>2*J512</f>
        <v>2.3358272148808E-2</v>
      </c>
      <c r="M512" s="20"/>
      <c r="N512" s="20"/>
      <c r="O512" s="58" t="str">
        <f>IF(F512="Repeatability","---", SQRT(L512^2+(N512*H512*0.01)^2)+ABS(M512)*0.01*H512)</f>
        <v>---</v>
      </c>
      <c r="P512" s="6" t="str">
        <f>IF(F512="Repeatability","---", O512*100/H512)</f>
        <v>---</v>
      </c>
      <c r="Q512" s="31" t="str">
        <f>IF(F512="Repeatability", "n/a",IF(E512="MG_P_KG",6,IF(E512="G_P_100G",2,"n/a")))</f>
        <v>n/a</v>
      </c>
      <c r="R512" s="34" t="str">
        <f>IF(Q512="n/a","-",2*(H512*2^(1-0.5*LOG(H512/(10^Q512))))/100)</f>
        <v>-</v>
      </c>
      <c r="S512" s="3">
        <f>IF(F512="Intermed. Precision","---",IF(LOG(J512/2)&lt;0,10^(TRUNC(LOG(J512/2))-1), 10^(TRUNC(LOG(J512/2)))))</f>
        <v>1E-3</v>
      </c>
      <c r="T512" s="4">
        <f>2*SQRT(2)*J512</f>
        <v>3.3033585266446015E-2</v>
      </c>
      <c r="U512" s="22">
        <f>IF(F512="Repeatability",10*J512,"---")</f>
        <v>0.11679136074404001</v>
      </c>
      <c r="V512" s="22" t="str">
        <f>IF(AND(U512&gt;H512,U512&lt;&gt;"---"),"x","")</f>
        <v/>
      </c>
      <c r="W512" s="52">
        <v>42243</v>
      </c>
    </row>
    <row r="513" spans="1:23" ht="25.5" customHeight="1">
      <c r="A513" s="65" t="s">
        <v>122</v>
      </c>
      <c r="B513" s="8" t="s">
        <v>332</v>
      </c>
      <c r="C513" s="61"/>
      <c r="D513" s="10" t="s">
        <v>174</v>
      </c>
      <c r="E513" s="3" t="s">
        <v>30</v>
      </c>
      <c r="F513" s="42" t="s">
        <v>23</v>
      </c>
      <c r="G513" s="22" t="s">
        <v>4</v>
      </c>
      <c r="H513" s="37">
        <v>4.0167222222222201E-2</v>
      </c>
      <c r="I513" s="3">
        <v>18</v>
      </c>
      <c r="J513" s="27">
        <v>8.4081199180051896E-3</v>
      </c>
      <c r="K513" s="27" t="str">
        <f>IF(OR(LEFT(G513,3)="SRM", LEFT(G513,3)="IRM", LEFT(G513,3)="CRM"),"", IF((J513*100/H513)&gt;5,"x",""))</f>
        <v>x</v>
      </c>
      <c r="L513" s="26">
        <f>2*J513</f>
        <v>1.6816239836010379E-2</v>
      </c>
      <c r="M513" s="20"/>
      <c r="N513" s="20"/>
      <c r="O513" s="58">
        <f>IF(F513="Repeatability","---", SQRT(L513^2+(N513*H513*0.01)^2)+ABS(M513)*0.01*H513)</f>
        <v>1.6816239836010379E-2</v>
      </c>
      <c r="P513" s="6">
        <f>IF(F513="Repeatability","---", O513*100/H513)</f>
        <v>41.865578214435068</v>
      </c>
      <c r="Q513" s="31">
        <f>IF(F513="Repeatability", "n/a",IF(E513="MG_P_KG",6,IF(E513="G_P_100G",2,"n/a")))</f>
        <v>6</v>
      </c>
      <c r="R513" s="34">
        <f>IF(Q513="n/a","-",2*(H513*2^(1-0.5*LOG(H513/(10^Q513))))/100)</f>
        <v>2.0852590296089345E-2</v>
      </c>
      <c r="S513" s="3">
        <f>IF(F513="Intermed. Precision","---",IF(LOG(J513/2)&lt;0,10^(TRUNC(LOG(J513/2))-1), 10^(TRUNC(LOG(J513/2)))))</f>
        <v>1E-3</v>
      </c>
      <c r="T513" s="4">
        <f>2*SQRT(2)*J513</f>
        <v>2.3781754444204592E-2</v>
      </c>
      <c r="U513" s="22" t="str">
        <f>IF(F513="Repeatability",10*J513,"---")</f>
        <v>---</v>
      </c>
      <c r="V513" s="22" t="str">
        <f>IF(AND(U513&gt;H513,U513&lt;&gt;"---"),"x","")</f>
        <v/>
      </c>
      <c r="W513" s="52">
        <v>42274</v>
      </c>
    </row>
    <row r="514" spans="1:23" ht="25.5" hidden="1" customHeight="1">
      <c r="A514" s="65" t="s">
        <v>77</v>
      </c>
      <c r="B514" s="8" t="s">
        <v>332</v>
      </c>
      <c r="C514" s="61"/>
      <c r="D514" s="10" t="s">
        <v>174</v>
      </c>
      <c r="E514" s="3" t="s">
        <v>30</v>
      </c>
      <c r="F514" s="42" t="s">
        <v>24</v>
      </c>
      <c r="G514" s="22" t="s">
        <v>25</v>
      </c>
      <c r="H514" s="37">
        <v>1.479918125</v>
      </c>
      <c r="I514" s="3">
        <v>16</v>
      </c>
      <c r="J514" s="27">
        <v>1.93485571167464E-2</v>
      </c>
      <c r="K514" s="27" t="str">
        <f>IF(OR(LEFT(G514,3)="SRM", LEFT(G514,3)="IRM", LEFT(G514,3)="CRM"),"", IF((J514*100/H514)&gt;5,"x",""))</f>
        <v/>
      </c>
      <c r="L514" s="26">
        <f>2*J514</f>
        <v>3.8697114233492799E-2</v>
      </c>
      <c r="M514" s="20"/>
      <c r="N514" s="20"/>
      <c r="O514" s="58" t="str">
        <f>IF(F514="Repeatability","---", SQRT(L514^2+(N514*H514*0.01)^2)+ABS(M514)*0.01*H514)</f>
        <v>---</v>
      </c>
      <c r="P514" s="6" t="str">
        <f>IF(F514="Repeatability","---", O514*100/H514)</f>
        <v>---</v>
      </c>
      <c r="Q514" s="31" t="str">
        <f>IF(F514="Repeatability", "n/a",IF(E514="MG_P_KG",6,IF(E514="G_P_100G",2,"n/a")))</f>
        <v>n/a</v>
      </c>
      <c r="R514" s="34" t="str">
        <f>IF(Q514="n/a","-",2*(H514*2^(1-0.5*LOG(H514/(10^Q514))))/100)</f>
        <v>-</v>
      </c>
      <c r="S514" s="3">
        <f>IF(F514="Intermed. Precision","---",IF(LOG(J514/2)&lt;0,10^(TRUNC(LOG(J514/2))-1), 10^(TRUNC(LOG(J514/2)))))</f>
        <v>1E-3</v>
      </c>
      <c r="T514" s="4">
        <f>2*SQRT(2)*J514</f>
        <v>5.4725983773706459E-2</v>
      </c>
      <c r="U514" s="22">
        <f>IF(F514="Repeatability",10*J514,"---")</f>
        <v>0.19348557116746401</v>
      </c>
      <c r="V514" s="22" t="str">
        <f>IF(AND(U514&gt;H514,U514&lt;&gt;"---"),"x","")</f>
        <v/>
      </c>
      <c r="W514" s="52">
        <v>42253</v>
      </c>
    </row>
    <row r="515" spans="1:23" ht="25.5" customHeight="1">
      <c r="A515" s="65" t="s">
        <v>26</v>
      </c>
      <c r="B515" s="8" t="s">
        <v>332</v>
      </c>
      <c r="C515" s="61"/>
      <c r="D515" s="10" t="s">
        <v>174</v>
      </c>
      <c r="E515" s="3" t="s">
        <v>30</v>
      </c>
      <c r="F515" s="42" t="s">
        <v>23</v>
      </c>
      <c r="G515" s="22" t="s">
        <v>125</v>
      </c>
      <c r="H515" s="37">
        <v>3.82053333333333E-2</v>
      </c>
      <c r="I515" s="3">
        <v>15</v>
      </c>
      <c r="J515" s="27">
        <v>9.8668419225104408E-3</v>
      </c>
      <c r="K515" s="27" t="str">
        <f>IF(OR(LEFT(G515,3)="SRM", LEFT(G515,3)="IRM", LEFT(G515,3)="CRM"),"", IF((J515*100/H515)&gt;5,"x",""))</f>
        <v/>
      </c>
      <c r="L515" s="26">
        <f>2*J515</f>
        <v>1.9733683845020882E-2</v>
      </c>
      <c r="M515" s="20"/>
      <c r="N515" s="20"/>
      <c r="O515" s="58">
        <f>IF(F515="Repeatability","---", SQRT(L515^2+(N515*H515*0.01)^2)+ABS(M515)*0.01*H515)</f>
        <v>1.9733683845020882E-2</v>
      </c>
      <c r="P515" s="6">
        <f>IF(F515="Repeatability","---", O515*100/H515)</f>
        <v>51.651646833830092</v>
      </c>
      <c r="Q515" s="31">
        <f>IF(F515="Repeatability", "n/a",IF(E515="MG_P_KG",6,IF(E515="G_P_100G",2,"n/a")))</f>
        <v>6</v>
      </c>
      <c r="R515" s="34">
        <f>IF(Q515="n/a","-",2*(H515*2^(1-0.5*LOG(H515/(10^Q515))))/100)</f>
        <v>1.9984145156570605E-2</v>
      </c>
      <c r="S515" s="3">
        <f>IF(F515="Intermed. Precision","---",IF(LOG(J515/2)&lt;0,10^(TRUNC(LOG(J515/2))-1), 10^(TRUNC(LOG(J515/2)))))</f>
        <v>1E-3</v>
      </c>
      <c r="T515" s="4">
        <f>2*SQRT(2)*J515</f>
        <v>2.790764332921138E-2</v>
      </c>
      <c r="U515" s="22" t="str">
        <f>IF(F515="Repeatability",10*J515,"---")</f>
        <v>---</v>
      </c>
      <c r="V515" s="22" t="str">
        <f>IF(AND(U515&gt;H515,U515&lt;&gt;"---"),"x","")</f>
        <v/>
      </c>
      <c r="W515" s="52">
        <v>42283</v>
      </c>
    </row>
    <row r="516" spans="1:23" ht="25.5" customHeight="1">
      <c r="A516" s="65" t="s">
        <v>104</v>
      </c>
      <c r="B516" s="8" t="s">
        <v>332</v>
      </c>
      <c r="C516" s="61"/>
      <c r="D516" s="10" t="s">
        <v>174</v>
      </c>
      <c r="E516" s="3" t="s">
        <v>30</v>
      </c>
      <c r="F516" s="42" t="s">
        <v>23</v>
      </c>
      <c r="G516" s="22" t="s">
        <v>4</v>
      </c>
      <c r="H516" s="37">
        <v>0.12765733333333301</v>
      </c>
      <c r="I516" s="3">
        <v>15</v>
      </c>
      <c r="J516" s="27">
        <v>1.3722860003172299E-2</v>
      </c>
      <c r="K516" s="27" t="str">
        <f>IF(OR(LEFT(G516,3)="SRM", LEFT(G516,3)="IRM", LEFT(G516,3)="CRM"),"", IF((J516*100/H516)&gt;5,"x",""))</f>
        <v>x</v>
      </c>
      <c r="L516" s="26">
        <f>2*J516</f>
        <v>2.7445720006344598E-2</v>
      </c>
      <c r="M516" s="20"/>
      <c r="N516" s="20"/>
      <c r="O516" s="58">
        <f>IF(F516="Repeatability","---", SQRT(L516^2+(N516*H516*0.01)^2)+ABS(M516)*0.01*H516)</f>
        <v>2.7445720006344598E-2</v>
      </c>
      <c r="P516" s="6">
        <f>IF(F516="Repeatability","---", O516*100/H516)</f>
        <v>21.499524774404918</v>
      </c>
      <c r="Q516" s="31">
        <f>IF(F516="Repeatability", "n/a",IF(E516="MG_P_KG",6,IF(E516="G_P_100G",2,"n/a")))</f>
        <v>6</v>
      </c>
      <c r="R516" s="34">
        <f>IF(Q516="n/a","-",2*(H516*2^(1-0.5*LOG(H516/(10^Q516))))/100)</f>
        <v>5.5686415778639066E-2</v>
      </c>
      <c r="S516" s="3">
        <f>IF(F516="Intermed. Precision","---",IF(LOG(J516/2)&lt;0,10^(TRUNC(LOG(J516/2))-1), 10^(TRUNC(LOG(J516/2)))))</f>
        <v>1E-3</v>
      </c>
      <c r="T516" s="4">
        <f>2*SQRT(2)*J516</f>
        <v>3.881410946206712E-2</v>
      </c>
      <c r="U516" s="22" t="str">
        <f>IF(F516="Repeatability",10*J516,"---")</f>
        <v>---</v>
      </c>
      <c r="V516" s="22" t="str">
        <f>IF(AND(U516&gt;H516,U516&lt;&gt;"---"),"x","")</f>
        <v/>
      </c>
      <c r="W516" s="52">
        <v>42278</v>
      </c>
    </row>
    <row r="517" spans="1:23" ht="25.5" hidden="1" customHeight="1">
      <c r="A517" s="65" t="s">
        <v>176</v>
      </c>
      <c r="B517" s="8" t="s">
        <v>332</v>
      </c>
      <c r="C517" s="61"/>
      <c r="D517" s="10" t="s">
        <v>174</v>
      </c>
      <c r="E517" s="3" t="s">
        <v>30</v>
      </c>
      <c r="F517" s="42" t="s">
        <v>24</v>
      </c>
      <c r="G517" s="22" t="s">
        <v>25</v>
      </c>
      <c r="H517" s="37">
        <v>3.1488571428571401E-2</v>
      </c>
      <c r="I517" s="3">
        <v>14</v>
      </c>
      <c r="J517" s="27">
        <v>4.4022368502517296E-3</v>
      </c>
      <c r="K517" s="27" t="str">
        <f>IF(OR(LEFT(G517,3)="SRM", LEFT(G517,3)="IRM", LEFT(G517,3)="CRM"),"", IF((J517*100/H517)&gt;5,"x",""))</f>
        <v>x</v>
      </c>
      <c r="L517" s="26">
        <f>2*J517</f>
        <v>8.8044737005034592E-3</v>
      </c>
      <c r="M517" s="20"/>
      <c r="N517" s="20"/>
      <c r="O517" s="58" t="str">
        <f>IF(F517="Repeatability","---", SQRT(L517^2+(N517*H517*0.01)^2)+ABS(M517)*0.01*H517)</f>
        <v>---</v>
      </c>
      <c r="P517" s="6" t="str">
        <f>IF(F517="Repeatability","---", O517*100/H517)</f>
        <v>---</v>
      </c>
      <c r="Q517" s="31" t="str">
        <f>IF(F517="Repeatability", "n/a",IF(E517="MG_P_KG",6,IF(E517="G_P_100G",2,"n/a")))</f>
        <v>n/a</v>
      </c>
      <c r="R517" s="34" t="str">
        <f>IF(Q517="n/a","-",2*(H517*2^(1-0.5*LOG(H517/(10^Q517))))/100)</f>
        <v>-</v>
      </c>
      <c r="S517" s="3">
        <f>IF(F517="Intermed. Precision","---",IF(LOG(J517/2)&lt;0,10^(TRUNC(LOG(J517/2))-1), 10^(TRUNC(LOG(J517/2)))))</f>
        <v>1E-3</v>
      </c>
      <c r="T517" s="4">
        <f>2*SQRT(2)*J517</f>
        <v>1.2451406116809225E-2</v>
      </c>
      <c r="U517" s="22">
        <f>IF(F517="Repeatability",10*J517,"---")</f>
        <v>4.4022368502517298E-2</v>
      </c>
      <c r="V517" s="22" t="str">
        <f>IF(AND(U517&gt;H517,U517&lt;&gt;"---"),"x","")</f>
        <v>x</v>
      </c>
      <c r="W517" s="52">
        <v>42257</v>
      </c>
    </row>
    <row r="518" spans="1:23" ht="25.5" customHeight="1">
      <c r="A518" s="65" t="s">
        <v>103</v>
      </c>
      <c r="B518" s="8" t="s">
        <v>332</v>
      </c>
      <c r="C518" s="61"/>
      <c r="D518" s="10" t="s">
        <v>174</v>
      </c>
      <c r="E518" s="3" t="s">
        <v>30</v>
      </c>
      <c r="F518" s="42" t="s">
        <v>23</v>
      </c>
      <c r="G518" s="22" t="s">
        <v>4</v>
      </c>
      <c r="H518" s="37">
        <v>1.0559050000000001</v>
      </c>
      <c r="I518" s="3">
        <v>14</v>
      </c>
      <c r="J518" s="27">
        <v>3.7925266596671003E-2</v>
      </c>
      <c r="K518" s="27" t="str">
        <f>IF(OR(LEFT(G518,3)="SRM", LEFT(G518,3)="IRM", LEFT(G518,3)="CRM"),"", IF((J518*100/H518)&gt;5,"x",""))</f>
        <v/>
      </c>
      <c r="L518" s="26">
        <f>2*J518</f>
        <v>7.5850533193342007E-2</v>
      </c>
      <c r="M518" s="20"/>
      <c r="N518" s="20"/>
      <c r="O518" s="58">
        <f>IF(F518="Repeatability","---", SQRT(L518^2+(N518*H518*0.01)^2)+ABS(M518)*0.01*H518)</f>
        <v>7.5850533193342007E-2</v>
      </c>
      <c r="P518" s="6">
        <f>IF(F518="Repeatability","---", O518*100/H518)</f>
        <v>7.1834618827775225</v>
      </c>
      <c r="Q518" s="31">
        <f>IF(F518="Repeatability", "n/a",IF(E518="MG_P_KG",6,IF(E518="G_P_100G",2,"n/a")))</f>
        <v>6</v>
      </c>
      <c r="R518" s="34">
        <f>IF(Q518="n/a","-",2*(H518*2^(1-0.5*LOG(H518/(10^Q518))))/100)</f>
        <v>0.3351343402386287</v>
      </c>
      <c r="S518" s="3">
        <f>IF(F518="Intermed. Precision","---",IF(LOG(J518/2)&lt;0,10^(TRUNC(LOG(J518/2))-1), 10^(TRUNC(LOG(J518/2)))))</f>
        <v>0.01</v>
      </c>
      <c r="T518" s="4">
        <f>2*SQRT(2)*J518</f>
        <v>0.1072688527552549</v>
      </c>
      <c r="U518" s="22" t="str">
        <f>IF(F518="Repeatability",10*J518,"---")</f>
        <v>---</v>
      </c>
      <c r="V518" s="22" t="str">
        <f>IF(AND(U518&gt;H518,U518&lt;&gt;"---"),"x","")</f>
        <v/>
      </c>
      <c r="W518" s="52">
        <v>42258</v>
      </c>
    </row>
    <row r="519" spans="1:23" ht="25.5" hidden="1" customHeight="1">
      <c r="A519" s="65" t="s">
        <v>68</v>
      </c>
      <c r="B519" s="8" t="s">
        <v>332</v>
      </c>
      <c r="C519" s="61"/>
      <c r="D519" s="10" t="s">
        <v>174</v>
      </c>
      <c r="E519" s="3" t="s">
        <v>30</v>
      </c>
      <c r="F519" s="42" t="s">
        <v>24</v>
      </c>
      <c r="G519" s="22" t="s">
        <v>25</v>
      </c>
      <c r="H519" s="37">
        <v>3.8338461538461502E-2</v>
      </c>
      <c r="I519" s="3">
        <v>13</v>
      </c>
      <c r="J519" s="27">
        <v>3.7871498314898801E-3</v>
      </c>
      <c r="K519" s="27" t="str">
        <f>IF(OR(LEFT(G519,3)="SRM", LEFT(G519,3)="IRM", LEFT(G519,3)="CRM"),"", IF((J519*100/H519)&gt;5,"x",""))</f>
        <v>x</v>
      </c>
      <c r="L519" s="26">
        <f>2*J519</f>
        <v>7.5742996629797601E-3</v>
      </c>
      <c r="M519" s="20"/>
      <c r="N519" s="20"/>
      <c r="O519" s="58" t="str">
        <f>IF(F519="Repeatability","---", SQRT(L519^2+(N519*H519*0.01)^2)+ABS(M519)*0.01*H519)</f>
        <v>---</v>
      </c>
      <c r="P519" s="6" t="str">
        <f>IF(F519="Repeatability","---", O519*100/H519)</f>
        <v>---</v>
      </c>
      <c r="Q519" s="31" t="str">
        <f>IF(F519="Repeatability", "n/a",IF(E519="MG_P_KG",6,IF(E519="G_P_100G",2,"n/a")))</f>
        <v>n/a</v>
      </c>
      <c r="R519" s="34" t="str">
        <f>IF(Q519="n/a","-",2*(H519*2^(1-0.5*LOG(H519/(10^Q519))))/100)</f>
        <v>-</v>
      </c>
      <c r="S519" s="3">
        <f>IF(F519="Intermed. Precision","---",IF(LOG(J519/2)&lt;0,10^(TRUNC(LOG(J519/2))-1), 10^(TRUNC(LOG(J519/2)))))</f>
        <v>1E-3</v>
      </c>
      <c r="T519" s="4">
        <f>2*SQRT(2)*J519</f>
        <v>1.0711677308863941E-2</v>
      </c>
      <c r="U519" s="22">
        <f>IF(F519="Repeatability",10*J519,"---")</f>
        <v>3.7871498314898798E-2</v>
      </c>
      <c r="V519" s="22" t="str">
        <f>IF(AND(U519&gt;H519,U519&lt;&gt;"---"),"x","")</f>
        <v/>
      </c>
      <c r="W519" s="52">
        <v>42266</v>
      </c>
    </row>
    <row r="520" spans="1:23" ht="25.5" hidden="1" customHeight="1">
      <c r="A520" s="65" t="s">
        <v>80</v>
      </c>
      <c r="B520" s="8" t="s">
        <v>332</v>
      </c>
      <c r="C520" s="61"/>
      <c r="D520" s="10" t="s">
        <v>174</v>
      </c>
      <c r="E520" s="3" t="s">
        <v>30</v>
      </c>
      <c r="F520" s="42" t="s">
        <v>24</v>
      </c>
      <c r="G520" s="22" t="s">
        <v>25</v>
      </c>
      <c r="H520" s="37">
        <v>6.2643846153846203E-2</v>
      </c>
      <c r="I520" s="3">
        <v>13</v>
      </c>
      <c r="J520" s="27">
        <v>2.4601923001761799E-3</v>
      </c>
      <c r="K520" s="27" t="str">
        <f>IF(OR(LEFT(G520,3)="SRM", LEFT(G520,3)="IRM", LEFT(G520,3)="CRM"),"", IF((J520*100/H520)&gt;5,"x",""))</f>
        <v/>
      </c>
      <c r="L520" s="26">
        <f>2*J520</f>
        <v>4.9203846003523597E-3</v>
      </c>
      <c r="M520" s="20"/>
      <c r="N520" s="20"/>
      <c r="O520" s="58" t="str">
        <f>IF(F520="Repeatability","---", SQRT(L520^2+(N520*H520*0.01)^2)+ABS(M520)*0.01*H520)</f>
        <v>---</v>
      </c>
      <c r="P520" s="6" t="str">
        <f>IF(F520="Repeatability","---", O520*100/H520)</f>
        <v>---</v>
      </c>
      <c r="Q520" s="31" t="str">
        <f>IF(F520="Repeatability", "n/a",IF(E520="MG_P_KG",6,IF(E520="G_P_100G",2,"n/a")))</f>
        <v>n/a</v>
      </c>
      <c r="R520" s="34" t="str">
        <f>IF(Q520="n/a","-",2*(H520*2^(1-0.5*LOG(H520/(10^Q520))))/100)</f>
        <v>-</v>
      </c>
      <c r="S520" s="3">
        <f>IF(F520="Intermed. Precision","---",IF(LOG(J520/2)&lt;0,10^(TRUNC(LOG(J520/2))-1), 10^(TRUNC(LOG(J520/2)))))</f>
        <v>1E-3</v>
      </c>
      <c r="T520" s="4">
        <f>2*SQRT(2)*J520</f>
        <v>6.9584746339100287E-3</v>
      </c>
      <c r="U520" s="22">
        <f>IF(F520="Repeatability",10*J520,"---")</f>
        <v>2.4601923001761797E-2</v>
      </c>
      <c r="V520" s="22" t="str">
        <f>IF(AND(U520&gt;H520,U520&lt;&gt;"---"),"x","")</f>
        <v/>
      </c>
      <c r="W520" s="52">
        <v>42267</v>
      </c>
    </row>
    <row r="521" spans="1:23" ht="25.5" hidden="1" customHeight="1">
      <c r="A521" s="65" t="s">
        <v>129</v>
      </c>
      <c r="B521" s="8" t="s">
        <v>332</v>
      </c>
      <c r="C521" s="61"/>
      <c r="D521" s="10" t="s">
        <v>174</v>
      </c>
      <c r="E521" s="3" t="s">
        <v>30</v>
      </c>
      <c r="F521" s="42" t="s">
        <v>24</v>
      </c>
      <c r="G521" s="22" t="s">
        <v>25</v>
      </c>
      <c r="H521" s="37">
        <v>4.1169230769230796E-3</v>
      </c>
      <c r="I521" s="3">
        <v>13</v>
      </c>
      <c r="J521" s="27">
        <v>4.02559121314927E-4</v>
      </c>
      <c r="K521" s="27" t="str">
        <f>IF(OR(LEFT(G521,3)="SRM", LEFT(G521,3)="IRM", LEFT(G521,3)="CRM"),"", IF((J521*100/H521)&gt;5,"x",""))</f>
        <v>x</v>
      </c>
      <c r="L521" s="26">
        <f>2*J521</f>
        <v>8.0511824262985399E-4</v>
      </c>
      <c r="M521" s="20"/>
      <c r="N521" s="20"/>
      <c r="O521" s="58" t="str">
        <f>IF(F521="Repeatability","---", SQRT(L521^2+(N521*H521*0.01)^2)+ABS(M521)*0.01*H521)</f>
        <v>---</v>
      </c>
      <c r="P521" s="6" t="str">
        <f>IF(F521="Repeatability","---", O521*100/H521)</f>
        <v>---</v>
      </c>
      <c r="Q521" s="31" t="str">
        <f>IF(F521="Repeatability", "n/a",IF(E521="MG_P_KG",6,IF(E521="G_P_100G",2,"n/a")))</f>
        <v>n/a</v>
      </c>
      <c r="R521" s="34" t="str">
        <f>IF(Q521="n/a","-",2*(H521*2^(1-0.5*LOG(H521/(10^Q521))))/100)</f>
        <v>-</v>
      </c>
      <c r="S521" s="3">
        <f>IF(F521="Intermed. Precision","---",IF(LOG(J521/2)&lt;0,10^(TRUNC(LOG(J521/2))-1), 10^(TRUNC(LOG(J521/2)))))</f>
        <v>1E-4</v>
      </c>
      <c r="T521" s="4">
        <f>2*SQRT(2)*J521</f>
        <v>1.1386091380411318E-3</v>
      </c>
      <c r="U521" s="22">
        <f>IF(F521="Repeatability",10*J521,"---")</f>
        <v>4.0255912131492702E-3</v>
      </c>
      <c r="V521" s="22" t="str">
        <f>IF(AND(U521&gt;H521,U521&lt;&gt;"---"),"x","")</f>
        <v/>
      </c>
      <c r="W521" s="52">
        <v>42289</v>
      </c>
    </row>
    <row r="522" spans="1:23" ht="25.5" customHeight="1">
      <c r="A522" s="65" t="s">
        <v>175</v>
      </c>
      <c r="B522" s="8" t="s">
        <v>332</v>
      </c>
      <c r="C522" s="61"/>
      <c r="D522" s="10" t="s">
        <v>174</v>
      </c>
      <c r="E522" s="3" t="s">
        <v>30</v>
      </c>
      <c r="F522" s="42" t="s">
        <v>23</v>
      </c>
      <c r="G522" s="22" t="s">
        <v>4</v>
      </c>
      <c r="H522" s="37">
        <v>1.0888866666666699</v>
      </c>
      <c r="I522" s="3">
        <v>12</v>
      </c>
      <c r="J522" s="27">
        <v>7.5726071770780001E-2</v>
      </c>
      <c r="K522" s="27" t="str">
        <f>IF(OR(LEFT(G522,3)="SRM", LEFT(G522,3)="IRM", LEFT(G522,3)="CRM"),"", IF((J522*100/H522)&gt;5,"x",""))</f>
        <v>x</v>
      </c>
      <c r="L522" s="26">
        <f>2*J522</f>
        <v>0.15145214354156</v>
      </c>
      <c r="M522" s="20"/>
      <c r="N522" s="20"/>
      <c r="O522" s="58">
        <f>IF(F522="Repeatability","---", SQRT(L522^2+(N522*H522*0.01)^2)+ABS(M522)*0.01*H522)</f>
        <v>0.15145214354156</v>
      </c>
      <c r="P522" s="6">
        <f>IF(F522="Repeatability","---", O522*100/H522)</f>
        <v>13.908898710752839</v>
      </c>
      <c r="Q522" s="31">
        <f>IF(F522="Repeatability", "n/a",IF(E522="MG_P_KG",6,IF(E522="G_P_100G",2,"n/a")))</f>
        <v>6</v>
      </c>
      <c r="R522" s="34">
        <f>IF(Q522="n/a","-",2*(H522*2^(1-0.5*LOG(H522/(10^Q522))))/100)</f>
        <v>0.34400615276277025</v>
      </c>
      <c r="S522" s="3">
        <f>IF(F522="Intermed. Precision","---",IF(LOG(J522/2)&lt;0,10^(TRUNC(LOG(J522/2))-1), 10^(TRUNC(LOG(J522/2)))))</f>
        <v>0.01</v>
      </c>
      <c r="T522" s="4">
        <f>2*SQRT(2)*J522</f>
        <v>0.21418567544695091</v>
      </c>
      <c r="U522" s="22" t="str">
        <f>IF(F522="Repeatability",10*J522,"---")</f>
        <v>---</v>
      </c>
      <c r="V522" s="22" t="str">
        <f>IF(AND(U522&gt;H522,U522&lt;&gt;"---"),"x","")</f>
        <v/>
      </c>
      <c r="W522" s="52">
        <v>42242</v>
      </c>
    </row>
    <row r="523" spans="1:23" ht="25.5" hidden="1" customHeight="1">
      <c r="A523" s="65" t="s">
        <v>104</v>
      </c>
      <c r="B523" s="8" t="s">
        <v>332</v>
      </c>
      <c r="C523" s="61"/>
      <c r="D523" s="10" t="s">
        <v>174</v>
      </c>
      <c r="E523" s="3" t="s">
        <v>30</v>
      </c>
      <c r="F523" s="42" t="s">
        <v>24</v>
      </c>
      <c r="G523" s="22" t="s">
        <v>25</v>
      </c>
      <c r="H523" s="37">
        <v>0.159545833333333</v>
      </c>
      <c r="I523" s="3">
        <v>12</v>
      </c>
      <c r="J523" s="27">
        <v>7.2582743013290202E-3</v>
      </c>
      <c r="K523" s="27" t="str">
        <f>IF(OR(LEFT(G523,3)="SRM", LEFT(G523,3)="IRM", LEFT(G523,3)="CRM"),"", IF((J523*100/H523)&gt;5,"x",""))</f>
        <v/>
      </c>
      <c r="L523" s="26">
        <f>2*J523</f>
        <v>1.451654860265804E-2</v>
      </c>
      <c r="M523" s="20"/>
      <c r="N523" s="20"/>
      <c r="O523" s="58" t="str">
        <f>IF(F523="Repeatability","---", SQRT(L523^2+(N523*H523*0.01)^2)+ABS(M523)*0.01*H523)</f>
        <v>---</v>
      </c>
      <c r="P523" s="6" t="str">
        <f>IF(F523="Repeatability","---", O523*100/H523)</f>
        <v>---</v>
      </c>
      <c r="Q523" s="31" t="str">
        <f>IF(F523="Repeatability", "n/a",IF(E523="MG_P_KG",6,IF(E523="G_P_100G",2,"n/a")))</f>
        <v>n/a</v>
      </c>
      <c r="R523" s="34" t="str">
        <f>IF(Q523="n/a","-",2*(H523*2^(1-0.5*LOG(H523/(10^Q523))))/100)</f>
        <v>-</v>
      </c>
      <c r="S523" s="3">
        <f>IF(F523="Intermed. Precision","---",IF(LOG(J523/2)&lt;0,10^(TRUNC(LOG(J523/2))-1), 10^(TRUNC(LOG(J523/2)))))</f>
        <v>1E-3</v>
      </c>
      <c r="T523" s="4">
        <f>2*SQRT(2)*J523</f>
        <v>2.0529499912727203E-2</v>
      </c>
      <c r="U523" s="22">
        <f>IF(F523="Repeatability",10*J523,"---")</f>
        <v>7.2582743013290207E-2</v>
      </c>
      <c r="V523" s="22" t="str">
        <f>IF(AND(U523&gt;H523,U523&lt;&gt;"---"),"x","")</f>
        <v/>
      </c>
      <c r="W523" s="52">
        <v>42279</v>
      </c>
    </row>
    <row r="524" spans="1:23" ht="25.5" customHeight="1">
      <c r="A524" s="65" t="s">
        <v>176</v>
      </c>
      <c r="B524" s="8" t="s">
        <v>332</v>
      </c>
      <c r="C524" s="61"/>
      <c r="D524" s="10" t="s">
        <v>174</v>
      </c>
      <c r="E524" s="3" t="s">
        <v>30</v>
      </c>
      <c r="F524" s="42" t="s">
        <v>23</v>
      </c>
      <c r="G524" s="22" t="s">
        <v>4</v>
      </c>
      <c r="H524" s="37">
        <v>3.1780999999999997E-2</v>
      </c>
      <c r="I524" s="3">
        <v>10</v>
      </c>
      <c r="J524" s="27">
        <v>1.0650779548934401E-2</v>
      </c>
      <c r="K524" s="27" t="str">
        <f>IF(OR(LEFT(G524,3)="SRM", LEFT(G524,3)="IRM", LEFT(G524,3)="CRM"),"", IF((J524*100/H524)&gt;5,"x",""))</f>
        <v>x</v>
      </c>
      <c r="L524" s="26">
        <f>2*J524</f>
        <v>2.1301559097868801E-2</v>
      </c>
      <c r="M524" s="20"/>
      <c r="N524" s="20"/>
      <c r="O524" s="58">
        <f>IF(F524="Repeatability","---", SQRT(L524^2+(N524*H524*0.01)^2)+ABS(M524)*0.01*H524)</f>
        <v>2.1301559097868801E-2</v>
      </c>
      <c r="P524" s="6">
        <f>IF(F524="Repeatability","---", O524*100/H524)</f>
        <v>67.026081929041894</v>
      </c>
      <c r="Q524" s="31">
        <f>IF(F524="Repeatability", "n/a",IF(E524="MG_P_KG",6,IF(E524="G_P_100G",2,"n/a")))</f>
        <v>6</v>
      </c>
      <c r="R524" s="34">
        <f>IF(Q524="n/a","-",2*(H524*2^(1-0.5*LOG(H524/(10^Q524))))/100)</f>
        <v>1.7090854753506177E-2</v>
      </c>
      <c r="S524" s="3">
        <f>IF(F524="Intermed. Precision","---",IF(LOG(J524/2)&lt;0,10^(TRUNC(LOG(J524/2))-1), 10^(TRUNC(LOG(J524/2)))))</f>
        <v>1E-3</v>
      </c>
      <c r="T524" s="4">
        <f>2*SQRT(2)*J524</f>
        <v>3.0124953775898054E-2</v>
      </c>
      <c r="U524" s="22" t="str">
        <f>IF(F524="Repeatability",10*J524,"---")</f>
        <v>---</v>
      </c>
      <c r="V524" s="22" t="str">
        <f>IF(AND(U524&gt;H524,U524&lt;&gt;"---"),"x","")</f>
        <v/>
      </c>
      <c r="W524" s="52">
        <v>42256</v>
      </c>
    </row>
    <row r="525" spans="1:23" ht="25.5" customHeight="1">
      <c r="A525" s="65" t="s">
        <v>61</v>
      </c>
      <c r="B525" s="8" t="s">
        <v>332</v>
      </c>
      <c r="C525" s="61"/>
      <c r="D525" s="10" t="s">
        <v>174</v>
      </c>
      <c r="E525" s="3" t="s">
        <v>30</v>
      </c>
      <c r="F525" s="42" t="s">
        <v>23</v>
      </c>
      <c r="G525" s="22" t="s">
        <v>4</v>
      </c>
      <c r="H525" s="37">
        <v>0.20150888888888899</v>
      </c>
      <c r="I525" s="3">
        <v>9</v>
      </c>
      <c r="J525" s="27">
        <v>2.0030997506642299E-2</v>
      </c>
      <c r="K525" s="27" t="str">
        <f>IF(OR(LEFT(G525,3)="SRM", LEFT(G525,3)="IRM", LEFT(G525,3)="CRM"),"", IF((J525*100/H525)&gt;5,"x",""))</f>
        <v>x</v>
      </c>
      <c r="L525" s="26">
        <f>2*J525</f>
        <v>4.0061995013284599E-2</v>
      </c>
      <c r="M525" s="20"/>
      <c r="N525" s="20"/>
      <c r="O525" s="58">
        <f>IF(F525="Repeatability","---", SQRT(L525^2+(N525*H525*0.01)^2)+ABS(M525)*0.01*H525)</f>
        <v>4.0061995013284599E-2</v>
      </c>
      <c r="P525" s="6">
        <f>IF(F525="Repeatability","---", O525*100/H525)</f>
        <v>19.881006358669662</v>
      </c>
      <c r="Q525" s="31">
        <f>IF(F525="Repeatability", "n/a",IF(E525="MG_P_KG",6,IF(E525="G_P_100G",2,"n/a")))</f>
        <v>6</v>
      </c>
      <c r="R525" s="34">
        <f>IF(Q525="n/a","-",2*(H525*2^(1-0.5*LOG(H525/(10^Q525))))/100)</f>
        <v>8.2065069642576524E-2</v>
      </c>
      <c r="S525" s="3">
        <f>IF(F525="Intermed. Precision","---",IF(LOG(J525/2)&lt;0,10^(TRUNC(LOG(J525/2))-1), 10^(TRUNC(LOG(J525/2)))))</f>
        <v>0.01</v>
      </c>
      <c r="T525" s="4">
        <f>2*SQRT(2)*J525</f>
        <v>5.6656216683510383E-2</v>
      </c>
      <c r="U525" s="22" t="str">
        <f>IF(F525="Repeatability",10*J525,"---")</f>
        <v>---</v>
      </c>
      <c r="V525" s="22" t="str">
        <f>IF(AND(U525&gt;H525,U525&lt;&gt;"---"),"x","")</f>
        <v/>
      </c>
      <c r="W525" s="52">
        <v>42234</v>
      </c>
    </row>
    <row r="526" spans="1:23" ht="25.5" hidden="1" customHeight="1">
      <c r="A526" s="65" t="s">
        <v>120</v>
      </c>
      <c r="B526" s="8" t="s">
        <v>332</v>
      </c>
      <c r="C526" s="61"/>
      <c r="D526" s="10" t="s">
        <v>174</v>
      </c>
      <c r="E526" s="3" t="s">
        <v>30</v>
      </c>
      <c r="F526" s="42" t="s">
        <v>24</v>
      </c>
      <c r="G526" s="22" t="s">
        <v>25</v>
      </c>
      <c r="H526" s="37">
        <v>7.2611111111111099E-2</v>
      </c>
      <c r="I526" s="3">
        <v>9</v>
      </c>
      <c r="J526" s="27">
        <v>4.3235280089811397E-3</v>
      </c>
      <c r="K526" s="27" t="str">
        <f>IF(OR(LEFT(G526,3)="SRM", LEFT(G526,3)="IRM", LEFT(G526,3)="CRM"),"", IF((J526*100/H526)&gt;5,"x",""))</f>
        <v>x</v>
      </c>
      <c r="L526" s="26">
        <f>2*J526</f>
        <v>8.6470560179622794E-3</v>
      </c>
      <c r="M526" s="20"/>
      <c r="N526" s="20"/>
      <c r="O526" s="58" t="str">
        <f>IF(F526="Repeatability","---", SQRT(L526^2+(N526*H526*0.01)^2)+ABS(M526)*0.01*H526)</f>
        <v>---</v>
      </c>
      <c r="P526" s="6" t="str">
        <f>IF(F526="Repeatability","---", O526*100/H526)</f>
        <v>---</v>
      </c>
      <c r="Q526" s="31" t="str">
        <f>IF(F526="Repeatability", "n/a",IF(E526="MG_P_KG",6,IF(E526="G_P_100G",2,"n/a")))</f>
        <v>n/a</v>
      </c>
      <c r="R526" s="34" t="str">
        <f>IF(Q526="n/a","-",2*(H526*2^(1-0.5*LOG(H526/(10^Q526))))/100)</f>
        <v>-</v>
      </c>
      <c r="S526" s="3">
        <f>IF(F526="Intermed. Precision","---",IF(LOG(J526/2)&lt;0,10^(TRUNC(LOG(J526/2))-1), 10^(TRUNC(LOG(J526/2)))))</f>
        <v>1E-3</v>
      </c>
      <c r="T526" s="4">
        <f>2*SQRT(2)*J526</f>
        <v>1.2228783895202145E-2</v>
      </c>
      <c r="U526" s="22">
        <f>IF(F526="Repeatability",10*J526,"---")</f>
        <v>4.3235280089811395E-2</v>
      </c>
      <c r="V526" s="22" t="str">
        <f>IF(AND(U526&gt;H526,U526&lt;&gt;"---"),"x","")</f>
        <v/>
      </c>
      <c r="W526" s="52">
        <v>42261</v>
      </c>
    </row>
    <row r="527" spans="1:23" ht="25.5" customHeight="1">
      <c r="A527" s="65" t="s">
        <v>78</v>
      </c>
      <c r="B527" s="8" t="s">
        <v>332</v>
      </c>
      <c r="C527" s="61"/>
      <c r="D527" s="10" t="s">
        <v>174</v>
      </c>
      <c r="E527" s="3" t="s">
        <v>30</v>
      </c>
      <c r="F527" s="42" t="s">
        <v>23</v>
      </c>
      <c r="G527" s="22" t="s">
        <v>4</v>
      </c>
      <c r="H527" s="37">
        <v>0.18382124999999999</v>
      </c>
      <c r="I527" s="3">
        <v>8</v>
      </c>
      <c r="J527" s="27">
        <v>2.9605658242977798E-3</v>
      </c>
      <c r="K527" s="27" t="str">
        <f>IF(OR(LEFT(G527,3)="SRM", LEFT(G527,3)="IRM", LEFT(G527,3)="CRM"),"", IF((J527*100/H527)&gt;5,"x",""))</f>
        <v/>
      </c>
      <c r="L527" s="26">
        <f>2*J527</f>
        <v>5.9211316485955597E-3</v>
      </c>
      <c r="M527" s="20"/>
      <c r="N527" s="20"/>
      <c r="O527" s="58">
        <f>IF(F527="Repeatability","---", SQRT(L527^2+(N527*H527*0.01)^2)+ABS(M527)*0.01*H527)</f>
        <v>5.9211316485955597E-3</v>
      </c>
      <c r="P527" s="6">
        <f>IF(F527="Repeatability","---", O527*100/H527)</f>
        <v>3.2211355589169153</v>
      </c>
      <c r="Q527" s="31">
        <f>IF(F527="Repeatability", "n/a",IF(E527="MG_P_KG",6,IF(E527="G_P_100G",2,"n/a")))</f>
        <v>6</v>
      </c>
      <c r="R527" s="34">
        <f>IF(Q527="n/a","-",2*(H527*2^(1-0.5*LOG(H527/(10^Q527))))/100)</f>
        <v>7.5904088730748095E-2</v>
      </c>
      <c r="S527" s="3">
        <f>IF(F527="Intermed. Precision","---",IF(LOG(J527/2)&lt;0,10^(TRUNC(LOG(J527/2))-1), 10^(TRUNC(LOG(J527/2)))))</f>
        <v>1E-3</v>
      </c>
      <c r="T527" s="4">
        <f>2*SQRT(2)*J527</f>
        <v>8.373744682040404E-3</v>
      </c>
      <c r="U527" s="22" t="str">
        <f>IF(F527="Repeatability",10*J527,"---")</f>
        <v>---</v>
      </c>
      <c r="V527" s="22" t="str">
        <f>IF(AND(U527&gt;H527,U527&lt;&gt;"---"),"x","")</f>
        <v/>
      </c>
      <c r="W527" s="52">
        <v>42254</v>
      </c>
    </row>
    <row r="528" spans="1:23" ht="25.5" customHeight="1">
      <c r="A528" s="65" t="s">
        <v>52</v>
      </c>
      <c r="B528" s="8" t="s">
        <v>332</v>
      </c>
      <c r="C528" s="61"/>
      <c r="D528" s="10" t="s">
        <v>174</v>
      </c>
      <c r="E528" s="3" t="s">
        <v>30</v>
      </c>
      <c r="F528" s="42" t="s">
        <v>23</v>
      </c>
      <c r="G528" s="22" t="s">
        <v>4</v>
      </c>
      <c r="H528" s="37">
        <v>8.8173749999999995E-2</v>
      </c>
      <c r="I528" s="3">
        <v>8</v>
      </c>
      <c r="J528" s="27">
        <v>4.57333029640326E-3</v>
      </c>
      <c r="K528" s="27" t="str">
        <f>IF(OR(LEFT(G528,3)="SRM", LEFT(G528,3)="IRM", LEFT(G528,3)="CRM"),"", IF((J528*100/H528)&gt;5,"x",""))</f>
        <v>x</v>
      </c>
      <c r="L528" s="26">
        <f>2*J528</f>
        <v>9.1466605928065201E-3</v>
      </c>
      <c r="M528" s="20"/>
      <c r="N528" s="20"/>
      <c r="O528" s="58">
        <f>IF(F528="Repeatability","---", SQRT(L528^2+(N528*H528*0.01)^2)+ABS(M528)*0.01*H528)</f>
        <v>9.1466605928065201E-3</v>
      </c>
      <c r="P528" s="6">
        <f>IF(F528="Repeatability","---", O528*100/H528)</f>
        <v>10.373450820461329</v>
      </c>
      <c r="Q528" s="31">
        <f>IF(F528="Repeatability", "n/a",IF(E528="MG_P_KG",6,IF(E528="G_P_100G",2,"n/a")))</f>
        <v>6</v>
      </c>
      <c r="R528" s="34">
        <f>IF(Q528="n/a","-",2*(H528*2^(1-0.5*LOG(H528/(10^Q528))))/100)</f>
        <v>4.0666007942187631E-2</v>
      </c>
      <c r="S528" s="3">
        <f>IF(F528="Intermed. Precision","---",IF(LOG(J528/2)&lt;0,10^(TRUNC(LOG(J528/2))-1), 10^(TRUNC(LOG(J528/2)))))</f>
        <v>1E-3</v>
      </c>
      <c r="T528" s="4">
        <f>2*SQRT(2)*J528</f>
        <v>1.2935331460770515E-2</v>
      </c>
      <c r="U528" s="22" t="str">
        <f>IF(F528="Repeatability",10*J528,"---")</f>
        <v>---</v>
      </c>
      <c r="V528" s="22" t="str">
        <f>IF(AND(U528&gt;H528,U528&lt;&gt;"---"),"x","")</f>
        <v/>
      </c>
      <c r="W528" s="52">
        <v>42272</v>
      </c>
    </row>
    <row r="529" spans="1:23" ht="25.5" hidden="1" customHeight="1">
      <c r="A529" s="65" t="s">
        <v>70</v>
      </c>
      <c r="B529" s="8" t="s">
        <v>332</v>
      </c>
      <c r="C529" s="61"/>
      <c r="D529" s="10" t="s">
        <v>174</v>
      </c>
      <c r="E529" s="3" t="s">
        <v>30</v>
      </c>
      <c r="F529" s="42" t="s">
        <v>24</v>
      </c>
      <c r="G529" s="22" t="s">
        <v>25</v>
      </c>
      <c r="H529" s="37">
        <v>2.10471428571429E-2</v>
      </c>
      <c r="I529" s="3">
        <v>7</v>
      </c>
      <c r="J529" s="27">
        <v>2.3569153569867498E-3</v>
      </c>
      <c r="K529" s="27" t="str">
        <f>IF(OR(LEFT(G529,3)="SRM", LEFT(G529,3)="IRM", LEFT(G529,3)="CRM"),"", IF((J529*100/H529)&gt;5,"x",""))</f>
        <v>x</v>
      </c>
      <c r="L529" s="26">
        <f>2*J529</f>
        <v>4.7138307139734997E-3</v>
      </c>
      <c r="M529" s="20"/>
      <c r="N529" s="20"/>
      <c r="O529" s="58" t="str">
        <f>IF(F529="Repeatability","---", SQRT(L529^2+(N529*H529*0.01)^2)+ABS(M529)*0.01*H529)</f>
        <v>---</v>
      </c>
      <c r="P529" s="6" t="str">
        <f>IF(F529="Repeatability","---", O529*100/H529)</f>
        <v>---</v>
      </c>
      <c r="Q529" s="31" t="str">
        <f>IF(F529="Repeatability", "n/a",IF(E529="MG_P_KG",6,IF(E529="G_P_100G",2,"n/a")))</f>
        <v>n/a</v>
      </c>
      <c r="R529" s="34" t="str">
        <f>IF(Q529="n/a","-",2*(H529*2^(1-0.5*LOG(H529/(10^Q529))))/100)</f>
        <v>-</v>
      </c>
      <c r="S529" s="3">
        <f>IF(F529="Intermed. Precision","---",IF(LOG(J529/2)&lt;0,10^(TRUNC(LOG(J529/2))-1), 10^(TRUNC(LOG(J529/2)))))</f>
        <v>1E-3</v>
      </c>
      <c r="T529" s="4">
        <f>2*SQRT(2)*J529</f>
        <v>6.6663633264321736E-3</v>
      </c>
      <c r="U529" s="22">
        <f>IF(F529="Repeatability",10*J529,"---")</f>
        <v>2.3569153569867499E-2</v>
      </c>
      <c r="V529" s="22" t="str">
        <f>IF(AND(U529&gt;H529,U529&lt;&gt;"---"),"x","")</f>
        <v>x</v>
      </c>
      <c r="W529" s="52">
        <v>42229</v>
      </c>
    </row>
    <row r="530" spans="1:23" ht="25.5" customHeight="1">
      <c r="A530" s="65" t="s">
        <v>55</v>
      </c>
      <c r="B530" s="8" t="s">
        <v>332</v>
      </c>
      <c r="C530" s="61"/>
      <c r="D530" s="10" t="s">
        <v>174</v>
      </c>
      <c r="E530" s="3" t="s">
        <v>30</v>
      </c>
      <c r="F530" s="42" t="s">
        <v>23</v>
      </c>
      <c r="G530" s="22" t="s">
        <v>4</v>
      </c>
      <c r="H530" s="37">
        <v>0.10693857142857099</v>
      </c>
      <c r="I530" s="3">
        <v>7</v>
      </c>
      <c r="J530" s="27">
        <v>1.6317102990420801E-2</v>
      </c>
      <c r="K530" s="27" t="str">
        <f>IF(OR(LEFT(G530,3)="SRM", LEFT(G530,3)="IRM", LEFT(G530,3)="CRM"),"", IF((J530*100/H530)&gt;5,"x",""))</f>
        <v>x</v>
      </c>
      <c r="L530" s="26">
        <f>2*J530</f>
        <v>3.2634205980841602E-2</v>
      </c>
      <c r="M530" s="20"/>
      <c r="N530" s="20"/>
      <c r="O530" s="58">
        <f>IF(F530="Repeatability","---", SQRT(L530^2+(N530*H530*0.01)^2)+ABS(M530)*0.01*H530)</f>
        <v>3.2634205980841602E-2</v>
      </c>
      <c r="P530" s="6">
        <f>IF(F530="Repeatability","---", O530*100/H530)</f>
        <v>30.516777571355</v>
      </c>
      <c r="Q530" s="31">
        <f>IF(F530="Repeatability", "n/a",IF(E530="MG_P_KG",6,IF(E530="G_P_100G",2,"n/a")))</f>
        <v>6</v>
      </c>
      <c r="R530" s="34">
        <f>IF(Q530="n/a","-",2*(H530*2^(1-0.5*LOG(H530/(10^Q530))))/100)</f>
        <v>4.7908678706743563E-2</v>
      </c>
      <c r="S530" s="3">
        <f>IF(F530="Intermed. Precision","---",IF(LOG(J530/2)&lt;0,10^(TRUNC(LOG(J530/2))-1), 10^(TRUNC(LOG(J530/2)))))</f>
        <v>1E-3</v>
      </c>
      <c r="T530" s="4">
        <f>2*SQRT(2)*J530</f>
        <v>4.6151736695383368E-2</v>
      </c>
      <c r="U530" s="22" t="str">
        <f>IF(F530="Repeatability",10*J530,"---")</f>
        <v>---</v>
      </c>
      <c r="V530" s="22" t="str">
        <f>IF(AND(U530&gt;H530,U530&lt;&gt;"---"),"x","")</f>
        <v/>
      </c>
      <c r="W530" s="52">
        <v>42230</v>
      </c>
    </row>
    <row r="531" spans="1:23" ht="25.5" hidden="1" customHeight="1">
      <c r="A531" s="65" t="s">
        <v>116</v>
      </c>
      <c r="B531" s="8" t="s">
        <v>332</v>
      </c>
      <c r="C531" s="61"/>
      <c r="D531" s="10" t="s">
        <v>174</v>
      </c>
      <c r="E531" s="3" t="s">
        <v>30</v>
      </c>
      <c r="F531" s="42" t="s">
        <v>24</v>
      </c>
      <c r="G531" s="22" t="s">
        <v>25</v>
      </c>
      <c r="H531" s="37">
        <v>0.116445714285714</v>
      </c>
      <c r="I531" s="3">
        <v>7</v>
      </c>
      <c r="J531" s="27">
        <v>8.6175257469879394E-3</v>
      </c>
      <c r="K531" s="27" t="str">
        <f>IF(OR(LEFT(G531,3)="SRM", LEFT(G531,3)="IRM", LEFT(G531,3)="CRM"),"", IF((J531*100/H531)&gt;5,"x",""))</f>
        <v>x</v>
      </c>
      <c r="L531" s="26">
        <f>2*J531</f>
        <v>1.7235051493975879E-2</v>
      </c>
      <c r="M531" s="20"/>
      <c r="N531" s="20"/>
      <c r="O531" s="58" t="str">
        <f>IF(F531="Repeatability","---", SQRT(L531^2+(N531*H531*0.01)^2)+ABS(M531)*0.01*H531)</f>
        <v>---</v>
      </c>
      <c r="P531" s="6" t="str">
        <f>IF(F531="Repeatability","---", O531*100/H531)</f>
        <v>---</v>
      </c>
      <c r="Q531" s="31" t="str">
        <f>IF(F531="Repeatability", "n/a",IF(E531="MG_P_KG",6,IF(E531="G_P_100G",2,"n/a")))</f>
        <v>n/a</v>
      </c>
      <c r="R531" s="34" t="str">
        <f>IF(Q531="n/a","-",2*(H531*2^(1-0.5*LOG(H531/(10^Q531))))/100)</f>
        <v>-</v>
      </c>
      <c r="S531" s="3">
        <f>IF(F531="Intermed. Precision","---",IF(LOG(J531/2)&lt;0,10^(TRUNC(LOG(J531/2))-1), 10^(TRUNC(LOG(J531/2)))))</f>
        <v>1E-3</v>
      </c>
      <c r="T531" s="4">
        <f>2*SQRT(2)*J531</f>
        <v>2.4374043570979362E-2</v>
      </c>
      <c r="U531" s="22">
        <f>IF(F531="Repeatability",10*J531,"---")</f>
        <v>8.6175257469879391E-2</v>
      </c>
      <c r="V531" s="22" t="str">
        <f>IF(AND(U531&gt;H531,U531&lt;&gt;"---"),"x","")</f>
        <v/>
      </c>
      <c r="W531" s="52">
        <v>42236</v>
      </c>
    </row>
    <row r="532" spans="1:23" ht="25.5" customHeight="1">
      <c r="A532" s="65" t="s">
        <v>74</v>
      </c>
      <c r="B532" s="8" t="s">
        <v>332</v>
      </c>
      <c r="C532" s="61"/>
      <c r="D532" s="10" t="s">
        <v>174</v>
      </c>
      <c r="E532" s="3" t="s">
        <v>30</v>
      </c>
      <c r="F532" s="42" t="s">
        <v>23</v>
      </c>
      <c r="G532" s="22" t="s">
        <v>4</v>
      </c>
      <c r="H532" s="37">
        <v>3.2668571428571401E-2</v>
      </c>
      <c r="I532" s="3">
        <v>7</v>
      </c>
      <c r="J532" s="27">
        <v>8.2428280514465595E-3</v>
      </c>
      <c r="K532" s="27" t="str">
        <f>IF(OR(LEFT(G532,3)="SRM", LEFT(G532,3)="IRM", LEFT(G532,3)="CRM"),"", IF((J532*100/H532)&gt;5,"x",""))</f>
        <v>x</v>
      </c>
      <c r="L532" s="26">
        <f>2*J532</f>
        <v>1.6485656102893119E-2</v>
      </c>
      <c r="M532" s="20"/>
      <c r="N532" s="20"/>
      <c r="O532" s="58">
        <f>IF(F532="Repeatability","---", SQRT(L532^2+(N532*H532*0.01)^2)+ABS(M532)*0.01*H532)</f>
        <v>1.6485656102893119E-2</v>
      </c>
      <c r="P532" s="6">
        <f>IF(F532="Repeatability","---", O532*100/H532)</f>
        <v>50.463351723041775</v>
      </c>
      <c r="Q532" s="31">
        <f>IF(F532="Repeatability", "n/a",IF(E532="MG_P_KG",6,IF(E532="G_P_100G",2,"n/a")))</f>
        <v>6</v>
      </c>
      <c r="R532" s="34">
        <f>IF(Q532="n/a","-",2*(H532*2^(1-0.5*LOG(H532/(10^Q532))))/100)</f>
        <v>1.74954783054702E-2</v>
      </c>
      <c r="S532" s="3">
        <f>IF(F532="Intermed. Precision","---",IF(LOG(J532/2)&lt;0,10^(TRUNC(LOG(J532/2))-1), 10^(TRUNC(LOG(J532/2)))))</f>
        <v>1E-3</v>
      </c>
      <c r="T532" s="4">
        <f>2*SQRT(2)*J532</f>
        <v>2.3314238445330236E-2</v>
      </c>
      <c r="U532" s="22" t="str">
        <f>IF(F532="Repeatability",10*J532,"---")</f>
        <v>---</v>
      </c>
      <c r="V532" s="22" t="str">
        <f>IF(AND(U532&gt;H532,U532&lt;&gt;"---"),"x","")</f>
        <v/>
      </c>
      <c r="W532" s="52">
        <v>42238</v>
      </c>
    </row>
    <row r="533" spans="1:23" ht="25.5" customHeight="1">
      <c r="A533" s="65" t="s">
        <v>119</v>
      </c>
      <c r="B533" s="8" t="s">
        <v>332</v>
      </c>
      <c r="C533" s="61"/>
      <c r="D533" s="10" t="s">
        <v>174</v>
      </c>
      <c r="E533" s="3" t="s">
        <v>30</v>
      </c>
      <c r="F533" s="42" t="s">
        <v>23</v>
      </c>
      <c r="G533" s="22" t="s">
        <v>4</v>
      </c>
      <c r="H533" s="37">
        <v>0.16679571428571399</v>
      </c>
      <c r="I533" s="3">
        <v>7</v>
      </c>
      <c r="J533" s="27">
        <v>2.5833159200642001E-2</v>
      </c>
      <c r="K533" s="27" t="str">
        <f>IF(OR(LEFT(G533,3)="SRM", LEFT(G533,3)="IRM", LEFT(G533,3)="CRM"),"", IF((J533*100/H533)&gt;5,"x",""))</f>
        <v>x</v>
      </c>
      <c r="L533" s="26">
        <f>2*J533</f>
        <v>5.1666318401284002E-2</v>
      </c>
      <c r="M533" s="20"/>
      <c r="N533" s="20"/>
      <c r="O533" s="58">
        <f>IF(F533="Repeatability","---", SQRT(L533^2+(N533*H533*0.01)^2)+ABS(M533)*0.01*H533)</f>
        <v>5.1666318401284002E-2</v>
      </c>
      <c r="P533" s="6">
        <f>IF(F533="Repeatability","---", O533*100/H533)</f>
        <v>30.975806915986936</v>
      </c>
      <c r="Q533" s="31">
        <f>IF(F533="Repeatability", "n/a",IF(E533="MG_P_KG",6,IF(E533="G_P_100G",2,"n/a")))</f>
        <v>6</v>
      </c>
      <c r="R533" s="34">
        <f>IF(Q533="n/a","-",2*(H533*2^(1-0.5*LOG(H533/(10^Q533))))/100)</f>
        <v>6.9888819658381923E-2</v>
      </c>
      <c r="S533" s="3">
        <f>IF(F533="Intermed. Precision","---",IF(LOG(J533/2)&lt;0,10^(TRUNC(LOG(J533/2))-1), 10^(TRUNC(LOG(J533/2)))))</f>
        <v>0.01</v>
      </c>
      <c r="T533" s="4">
        <f>2*SQRT(2)*J533</f>
        <v>7.3067208200982448E-2</v>
      </c>
      <c r="U533" s="22" t="str">
        <f>IF(F533="Repeatability",10*J533,"---")</f>
        <v>---</v>
      </c>
      <c r="V533" s="22" t="str">
        <f>IF(AND(U533&gt;H533,U533&lt;&gt;"---"),"x","")</f>
        <v/>
      </c>
      <c r="W533" s="52">
        <v>42247</v>
      </c>
    </row>
    <row r="534" spans="1:23" ht="25.5" hidden="1" customHeight="1">
      <c r="A534" s="65" t="s">
        <v>119</v>
      </c>
      <c r="B534" s="8" t="s">
        <v>332</v>
      </c>
      <c r="C534" s="61"/>
      <c r="D534" s="10" t="s">
        <v>174</v>
      </c>
      <c r="E534" s="3" t="s">
        <v>30</v>
      </c>
      <c r="F534" s="42" t="s">
        <v>24</v>
      </c>
      <c r="G534" s="22" t="s">
        <v>25</v>
      </c>
      <c r="H534" s="37">
        <v>0.38108999999999998</v>
      </c>
      <c r="I534" s="3">
        <v>7</v>
      </c>
      <c r="J534" s="27">
        <v>1.9125834435577999E-2</v>
      </c>
      <c r="K534" s="27" t="str">
        <f>IF(OR(LEFT(G534,3)="SRM", LEFT(G534,3)="IRM", LEFT(G534,3)="CRM"),"", IF((J534*100/H534)&gt;5,"x",""))</f>
        <v>x</v>
      </c>
      <c r="L534" s="26">
        <f>2*J534</f>
        <v>3.8251668871155997E-2</v>
      </c>
      <c r="M534" s="20"/>
      <c r="N534" s="20"/>
      <c r="O534" s="58" t="str">
        <f>IF(F534="Repeatability","---", SQRT(L534^2+(N534*H534*0.01)^2)+ABS(M534)*0.01*H534)</f>
        <v>---</v>
      </c>
      <c r="P534" s="6" t="str">
        <f>IF(F534="Repeatability","---", O534*100/H534)</f>
        <v>---</v>
      </c>
      <c r="Q534" s="31" t="str">
        <f>IF(F534="Repeatability", "n/a",IF(E534="MG_P_KG",6,IF(E534="G_P_100G",2,"n/a")))</f>
        <v>n/a</v>
      </c>
      <c r="R534" s="34" t="str">
        <f>IF(Q534="n/a","-",2*(H534*2^(1-0.5*LOG(H534/(10^Q534))))/100)</f>
        <v>-</v>
      </c>
      <c r="S534" s="3">
        <f>IF(F534="Intermed. Precision","---",IF(LOG(J534/2)&lt;0,10^(TRUNC(LOG(J534/2))-1), 10^(TRUNC(LOG(J534/2)))))</f>
        <v>1E-3</v>
      </c>
      <c r="T534" s="4">
        <f>2*SQRT(2)*J534</f>
        <v>5.4096028900993555E-2</v>
      </c>
      <c r="U534" s="22">
        <f>IF(F534="Repeatability",10*J534,"---")</f>
        <v>0.19125834435577999</v>
      </c>
      <c r="V534" s="22" t="str">
        <f>IF(AND(U534&gt;H534,U534&lt;&gt;"---"),"x","")</f>
        <v/>
      </c>
      <c r="W534" s="52">
        <v>42248</v>
      </c>
    </row>
    <row r="535" spans="1:23" ht="25.5" customHeight="1">
      <c r="A535" s="65" t="s">
        <v>77</v>
      </c>
      <c r="B535" s="8" t="s">
        <v>332</v>
      </c>
      <c r="C535" s="61"/>
      <c r="D535" s="10" t="s">
        <v>174</v>
      </c>
      <c r="E535" s="3" t="s">
        <v>30</v>
      </c>
      <c r="F535" s="42" t="s">
        <v>23</v>
      </c>
      <c r="G535" s="22" t="s">
        <v>4</v>
      </c>
      <c r="H535" s="37">
        <v>0.28519714285714298</v>
      </c>
      <c r="I535" s="3">
        <v>7</v>
      </c>
      <c r="J535" s="27">
        <v>2.5145220789872299E-2</v>
      </c>
      <c r="K535" s="27" t="str">
        <f>IF(OR(LEFT(G535,3)="SRM", LEFT(G535,3)="IRM", LEFT(G535,3)="CRM"),"", IF((J535*100/H535)&gt;5,"x",""))</f>
        <v>x</v>
      </c>
      <c r="L535" s="26">
        <f>2*J535</f>
        <v>5.0290441579744598E-2</v>
      </c>
      <c r="M535" s="20"/>
      <c r="N535" s="20"/>
      <c r="O535" s="58">
        <f>IF(F535="Repeatability","---", SQRT(L535^2+(N535*H535*0.01)^2)+ABS(M535)*0.01*H535)</f>
        <v>5.0290441579744598E-2</v>
      </c>
      <c r="P535" s="6">
        <f>IF(F535="Repeatability","---", O535*100/H535)</f>
        <v>17.633571316994363</v>
      </c>
      <c r="Q535" s="31">
        <f>IF(F535="Repeatability", "n/a",IF(E535="MG_P_KG",6,IF(E535="G_P_100G",2,"n/a")))</f>
        <v>6</v>
      </c>
      <c r="R535" s="34">
        <f>IF(Q535="n/a","-",2*(H535*2^(1-0.5*LOG(H535/(10^Q535))))/100)</f>
        <v>0.11023105708608466</v>
      </c>
      <c r="S535" s="3">
        <f>IF(F535="Intermed. Precision","---",IF(LOG(J535/2)&lt;0,10^(TRUNC(LOG(J535/2))-1), 10^(TRUNC(LOG(J535/2)))))</f>
        <v>0.01</v>
      </c>
      <c r="T535" s="4">
        <f>2*SQRT(2)*J535</f>
        <v>7.1121424539806632E-2</v>
      </c>
      <c r="U535" s="22" t="str">
        <f>IF(F535="Repeatability",10*J535,"---")</f>
        <v>---</v>
      </c>
      <c r="V535" s="22" t="str">
        <f>IF(AND(U535&gt;H535,U535&lt;&gt;"---"),"x","")</f>
        <v/>
      </c>
      <c r="W535" s="52">
        <v>42252</v>
      </c>
    </row>
    <row r="536" spans="1:23" ht="25.5" hidden="1" customHeight="1">
      <c r="A536" s="65" t="s">
        <v>103</v>
      </c>
      <c r="B536" s="8" t="s">
        <v>332</v>
      </c>
      <c r="C536" s="61"/>
      <c r="D536" s="10" t="s">
        <v>174</v>
      </c>
      <c r="E536" s="3" t="s">
        <v>30</v>
      </c>
      <c r="F536" s="42" t="s">
        <v>24</v>
      </c>
      <c r="G536" s="22" t="s">
        <v>25</v>
      </c>
      <c r="H536" s="37">
        <v>1.1498157142857099</v>
      </c>
      <c r="I536" s="3">
        <v>7</v>
      </c>
      <c r="J536" s="27">
        <v>2.8772896472697498E-2</v>
      </c>
      <c r="K536" s="27" t="str">
        <f>IF(OR(LEFT(G536,3)="SRM", LEFT(G536,3)="IRM", LEFT(G536,3)="CRM"),"", IF((J536*100/H536)&gt;5,"x",""))</f>
        <v/>
      </c>
      <c r="L536" s="26">
        <f>2*J536</f>
        <v>5.7545792945394997E-2</v>
      </c>
      <c r="M536" s="20"/>
      <c r="N536" s="20"/>
      <c r="O536" s="58" t="str">
        <f>IF(F536="Repeatability","---", SQRT(L536^2+(N536*H536*0.01)^2)+ABS(M536)*0.01*H536)</f>
        <v>---</v>
      </c>
      <c r="P536" s="6" t="str">
        <f>IF(F536="Repeatability","---", O536*100/H536)</f>
        <v>---</v>
      </c>
      <c r="Q536" s="31" t="str">
        <f>IF(F536="Repeatability", "n/a",IF(E536="MG_P_KG",6,IF(E536="G_P_100G",2,"n/a")))</f>
        <v>n/a</v>
      </c>
      <c r="R536" s="34" t="str">
        <f>IF(Q536="n/a","-",2*(H536*2^(1-0.5*LOG(H536/(10^Q536))))/100)</f>
        <v>-</v>
      </c>
      <c r="S536" s="3">
        <f>IF(F536="Intermed. Precision","---",IF(LOG(J536/2)&lt;0,10^(TRUNC(LOG(J536/2))-1), 10^(TRUNC(LOG(J536/2)))))</f>
        <v>0.01</v>
      </c>
      <c r="T536" s="4">
        <f>2*SQRT(2)*J536</f>
        <v>8.1382040840891581E-2</v>
      </c>
      <c r="U536" s="22">
        <f>IF(F536="Repeatability",10*J536,"---")</f>
        <v>0.28772896472697496</v>
      </c>
      <c r="V536" s="22" t="str">
        <f>IF(AND(U536&gt;H536,U536&lt;&gt;"---"),"x","")</f>
        <v/>
      </c>
      <c r="W536" s="52">
        <v>42259</v>
      </c>
    </row>
    <row r="537" spans="1:23" ht="25.5" hidden="1" customHeight="1">
      <c r="A537" s="65" t="s">
        <v>156</v>
      </c>
      <c r="B537" s="8" t="s">
        <v>332</v>
      </c>
      <c r="C537" s="61"/>
      <c r="D537" s="10" t="s">
        <v>174</v>
      </c>
      <c r="E537" s="3" t="s">
        <v>30</v>
      </c>
      <c r="F537" s="42" t="s">
        <v>24</v>
      </c>
      <c r="G537" s="22" t="s">
        <v>25</v>
      </c>
      <c r="H537" s="37">
        <v>2.9602857142857101E-2</v>
      </c>
      <c r="I537" s="3">
        <v>7</v>
      </c>
      <c r="J537" s="27">
        <v>3.3855575611706902E-3</v>
      </c>
      <c r="K537" s="27" t="str">
        <f>IF(OR(LEFT(G537,3)="SRM", LEFT(G537,3)="IRM", LEFT(G537,3)="CRM"),"", IF((J537*100/H537)&gt;5,"x",""))</f>
        <v>x</v>
      </c>
      <c r="L537" s="26">
        <f>2*J537</f>
        <v>6.7711151223413804E-3</v>
      </c>
      <c r="M537" s="20"/>
      <c r="N537" s="20"/>
      <c r="O537" s="58" t="str">
        <f>IF(F537="Repeatability","---", SQRT(L537^2+(N537*H537*0.01)^2)+ABS(M537)*0.01*H537)</f>
        <v>---</v>
      </c>
      <c r="P537" s="6" t="str">
        <f>IF(F537="Repeatability","---", O537*100/H537)</f>
        <v>---</v>
      </c>
      <c r="Q537" s="31" t="str">
        <f>IF(F537="Repeatability", "n/a",IF(E537="MG_P_KG",6,IF(E537="G_P_100G",2,"n/a")))</f>
        <v>n/a</v>
      </c>
      <c r="R537" s="34" t="str">
        <f>IF(Q537="n/a","-",2*(H537*2^(1-0.5*LOG(H537/(10^Q537))))/100)</f>
        <v>-</v>
      </c>
      <c r="S537" s="3">
        <f>IF(F537="Intermed. Precision","---",IF(LOG(J537/2)&lt;0,10^(TRUNC(LOG(J537/2))-1), 10^(TRUNC(LOG(J537/2)))))</f>
        <v>1E-3</v>
      </c>
      <c r="T537" s="4">
        <f>2*SQRT(2)*J537</f>
        <v>9.5758028384047393E-3</v>
      </c>
      <c r="U537" s="22">
        <f>IF(F537="Repeatability",10*J537,"---")</f>
        <v>3.3855575611706899E-2</v>
      </c>
      <c r="V537" s="22" t="str">
        <f>IF(AND(U537&gt;H537,U537&lt;&gt;"---"),"x","")</f>
        <v>x</v>
      </c>
      <c r="W537" s="52">
        <v>42286</v>
      </c>
    </row>
    <row r="538" spans="1:23" ht="25.5" customHeight="1">
      <c r="A538" s="65" t="s">
        <v>26</v>
      </c>
      <c r="B538" s="8" t="s">
        <v>333</v>
      </c>
      <c r="C538" s="61"/>
      <c r="D538" s="10" t="s">
        <v>174</v>
      </c>
      <c r="E538" s="3" t="s">
        <v>30</v>
      </c>
      <c r="F538" s="42" t="s">
        <v>23</v>
      </c>
      <c r="G538" s="22" t="s">
        <v>177</v>
      </c>
      <c r="H538" s="37">
        <v>0.21323967117988399</v>
      </c>
      <c r="I538" s="3">
        <v>517</v>
      </c>
      <c r="J538" s="27">
        <v>2.40781924575631E-2</v>
      </c>
      <c r="K538" s="27" t="str">
        <f>IF(OR(LEFT(G538,3)="SRM", LEFT(G538,3)="IRM", LEFT(G538,3)="CRM"),"", IF((J538*100/H538)&gt;5,"x",""))</f>
        <v/>
      </c>
      <c r="L538" s="26">
        <f>2*J538</f>
        <v>4.8156384915126201E-2</v>
      </c>
      <c r="M538" s="20"/>
      <c r="N538" s="20"/>
      <c r="O538" s="58">
        <f>IF(F538="Repeatability","---", SQRT(L538^2+(N538*H538*0.01)^2)+ABS(M538)*0.01*H538)</f>
        <v>4.8156384915126201E-2</v>
      </c>
      <c r="P538" s="6">
        <f>IF(F538="Repeatability","---", O538*100/H538)</f>
        <v>22.583220396406727</v>
      </c>
      <c r="Q538" s="31">
        <f>IF(F538="Repeatability", "n/a",IF(E538="MG_P_KG",6,IF(E538="G_P_100G",2,"n/a")))</f>
        <v>6</v>
      </c>
      <c r="R538" s="34">
        <f>IF(Q538="n/a","-",2*(H538*2^(1-0.5*LOG(H538/(10^Q538))))/100)</f>
        <v>8.6105999714001874E-2</v>
      </c>
      <c r="S538" s="3">
        <f>IF(F538="Intermed. Precision","---",IF(LOG(J538/2)&lt;0,10^(TRUNC(LOG(J538/2))-1), 10^(TRUNC(LOG(J538/2)))))</f>
        <v>0.01</v>
      </c>
      <c r="T538" s="4">
        <f>2*SQRT(2)*J538</f>
        <v>6.8103412661830606E-2</v>
      </c>
      <c r="U538" s="22" t="str">
        <f>IF(F538="Repeatability",10*J538,"---")</f>
        <v>---</v>
      </c>
      <c r="V538" s="22" t="str">
        <f>IF(AND(U538&gt;H538,U538&lt;&gt;"---"),"x","")</f>
        <v/>
      </c>
      <c r="W538" s="52">
        <v>42347</v>
      </c>
    </row>
    <row r="539" spans="1:23" ht="25.5" hidden="1" customHeight="1">
      <c r="A539" s="65" t="s">
        <v>67</v>
      </c>
      <c r="B539" s="8" t="s">
        <v>333</v>
      </c>
      <c r="C539" s="61"/>
      <c r="D539" s="10" t="s">
        <v>174</v>
      </c>
      <c r="E539" s="3" t="s">
        <v>30</v>
      </c>
      <c r="F539" s="42" t="s">
        <v>24</v>
      </c>
      <c r="G539" s="22" t="s">
        <v>25</v>
      </c>
      <c r="H539" s="37">
        <v>1.16193010752688E-2</v>
      </c>
      <c r="I539" s="3">
        <v>372</v>
      </c>
      <c r="J539" s="27">
        <v>7.7644714004903301E-4</v>
      </c>
      <c r="K539" s="27" t="str">
        <f>IF(OR(LEFT(G539,3)="SRM", LEFT(G539,3)="IRM", LEFT(G539,3)="CRM"),"", IF((J539*100/H539)&gt;5,"x",""))</f>
        <v>x</v>
      </c>
      <c r="L539" s="26">
        <f>2*J539</f>
        <v>1.552894280098066E-3</v>
      </c>
      <c r="M539" s="20"/>
      <c r="N539" s="20"/>
      <c r="O539" s="58" t="str">
        <f>IF(F539="Repeatability","---", SQRT(L539^2+(N539*H539*0.01)^2)+ABS(M539)*0.01*H539)</f>
        <v>---</v>
      </c>
      <c r="P539" s="6" t="str">
        <f>IF(F539="Repeatability","---", O539*100/H539)</f>
        <v>---</v>
      </c>
      <c r="Q539" s="31" t="str">
        <f>IF(F539="Repeatability", "n/a",IF(E539="MG_P_KG",6,IF(E539="G_P_100G",2,"n/a")))</f>
        <v>n/a</v>
      </c>
      <c r="R539" s="34" t="str">
        <f>IF(Q539="n/a","-",2*(H539*2^(1-0.5*LOG(H539/(10^Q539))))/100)</f>
        <v>-</v>
      </c>
      <c r="S539" s="3">
        <f>IF(F539="Intermed. Precision","---",IF(LOG(J539/2)&lt;0,10^(TRUNC(LOG(J539/2))-1), 10^(TRUNC(LOG(J539/2)))))</f>
        <v>1E-4</v>
      </c>
      <c r="T539" s="4">
        <f>2*SQRT(2)*J539</f>
        <v>2.1961241518462888E-3</v>
      </c>
      <c r="U539" s="22">
        <f>IF(F539="Repeatability",10*J539,"---")</f>
        <v>7.7644714004903304E-3</v>
      </c>
      <c r="V539" s="22" t="str">
        <f>IF(AND(U539&gt;H539,U539&lt;&gt;"---"),"x","")</f>
        <v/>
      </c>
      <c r="W539" s="52">
        <v>42327</v>
      </c>
    </row>
    <row r="540" spans="1:23" ht="25.5" hidden="1" customHeight="1">
      <c r="A540" s="65" t="s">
        <v>71</v>
      </c>
      <c r="B540" s="8" t="s">
        <v>333</v>
      </c>
      <c r="C540" s="61"/>
      <c r="D540" s="10" t="s">
        <v>174</v>
      </c>
      <c r="E540" s="3" t="s">
        <v>30</v>
      </c>
      <c r="F540" s="42" t="s">
        <v>24</v>
      </c>
      <c r="G540" s="22" t="s">
        <v>25</v>
      </c>
      <c r="H540" s="37">
        <v>2.1784644194756601E-3</v>
      </c>
      <c r="I540" s="3">
        <v>267</v>
      </c>
      <c r="J540" s="27">
        <v>3.8897324749385698E-4</v>
      </c>
      <c r="K540" s="27" t="str">
        <f>IF(OR(LEFT(G540,3)="SRM", LEFT(G540,3)="IRM", LEFT(G540,3)="CRM"),"", IF((J540*100/H540)&gt;5,"x",""))</f>
        <v>x</v>
      </c>
      <c r="L540" s="26">
        <f>2*J540</f>
        <v>7.7794649498771397E-4</v>
      </c>
      <c r="M540" s="20"/>
      <c r="N540" s="20"/>
      <c r="O540" s="58" t="str">
        <f>IF(F540="Repeatability","---", SQRT(L540^2+(N540*H540*0.01)^2)+ABS(M540)*0.01*H540)</f>
        <v>---</v>
      </c>
      <c r="P540" s="6" t="str">
        <f>IF(F540="Repeatability","---", O540*100/H540)</f>
        <v>---</v>
      </c>
      <c r="Q540" s="31" t="str">
        <f>IF(F540="Repeatability", "n/a",IF(E540="MG_P_KG",6,IF(E540="G_P_100G",2,"n/a")))</f>
        <v>n/a</v>
      </c>
      <c r="R540" s="34" t="str">
        <f>IF(Q540="n/a","-",2*(H540*2^(1-0.5*LOG(H540/(10^Q540))))/100)</f>
        <v>-</v>
      </c>
      <c r="S540" s="3">
        <f>IF(F540="Intermed. Precision","---",IF(LOG(J540/2)&lt;0,10^(TRUNC(LOG(J540/2))-1), 10^(TRUNC(LOG(J540/2)))))</f>
        <v>1E-4</v>
      </c>
      <c r="T540" s="4">
        <f>2*SQRT(2)*J540</f>
        <v>1.1001824840122382E-3</v>
      </c>
      <c r="U540" s="22">
        <f>IF(F540="Repeatability",10*J540,"---")</f>
        <v>3.8897324749385697E-3</v>
      </c>
      <c r="V540" s="22" t="str">
        <f>IF(AND(U540&gt;H540,U540&lt;&gt;"---"),"x","")</f>
        <v>x</v>
      </c>
      <c r="W540" s="52">
        <v>42295</v>
      </c>
    </row>
    <row r="541" spans="1:23" ht="25.5" customHeight="1">
      <c r="A541" s="65" t="s">
        <v>26</v>
      </c>
      <c r="B541" s="8" t="s">
        <v>333</v>
      </c>
      <c r="C541" s="61"/>
      <c r="D541" s="10" t="s">
        <v>174</v>
      </c>
      <c r="E541" s="3" t="s">
        <v>30</v>
      </c>
      <c r="F541" s="42" t="s">
        <v>23</v>
      </c>
      <c r="G541" s="22" t="s">
        <v>124</v>
      </c>
      <c r="H541" s="37">
        <v>5.7735359116022102E-3</v>
      </c>
      <c r="I541" s="3">
        <v>181</v>
      </c>
      <c r="J541" s="27">
        <v>6.5838580810517397E-4</v>
      </c>
      <c r="K541" s="27" t="str">
        <f>IF(OR(LEFT(G541,3)="SRM", LEFT(G541,3)="IRM", LEFT(G541,3)="CRM"),"", IF((J541*100/H541)&gt;5,"x",""))</f>
        <v/>
      </c>
      <c r="L541" s="26">
        <f>2*J541</f>
        <v>1.3167716162103479E-3</v>
      </c>
      <c r="M541" s="20"/>
      <c r="N541" s="20"/>
      <c r="O541" s="58">
        <f>IF(F541="Repeatability","---", SQRT(L541^2+(N541*H541*0.01)^2)+ABS(M541)*0.01*H541)</f>
        <v>1.3167716162103479E-3</v>
      </c>
      <c r="P541" s="6">
        <f>IF(F541="Repeatability","---", O541*100/H541)</f>
        <v>22.807022184866458</v>
      </c>
      <c r="Q541" s="31">
        <f>IF(F541="Repeatability", "n/a",IF(E541="MG_P_KG",6,IF(E541="G_P_100G",2,"n/a")))</f>
        <v>6</v>
      </c>
      <c r="R541" s="34">
        <f>IF(Q541="n/a","-",2*(H541*2^(1-0.5*LOG(H541/(10^Q541))))/100)</f>
        <v>4.0135476338529069E-3</v>
      </c>
      <c r="S541" s="3">
        <f>IF(F541="Intermed. Precision","---",IF(LOG(J541/2)&lt;0,10^(TRUNC(LOG(J541/2))-1), 10^(TRUNC(LOG(J541/2)))))</f>
        <v>1E-4</v>
      </c>
      <c r="T541" s="4">
        <f>2*SQRT(2)*J541</f>
        <v>1.8621962781926141E-3</v>
      </c>
      <c r="U541" s="22" t="str">
        <f>IF(F541="Repeatability",10*J541,"---")</f>
        <v>---</v>
      </c>
      <c r="V541" s="22" t="str">
        <f>IF(AND(U541&gt;H541,U541&lt;&gt;"---"),"x","")</f>
        <v/>
      </c>
      <c r="W541" s="52">
        <v>42345</v>
      </c>
    </row>
    <row r="542" spans="1:23" ht="25.5" hidden="1" customHeight="1">
      <c r="A542" s="65" t="s">
        <v>69</v>
      </c>
      <c r="B542" s="8" t="s">
        <v>333</v>
      </c>
      <c r="C542" s="61"/>
      <c r="D542" s="10" t="s">
        <v>174</v>
      </c>
      <c r="E542" s="3" t="s">
        <v>30</v>
      </c>
      <c r="F542" s="42" t="s">
        <v>24</v>
      </c>
      <c r="G542" s="22" t="s">
        <v>25</v>
      </c>
      <c r="H542" s="37">
        <v>4.69154320987654E-3</v>
      </c>
      <c r="I542" s="3">
        <v>162</v>
      </c>
      <c r="J542" s="27">
        <v>5.3875456516068703E-4</v>
      </c>
      <c r="K542" s="27" t="str">
        <f>IF(OR(LEFT(G542,3)="SRM", LEFT(G542,3)="IRM", LEFT(G542,3)="CRM"),"", IF((J542*100/H542)&gt;5,"x",""))</f>
        <v>x</v>
      </c>
      <c r="L542" s="26">
        <f>2*J542</f>
        <v>1.0775091303213741E-3</v>
      </c>
      <c r="M542" s="20"/>
      <c r="N542" s="20"/>
      <c r="O542" s="58" t="str">
        <f>IF(F542="Repeatability","---", SQRT(L542^2+(N542*H542*0.01)^2)+ABS(M542)*0.01*H542)</f>
        <v>---</v>
      </c>
      <c r="P542" s="6" t="str">
        <f>IF(F542="Repeatability","---", O542*100/H542)</f>
        <v>---</v>
      </c>
      <c r="Q542" s="31" t="str">
        <f>IF(F542="Repeatability", "n/a",IF(E542="MG_P_KG",6,IF(E542="G_P_100G",2,"n/a")))</f>
        <v>n/a</v>
      </c>
      <c r="R542" s="34" t="str">
        <f>IF(Q542="n/a","-",2*(H542*2^(1-0.5*LOG(H542/(10^Q542))))/100)</f>
        <v>-</v>
      </c>
      <c r="S542" s="3">
        <f>IF(F542="Intermed. Precision","---",IF(LOG(J542/2)&lt;0,10^(TRUNC(LOG(J542/2))-1), 10^(TRUNC(LOG(J542/2)))))</f>
        <v>1E-4</v>
      </c>
      <c r="T542" s="4">
        <f>2*SQRT(2)*J542</f>
        <v>1.5238280256813261E-3</v>
      </c>
      <c r="U542" s="22">
        <f>IF(F542="Repeatability",10*J542,"---")</f>
        <v>5.3875456516068706E-3</v>
      </c>
      <c r="V542" s="22" t="str">
        <f>IF(AND(U542&gt;H542,U542&lt;&gt;"---"),"x","")</f>
        <v>x</v>
      </c>
      <c r="W542" s="52">
        <v>42334</v>
      </c>
    </row>
    <row r="543" spans="1:23" ht="25.5" customHeight="1">
      <c r="A543" s="65" t="s">
        <v>67</v>
      </c>
      <c r="B543" s="8" t="s">
        <v>333</v>
      </c>
      <c r="C543" s="61"/>
      <c r="D543" s="10" t="s">
        <v>174</v>
      </c>
      <c r="E543" s="3" t="s">
        <v>30</v>
      </c>
      <c r="F543" s="42" t="s">
        <v>23</v>
      </c>
      <c r="G543" s="22" t="s">
        <v>4</v>
      </c>
      <c r="H543" s="37">
        <v>1.24804375E-2</v>
      </c>
      <c r="I543" s="3">
        <v>160</v>
      </c>
      <c r="J543" s="27">
        <v>8.8442636776613602E-4</v>
      </c>
      <c r="K543" s="27" t="str">
        <f>IF(OR(LEFT(G543,3)="SRM", LEFT(G543,3)="IRM", LEFT(G543,3)="CRM"),"", IF((J543*100/H543)&gt;5,"x",""))</f>
        <v>x</v>
      </c>
      <c r="L543" s="26">
        <f>2*J543</f>
        <v>1.768852735532272E-3</v>
      </c>
      <c r="M543" s="20"/>
      <c r="N543" s="20"/>
      <c r="O543" s="58">
        <f>IF(F543="Repeatability","---", SQRT(L543^2+(N543*H543*0.01)^2)+ABS(M543)*0.01*H543)</f>
        <v>1.768852735532272E-3</v>
      </c>
      <c r="P543" s="6">
        <f>IF(F543="Repeatability","---", O543*100/H543)</f>
        <v>14.173002633379415</v>
      </c>
      <c r="Q543" s="31">
        <f>IF(F543="Repeatability", "n/a",IF(E543="MG_P_KG",6,IF(E543="G_P_100G",2,"n/a")))</f>
        <v>6</v>
      </c>
      <c r="R543" s="34">
        <f>IF(Q543="n/a","-",2*(H543*2^(1-0.5*LOG(H543/(10^Q543))))/100)</f>
        <v>7.7254850088689774E-3</v>
      </c>
      <c r="S543" s="3">
        <f>IF(F543="Intermed. Precision","---",IF(LOG(J543/2)&lt;0,10^(TRUNC(LOG(J543/2))-1), 10^(TRUNC(LOG(J543/2)))))</f>
        <v>1E-4</v>
      </c>
      <c r="T543" s="4">
        <f>2*SQRT(2)*J543</f>
        <v>2.5015355284304886E-3</v>
      </c>
      <c r="U543" s="22" t="str">
        <f>IF(F543="Repeatability",10*J543,"---")</f>
        <v>---</v>
      </c>
      <c r="V543" s="22" t="str">
        <f>IF(AND(U543&gt;H543,U543&lt;&gt;"---"),"x","")</f>
        <v/>
      </c>
      <c r="W543" s="52">
        <v>42326</v>
      </c>
    </row>
    <row r="544" spans="1:23" ht="25.5" hidden="1" customHeight="1">
      <c r="A544" s="65" t="s">
        <v>82</v>
      </c>
      <c r="B544" s="8" t="s">
        <v>333</v>
      </c>
      <c r="C544" s="61"/>
      <c r="D544" s="10" t="s">
        <v>174</v>
      </c>
      <c r="E544" s="3" t="s">
        <v>30</v>
      </c>
      <c r="F544" s="42" t="s">
        <v>24</v>
      </c>
      <c r="G544" s="22" t="s">
        <v>25</v>
      </c>
      <c r="H544" s="37">
        <v>9.0928289473684205E-3</v>
      </c>
      <c r="I544" s="3">
        <v>152</v>
      </c>
      <c r="J544" s="27">
        <v>7.6296922577105599E-4</v>
      </c>
      <c r="K544" s="27" t="str">
        <f>IF(OR(LEFT(G544,3)="SRM", LEFT(G544,3)="IRM", LEFT(G544,3)="CRM"),"", IF((J544*100/H544)&gt;5,"x",""))</f>
        <v>x</v>
      </c>
      <c r="L544" s="26">
        <f>2*J544</f>
        <v>1.525938451542112E-3</v>
      </c>
      <c r="M544" s="20"/>
      <c r="N544" s="20"/>
      <c r="O544" s="58" t="str">
        <f>IF(F544="Repeatability","---", SQRT(L544^2+(N544*H544*0.01)^2)+ABS(M544)*0.01*H544)</f>
        <v>---</v>
      </c>
      <c r="P544" s="6" t="str">
        <f>IF(F544="Repeatability","---", O544*100/H544)</f>
        <v>---</v>
      </c>
      <c r="Q544" s="31" t="str">
        <f>IF(F544="Repeatability", "n/a",IF(E544="MG_P_KG",6,IF(E544="G_P_100G",2,"n/a")))</f>
        <v>n/a</v>
      </c>
      <c r="R544" s="34" t="str">
        <f>IF(Q544="n/a","-",2*(H544*2^(1-0.5*LOG(H544/(10^Q544))))/100)</f>
        <v>-</v>
      </c>
      <c r="S544" s="3">
        <f>IF(F544="Intermed. Precision","---",IF(LOG(J544/2)&lt;0,10^(TRUNC(LOG(J544/2))-1), 10^(TRUNC(LOG(J544/2)))))</f>
        <v>1E-4</v>
      </c>
      <c r="T544" s="4">
        <f>2*SQRT(2)*J544</f>
        <v>2.1580028535174546E-3</v>
      </c>
      <c r="U544" s="22">
        <f>IF(F544="Repeatability",10*J544,"---")</f>
        <v>7.6296922577105599E-3</v>
      </c>
      <c r="V544" s="22" t="str">
        <f>IF(AND(U544&gt;H544,U544&lt;&gt;"---"),"x","")</f>
        <v/>
      </c>
      <c r="W544" s="52">
        <v>42340</v>
      </c>
    </row>
    <row r="545" spans="1:23" ht="25.5" hidden="1" customHeight="1">
      <c r="A545" s="65" t="s">
        <v>122</v>
      </c>
      <c r="B545" s="8" t="s">
        <v>333</v>
      </c>
      <c r="C545" s="61"/>
      <c r="D545" s="10" t="s">
        <v>174</v>
      </c>
      <c r="E545" s="3" t="s">
        <v>30</v>
      </c>
      <c r="F545" s="42" t="s">
        <v>24</v>
      </c>
      <c r="G545" s="22" t="s">
        <v>25</v>
      </c>
      <c r="H545" s="37">
        <v>0.14245593023255801</v>
      </c>
      <c r="I545" s="3">
        <v>86</v>
      </c>
      <c r="J545" s="27">
        <v>4.7845688245869503E-3</v>
      </c>
      <c r="K545" s="27" t="str">
        <f>IF(OR(LEFT(G545,3)="SRM", LEFT(G545,3)="IRM", LEFT(G545,3)="CRM"),"", IF((J545*100/H545)&gt;5,"x",""))</f>
        <v/>
      </c>
      <c r="L545" s="26">
        <f>2*J545</f>
        <v>9.5691376491739005E-3</v>
      </c>
      <c r="M545" s="20"/>
      <c r="N545" s="20"/>
      <c r="O545" s="58" t="str">
        <f>IF(F545="Repeatability","---", SQRT(L545^2+(N545*H545*0.01)^2)+ABS(M545)*0.01*H545)</f>
        <v>---</v>
      </c>
      <c r="P545" s="6" t="str">
        <f>IF(F545="Repeatability","---", O545*100/H545)</f>
        <v>---</v>
      </c>
      <c r="Q545" s="31" t="str">
        <f>IF(F545="Repeatability", "n/a",IF(E545="MG_P_KG",6,IF(E545="G_P_100G",2,"n/a")))</f>
        <v>n/a</v>
      </c>
      <c r="R545" s="34" t="str">
        <f>IF(Q545="n/a","-",2*(H545*2^(1-0.5*LOG(H545/(10^Q545))))/100)</f>
        <v>-</v>
      </c>
      <c r="S545" s="3">
        <f>IF(F545="Intermed. Precision","---",IF(LOG(J545/2)&lt;0,10^(TRUNC(LOG(J545/2))-1), 10^(TRUNC(LOG(J545/2)))))</f>
        <v>1E-3</v>
      </c>
      <c r="T545" s="4">
        <f>2*SQRT(2)*J545</f>
        <v>1.3532804243676727E-2</v>
      </c>
      <c r="U545" s="22">
        <f>IF(F545="Repeatability",10*J545,"---")</f>
        <v>4.7845688245869503E-2</v>
      </c>
      <c r="V545" s="22" t="str">
        <f>IF(AND(U545&gt;H545,U545&lt;&gt;"---"),"x","")</f>
        <v/>
      </c>
      <c r="W545" s="52">
        <v>42338</v>
      </c>
    </row>
    <row r="546" spans="1:23" ht="25.5" customHeight="1">
      <c r="A546" s="65" t="s">
        <v>82</v>
      </c>
      <c r="B546" s="8" t="s">
        <v>333</v>
      </c>
      <c r="C546" s="61"/>
      <c r="D546" s="10" t="s">
        <v>174</v>
      </c>
      <c r="E546" s="3" t="s">
        <v>30</v>
      </c>
      <c r="F546" s="42" t="s">
        <v>23</v>
      </c>
      <c r="G546" s="22" t="s">
        <v>4</v>
      </c>
      <c r="H546" s="37">
        <v>7.47876543209877E-3</v>
      </c>
      <c r="I546" s="3">
        <v>81</v>
      </c>
      <c r="J546" s="27">
        <v>9.5163763982456298E-4</v>
      </c>
      <c r="K546" s="27" t="str">
        <f>IF(OR(LEFT(G546,3)="SRM", LEFT(G546,3)="IRM", LEFT(G546,3)="CRM"),"", IF((J546*100/H546)&gt;5,"x",""))</f>
        <v>x</v>
      </c>
      <c r="L546" s="26">
        <f>2*J546</f>
        <v>1.903275279649126E-3</v>
      </c>
      <c r="M546" s="20"/>
      <c r="N546" s="20"/>
      <c r="O546" s="58">
        <f>IF(F546="Repeatability","---", SQRT(L546^2+(N546*H546*0.01)^2)+ABS(M546)*0.01*H546)</f>
        <v>1.903275279649126E-3</v>
      </c>
      <c r="P546" s="6">
        <f>IF(F546="Repeatability","---", O546*100/H546)</f>
        <v>25.44905702591355</v>
      </c>
      <c r="Q546" s="31">
        <f>IF(F546="Repeatability", "n/a",IF(E546="MG_P_KG",6,IF(E546="G_P_100G",2,"n/a")))</f>
        <v>6</v>
      </c>
      <c r="R546" s="34">
        <f>IF(Q546="n/a","-",2*(H546*2^(1-0.5*LOG(H546/(10^Q546))))/100)</f>
        <v>5.0003496847362654E-3</v>
      </c>
      <c r="S546" s="3">
        <f>IF(F546="Intermed. Precision","---",IF(LOG(J546/2)&lt;0,10^(TRUNC(LOG(J546/2))-1), 10^(TRUNC(LOG(J546/2)))))</f>
        <v>1E-4</v>
      </c>
      <c r="T546" s="4">
        <f>2*SQRT(2)*J546</f>
        <v>2.6916377134092394E-3</v>
      </c>
      <c r="U546" s="22" t="str">
        <f>IF(F546="Repeatability",10*J546,"---")</f>
        <v>---</v>
      </c>
      <c r="V546" s="22" t="str">
        <f>IF(AND(U546&gt;H546,U546&lt;&gt;"---"),"x","")</f>
        <v/>
      </c>
      <c r="W546" s="52">
        <v>42339</v>
      </c>
    </row>
    <row r="547" spans="1:23" ht="25.5" hidden="1" customHeight="1">
      <c r="A547" s="65" t="s">
        <v>64</v>
      </c>
      <c r="B547" s="8" t="s">
        <v>333</v>
      </c>
      <c r="C547" s="61"/>
      <c r="D547" s="10" t="s">
        <v>174</v>
      </c>
      <c r="E547" s="3" t="s">
        <v>30</v>
      </c>
      <c r="F547" s="42" t="s">
        <v>24</v>
      </c>
      <c r="G547" s="22" t="s">
        <v>25</v>
      </c>
      <c r="H547" s="37">
        <v>1.0963378378378401E-2</v>
      </c>
      <c r="I547" s="3">
        <v>74</v>
      </c>
      <c r="J547" s="27">
        <v>7.8451052048825805E-4</v>
      </c>
      <c r="K547" s="27" t="str">
        <f>IF(OR(LEFT(G547,3)="SRM", LEFT(G547,3)="IRM", LEFT(G547,3)="CRM"),"", IF((J547*100/H547)&gt;5,"x",""))</f>
        <v>x</v>
      </c>
      <c r="L547" s="26">
        <f>2*J547</f>
        <v>1.5690210409765161E-3</v>
      </c>
      <c r="M547" s="20"/>
      <c r="N547" s="20"/>
      <c r="O547" s="58" t="str">
        <f>IF(F547="Repeatability","---", SQRT(L547^2+(N547*H547*0.01)^2)+ABS(M547)*0.01*H547)</f>
        <v>---</v>
      </c>
      <c r="P547" s="6" t="str">
        <f>IF(F547="Repeatability","---", O547*100/H547)</f>
        <v>---</v>
      </c>
      <c r="Q547" s="31" t="str">
        <f>IF(F547="Repeatability", "n/a",IF(E547="MG_P_KG",6,IF(E547="G_P_100G",2,"n/a")))</f>
        <v>n/a</v>
      </c>
      <c r="R547" s="34" t="str">
        <f>IF(Q547="n/a","-",2*(H547*2^(1-0.5*LOG(H547/(10^Q547))))/100)</f>
        <v>-</v>
      </c>
      <c r="S547" s="3">
        <f>IF(F547="Intermed. Precision","---",IF(LOG(J547/2)&lt;0,10^(TRUNC(LOG(J547/2))-1), 10^(TRUNC(LOG(J547/2)))))</f>
        <v>1E-4</v>
      </c>
      <c r="T547" s="4">
        <f>2*SQRT(2)*J547</f>
        <v>2.2189308357977409E-3</v>
      </c>
      <c r="U547" s="22">
        <f>IF(F547="Repeatability",10*J547,"---")</f>
        <v>7.8451052048825812E-3</v>
      </c>
      <c r="V547" s="22" t="str">
        <f>IF(AND(U547&gt;H547,U547&lt;&gt;"---"),"x","")</f>
        <v/>
      </c>
      <c r="W547" s="52">
        <v>42311</v>
      </c>
    </row>
    <row r="548" spans="1:23" ht="25.5" hidden="1" customHeight="1">
      <c r="A548" s="65" t="s">
        <v>142</v>
      </c>
      <c r="B548" s="8" t="s">
        <v>333</v>
      </c>
      <c r="C548" s="61"/>
      <c r="D548" s="10" t="s">
        <v>174</v>
      </c>
      <c r="E548" s="3" t="s">
        <v>30</v>
      </c>
      <c r="F548" s="42" t="s">
        <v>24</v>
      </c>
      <c r="G548" s="22" t="s">
        <v>25</v>
      </c>
      <c r="H548" s="37">
        <v>1.1707042253521101E-3</v>
      </c>
      <c r="I548" s="3">
        <v>71</v>
      </c>
      <c r="J548" s="27">
        <v>3.2076273535803102E-4</v>
      </c>
      <c r="K548" s="27" t="str">
        <f>IF(OR(LEFT(G548,3)="SRM", LEFT(G548,3)="IRM", LEFT(G548,3)="CRM"),"", IF((J548*100/H548)&gt;5,"x",""))</f>
        <v>x</v>
      </c>
      <c r="L548" s="26">
        <f>2*J548</f>
        <v>6.4152547071606204E-4</v>
      </c>
      <c r="M548" s="20"/>
      <c r="N548" s="20"/>
      <c r="O548" s="58" t="str">
        <f>IF(F548="Repeatability","---", SQRT(L548^2+(N548*H548*0.01)^2)+ABS(M548)*0.01*H548)</f>
        <v>---</v>
      </c>
      <c r="P548" s="6" t="str">
        <f>IF(F548="Repeatability","---", O548*100/H548)</f>
        <v>---</v>
      </c>
      <c r="Q548" s="31" t="str">
        <f>IF(F548="Repeatability", "n/a",IF(E548="MG_P_KG",6,IF(E548="G_P_100G",2,"n/a")))</f>
        <v>n/a</v>
      </c>
      <c r="R548" s="34" t="str">
        <f>IF(Q548="n/a","-",2*(H548*2^(1-0.5*LOG(H548/(10^Q548))))/100)</f>
        <v>-</v>
      </c>
      <c r="S548" s="3">
        <f>IF(F548="Intermed. Precision","---",IF(LOG(J548/2)&lt;0,10^(TRUNC(LOG(J548/2))-1), 10^(TRUNC(LOG(J548/2)))))</f>
        <v>1E-4</v>
      </c>
      <c r="T548" s="4">
        <f>2*SQRT(2)*J548</f>
        <v>9.0725402129443878E-4</v>
      </c>
      <c r="U548" s="22">
        <f>IF(F548="Repeatability",10*J548,"---")</f>
        <v>3.2076273535803102E-3</v>
      </c>
      <c r="V548" s="22" t="str">
        <f>IF(AND(U548&gt;H548,U548&lt;&gt;"---"),"x","")</f>
        <v>x</v>
      </c>
      <c r="W548" s="52">
        <v>42328</v>
      </c>
    </row>
    <row r="549" spans="1:23" ht="25.5" hidden="1" customHeight="1">
      <c r="A549" s="65" t="s">
        <v>52</v>
      </c>
      <c r="B549" s="8" t="s">
        <v>333</v>
      </c>
      <c r="C549" s="61"/>
      <c r="D549" s="10" t="s">
        <v>174</v>
      </c>
      <c r="E549" s="3" t="s">
        <v>30</v>
      </c>
      <c r="F549" s="42" t="s">
        <v>24</v>
      </c>
      <c r="G549" s="22" t="s">
        <v>25</v>
      </c>
      <c r="H549" s="37">
        <v>4.0379104477611897E-3</v>
      </c>
      <c r="I549" s="3">
        <v>67</v>
      </c>
      <c r="J549" s="27">
        <v>5.07079728194954E-4</v>
      </c>
      <c r="K549" s="27" t="str">
        <f>IF(OR(LEFT(G549,3)="SRM", LEFT(G549,3)="IRM", LEFT(G549,3)="CRM"),"", IF((J549*100/H549)&gt;5,"x",""))</f>
        <v>x</v>
      </c>
      <c r="L549" s="26">
        <f>2*J549</f>
        <v>1.014159456389908E-3</v>
      </c>
      <c r="M549" s="20"/>
      <c r="N549" s="20"/>
      <c r="O549" s="58" t="str">
        <f>IF(F549="Repeatability","---", SQRT(L549^2+(N549*H549*0.01)^2)+ABS(M549)*0.01*H549)</f>
        <v>---</v>
      </c>
      <c r="P549" s="6" t="str">
        <f>IF(F549="Repeatability","---", O549*100/H549)</f>
        <v>---</v>
      </c>
      <c r="Q549" s="31" t="str">
        <f>IF(F549="Repeatability", "n/a",IF(E549="MG_P_KG",6,IF(E549="G_P_100G",2,"n/a")))</f>
        <v>n/a</v>
      </c>
      <c r="R549" s="34" t="str">
        <f>IF(Q549="n/a","-",2*(H549*2^(1-0.5*LOG(H549/(10^Q549))))/100)</f>
        <v>-</v>
      </c>
      <c r="S549" s="3">
        <f>IF(F549="Intermed. Precision","---",IF(LOG(J549/2)&lt;0,10^(TRUNC(LOG(J549/2))-1), 10^(TRUNC(LOG(J549/2)))))</f>
        <v>1E-4</v>
      </c>
      <c r="T549" s="4">
        <f>2*SQRT(2)*J549</f>
        <v>1.4342380576355335E-3</v>
      </c>
      <c r="U549" s="22">
        <f>IF(F549="Repeatability",10*J549,"---")</f>
        <v>5.0707972819495403E-3</v>
      </c>
      <c r="V549" s="22" t="str">
        <f>IF(AND(U549&gt;H549,U549&lt;&gt;"---"),"x","")</f>
        <v>x</v>
      </c>
      <c r="W549" s="52">
        <v>42336</v>
      </c>
    </row>
    <row r="550" spans="1:23" ht="25.5" customHeight="1">
      <c r="A550" s="65" t="s">
        <v>99</v>
      </c>
      <c r="B550" s="8" t="s">
        <v>333</v>
      </c>
      <c r="C550" s="61"/>
      <c r="D550" s="10" t="s">
        <v>174</v>
      </c>
      <c r="E550" s="3" t="s">
        <v>30</v>
      </c>
      <c r="F550" s="42" t="s">
        <v>23</v>
      </c>
      <c r="G550" s="22" t="s">
        <v>4</v>
      </c>
      <c r="H550" s="37">
        <v>0.19404873015873</v>
      </c>
      <c r="I550" s="3">
        <v>63</v>
      </c>
      <c r="J550" s="27">
        <v>8.6219885011687303E-3</v>
      </c>
      <c r="K550" s="27" t="str">
        <f>IF(OR(LEFT(G550,3)="SRM", LEFT(G550,3)="IRM", LEFT(G550,3)="CRM"),"", IF((J550*100/H550)&gt;5,"x",""))</f>
        <v/>
      </c>
      <c r="L550" s="26">
        <f>2*J550</f>
        <v>1.7243977002337461E-2</v>
      </c>
      <c r="M550" s="20"/>
      <c r="N550" s="20"/>
      <c r="O550" s="58">
        <f>IF(F550="Repeatability","---", SQRT(L550^2+(N550*H550*0.01)^2)+ABS(M550)*0.01*H550)</f>
        <v>1.7243977002337461E-2</v>
      </c>
      <c r="P550" s="6">
        <f>IF(F550="Repeatability","---", O550*100/H550)</f>
        <v>8.8864157926888012</v>
      </c>
      <c r="Q550" s="31">
        <f>IF(F550="Repeatability", "n/a",IF(E550="MG_P_KG",6,IF(E550="G_P_100G",2,"n/a")))</f>
        <v>6</v>
      </c>
      <c r="R550" s="34">
        <f>IF(Q550="n/a","-",2*(H550*2^(1-0.5*LOG(H550/(10^Q550))))/100)</f>
        <v>7.9476894134341169E-2</v>
      </c>
      <c r="S550" s="3">
        <f>IF(F550="Intermed. Precision","---",IF(LOG(J550/2)&lt;0,10^(TRUNC(LOG(J550/2))-1), 10^(TRUNC(LOG(J550/2)))))</f>
        <v>1E-3</v>
      </c>
      <c r="T550" s="4">
        <f>2*SQRT(2)*J550</f>
        <v>2.4386666145955388E-2</v>
      </c>
      <c r="U550" s="22" t="str">
        <f>IF(F550="Repeatability",10*J550,"---")</f>
        <v>---</v>
      </c>
      <c r="V550" s="22" t="str">
        <f>IF(AND(U550&gt;H550,U550&lt;&gt;"---"),"x","")</f>
        <v/>
      </c>
      <c r="W550" s="52">
        <v>42305</v>
      </c>
    </row>
    <row r="551" spans="1:23" ht="25.5" customHeight="1">
      <c r="A551" s="65" t="s">
        <v>58</v>
      </c>
      <c r="B551" s="8" t="s">
        <v>333</v>
      </c>
      <c r="C551" s="61"/>
      <c r="D551" s="10" t="s">
        <v>174</v>
      </c>
      <c r="E551" s="3" t="s">
        <v>30</v>
      </c>
      <c r="F551" s="42" t="s">
        <v>23</v>
      </c>
      <c r="G551" s="22" t="s">
        <v>4</v>
      </c>
      <c r="H551" s="37">
        <v>2.4161754385964899E-2</v>
      </c>
      <c r="I551" s="3">
        <v>57</v>
      </c>
      <c r="J551" s="27">
        <v>2.8683596082265E-3</v>
      </c>
      <c r="K551" s="27" t="str">
        <f>IF(OR(LEFT(G551,3)="SRM", LEFT(G551,3)="IRM", LEFT(G551,3)="CRM"),"", IF((J551*100/H551)&gt;5,"x",""))</f>
        <v>x</v>
      </c>
      <c r="L551" s="26">
        <f>2*J551</f>
        <v>5.736719216453E-3</v>
      </c>
      <c r="M551" s="20"/>
      <c r="N551" s="20"/>
      <c r="O551" s="58">
        <f>IF(F551="Repeatability","---", SQRT(L551^2+(N551*H551*0.01)^2)+ABS(M551)*0.01*H551)</f>
        <v>5.736719216453E-3</v>
      </c>
      <c r="P551" s="6">
        <f>IF(F551="Repeatability","---", O551*100/H551)</f>
        <v>23.742974640059046</v>
      </c>
      <c r="Q551" s="31">
        <f>IF(F551="Repeatability", "n/a",IF(E551="MG_P_KG",6,IF(E551="G_P_100G",2,"n/a")))</f>
        <v>6</v>
      </c>
      <c r="R551" s="34">
        <f>IF(Q551="n/a","-",2*(H551*2^(1-0.5*LOG(H551/(10^Q551))))/100)</f>
        <v>1.3540723162226225E-2</v>
      </c>
      <c r="S551" s="3">
        <f>IF(F551="Intermed. Precision","---",IF(LOG(J551/2)&lt;0,10^(TRUNC(LOG(J551/2))-1), 10^(TRUNC(LOG(J551/2)))))</f>
        <v>1E-3</v>
      </c>
      <c r="T551" s="4">
        <f>2*SQRT(2)*J551</f>
        <v>8.1129461194341876E-3</v>
      </c>
      <c r="U551" s="22" t="str">
        <f>IF(F551="Repeatability",10*J551,"---")</f>
        <v>---</v>
      </c>
      <c r="V551" s="22" t="str">
        <f>IF(AND(U551&gt;H551,U551&lt;&gt;"---"),"x","")</f>
        <v/>
      </c>
      <c r="W551" s="52">
        <v>42301</v>
      </c>
    </row>
    <row r="552" spans="1:23" ht="25.5" customHeight="1">
      <c r="A552" s="65" t="s">
        <v>64</v>
      </c>
      <c r="B552" s="8" t="s">
        <v>333</v>
      </c>
      <c r="C552" s="61"/>
      <c r="D552" s="10" t="s">
        <v>174</v>
      </c>
      <c r="E552" s="3" t="s">
        <v>30</v>
      </c>
      <c r="F552" s="42" t="s">
        <v>23</v>
      </c>
      <c r="G552" s="22" t="s">
        <v>4</v>
      </c>
      <c r="H552" s="37">
        <v>1.3579824561403501E-2</v>
      </c>
      <c r="I552" s="3">
        <v>57</v>
      </c>
      <c r="J552" s="27">
        <v>1.0856451715899099E-3</v>
      </c>
      <c r="K552" s="27" t="str">
        <f>IF(OR(LEFT(G552,3)="SRM", LEFT(G552,3)="IRM", LEFT(G552,3)="CRM"),"", IF((J552*100/H552)&gt;5,"x",""))</f>
        <v>x</v>
      </c>
      <c r="L552" s="26">
        <f>2*J552</f>
        <v>2.1712903431798198E-3</v>
      </c>
      <c r="M552" s="20"/>
      <c r="N552" s="20"/>
      <c r="O552" s="58">
        <f>IF(F552="Repeatability","---", SQRT(L552^2+(N552*H552*0.01)^2)+ABS(M552)*0.01*H552)</f>
        <v>2.1712903431798198E-3</v>
      </c>
      <c r="P552" s="6">
        <f>IF(F552="Repeatability","---", O552*100/H552)</f>
        <v>15.989089795394328</v>
      </c>
      <c r="Q552" s="31">
        <f>IF(F552="Repeatability", "n/a",IF(E552="MG_P_KG",6,IF(E552="G_P_100G",2,"n/a")))</f>
        <v>6</v>
      </c>
      <c r="R552" s="34">
        <f>IF(Q552="n/a","-",2*(H552*2^(1-0.5*LOG(H552/(10^Q552))))/100)</f>
        <v>8.2998753333090418E-3</v>
      </c>
      <c r="S552" s="3">
        <f>IF(F552="Intermed. Precision","---",IF(LOG(J552/2)&lt;0,10^(TRUNC(LOG(J552/2))-1), 10^(TRUNC(LOG(J552/2)))))</f>
        <v>1E-4</v>
      </c>
      <c r="T552" s="4">
        <f>2*SQRT(2)*J552</f>
        <v>3.0706682511746331E-3</v>
      </c>
      <c r="U552" s="22" t="str">
        <f>IF(F552="Repeatability",10*J552,"---")</f>
        <v>---</v>
      </c>
      <c r="V552" s="22" t="str">
        <f>IF(AND(U552&gt;H552,U552&lt;&gt;"---"),"x","")</f>
        <v/>
      </c>
      <c r="W552" s="52">
        <v>42310</v>
      </c>
    </row>
    <row r="553" spans="1:23" ht="25.5" hidden="1" customHeight="1">
      <c r="A553" s="65" t="s">
        <v>29</v>
      </c>
      <c r="B553" s="8" t="s">
        <v>333</v>
      </c>
      <c r="C553" s="61"/>
      <c r="D553" s="10" t="s">
        <v>174</v>
      </c>
      <c r="E553" s="3" t="s">
        <v>30</v>
      </c>
      <c r="F553" s="42" t="s">
        <v>24</v>
      </c>
      <c r="G553" s="22" t="s">
        <v>25</v>
      </c>
      <c r="H553" s="37">
        <v>4.3417857142857104E-3</v>
      </c>
      <c r="I553" s="3">
        <v>56</v>
      </c>
      <c r="J553" s="27">
        <v>5.2572314142386E-4</v>
      </c>
      <c r="K553" s="27" t="str">
        <f>IF(OR(LEFT(G553,3)="SRM", LEFT(G553,3)="IRM", LEFT(G553,3)="CRM"),"", IF((J553*100/H553)&gt;5,"x",""))</f>
        <v>x</v>
      </c>
      <c r="L553" s="26">
        <f>2*J553</f>
        <v>1.05144628284772E-3</v>
      </c>
      <c r="M553" s="20"/>
      <c r="N553" s="20"/>
      <c r="O553" s="58" t="str">
        <f>IF(F553="Repeatability","---", SQRT(L553^2+(N553*H553*0.01)^2)+ABS(M553)*0.01*H553)</f>
        <v>---</v>
      </c>
      <c r="P553" s="6" t="str">
        <f>IF(F553="Repeatability","---", O553*100/H553)</f>
        <v>---</v>
      </c>
      <c r="Q553" s="31" t="str">
        <f>IF(F553="Repeatability", "n/a",IF(E553="MG_P_KG",6,IF(E553="G_P_100G",2,"n/a")))</f>
        <v>n/a</v>
      </c>
      <c r="R553" s="34" t="str">
        <f>IF(Q553="n/a","-",2*(H553*2^(1-0.5*LOG(H553/(10^Q553))))/100)</f>
        <v>-</v>
      </c>
      <c r="S553" s="3">
        <f>IF(F553="Intermed. Precision","---",IF(LOG(J553/2)&lt;0,10^(TRUNC(LOG(J553/2))-1), 10^(TRUNC(LOG(J553/2)))))</f>
        <v>1E-4</v>
      </c>
      <c r="T553" s="4">
        <f>2*SQRT(2)*J553</f>
        <v>1.4869695933100232E-3</v>
      </c>
      <c r="U553" s="22">
        <f>IF(F553="Repeatability",10*J553,"---")</f>
        <v>5.2572314142386002E-3</v>
      </c>
      <c r="V553" s="22" t="str">
        <f>IF(AND(U553&gt;H553,U553&lt;&gt;"---"),"x","")</f>
        <v>x</v>
      </c>
      <c r="W553" s="52">
        <v>42325</v>
      </c>
    </row>
    <row r="554" spans="1:23" ht="25.5" customHeight="1">
      <c r="A554" s="65" t="s">
        <v>69</v>
      </c>
      <c r="B554" s="8" t="s">
        <v>333</v>
      </c>
      <c r="C554" s="61"/>
      <c r="D554" s="10" t="s">
        <v>174</v>
      </c>
      <c r="E554" s="3" t="s">
        <v>30</v>
      </c>
      <c r="F554" s="42" t="s">
        <v>23</v>
      </c>
      <c r="G554" s="22" t="s">
        <v>4</v>
      </c>
      <c r="H554" s="37">
        <v>5.0176785714285696E-3</v>
      </c>
      <c r="I554" s="3">
        <v>56</v>
      </c>
      <c r="J554" s="27">
        <v>7.7370340847492298E-4</v>
      </c>
      <c r="K554" s="27" t="str">
        <f>IF(OR(LEFT(G554,3)="SRM", LEFT(G554,3)="IRM", LEFT(G554,3)="CRM"),"", IF((J554*100/H554)&gt;5,"x",""))</f>
        <v>x</v>
      </c>
      <c r="L554" s="26">
        <f>2*J554</f>
        <v>1.547406816949846E-3</v>
      </c>
      <c r="M554" s="20"/>
      <c r="N554" s="20"/>
      <c r="O554" s="58">
        <f>IF(F554="Repeatability","---", SQRT(L554^2+(N554*H554*0.01)^2)+ABS(M554)*0.01*H554)</f>
        <v>1.547406816949846E-3</v>
      </c>
      <c r="P554" s="6">
        <f>IF(F554="Repeatability","---", O554*100/H554)</f>
        <v>30.83909809928873</v>
      </c>
      <c r="Q554" s="31">
        <f>IF(F554="Repeatability", "n/a",IF(E554="MG_P_KG",6,IF(E554="G_P_100G",2,"n/a")))</f>
        <v>6</v>
      </c>
      <c r="R554" s="34">
        <f>IF(Q554="n/a","-",2*(H554*2^(1-0.5*LOG(H554/(10^Q554))))/100)</f>
        <v>3.5625553955518524E-3</v>
      </c>
      <c r="S554" s="3">
        <f>IF(F554="Intermed. Precision","---",IF(LOG(J554/2)&lt;0,10^(TRUNC(LOG(J554/2))-1), 10^(TRUNC(LOG(J554/2)))))</f>
        <v>1E-4</v>
      </c>
      <c r="T554" s="4">
        <f>2*SQRT(2)*J554</f>
        <v>2.1883637070390536E-3</v>
      </c>
      <c r="U554" s="22" t="str">
        <f>IF(F554="Repeatability",10*J554,"---")</f>
        <v>---</v>
      </c>
      <c r="V554" s="22" t="str">
        <f>IF(AND(U554&gt;H554,U554&lt;&gt;"---"),"x","")</f>
        <v/>
      </c>
      <c r="W554" s="52">
        <v>42333</v>
      </c>
    </row>
    <row r="555" spans="1:23" ht="25.5" hidden="1" customHeight="1">
      <c r="A555" s="65" t="s">
        <v>128</v>
      </c>
      <c r="B555" s="8" t="s">
        <v>333</v>
      </c>
      <c r="C555" s="61"/>
      <c r="D555" s="10" t="s">
        <v>174</v>
      </c>
      <c r="E555" s="3" t="s">
        <v>30</v>
      </c>
      <c r="F555" s="42" t="s">
        <v>24</v>
      </c>
      <c r="G555" s="22" t="s">
        <v>25</v>
      </c>
      <c r="H555" s="37">
        <v>1.7479814814814799E-2</v>
      </c>
      <c r="I555" s="3">
        <v>54</v>
      </c>
      <c r="J555" s="27">
        <v>1.0398846980243499E-3</v>
      </c>
      <c r="K555" s="27" t="str">
        <f>IF(OR(LEFT(G555,3)="SRM", LEFT(G555,3)="IRM", LEFT(G555,3)="CRM"),"", IF((J555*100/H555)&gt;5,"x",""))</f>
        <v>x</v>
      </c>
      <c r="L555" s="26">
        <f>2*J555</f>
        <v>2.0797693960486999E-3</v>
      </c>
      <c r="M555" s="20"/>
      <c r="N555" s="20"/>
      <c r="O555" s="58" t="str">
        <f>IF(F555="Repeatability","---", SQRT(L555^2+(N555*H555*0.01)^2)+ABS(M555)*0.01*H555)</f>
        <v>---</v>
      </c>
      <c r="P555" s="6" t="str">
        <f>IF(F555="Repeatability","---", O555*100/H555)</f>
        <v>---</v>
      </c>
      <c r="Q555" s="31" t="str">
        <f>IF(F555="Repeatability", "n/a",IF(E555="MG_P_KG",6,IF(E555="G_P_100G",2,"n/a")))</f>
        <v>n/a</v>
      </c>
      <c r="R555" s="34" t="str">
        <f>IF(Q555="n/a","-",2*(H555*2^(1-0.5*LOG(H555/(10^Q555))))/100)</f>
        <v>-</v>
      </c>
      <c r="S555" s="3">
        <f>IF(F555="Intermed. Precision","---",IF(LOG(J555/2)&lt;0,10^(TRUNC(LOG(J555/2))-1), 10^(TRUNC(LOG(J555/2)))))</f>
        <v>1E-4</v>
      </c>
      <c r="T555" s="4">
        <f>2*SQRT(2)*J555</f>
        <v>2.9412380865005724E-3</v>
      </c>
      <c r="U555" s="22">
        <f>IF(F555="Repeatability",10*J555,"---")</f>
        <v>1.0398846980243499E-2</v>
      </c>
      <c r="V555" s="22" t="str">
        <f>IF(AND(U555&gt;H555,U555&lt;&gt;"---"),"x","")</f>
        <v/>
      </c>
      <c r="W555" s="52">
        <v>42351</v>
      </c>
    </row>
    <row r="556" spans="1:23" ht="25.5" hidden="1" customHeight="1">
      <c r="A556" s="65" t="s">
        <v>31</v>
      </c>
      <c r="B556" s="8" t="s">
        <v>333</v>
      </c>
      <c r="C556" s="61"/>
      <c r="D556" s="10" t="s">
        <v>174</v>
      </c>
      <c r="E556" s="3" t="s">
        <v>30</v>
      </c>
      <c r="F556" s="42" t="s">
        <v>24</v>
      </c>
      <c r="G556" s="22" t="s">
        <v>25</v>
      </c>
      <c r="H556" s="37">
        <v>8.8226415094339603E-4</v>
      </c>
      <c r="I556" s="3">
        <v>53</v>
      </c>
      <c r="J556" s="27">
        <v>8.9947573829069207E-5</v>
      </c>
      <c r="K556" s="27" t="str">
        <f>IF(OR(LEFT(G556,3)="SRM", LEFT(G556,3)="IRM", LEFT(G556,3)="CRM"),"", IF((J556*100/H556)&gt;5,"x",""))</f>
        <v>x</v>
      </c>
      <c r="L556" s="26">
        <f>2*J556</f>
        <v>1.7989514765813841E-4</v>
      </c>
      <c r="M556" s="20"/>
      <c r="N556" s="20"/>
      <c r="O556" s="58" t="str">
        <f>IF(F556="Repeatability","---", SQRT(L556^2+(N556*H556*0.01)^2)+ABS(M556)*0.01*H556)</f>
        <v>---</v>
      </c>
      <c r="P556" s="6" t="str">
        <f>IF(F556="Repeatability","---", O556*100/H556)</f>
        <v>---</v>
      </c>
      <c r="Q556" s="31" t="str">
        <f>IF(F556="Repeatability", "n/a",IF(E556="MG_P_KG",6,IF(E556="G_P_100G",2,"n/a")))</f>
        <v>n/a</v>
      </c>
      <c r="R556" s="34" t="str">
        <f>IF(Q556="n/a","-",2*(H556*2^(1-0.5*LOG(H556/(10^Q556))))/100)</f>
        <v>-</v>
      </c>
      <c r="S556" s="3">
        <f>IF(F556="Intermed. Precision","---",IF(LOG(J556/2)&lt;0,10^(TRUNC(LOG(J556/2))-1), 10^(TRUNC(LOG(J556/2)))))</f>
        <v>1.0000000000000001E-5</v>
      </c>
      <c r="T556" s="4">
        <f>2*SQRT(2)*J556</f>
        <v>2.544101576232499E-4</v>
      </c>
      <c r="U556" s="22">
        <f>IF(F556="Repeatability",10*J556,"---")</f>
        <v>8.9947573829069209E-4</v>
      </c>
      <c r="V556" s="22" t="str">
        <f>IF(AND(U556&gt;H556,U556&lt;&gt;"---"),"x","")</f>
        <v>x</v>
      </c>
      <c r="W556" s="52">
        <v>42307</v>
      </c>
    </row>
    <row r="557" spans="1:23" ht="25.5" hidden="1" customHeight="1">
      <c r="A557" s="65" t="s">
        <v>61</v>
      </c>
      <c r="B557" s="8" t="s">
        <v>333</v>
      </c>
      <c r="C557" s="61"/>
      <c r="D557" s="10" t="s">
        <v>174</v>
      </c>
      <c r="E557" s="3" t="s">
        <v>30</v>
      </c>
      <c r="F557" s="42" t="s">
        <v>24</v>
      </c>
      <c r="G557" s="22" t="s">
        <v>25</v>
      </c>
      <c r="H557" s="37">
        <v>1.8634347826087E-2</v>
      </c>
      <c r="I557" s="3">
        <v>46</v>
      </c>
      <c r="J557" s="27">
        <v>6.8246595710606405E-4</v>
      </c>
      <c r="K557" s="27" t="str">
        <f>IF(OR(LEFT(G557,3)="SRM", LEFT(G557,3)="IRM", LEFT(G557,3)="CRM"),"", IF((J557*100/H557)&gt;5,"x",""))</f>
        <v/>
      </c>
      <c r="L557" s="26">
        <f>2*J557</f>
        <v>1.3649319142121281E-3</v>
      </c>
      <c r="M557" s="20"/>
      <c r="N557" s="20"/>
      <c r="O557" s="58" t="str">
        <f>IF(F557="Repeatability","---", SQRT(L557^2+(N557*H557*0.01)^2)+ABS(M557)*0.01*H557)</f>
        <v>---</v>
      </c>
      <c r="P557" s="6" t="str">
        <f>IF(F557="Repeatability","---", O557*100/H557)</f>
        <v>---</v>
      </c>
      <c r="Q557" s="31" t="str">
        <f>IF(F557="Repeatability", "n/a",IF(E557="MG_P_KG",6,IF(E557="G_P_100G",2,"n/a")))</f>
        <v>n/a</v>
      </c>
      <c r="R557" s="34" t="str">
        <f>IF(Q557="n/a","-",2*(H557*2^(1-0.5*LOG(H557/(10^Q557))))/100)</f>
        <v>-</v>
      </c>
      <c r="S557" s="3">
        <f>IF(F557="Intermed. Precision","---",IF(LOG(J557/2)&lt;0,10^(TRUNC(LOG(J557/2))-1), 10^(TRUNC(LOG(J557/2)))))</f>
        <v>1E-4</v>
      </c>
      <c r="T557" s="4">
        <f>2*SQRT(2)*J557</f>
        <v>1.9303052247946616E-3</v>
      </c>
      <c r="U557" s="22">
        <f>IF(F557="Repeatability",10*J557,"---")</f>
        <v>6.82465957106064E-3</v>
      </c>
      <c r="V557" s="22" t="str">
        <f>IF(AND(U557&gt;H557,U557&lt;&gt;"---"),"x","")</f>
        <v/>
      </c>
      <c r="W557" s="52">
        <v>42297</v>
      </c>
    </row>
    <row r="558" spans="1:23" ht="25.5" hidden="1" customHeight="1">
      <c r="A558" s="65" t="s">
        <v>58</v>
      </c>
      <c r="B558" s="8" t="s">
        <v>333</v>
      </c>
      <c r="C558" s="61"/>
      <c r="D558" s="10" t="s">
        <v>174</v>
      </c>
      <c r="E558" s="3" t="s">
        <v>30</v>
      </c>
      <c r="F558" s="42" t="s">
        <v>24</v>
      </c>
      <c r="G558" s="22" t="s">
        <v>25</v>
      </c>
      <c r="H558" s="37">
        <v>1.5871304347826101E-2</v>
      </c>
      <c r="I558" s="3">
        <v>46</v>
      </c>
      <c r="J558" s="27">
        <v>9.8932508834800197E-4</v>
      </c>
      <c r="K558" s="27" t="str">
        <f>IF(OR(LEFT(G558,3)="SRM", LEFT(G558,3)="IRM", LEFT(G558,3)="CRM"),"", IF((J558*100/H558)&gt;5,"x",""))</f>
        <v>x</v>
      </c>
      <c r="L558" s="26">
        <f>2*J558</f>
        <v>1.9786501766960039E-3</v>
      </c>
      <c r="M558" s="20"/>
      <c r="N558" s="20"/>
      <c r="O558" s="58" t="str">
        <f>IF(F558="Repeatability","---", SQRT(L558^2+(N558*H558*0.01)^2)+ABS(M558)*0.01*H558)</f>
        <v>---</v>
      </c>
      <c r="P558" s="6" t="str">
        <f>IF(F558="Repeatability","---", O558*100/H558)</f>
        <v>---</v>
      </c>
      <c r="Q558" s="31" t="str">
        <f>IF(F558="Repeatability", "n/a",IF(E558="MG_P_KG",6,IF(E558="G_P_100G",2,"n/a")))</f>
        <v>n/a</v>
      </c>
      <c r="R558" s="34" t="str">
        <f>IF(Q558="n/a","-",2*(H558*2^(1-0.5*LOG(H558/(10^Q558))))/100)</f>
        <v>-</v>
      </c>
      <c r="S558" s="3">
        <f>IF(F558="Intermed. Precision","---",IF(LOG(J558/2)&lt;0,10^(TRUNC(LOG(J558/2))-1), 10^(TRUNC(LOG(J558/2)))))</f>
        <v>1E-4</v>
      </c>
      <c r="T558" s="4">
        <f>2*SQRT(2)*J558</f>
        <v>2.7982339150754098E-3</v>
      </c>
      <c r="U558" s="22">
        <f>IF(F558="Repeatability",10*J558,"---")</f>
        <v>9.8932508834800193E-3</v>
      </c>
      <c r="V558" s="22" t="str">
        <f>IF(AND(U558&gt;H558,U558&lt;&gt;"---"),"x","")</f>
        <v/>
      </c>
      <c r="W558" s="52">
        <v>42302</v>
      </c>
    </row>
    <row r="559" spans="1:23" ht="25.5" hidden="1" customHeight="1">
      <c r="A559" s="65" t="s">
        <v>117</v>
      </c>
      <c r="B559" s="8" t="s">
        <v>333</v>
      </c>
      <c r="C559" s="61"/>
      <c r="D559" s="10" t="s">
        <v>174</v>
      </c>
      <c r="E559" s="3" t="s">
        <v>30</v>
      </c>
      <c r="F559" s="42" t="s">
        <v>24</v>
      </c>
      <c r="G559" s="22" t="s">
        <v>25</v>
      </c>
      <c r="H559" s="37">
        <v>6.3333333333333297E-4</v>
      </c>
      <c r="I559" s="3">
        <v>45</v>
      </c>
      <c r="J559" s="27">
        <v>9.0111042608550496E-5</v>
      </c>
      <c r="K559" s="27" t="str">
        <f>IF(OR(LEFT(G559,3)="SRM", LEFT(G559,3)="IRM", LEFT(G559,3)="CRM"),"", IF((J559*100/H559)&gt;5,"x",""))</f>
        <v>x</v>
      </c>
      <c r="L559" s="26">
        <f>2*J559</f>
        <v>1.8022208521710099E-4</v>
      </c>
      <c r="M559" s="20"/>
      <c r="N559" s="20"/>
      <c r="O559" s="58" t="str">
        <f>IF(F559="Repeatability","---", SQRT(L559^2+(N559*H559*0.01)^2)+ABS(M559)*0.01*H559)</f>
        <v>---</v>
      </c>
      <c r="P559" s="6" t="str">
        <f>IF(F559="Repeatability","---", O559*100/H559)</f>
        <v>---</v>
      </c>
      <c r="Q559" s="31" t="str">
        <f>IF(F559="Repeatability", "n/a",IF(E559="MG_P_KG",6,IF(E559="G_P_100G",2,"n/a")))</f>
        <v>n/a</v>
      </c>
      <c r="R559" s="34" t="str">
        <f>IF(Q559="n/a","-",2*(H559*2^(1-0.5*LOG(H559/(10^Q559))))/100)</f>
        <v>-</v>
      </c>
      <c r="S559" s="3">
        <f>IF(F559="Intermed. Precision","---",IF(LOG(J559/2)&lt;0,10^(TRUNC(LOG(J559/2))-1), 10^(TRUNC(LOG(J559/2)))))</f>
        <v>1.0000000000000001E-5</v>
      </c>
      <c r="T559" s="4">
        <f>2*SQRT(2)*J559</f>
        <v>2.5487251715318395E-4</v>
      </c>
      <c r="U559" s="22">
        <f>IF(F559="Repeatability",10*J559,"---")</f>
        <v>9.0111042608550498E-4</v>
      </c>
      <c r="V559" s="22" t="str">
        <f>IF(AND(U559&gt;H559,U559&lt;&gt;"---"),"x","")</f>
        <v>x</v>
      </c>
      <c r="W559" s="52">
        <v>42299</v>
      </c>
    </row>
    <row r="560" spans="1:23" ht="25.5" customHeight="1">
      <c r="A560" s="65" t="s">
        <v>128</v>
      </c>
      <c r="B560" s="8" t="s">
        <v>333</v>
      </c>
      <c r="C560" s="61"/>
      <c r="D560" s="10" t="s">
        <v>174</v>
      </c>
      <c r="E560" s="3" t="s">
        <v>30</v>
      </c>
      <c r="F560" s="42" t="s">
        <v>23</v>
      </c>
      <c r="G560" s="22" t="s">
        <v>4</v>
      </c>
      <c r="H560" s="37">
        <v>1.7507333333333298E-2</v>
      </c>
      <c r="I560" s="3">
        <v>45</v>
      </c>
      <c r="J560" s="27">
        <v>1.06183698267567E-3</v>
      </c>
      <c r="K560" s="27" t="str">
        <f>IF(OR(LEFT(G560,3)="SRM", LEFT(G560,3)="IRM", LEFT(G560,3)="CRM"),"", IF((J560*100/H560)&gt;5,"x",""))</f>
        <v>x</v>
      </c>
      <c r="L560" s="26">
        <f>2*J560</f>
        <v>2.1236739653513401E-3</v>
      </c>
      <c r="M560" s="20"/>
      <c r="N560" s="20"/>
      <c r="O560" s="58">
        <f>IF(F560="Repeatability","---", SQRT(L560^2+(N560*H560*0.01)^2)+ABS(M560)*0.01*H560)</f>
        <v>2.1236739653513401E-3</v>
      </c>
      <c r="P560" s="6">
        <f>IF(F560="Repeatability","---", O560*100/H560)</f>
        <v>12.130196671973712</v>
      </c>
      <c r="Q560" s="31">
        <f>IF(F560="Repeatability", "n/a",IF(E560="MG_P_KG",6,IF(E560="G_P_100G",2,"n/a")))</f>
        <v>6</v>
      </c>
      <c r="R560" s="34">
        <f>IF(Q560="n/a","-",2*(H560*2^(1-0.5*LOG(H560/(10^Q560))))/100)</f>
        <v>1.0298920761372217E-2</v>
      </c>
      <c r="S560" s="3">
        <f>IF(F560="Intermed. Precision","---",IF(LOG(J560/2)&lt;0,10^(TRUNC(LOG(J560/2))-1), 10^(TRUNC(LOG(J560/2)))))</f>
        <v>1E-4</v>
      </c>
      <c r="T560" s="4">
        <f>2*SQRT(2)*J560</f>
        <v>3.0033285238585156E-3</v>
      </c>
      <c r="U560" s="22" t="str">
        <f>IF(F560="Repeatability",10*J560,"---")</f>
        <v>---</v>
      </c>
      <c r="V560" s="22" t="str">
        <f>IF(AND(U560&gt;H560,U560&lt;&gt;"---"),"x","")</f>
        <v/>
      </c>
      <c r="W560" s="52">
        <v>42350</v>
      </c>
    </row>
    <row r="561" spans="1:23" ht="25.5" customHeight="1">
      <c r="A561" s="65" t="s">
        <v>26</v>
      </c>
      <c r="B561" s="8" t="s">
        <v>333</v>
      </c>
      <c r="C561" s="61"/>
      <c r="D561" s="10" t="s">
        <v>174</v>
      </c>
      <c r="E561" s="3" t="s">
        <v>30</v>
      </c>
      <c r="F561" s="42" t="s">
        <v>23</v>
      </c>
      <c r="G561" s="22" t="s">
        <v>178</v>
      </c>
      <c r="H561" s="37">
        <v>0.23149972222222201</v>
      </c>
      <c r="I561" s="3">
        <v>36</v>
      </c>
      <c r="J561" s="27">
        <v>2.3613546413157601E-2</v>
      </c>
      <c r="K561" s="27" t="str">
        <f>IF(OR(LEFT(G561,3)="SRM", LEFT(G561,3)="IRM", LEFT(G561,3)="CRM"),"", IF((J561*100/H561)&gt;5,"x",""))</f>
        <v/>
      </c>
      <c r="L561" s="26">
        <f>2*J561</f>
        <v>4.7227092826315202E-2</v>
      </c>
      <c r="M561" s="20"/>
      <c r="N561" s="20"/>
      <c r="O561" s="58">
        <f>IF(F561="Repeatability","---", SQRT(L561^2+(N561*H561*0.01)^2)+ABS(M561)*0.01*H561)</f>
        <v>4.7227092826315202E-2</v>
      </c>
      <c r="P561" s="6">
        <f>IF(F561="Repeatability","---", O561*100/H561)</f>
        <v>20.400496541840688</v>
      </c>
      <c r="Q561" s="31">
        <f>IF(F561="Repeatability", "n/a",IF(E561="MG_P_KG",6,IF(E561="G_P_100G",2,"n/a")))</f>
        <v>6</v>
      </c>
      <c r="R561" s="34">
        <f>IF(Q561="n/a","-",2*(H561*2^(1-0.5*LOG(H561/(10^Q561))))/100)</f>
        <v>9.2330489187086501E-2</v>
      </c>
      <c r="S561" s="3">
        <f>IF(F561="Intermed. Precision","---",IF(LOG(J561/2)&lt;0,10^(TRUNC(LOG(J561/2))-1), 10^(TRUNC(LOG(J561/2)))))</f>
        <v>0.01</v>
      </c>
      <c r="T561" s="4">
        <f>2*SQRT(2)*J561</f>
        <v>6.6789195186428063E-2</v>
      </c>
      <c r="U561" s="22" t="str">
        <f>IF(F561="Repeatability",10*J561,"---")</f>
        <v>---</v>
      </c>
      <c r="V561" s="22" t="str">
        <f>IF(AND(U561&gt;H561,U561&lt;&gt;"---"),"x","")</f>
        <v/>
      </c>
      <c r="W561" s="52">
        <v>42348</v>
      </c>
    </row>
    <row r="562" spans="1:23" ht="25.5" customHeight="1">
      <c r="A562" s="65" t="s">
        <v>60</v>
      </c>
      <c r="B562" s="8" t="s">
        <v>333</v>
      </c>
      <c r="C562" s="61"/>
      <c r="D562" s="10" t="s">
        <v>174</v>
      </c>
      <c r="E562" s="3" t="s">
        <v>30</v>
      </c>
      <c r="F562" s="42" t="s">
        <v>23</v>
      </c>
      <c r="G562" s="22" t="s">
        <v>4</v>
      </c>
      <c r="H562" s="37">
        <v>1.8863529411764699E-2</v>
      </c>
      <c r="I562" s="3">
        <v>34</v>
      </c>
      <c r="J562" s="27">
        <v>1.0415394432111999E-3</v>
      </c>
      <c r="K562" s="27" t="str">
        <f>IF(OR(LEFT(G562,3)="SRM", LEFT(G562,3)="IRM", LEFT(G562,3)="CRM"),"", IF((J562*100/H562)&gt;5,"x",""))</f>
        <v>x</v>
      </c>
      <c r="L562" s="26">
        <f>2*J562</f>
        <v>2.0830788864223998E-3</v>
      </c>
      <c r="M562" s="20"/>
      <c r="N562" s="20"/>
      <c r="O562" s="58">
        <f>IF(F562="Repeatability","---", SQRT(L562^2+(N562*H562*0.01)^2)+ABS(M562)*0.01*H562)</f>
        <v>2.0830788864223998E-3</v>
      </c>
      <c r="P562" s="6">
        <f>IF(F562="Repeatability","---", O562*100/H562)</f>
        <v>11.042890441929902</v>
      </c>
      <c r="Q562" s="31">
        <f>IF(F562="Repeatability", "n/a",IF(E562="MG_P_KG",6,IF(E562="G_P_100G",2,"n/a")))</f>
        <v>6</v>
      </c>
      <c r="R562" s="34">
        <f>IF(Q562="n/a","-",2*(H562*2^(1-0.5*LOG(H562/(10^Q562))))/100)</f>
        <v>1.0972801916172226E-2</v>
      </c>
      <c r="S562" s="3">
        <f>IF(F562="Intermed. Precision","---",IF(LOG(J562/2)&lt;0,10^(TRUNC(LOG(J562/2))-1), 10^(TRUNC(LOG(J562/2)))))</f>
        <v>1E-4</v>
      </c>
      <c r="T562" s="4">
        <f>2*SQRT(2)*J562</f>
        <v>2.9459184126716022E-3</v>
      </c>
      <c r="U562" s="22" t="str">
        <f>IF(F562="Repeatability",10*J562,"---")</f>
        <v>---</v>
      </c>
      <c r="V562" s="22" t="str">
        <f>IF(AND(U562&gt;H562,U562&lt;&gt;"---"),"x","")</f>
        <v/>
      </c>
      <c r="W562" s="52">
        <v>42343</v>
      </c>
    </row>
    <row r="563" spans="1:23" ht="25.5" hidden="1" customHeight="1">
      <c r="A563" s="65" t="s">
        <v>81</v>
      </c>
      <c r="B563" s="8" t="s">
        <v>333</v>
      </c>
      <c r="C563" s="61"/>
      <c r="D563" s="10" t="s">
        <v>174</v>
      </c>
      <c r="E563" s="3" t="s">
        <v>30</v>
      </c>
      <c r="F563" s="42" t="s">
        <v>24</v>
      </c>
      <c r="G563" s="22" t="s">
        <v>25</v>
      </c>
      <c r="H563" s="37">
        <v>8.7966666666666696E-3</v>
      </c>
      <c r="I563" s="3">
        <v>33</v>
      </c>
      <c r="J563" s="27">
        <v>5.7664258138526896E-4</v>
      </c>
      <c r="K563" s="27" t="str">
        <f>IF(OR(LEFT(G563,3)="SRM", LEFT(G563,3)="IRM", LEFT(G563,3)="CRM"),"", IF((J563*100/H563)&gt;5,"x",""))</f>
        <v>x</v>
      </c>
      <c r="L563" s="26">
        <f>2*J563</f>
        <v>1.1532851627705379E-3</v>
      </c>
      <c r="M563" s="20"/>
      <c r="N563" s="20"/>
      <c r="O563" s="58" t="str">
        <f>IF(F563="Repeatability","---", SQRT(L563^2+(N563*H563*0.01)^2)+ABS(M563)*0.01*H563)</f>
        <v>---</v>
      </c>
      <c r="P563" s="6" t="str">
        <f>IF(F563="Repeatability","---", O563*100/H563)</f>
        <v>---</v>
      </c>
      <c r="Q563" s="31" t="str">
        <f>IF(F563="Repeatability", "n/a",IF(E563="MG_P_KG",6,IF(E563="G_P_100G",2,"n/a")))</f>
        <v>n/a</v>
      </c>
      <c r="R563" s="34" t="str">
        <f>IF(Q563="n/a","-",2*(H563*2^(1-0.5*LOG(H563/(10^Q563))))/100)</f>
        <v>-</v>
      </c>
      <c r="S563" s="3">
        <f>IF(F563="Intermed. Precision","---",IF(LOG(J563/2)&lt;0,10^(TRUNC(LOG(J563/2))-1), 10^(TRUNC(LOG(J563/2)))))</f>
        <v>1E-4</v>
      </c>
      <c r="T563" s="4">
        <f>2*SQRT(2)*J563</f>
        <v>1.6309915184737572E-3</v>
      </c>
      <c r="U563" s="22">
        <f>IF(F563="Repeatability",10*J563,"---")</f>
        <v>5.7664258138526896E-3</v>
      </c>
      <c r="V563" s="22" t="str">
        <f>IF(AND(U563&gt;H563,U563&lt;&gt;"---"),"x","")</f>
        <v/>
      </c>
      <c r="W563" s="52">
        <v>42332</v>
      </c>
    </row>
    <row r="564" spans="1:23" ht="25.5" hidden="1" customHeight="1">
      <c r="A564" s="65" t="s">
        <v>99</v>
      </c>
      <c r="B564" s="8" t="s">
        <v>333</v>
      </c>
      <c r="C564" s="61"/>
      <c r="D564" s="10" t="s">
        <v>174</v>
      </c>
      <c r="E564" s="3" t="s">
        <v>30</v>
      </c>
      <c r="F564" s="42" t="s">
        <v>24</v>
      </c>
      <c r="G564" s="22" t="s">
        <v>25</v>
      </c>
      <c r="H564" s="37">
        <v>0.15245096774193501</v>
      </c>
      <c r="I564" s="3">
        <v>31</v>
      </c>
      <c r="J564" s="27">
        <v>4.0583512066021399E-3</v>
      </c>
      <c r="K564" s="27" t="str">
        <f>IF(OR(LEFT(G564,3)="SRM", LEFT(G564,3)="IRM", LEFT(G564,3)="CRM"),"", IF((J564*100/H564)&gt;5,"x",""))</f>
        <v/>
      </c>
      <c r="L564" s="26">
        <f>2*J564</f>
        <v>8.1167024132042798E-3</v>
      </c>
      <c r="M564" s="20"/>
      <c r="N564" s="20"/>
      <c r="O564" s="58" t="str">
        <f>IF(F564="Repeatability","---", SQRT(L564^2+(N564*H564*0.01)^2)+ABS(M564)*0.01*H564)</f>
        <v>---</v>
      </c>
      <c r="P564" s="6" t="str">
        <f>IF(F564="Repeatability","---", O564*100/H564)</f>
        <v>---</v>
      </c>
      <c r="Q564" s="31" t="str">
        <f>IF(F564="Repeatability", "n/a",IF(E564="MG_P_KG",6,IF(E564="G_P_100G",2,"n/a")))</f>
        <v>n/a</v>
      </c>
      <c r="R564" s="34" t="str">
        <f>IF(Q564="n/a","-",2*(H564*2^(1-0.5*LOG(H564/(10^Q564))))/100)</f>
        <v>-</v>
      </c>
      <c r="S564" s="3">
        <f>IF(F564="Intermed. Precision","---",IF(LOG(J564/2)&lt;0,10^(TRUNC(LOG(J564/2))-1), 10^(TRUNC(LOG(J564/2)))))</f>
        <v>1E-3</v>
      </c>
      <c r="T564" s="4">
        <f>2*SQRT(2)*J564</f>
        <v>1.1478750634499922E-2</v>
      </c>
      <c r="U564" s="22">
        <f>IF(F564="Repeatability",10*J564,"---")</f>
        <v>4.0583512066021399E-2</v>
      </c>
      <c r="V564" s="22" t="str">
        <f>IF(AND(U564&gt;H564,U564&lt;&gt;"---"),"x","")</f>
        <v/>
      </c>
      <c r="W564" s="52">
        <v>42306</v>
      </c>
    </row>
    <row r="565" spans="1:23" ht="25.5" customHeight="1">
      <c r="A565" s="65" t="s">
        <v>81</v>
      </c>
      <c r="B565" s="8" t="s">
        <v>333</v>
      </c>
      <c r="C565" s="61"/>
      <c r="D565" s="10" t="s">
        <v>174</v>
      </c>
      <c r="E565" s="3" t="s">
        <v>30</v>
      </c>
      <c r="F565" s="42" t="s">
        <v>23</v>
      </c>
      <c r="G565" s="22" t="s">
        <v>4</v>
      </c>
      <c r="H565" s="37">
        <v>9.9719354838709705E-3</v>
      </c>
      <c r="I565" s="3">
        <v>31</v>
      </c>
      <c r="J565" s="27">
        <v>9.9994838576476005E-4</v>
      </c>
      <c r="K565" s="27" t="str">
        <f>IF(OR(LEFT(G565,3)="SRM", LEFT(G565,3)="IRM", LEFT(G565,3)="CRM"),"", IF((J565*100/H565)&gt;5,"x",""))</f>
        <v>x</v>
      </c>
      <c r="L565" s="26">
        <f>2*J565</f>
        <v>1.9998967715295201E-3</v>
      </c>
      <c r="M565" s="20"/>
      <c r="N565" s="20"/>
      <c r="O565" s="58">
        <f>IF(F565="Repeatability","---", SQRT(L565^2+(N565*H565*0.01)^2)+ABS(M565)*0.01*H565)</f>
        <v>1.9998967715295201E-3</v>
      </c>
      <c r="P565" s="6">
        <f>IF(F565="Repeatability","---", O565*100/H565)</f>
        <v>20.055251809081973</v>
      </c>
      <c r="Q565" s="31">
        <f>IF(F565="Repeatability", "n/a",IF(E565="MG_P_KG",6,IF(E565="G_P_100G",2,"n/a")))</f>
        <v>6</v>
      </c>
      <c r="R565" s="34">
        <f>IF(Q565="n/a","-",2*(H565*2^(1-0.5*LOG(H565/(10^Q565))))/100)</f>
        <v>6.3847389272208852E-3</v>
      </c>
      <c r="S565" s="3">
        <f>IF(F565="Intermed. Precision","---",IF(LOG(J565/2)&lt;0,10^(TRUNC(LOG(J565/2))-1), 10^(TRUNC(LOG(J565/2)))))</f>
        <v>1E-4</v>
      </c>
      <c r="T565" s="4">
        <f>2*SQRT(2)*J565</f>
        <v>2.8282811376432147E-3</v>
      </c>
      <c r="U565" s="22" t="str">
        <f>IF(F565="Repeatability",10*J565,"---")</f>
        <v>---</v>
      </c>
      <c r="V565" s="22" t="str">
        <f>IF(AND(U565&gt;H565,U565&lt;&gt;"---"),"x","")</f>
        <v/>
      </c>
      <c r="W565" s="52">
        <v>42331</v>
      </c>
    </row>
    <row r="566" spans="1:23" ht="25.5" customHeight="1">
      <c r="A566" s="65" t="s">
        <v>122</v>
      </c>
      <c r="B566" s="8" t="s">
        <v>333</v>
      </c>
      <c r="C566" s="61"/>
      <c r="D566" s="10" t="s">
        <v>174</v>
      </c>
      <c r="E566" s="3" t="s">
        <v>30</v>
      </c>
      <c r="F566" s="42" t="s">
        <v>23</v>
      </c>
      <c r="G566" s="22" t="s">
        <v>4</v>
      </c>
      <c r="H566" s="37">
        <v>0.12011833333333299</v>
      </c>
      <c r="I566" s="3">
        <v>30</v>
      </c>
      <c r="J566" s="27">
        <v>4.64859692093575E-3</v>
      </c>
      <c r="K566" s="27" t="str">
        <f>IF(OR(LEFT(G566,3)="SRM", LEFT(G566,3)="IRM", LEFT(G566,3)="CRM"),"", IF((J566*100/H566)&gt;5,"x",""))</f>
        <v/>
      </c>
      <c r="L566" s="26">
        <f>2*J566</f>
        <v>9.2971938418715001E-3</v>
      </c>
      <c r="M566" s="20"/>
      <c r="N566" s="20"/>
      <c r="O566" s="58">
        <f>IF(F566="Repeatability","---", SQRT(L566^2+(N566*H566*0.01)^2)+ABS(M566)*0.01*H566)</f>
        <v>9.2971938418715001E-3</v>
      </c>
      <c r="P566" s="6">
        <f>IF(F566="Repeatability","---", O566*100/H566)</f>
        <v>7.7400290062895145</v>
      </c>
      <c r="Q566" s="31">
        <f>IF(F566="Repeatability", "n/a",IF(E566="MG_P_KG",6,IF(E566="G_P_100G",2,"n/a")))</f>
        <v>6</v>
      </c>
      <c r="R566" s="34">
        <f>IF(Q566="n/a","-",2*(H566*2^(1-0.5*LOG(H566/(10^Q566))))/100)</f>
        <v>5.2880052850905787E-2</v>
      </c>
      <c r="S566" s="3">
        <f>IF(F566="Intermed. Precision","---",IF(LOG(J566/2)&lt;0,10^(TRUNC(LOG(J566/2))-1), 10^(TRUNC(LOG(J566/2)))))</f>
        <v>1E-3</v>
      </c>
      <c r="T566" s="4">
        <f>2*SQRT(2)*J566</f>
        <v>1.3148217623186296E-2</v>
      </c>
      <c r="U566" s="22" t="str">
        <f>IF(F566="Repeatability",10*J566,"---")</f>
        <v>---</v>
      </c>
      <c r="V566" s="22" t="str">
        <f>IF(AND(U566&gt;H566,U566&lt;&gt;"---"),"x","")</f>
        <v/>
      </c>
      <c r="W566" s="52">
        <v>42337</v>
      </c>
    </row>
    <row r="567" spans="1:23" ht="25.5" hidden="1" customHeight="1">
      <c r="A567" s="65" t="s">
        <v>78</v>
      </c>
      <c r="B567" s="8" t="s">
        <v>333</v>
      </c>
      <c r="C567" s="61"/>
      <c r="D567" s="10" t="s">
        <v>174</v>
      </c>
      <c r="E567" s="3" t="s">
        <v>30</v>
      </c>
      <c r="F567" s="42" t="s">
        <v>24</v>
      </c>
      <c r="G567" s="22" t="s">
        <v>25</v>
      </c>
      <c r="H567" s="37">
        <v>1.41748275862069E-2</v>
      </c>
      <c r="I567" s="3">
        <v>29</v>
      </c>
      <c r="J567" s="27">
        <v>6.0580951825948796E-4</v>
      </c>
      <c r="K567" s="27" t="str">
        <f>IF(OR(LEFT(G567,3)="SRM", LEFT(G567,3)="IRM", LEFT(G567,3)="CRM"),"", IF((J567*100/H567)&gt;5,"x",""))</f>
        <v/>
      </c>
      <c r="L567" s="26">
        <f>2*J567</f>
        <v>1.2116190365189759E-3</v>
      </c>
      <c r="M567" s="20"/>
      <c r="N567" s="20"/>
      <c r="O567" s="58" t="str">
        <f>IF(F567="Repeatability","---", SQRT(L567^2+(N567*H567*0.01)^2)+ABS(M567)*0.01*H567)</f>
        <v>---</v>
      </c>
      <c r="P567" s="6" t="str">
        <f>IF(F567="Repeatability","---", O567*100/H567)</f>
        <v>---</v>
      </c>
      <c r="Q567" s="31" t="str">
        <f>IF(F567="Repeatability", "n/a",IF(E567="MG_P_KG",6,IF(E567="G_P_100G",2,"n/a")))</f>
        <v>n/a</v>
      </c>
      <c r="R567" s="34" t="str">
        <f>IF(Q567="n/a","-",2*(H567*2^(1-0.5*LOG(H567/(10^Q567))))/100)</f>
        <v>-</v>
      </c>
      <c r="S567" s="3">
        <f>IF(F567="Intermed. Precision","---",IF(LOG(J567/2)&lt;0,10^(TRUNC(LOG(J567/2))-1), 10^(TRUNC(LOG(J567/2)))))</f>
        <v>1E-4</v>
      </c>
      <c r="T567" s="4">
        <f>2*SQRT(2)*J567</f>
        <v>1.7134880738745582E-3</v>
      </c>
      <c r="U567" s="22">
        <f>IF(F567="Repeatability",10*J567,"---")</f>
        <v>6.0580951825948796E-3</v>
      </c>
      <c r="V567" s="22" t="str">
        <f>IF(AND(U567&gt;H567,U567&lt;&gt;"---"),"x","")</f>
        <v/>
      </c>
      <c r="W567" s="52">
        <v>42317</v>
      </c>
    </row>
    <row r="568" spans="1:23" ht="25.5" hidden="1" customHeight="1">
      <c r="A568" s="65" t="s">
        <v>55</v>
      </c>
      <c r="B568" s="8" t="s">
        <v>333</v>
      </c>
      <c r="C568" s="61"/>
      <c r="D568" s="10" t="s">
        <v>174</v>
      </c>
      <c r="E568" s="3" t="s">
        <v>30</v>
      </c>
      <c r="F568" s="42" t="s">
        <v>24</v>
      </c>
      <c r="G568" s="22" t="s">
        <v>25</v>
      </c>
      <c r="H568" s="37">
        <v>1.7660357142857099E-2</v>
      </c>
      <c r="I568" s="3">
        <v>28</v>
      </c>
      <c r="J568" s="27">
        <v>8.1590878341708203E-4</v>
      </c>
      <c r="K568" s="27" t="str">
        <f>IF(OR(LEFT(G568,3)="SRM", LEFT(G568,3)="IRM", LEFT(G568,3)="CRM"),"", IF((J568*100/H568)&gt;5,"x",""))</f>
        <v/>
      </c>
      <c r="L568" s="26">
        <f>2*J568</f>
        <v>1.6318175668341641E-3</v>
      </c>
      <c r="M568" s="20"/>
      <c r="N568" s="20"/>
      <c r="O568" s="58" t="str">
        <f>IF(F568="Repeatability","---", SQRT(L568^2+(N568*H568*0.01)^2)+ABS(M568)*0.01*H568)</f>
        <v>---</v>
      </c>
      <c r="P568" s="6" t="str">
        <f>IF(F568="Repeatability","---", O568*100/H568)</f>
        <v>---</v>
      </c>
      <c r="Q568" s="31" t="str">
        <f>IF(F568="Repeatability", "n/a",IF(E568="MG_P_KG",6,IF(E568="G_P_100G",2,"n/a")))</f>
        <v>n/a</v>
      </c>
      <c r="R568" s="34" t="str">
        <f>IF(Q568="n/a","-",2*(H568*2^(1-0.5*LOG(H568/(10^Q568))))/100)</f>
        <v>-</v>
      </c>
      <c r="S568" s="3">
        <f>IF(F568="Intermed. Precision","---",IF(LOG(J568/2)&lt;0,10^(TRUNC(LOG(J568/2))-1), 10^(TRUNC(LOG(J568/2)))))</f>
        <v>1E-4</v>
      </c>
      <c r="T568" s="4">
        <f>2*SQRT(2)*J568</f>
        <v>2.3077385343355395E-3</v>
      </c>
      <c r="U568" s="22">
        <f>IF(F568="Repeatability",10*J568,"---")</f>
        <v>8.1590878341708199E-3</v>
      </c>
      <c r="V568" s="22" t="str">
        <f>IF(AND(U568&gt;H568,U568&lt;&gt;"---"),"x","")</f>
        <v/>
      </c>
      <c r="W568" s="52">
        <v>42293</v>
      </c>
    </row>
    <row r="569" spans="1:23" ht="25.5" customHeight="1">
      <c r="A569" s="65" t="s">
        <v>71</v>
      </c>
      <c r="B569" s="8" t="s">
        <v>333</v>
      </c>
      <c r="C569" s="61"/>
      <c r="D569" s="10" t="s">
        <v>174</v>
      </c>
      <c r="E569" s="3" t="s">
        <v>30</v>
      </c>
      <c r="F569" s="42" t="s">
        <v>23</v>
      </c>
      <c r="G569" s="22" t="s">
        <v>4</v>
      </c>
      <c r="H569" s="37">
        <v>1.78571428571429E-3</v>
      </c>
      <c r="I569" s="3">
        <v>28</v>
      </c>
      <c r="J569" s="27">
        <v>3.08209112686269E-4</v>
      </c>
      <c r="K569" s="27" t="str">
        <f>IF(OR(LEFT(G569,3)="SRM", LEFT(G569,3)="IRM", LEFT(G569,3)="CRM"),"", IF((J569*100/H569)&gt;5,"x",""))</f>
        <v>x</v>
      </c>
      <c r="L569" s="26">
        <f>2*J569</f>
        <v>6.1641822537253799E-4</v>
      </c>
      <c r="M569" s="20"/>
      <c r="N569" s="20"/>
      <c r="O569" s="58">
        <f>IF(F569="Repeatability","---", SQRT(L569^2+(N569*H569*0.01)^2)+ABS(M569)*0.01*H569)</f>
        <v>6.1641822537253799E-4</v>
      </c>
      <c r="P569" s="6">
        <f>IF(F569="Repeatability","---", O569*100/H569)</f>
        <v>34.519420620862043</v>
      </c>
      <c r="Q569" s="31">
        <f>IF(F569="Repeatability", "n/a",IF(E569="MG_P_KG",6,IF(E569="G_P_100G",2,"n/a")))</f>
        <v>6</v>
      </c>
      <c r="R569" s="34">
        <f>IF(Q569="n/a","-",2*(H569*2^(1-0.5*LOG(H569/(10^Q569))))/100)</f>
        <v>1.4811719067773915E-3</v>
      </c>
      <c r="S569" s="3">
        <f>IF(F569="Intermed. Precision","---",IF(LOG(J569/2)&lt;0,10^(TRUNC(LOG(J569/2))-1), 10^(TRUNC(LOG(J569/2)))))</f>
        <v>1E-4</v>
      </c>
      <c r="T569" s="4">
        <f>2*SQRT(2)*J569</f>
        <v>8.7174701441579839E-4</v>
      </c>
      <c r="U569" s="22" t="str">
        <f>IF(F569="Repeatability",10*J569,"---")</f>
        <v>---</v>
      </c>
      <c r="V569" s="22" t="str">
        <f>IF(AND(U569&gt;H569,U569&lt;&gt;"---"),"x","")</f>
        <v/>
      </c>
      <c r="W569" s="52">
        <v>42294</v>
      </c>
    </row>
    <row r="570" spans="1:23" ht="25.5" customHeight="1">
      <c r="A570" s="65" t="s">
        <v>104</v>
      </c>
      <c r="B570" s="8" t="s">
        <v>333</v>
      </c>
      <c r="C570" s="61"/>
      <c r="D570" s="10" t="s">
        <v>174</v>
      </c>
      <c r="E570" s="3" t="s">
        <v>30</v>
      </c>
      <c r="F570" s="42" t="s">
        <v>23</v>
      </c>
      <c r="G570" s="22" t="s">
        <v>4</v>
      </c>
      <c r="H570" s="37">
        <v>6.8526923076923096E-2</v>
      </c>
      <c r="I570" s="3">
        <v>26</v>
      </c>
      <c r="J570" s="27">
        <v>3.0621853056524602E-3</v>
      </c>
      <c r="K570" s="27" t="str">
        <f>IF(OR(LEFT(G570,3)="SRM", LEFT(G570,3)="IRM", LEFT(G570,3)="CRM"),"", IF((J570*100/H570)&gt;5,"x",""))</f>
        <v/>
      </c>
      <c r="L570" s="26">
        <f>2*J570</f>
        <v>6.1243706113049204E-3</v>
      </c>
      <c r="M570" s="20"/>
      <c r="N570" s="20"/>
      <c r="O570" s="58">
        <f>IF(F570="Repeatability","---", SQRT(L570^2+(N570*H570*0.01)^2)+ABS(M570)*0.01*H570)</f>
        <v>6.1243706113049204E-3</v>
      </c>
      <c r="P570" s="6">
        <f>IF(F570="Repeatability","---", O570*100/H570)</f>
        <v>8.9371743780618438</v>
      </c>
      <c r="Q570" s="31">
        <f>IF(F570="Repeatability", "n/a",IF(E570="MG_P_KG",6,IF(E570="G_P_100G",2,"n/a")))</f>
        <v>6</v>
      </c>
      <c r="R570" s="34">
        <f>IF(Q570="n/a","-",2*(H570*2^(1-0.5*LOG(H570/(10^Q570))))/100)</f>
        <v>3.2827027160361434E-2</v>
      </c>
      <c r="S570" s="3">
        <f>IF(F570="Intermed. Precision","---",IF(LOG(J570/2)&lt;0,10^(TRUNC(LOG(J570/2))-1), 10^(TRUNC(LOG(J570/2)))))</f>
        <v>1E-3</v>
      </c>
      <c r="T570" s="4">
        <f>2*SQRT(2)*J570</f>
        <v>8.6611679795066225E-3</v>
      </c>
      <c r="U570" s="22" t="str">
        <f>IF(F570="Repeatability",10*J570,"---")</f>
        <v>---</v>
      </c>
      <c r="V570" s="22" t="str">
        <f>IF(AND(U570&gt;H570,U570&lt;&gt;"---"),"x","")</f>
        <v/>
      </c>
      <c r="W570" s="52">
        <v>42341</v>
      </c>
    </row>
    <row r="571" spans="1:23" s="29" customFormat="1" ht="25.5" hidden="1" customHeight="1">
      <c r="A571" s="65" t="s">
        <v>60</v>
      </c>
      <c r="B571" s="8" t="s">
        <v>333</v>
      </c>
      <c r="C571" s="61"/>
      <c r="D571" s="10" t="s">
        <v>174</v>
      </c>
      <c r="E571" s="3" t="s">
        <v>30</v>
      </c>
      <c r="F571" s="42" t="s">
        <v>24</v>
      </c>
      <c r="G571" s="22" t="s">
        <v>25</v>
      </c>
      <c r="H571" s="37">
        <v>1.47404347826087E-2</v>
      </c>
      <c r="I571" s="3">
        <v>23</v>
      </c>
      <c r="J571" s="27">
        <v>8.6329877945511804E-4</v>
      </c>
      <c r="K571" s="27" t="str">
        <f>IF(OR(LEFT(G571,3)="SRM", LEFT(G571,3)="IRM", LEFT(G571,3)="CRM"),"", IF((J571*100/H571)&gt;5,"x",""))</f>
        <v>x</v>
      </c>
      <c r="L571" s="26">
        <f>2*J571</f>
        <v>1.7265975589102361E-3</v>
      </c>
      <c r="M571" s="20"/>
      <c r="N571" s="20"/>
      <c r="O571" s="58" t="str">
        <f>IF(F571="Repeatability","---", SQRT(L571^2+(N571*H571*0.01)^2)+ABS(M571)*0.01*H571)</f>
        <v>---</v>
      </c>
      <c r="P571" s="6" t="str">
        <f>IF(F571="Repeatability","---", O571*100/H571)</f>
        <v>---</v>
      </c>
      <c r="Q571" s="31" t="str">
        <f>IF(F571="Repeatability", "n/a",IF(E571="MG_P_KG",6,IF(E571="G_P_100G",2,"n/a")))</f>
        <v>n/a</v>
      </c>
      <c r="R571" s="34" t="str">
        <f>IF(Q571="n/a","-",2*(H571*2^(1-0.5*LOG(H571/(10^Q571))))/100)</f>
        <v>-</v>
      </c>
      <c r="S571" s="3">
        <f>IF(F571="Intermed. Precision","---",IF(LOG(J571/2)&lt;0,10^(TRUNC(LOG(J571/2))-1), 10^(TRUNC(LOG(J571/2)))))</f>
        <v>1E-4</v>
      </c>
      <c r="T571" s="4">
        <f>2*SQRT(2)*J571</f>
        <v>2.441777684571135E-3</v>
      </c>
      <c r="U571" s="22">
        <f>IF(F571="Repeatability",10*J571,"---")</f>
        <v>8.63298779455118E-3</v>
      </c>
      <c r="V571" s="22" t="str">
        <f>IF(AND(U571&gt;H571,U571&lt;&gt;"---"),"x","")</f>
        <v/>
      </c>
      <c r="W571" s="52">
        <v>42344</v>
      </c>
    </row>
    <row r="572" spans="1:23" s="29" customFormat="1" ht="25.5" hidden="1" customHeight="1">
      <c r="A572" s="65" t="s">
        <v>161</v>
      </c>
      <c r="B572" s="8" t="s">
        <v>333</v>
      </c>
      <c r="C572" s="61"/>
      <c r="D572" s="10" t="s">
        <v>174</v>
      </c>
      <c r="E572" s="3" t="s">
        <v>30</v>
      </c>
      <c r="F572" s="42" t="s">
        <v>24</v>
      </c>
      <c r="G572" s="22" t="s">
        <v>25</v>
      </c>
      <c r="H572" s="37">
        <v>3.1709090909090901E-3</v>
      </c>
      <c r="I572" s="3">
        <v>22</v>
      </c>
      <c r="J572" s="27">
        <v>8.4511295640932497E-4</v>
      </c>
      <c r="K572" s="27" t="str">
        <f>IF(OR(LEFT(G572,3)="SRM", LEFT(G572,3)="IRM", LEFT(G572,3)="CRM"),"", IF((J572*100/H572)&gt;5,"x",""))</f>
        <v>x</v>
      </c>
      <c r="L572" s="26">
        <f>2*J572</f>
        <v>1.6902259128186499E-3</v>
      </c>
      <c r="M572" s="20"/>
      <c r="N572" s="20"/>
      <c r="O572" s="58" t="str">
        <f>IF(F572="Repeatability","---", SQRT(L572^2+(N572*H572*0.01)^2)+ABS(M572)*0.01*H572)</f>
        <v>---</v>
      </c>
      <c r="P572" s="6" t="str">
        <f>IF(F572="Repeatability","---", O572*100/H572)</f>
        <v>---</v>
      </c>
      <c r="Q572" s="31" t="str">
        <f>IF(F572="Repeatability", "n/a",IF(E572="MG_P_KG",6,IF(E572="G_P_100G",2,"n/a")))</f>
        <v>n/a</v>
      </c>
      <c r="R572" s="34" t="str">
        <f>IF(Q572="n/a","-",2*(H572*2^(1-0.5*LOG(H572/(10^Q572))))/100)</f>
        <v>-</v>
      </c>
      <c r="S572" s="3">
        <f>IF(F572="Intermed. Precision","---",IF(LOG(J572/2)&lt;0,10^(TRUNC(LOG(J572/2))-1), 10^(TRUNC(LOG(J572/2)))))</f>
        <v>1E-4</v>
      </c>
      <c r="T572" s="4">
        <f>2*SQRT(2)*J572</f>
        <v>2.3903404093825794E-3</v>
      </c>
      <c r="U572" s="22">
        <f>IF(F572="Repeatability",10*J572,"---")</f>
        <v>8.4511295640932495E-3</v>
      </c>
      <c r="V572" s="22" t="str">
        <f>IF(AND(U572&gt;H572,U572&lt;&gt;"---"),"x","")</f>
        <v>x</v>
      </c>
      <c r="W572" s="52">
        <v>42290</v>
      </c>
    </row>
    <row r="573" spans="1:23" s="29" customFormat="1" ht="25.5" hidden="1" customHeight="1">
      <c r="A573" s="65" t="s">
        <v>79</v>
      </c>
      <c r="B573" s="8" t="s">
        <v>333</v>
      </c>
      <c r="C573" s="61"/>
      <c r="D573" s="10" t="s">
        <v>174</v>
      </c>
      <c r="E573" s="3" t="s">
        <v>30</v>
      </c>
      <c r="F573" s="42" t="s">
        <v>24</v>
      </c>
      <c r="G573" s="22" t="s">
        <v>25</v>
      </c>
      <c r="H573" s="37">
        <v>4.646E-3</v>
      </c>
      <c r="I573" s="3">
        <v>20</v>
      </c>
      <c r="J573" s="27">
        <v>5.84967947839879E-4</v>
      </c>
      <c r="K573" s="27" t="str">
        <f>IF(OR(LEFT(G573,3)="SRM", LEFT(G573,3)="IRM", LEFT(G573,3)="CRM"),"", IF((J573*100/H573)&gt;5,"x",""))</f>
        <v>x</v>
      </c>
      <c r="L573" s="26">
        <f>2*J573</f>
        <v>1.169935895679758E-3</v>
      </c>
      <c r="M573" s="20"/>
      <c r="N573" s="20"/>
      <c r="O573" s="58" t="str">
        <f>IF(F573="Repeatability","---", SQRT(L573^2+(N573*H573*0.01)^2)+ABS(M573)*0.01*H573)</f>
        <v>---</v>
      </c>
      <c r="P573" s="6" t="str">
        <f>IF(F573="Repeatability","---", O573*100/H573)</f>
        <v>---</v>
      </c>
      <c r="Q573" s="31" t="str">
        <f>IF(F573="Repeatability", "n/a",IF(E573="MG_P_KG",6,IF(E573="G_P_100G",2,"n/a")))</f>
        <v>n/a</v>
      </c>
      <c r="R573" s="34" t="str">
        <f>IF(Q573="n/a","-",2*(H573*2^(1-0.5*LOG(H573/(10^Q573))))/100)</f>
        <v>-</v>
      </c>
      <c r="S573" s="3">
        <f>IF(F573="Intermed. Precision","---",IF(LOG(J573/2)&lt;0,10^(TRUNC(LOG(J573/2))-1), 10^(TRUNC(LOG(J573/2)))))</f>
        <v>1E-4</v>
      </c>
      <c r="T573" s="4">
        <f>2*SQRT(2)*J573</f>
        <v>1.6545392107774283E-3</v>
      </c>
      <c r="U573" s="22">
        <f>IF(F573="Repeatability",10*J573,"---")</f>
        <v>5.8496794783987902E-3</v>
      </c>
      <c r="V573" s="22" t="str">
        <f>IF(AND(U573&gt;H573,U573&lt;&gt;"---"),"x","")</f>
        <v>x</v>
      </c>
      <c r="W573" s="52">
        <v>42322</v>
      </c>
    </row>
    <row r="574" spans="1:23" s="29" customFormat="1" ht="25.5" hidden="1" customHeight="1">
      <c r="A574" s="65" t="s">
        <v>74</v>
      </c>
      <c r="B574" s="8" t="s">
        <v>333</v>
      </c>
      <c r="C574" s="61"/>
      <c r="D574" s="10" t="s">
        <v>174</v>
      </c>
      <c r="E574" s="3" t="s">
        <v>30</v>
      </c>
      <c r="F574" s="42" t="s">
        <v>24</v>
      </c>
      <c r="G574" s="22" t="s">
        <v>25</v>
      </c>
      <c r="H574" s="37">
        <v>2.36555555555556E-3</v>
      </c>
      <c r="I574" s="3">
        <v>18</v>
      </c>
      <c r="J574" s="27">
        <v>4.3614154175501799E-4</v>
      </c>
      <c r="K574" s="27" t="str">
        <f>IF(OR(LEFT(G574,3)="SRM", LEFT(G574,3)="IRM", LEFT(G574,3)="CRM"),"", IF((J574*100/H574)&gt;5,"x",""))</f>
        <v>x</v>
      </c>
      <c r="L574" s="26">
        <f>2*J574</f>
        <v>8.7228308351003597E-4</v>
      </c>
      <c r="M574" s="20"/>
      <c r="N574" s="20"/>
      <c r="O574" s="58" t="str">
        <f>IF(F574="Repeatability","---", SQRT(L574^2+(N574*H574*0.01)^2)+ABS(M574)*0.01*H574)</f>
        <v>---</v>
      </c>
      <c r="P574" s="6" t="str">
        <f>IF(F574="Repeatability","---", O574*100/H574)</f>
        <v>---</v>
      </c>
      <c r="Q574" s="31" t="str">
        <f>IF(F574="Repeatability", "n/a",IF(E574="MG_P_KG",6,IF(E574="G_P_100G",2,"n/a")))</f>
        <v>n/a</v>
      </c>
      <c r="R574" s="34" t="str">
        <f>IF(Q574="n/a","-",2*(H574*2^(1-0.5*LOG(H574/(10^Q574))))/100)</f>
        <v>-</v>
      </c>
      <c r="S574" s="3">
        <f>IF(F574="Intermed. Precision","---",IF(LOG(J574/2)&lt;0,10^(TRUNC(LOG(J574/2))-1), 10^(TRUNC(LOG(J574/2)))))</f>
        <v>1E-4</v>
      </c>
      <c r="T574" s="4">
        <f>2*SQRT(2)*J574</f>
        <v>1.233594566928516E-3</v>
      </c>
      <c r="U574" s="22">
        <f>IF(F574="Repeatability",10*J574,"---")</f>
        <v>4.3614154175501798E-3</v>
      </c>
      <c r="V574" s="22" t="str">
        <f>IF(AND(U574&gt;H574,U574&lt;&gt;"---"),"x","")</f>
        <v>x</v>
      </c>
      <c r="W574" s="52">
        <v>42300</v>
      </c>
    </row>
    <row r="575" spans="1:23" s="29" customFormat="1" ht="25.5" hidden="1" customHeight="1">
      <c r="A575" s="65" t="s">
        <v>175</v>
      </c>
      <c r="B575" s="8" t="s">
        <v>333</v>
      </c>
      <c r="C575" s="61"/>
      <c r="D575" s="10" t="s">
        <v>174</v>
      </c>
      <c r="E575" s="3" t="s">
        <v>30</v>
      </c>
      <c r="F575" s="42" t="s">
        <v>24</v>
      </c>
      <c r="G575" s="22" t="s">
        <v>25</v>
      </c>
      <c r="H575" s="37">
        <v>5.4466666666666698E-2</v>
      </c>
      <c r="I575" s="3">
        <v>18</v>
      </c>
      <c r="J575" s="27">
        <v>7.2740978822119398E-4</v>
      </c>
      <c r="K575" s="27" t="str">
        <f>IF(OR(LEFT(G575,3)="SRM", LEFT(G575,3)="IRM", LEFT(G575,3)="CRM"),"", IF((J575*100/H575)&gt;5,"x",""))</f>
        <v/>
      </c>
      <c r="L575" s="26">
        <f>2*J575</f>
        <v>1.454819576442388E-3</v>
      </c>
      <c r="M575" s="20"/>
      <c r="N575" s="20"/>
      <c r="O575" s="58" t="str">
        <f>IF(F575="Repeatability","---", SQRT(L575^2+(N575*H575*0.01)^2)+ABS(M575)*0.01*H575)</f>
        <v>---</v>
      </c>
      <c r="P575" s="6" t="str">
        <f>IF(F575="Repeatability","---", O575*100/H575)</f>
        <v>---</v>
      </c>
      <c r="Q575" s="31" t="str">
        <f>IF(F575="Repeatability", "n/a",IF(E575="MG_P_KG",6,IF(E575="G_P_100G",2,"n/a")))</f>
        <v>n/a</v>
      </c>
      <c r="R575" s="34" t="str">
        <f>IF(Q575="n/a","-",2*(H575*2^(1-0.5*LOG(H575/(10^Q575))))/100)</f>
        <v>-</v>
      </c>
      <c r="S575" s="3">
        <f>IF(F575="Intermed. Precision","---",IF(LOG(J575/2)&lt;0,10^(TRUNC(LOG(J575/2))-1), 10^(TRUNC(LOG(J575/2)))))</f>
        <v>1E-4</v>
      </c>
      <c r="T575" s="4">
        <f>2*SQRT(2)*J575</f>
        <v>2.0574255758107067E-3</v>
      </c>
      <c r="U575" s="22">
        <f>IF(F575="Repeatability",10*J575,"---")</f>
        <v>7.27409788221194E-3</v>
      </c>
      <c r="V575" s="22" t="str">
        <f>IF(AND(U575&gt;H575,U575&lt;&gt;"---"),"x","")</f>
        <v/>
      </c>
      <c r="W575" s="52">
        <v>42304</v>
      </c>
    </row>
    <row r="576" spans="1:23" s="29" customFormat="1" ht="25.5" hidden="1" customHeight="1">
      <c r="A576" s="65" t="s">
        <v>102</v>
      </c>
      <c r="B576" s="8" t="s">
        <v>333</v>
      </c>
      <c r="C576" s="61"/>
      <c r="D576" s="10" t="s">
        <v>174</v>
      </c>
      <c r="E576" s="3" t="s">
        <v>30</v>
      </c>
      <c r="F576" s="42" t="s">
        <v>24</v>
      </c>
      <c r="G576" s="22" t="s">
        <v>25</v>
      </c>
      <c r="H576" s="37">
        <v>1.8056111111111099E-2</v>
      </c>
      <c r="I576" s="3">
        <v>18</v>
      </c>
      <c r="J576" s="27">
        <v>1.0482511891505601E-3</v>
      </c>
      <c r="K576" s="27" t="str">
        <f>IF(OR(LEFT(G576,3)="SRM", LEFT(G576,3)="IRM", LEFT(G576,3)="CRM"),"", IF((J576*100/H576)&gt;5,"x",""))</f>
        <v>x</v>
      </c>
      <c r="L576" s="26">
        <f>2*J576</f>
        <v>2.0965023783011201E-3</v>
      </c>
      <c r="M576" s="20"/>
      <c r="N576" s="20"/>
      <c r="O576" s="58" t="str">
        <f>IF(F576="Repeatability","---", SQRT(L576^2+(N576*H576*0.01)^2)+ABS(M576)*0.01*H576)</f>
        <v>---</v>
      </c>
      <c r="P576" s="6" t="str">
        <f>IF(F576="Repeatability","---", O576*100/H576)</f>
        <v>---</v>
      </c>
      <c r="Q576" s="31" t="str">
        <f>IF(F576="Repeatability", "n/a",IF(E576="MG_P_KG",6,IF(E576="G_P_100G",2,"n/a")))</f>
        <v>n/a</v>
      </c>
      <c r="R576" s="34" t="str">
        <f>IF(Q576="n/a","-",2*(H576*2^(1-0.5*LOG(H576/(10^Q576))))/100)</f>
        <v>-</v>
      </c>
      <c r="S576" s="3">
        <f>IF(F576="Intermed. Precision","---",IF(LOG(J576/2)&lt;0,10^(TRUNC(LOG(J576/2))-1), 10^(TRUNC(LOG(J576/2)))))</f>
        <v>1E-4</v>
      </c>
      <c r="T576" s="4">
        <f>2*SQRT(2)*J576</f>
        <v>2.9649020969408934E-3</v>
      </c>
      <c r="U576" s="22">
        <f>IF(F576="Repeatability",10*J576,"---")</f>
        <v>1.04825118915056E-2</v>
      </c>
      <c r="V576" s="22" t="str">
        <f>IF(AND(U576&gt;H576,U576&lt;&gt;"---"),"x","")</f>
        <v/>
      </c>
      <c r="W576" s="52">
        <v>42313</v>
      </c>
    </row>
    <row r="577" spans="1:23" s="29" customFormat="1" ht="25.5" hidden="1" customHeight="1">
      <c r="A577" s="65" t="s">
        <v>68</v>
      </c>
      <c r="B577" s="8" t="s">
        <v>333</v>
      </c>
      <c r="C577" s="61"/>
      <c r="D577" s="10" t="s">
        <v>174</v>
      </c>
      <c r="E577" s="3" t="s">
        <v>30</v>
      </c>
      <c r="F577" s="42" t="s">
        <v>24</v>
      </c>
      <c r="G577" s="22" t="s">
        <v>25</v>
      </c>
      <c r="H577" s="37">
        <v>5.67222222222222E-3</v>
      </c>
      <c r="I577" s="3">
        <v>18</v>
      </c>
      <c r="J577" s="27">
        <v>5.81747845338129E-4</v>
      </c>
      <c r="K577" s="27" t="str">
        <f>IF(OR(LEFT(G577,3)="SRM", LEFT(G577,3)="IRM", LEFT(G577,3)="CRM"),"", IF((J577*100/H577)&gt;5,"x",""))</f>
        <v>x</v>
      </c>
      <c r="L577" s="26">
        <f>2*J577</f>
        <v>1.163495690676258E-3</v>
      </c>
      <c r="M577" s="20"/>
      <c r="N577" s="20"/>
      <c r="O577" s="58" t="str">
        <f>IF(F577="Repeatability","---", SQRT(L577^2+(N577*H577*0.01)^2)+ABS(M577)*0.01*H577)</f>
        <v>---</v>
      </c>
      <c r="P577" s="6" t="str">
        <f>IF(F577="Repeatability","---", O577*100/H577)</f>
        <v>---</v>
      </c>
      <c r="Q577" s="31" t="str">
        <f>IF(F577="Repeatability", "n/a",IF(E577="MG_P_KG",6,IF(E577="G_P_100G",2,"n/a")))</f>
        <v>n/a</v>
      </c>
      <c r="R577" s="34" t="str">
        <f>IF(Q577="n/a","-",2*(H577*2^(1-0.5*LOG(H577/(10^Q577))))/100)</f>
        <v>-</v>
      </c>
      <c r="S577" s="3">
        <f>IF(F577="Intermed. Precision","---",IF(LOG(J577/2)&lt;0,10^(TRUNC(LOG(J577/2))-1), 10^(TRUNC(LOG(J577/2)))))</f>
        <v>1E-4</v>
      </c>
      <c r="T577" s="4">
        <f>2*SQRT(2)*J577</f>
        <v>1.6454313855170156E-3</v>
      </c>
      <c r="U577" s="22">
        <f>IF(F577="Repeatability",10*J577,"---")</f>
        <v>5.81747845338129E-3</v>
      </c>
      <c r="V577" s="22" t="str">
        <f>IF(AND(U577&gt;H577,U577&lt;&gt;"---"),"x","")</f>
        <v>x</v>
      </c>
      <c r="W577" s="52">
        <v>42329</v>
      </c>
    </row>
    <row r="578" spans="1:23" s="29" customFormat="1" ht="25.5" customHeight="1">
      <c r="A578" s="65" t="s">
        <v>29</v>
      </c>
      <c r="B578" s="8" t="s">
        <v>333</v>
      </c>
      <c r="C578" s="61"/>
      <c r="D578" s="10" t="s">
        <v>174</v>
      </c>
      <c r="E578" s="3" t="s">
        <v>30</v>
      </c>
      <c r="F578" s="42" t="s">
        <v>23</v>
      </c>
      <c r="G578" s="22" t="s">
        <v>4</v>
      </c>
      <c r="H578" s="37">
        <v>5.8747058823529399E-3</v>
      </c>
      <c r="I578" s="3">
        <v>17</v>
      </c>
      <c r="J578" s="27">
        <v>1.7744593211322E-3</v>
      </c>
      <c r="K578" s="27" t="str">
        <f>IF(OR(LEFT(G578,3)="SRM", LEFT(G578,3)="IRM", LEFT(G578,3)="CRM"),"", IF((J578*100/H578)&gt;5,"x",""))</f>
        <v>x</v>
      </c>
      <c r="L578" s="26">
        <f>2*J578</f>
        <v>3.5489186422643999E-3</v>
      </c>
      <c r="M578" s="20"/>
      <c r="N578" s="20"/>
      <c r="O578" s="58">
        <f>IF(F578="Repeatability","---", SQRT(L578^2+(N578*H578*0.01)^2)+ABS(M578)*0.01*H578)</f>
        <v>3.5489186422643999E-3</v>
      </c>
      <c r="P578" s="6">
        <f>IF(F578="Repeatability","---", O578*100/H578)</f>
        <v>60.410150113642544</v>
      </c>
      <c r="Q578" s="31">
        <f>IF(F578="Repeatability", "n/a",IF(E578="MG_P_KG",6,IF(E578="G_P_100G",2,"n/a")))</f>
        <v>6</v>
      </c>
      <c r="R578" s="34">
        <f>IF(Q578="n/a","-",2*(H578*2^(1-0.5*LOG(H578/(10^Q578))))/100)</f>
        <v>4.073213315744075E-3</v>
      </c>
      <c r="S578" s="3">
        <f>IF(F578="Intermed. Precision","---",IF(LOG(J578/2)&lt;0,10^(TRUNC(LOG(J578/2))-1), 10^(TRUNC(LOG(J578/2)))))</f>
        <v>1E-4</v>
      </c>
      <c r="T578" s="4">
        <f>2*SQRT(2)*J578</f>
        <v>5.0189288756490253E-3</v>
      </c>
      <c r="U578" s="22" t="str">
        <f>IF(F578="Repeatability",10*J578,"---")</f>
        <v>---</v>
      </c>
      <c r="V578" s="22" t="str">
        <f>IF(AND(U578&gt;H578,U578&lt;&gt;"---"),"x","")</f>
        <v/>
      </c>
      <c r="W578" s="52">
        <v>42324</v>
      </c>
    </row>
    <row r="579" spans="1:23" s="29" customFormat="1" ht="25.5" customHeight="1">
      <c r="A579" s="65" t="s">
        <v>78</v>
      </c>
      <c r="B579" s="8" t="s">
        <v>333</v>
      </c>
      <c r="C579" s="61"/>
      <c r="D579" s="10" t="s">
        <v>174</v>
      </c>
      <c r="E579" s="3" t="s">
        <v>30</v>
      </c>
      <c r="F579" s="42" t="s">
        <v>23</v>
      </c>
      <c r="G579" s="22" t="s">
        <v>4</v>
      </c>
      <c r="H579" s="37">
        <v>1.9049375E-2</v>
      </c>
      <c r="I579" s="3">
        <v>16</v>
      </c>
      <c r="J579" s="27">
        <v>1.54672032054926E-3</v>
      </c>
      <c r="K579" s="27" t="str">
        <f>IF(OR(LEFT(G579,3)="SRM", LEFT(G579,3)="IRM", LEFT(G579,3)="CRM"),"", IF((J579*100/H579)&gt;5,"x",""))</f>
        <v>x</v>
      </c>
      <c r="L579" s="26">
        <f>2*J579</f>
        <v>3.09344064109852E-3</v>
      </c>
      <c r="M579" s="20"/>
      <c r="N579" s="20"/>
      <c r="O579" s="58">
        <f>IF(F579="Repeatability","---", SQRT(L579^2+(N579*H579*0.01)^2)+ABS(M579)*0.01*H579)</f>
        <v>3.09344064109852E-3</v>
      </c>
      <c r="P579" s="6">
        <f>IF(F579="Repeatability","---", O579*100/H579)</f>
        <v>16.239066326840224</v>
      </c>
      <c r="Q579" s="31">
        <f>IF(F579="Repeatability", "n/a",IF(E579="MG_P_KG",6,IF(E579="G_P_100G",2,"n/a")))</f>
        <v>6</v>
      </c>
      <c r="R579" s="34">
        <f>IF(Q579="n/a","-",2*(H579*2^(1-0.5*LOG(H579/(10^Q579))))/100)</f>
        <v>1.1064567882757751E-2</v>
      </c>
      <c r="S579" s="3">
        <f>IF(F579="Intermed. Precision","---",IF(LOG(J579/2)&lt;0,10^(TRUNC(LOG(J579/2))-1), 10^(TRUNC(LOG(J579/2)))))</f>
        <v>1E-4</v>
      </c>
      <c r="T579" s="4">
        <f>2*SQRT(2)*J579</f>
        <v>4.3747857090376489E-3</v>
      </c>
      <c r="U579" s="22" t="str">
        <f>IF(F579="Repeatability",10*J579,"---")</f>
        <v>---</v>
      </c>
      <c r="V579" s="22" t="str">
        <f>IF(AND(U579&gt;H579,U579&lt;&gt;"---"),"x","")</f>
        <v/>
      </c>
      <c r="W579" s="52">
        <v>42316</v>
      </c>
    </row>
    <row r="580" spans="1:23" s="29" customFormat="1" ht="25.5" hidden="1" customHeight="1">
      <c r="A580" s="65" t="s">
        <v>104</v>
      </c>
      <c r="B580" s="8" t="s">
        <v>333</v>
      </c>
      <c r="C580" s="61"/>
      <c r="D580" s="10" t="s">
        <v>174</v>
      </c>
      <c r="E580" s="3" t="s">
        <v>30</v>
      </c>
      <c r="F580" s="42" t="s">
        <v>24</v>
      </c>
      <c r="G580" s="22" t="s">
        <v>25</v>
      </c>
      <c r="H580" s="37">
        <v>7.1532666666666703E-2</v>
      </c>
      <c r="I580" s="3">
        <v>15</v>
      </c>
      <c r="J580" s="27">
        <v>1.96650197050499E-3</v>
      </c>
      <c r="K580" s="27" t="str">
        <f>IF(OR(LEFT(G580,3)="SRM", LEFT(G580,3)="IRM", LEFT(G580,3)="CRM"),"", IF((J580*100/H580)&gt;5,"x",""))</f>
        <v/>
      </c>
      <c r="L580" s="26">
        <f>2*J580</f>
        <v>3.93300394100998E-3</v>
      </c>
      <c r="M580" s="20"/>
      <c r="N580" s="20"/>
      <c r="O580" s="58" t="str">
        <f>IF(F580="Repeatability","---", SQRT(L580^2+(N580*H580*0.01)^2)+ABS(M580)*0.01*H580)</f>
        <v>---</v>
      </c>
      <c r="P580" s="6" t="str">
        <f>IF(F580="Repeatability","---", O580*100/H580)</f>
        <v>---</v>
      </c>
      <c r="Q580" s="31" t="str">
        <f>IF(F580="Repeatability", "n/a",IF(E580="MG_P_KG",6,IF(E580="G_P_100G",2,"n/a")))</f>
        <v>n/a</v>
      </c>
      <c r="R580" s="34" t="str">
        <f>IF(Q580="n/a","-",2*(H580*2^(1-0.5*LOG(H580/(10^Q580))))/100)</f>
        <v>-</v>
      </c>
      <c r="S580" s="3">
        <f>IF(F580="Intermed. Precision","---",IF(LOG(J580/2)&lt;0,10^(TRUNC(LOG(J580/2))-1), 10^(TRUNC(LOG(J580/2)))))</f>
        <v>1E-4</v>
      </c>
      <c r="T580" s="4">
        <f>2*SQRT(2)*J580</f>
        <v>5.5621075142431465E-3</v>
      </c>
      <c r="U580" s="22">
        <f>IF(F580="Repeatability",10*J580,"---")</f>
        <v>1.9665019705049899E-2</v>
      </c>
      <c r="V580" s="22" t="str">
        <f>IF(AND(U580&gt;H580,U580&lt;&gt;"---"),"x","")</f>
        <v/>
      </c>
      <c r="W580" s="52">
        <v>42342</v>
      </c>
    </row>
    <row r="581" spans="1:23" s="29" customFormat="1" ht="25.5" customHeight="1">
      <c r="A581" s="65" t="s">
        <v>26</v>
      </c>
      <c r="B581" s="8" t="s">
        <v>333</v>
      </c>
      <c r="C581" s="61"/>
      <c r="D581" s="10" t="s">
        <v>174</v>
      </c>
      <c r="E581" s="3" t="s">
        <v>30</v>
      </c>
      <c r="F581" s="42" t="s">
        <v>23</v>
      </c>
      <c r="G581" s="22" t="s">
        <v>125</v>
      </c>
      <c r="H581" s="37">
        <v>5.95076923076923E-3</v>
      </c>
      <c r="I581" s="3">
        <v>13</v>
      </c>
      <c r="J581" s="27">
        <v>8.2125373199011498E-4</v>
      </c>
      <c r="K581" s="27" t="str">
        <f>IF(OR(LEFT(G581,3)="SRM", LEFT(G581,3)="IRM", LEFT(G581,3)="CRM"),"", IF((J581*100/H581)&gt;5,"x",""))</f>
        <v/>
      </c>
      <c r="L581" s="26">
        <f>2*J581</f>
        <v>1.64250746398023E-3</v>
      </c>
      <c r="M581" s="20"/>
      <c r="N581" s="20"/>
      <c r="O581" s="58">
        <f>IF(F581="Repeatability","---", SQRT(L581^2+(N581*H581*0.01)^2)+ABS(M581)*0.01*H581)</f>
        <v>1.64250746398023E-3</v>
      </c>
      <c r="P581" s="6">
        <f>IF(F581="Repeatability","---", O581*100/H581)</f>
        <v>27.601599058612969</v>
      </c>
      <c r="Q581" s="31">
        <f>IF(F581="Repeatability", "n/a",IF(E581="MG_P_KG",6,IF(E581="G_P_100G",2,"n/a")))</f>
        <v>6</v>
      </c>
      <c r="R581" s="34">
        <f>IF(Q581="n/a","-",2*(H581*2^(1-0.5*LOG(H581/(10^Q581))))/100)</f>
        <v>4.1179703072242949E-3</v>
      </c>
      <c r="S581" s="3">
        <f>IF(F581="Intermed. Precision","---",IF(LOG(J581/2)&lt;0,10^(TRUNC(LOG(J581/2))-1), 10^(TRUNC(LOG(J581/2)))))</f>
        <v>1E-4</v>
      </c>
      <c r="T581" s="4">
        <f>2*SQRT(2)*J581</f>
        <v>2.3228563318598793E-3</v>
      </c>
      <c r="U581" s="22" t="str">
        <f>IF(F581="Repeatability",10*J581,"---")</f>
        <v>---</v>
      </c>
      <c r="V581" s="22" t="str">
        <f>IF(AND(U581&gt;H581,U581&lt;&gt;"---"),"x","")</f>
        <v/>
      </c>
      <c r="W581" s="52">
        <v>42346</v>
      </c>
    </row>
    <row r="582" spans="1:23" s="29" customFormat="1" ht="25.5" hidden="1" customHeight="1">
      <c r="A582" s="65" t="s">
        <v>77</v>
      </c>
      <c r="B582" s="8" t="s">
        <v>333</v>
      </c>
      <c r="C582" s="61"/>
      <c r="D582" s="10" t="s">
        <v>174</v>
      </c>
      <c r="E582" s="3" t="s">
        <v>30</v>
      </c>
      <c r="F582" s="42" t="s">
        <v>24</v>
      </c>
      <c r="G582" s="22" t="s">
        <v>25</v>
      </c>
      <c r="H582" s="37">
        <v>4.9971538461538498E-2</v>
      </c>
      <c r="I582" s="3">
        <v>13</v>
      </c>
      <c r="J582" s="27">
        <v>4.2470804451637403E-4</v>
      </c>
      <c r="K582" s="27" t="str">
        <f>IF(OR(LEFT(G582,3)="SRM", LEFT(G582,3)="IRM", LEFT(G582,3)="CRM"),"", IF((J582*100/H582)&gt;5,"x",""))</f>
        <v/>
      </c>
      <c r="L582" s="26">
        <f>2*J582</f>
        <v>8.4941608903274805E-4</v>
      </c>
      <c r="M582" s="20"/>
      <c r="N582" s="20"/>
      <c r="O582" s="58" t="str">
        <f>IF(F582="Repeatability","---", SQRT(L582^2+(N582*H582*0.01)^2)+ABS(M582)*0.01*H582)</f>
        <v>---</v>
      </c>
      <c r="P582" s="6" t="str">
        <f>IF(F582="Repeatability","---", O582*100/H582)</f>
        <v>---</v>
      </c>
      <c r="Q582" s="31" t="str">
        <f>IF(F582="Repeatability", "n/a",IF(E582="MG_P_KG",6,IF(E582="G_P_100G",2,"n/a")))</f>
        <v>n/a</v>
      </c>
      <c r="R582" s="34" t="str">
        <f>IF(Q582="n/a","-",2*(H582*2^(1-0.5*LOG(H582/(10^Q582))))/100)</f>
        <v>-</v>
      </c>
      <c r="S582" s="3">
        <f>IF(F582="Intermed. Precision","---",IF(LOG(J582/2)&lt;0,10^(TRUNC(LOG(J582/2))-1), 10^(TRUNC(LOG(J582/2)))))</f>
        <v>1E-4</v>
      </c>
      <c r="T582" s="4">
        <f>2*SQRT(2)*J582</f>
        <v>1.2012557532080248E-3</v>
      </c>
      <c r="U582" s="22">
        <f>IF(F582="Repeatability",10*J582,"---")</f>
        <v>4.2470804451637404E-3</v>
      </c>
      <c r="V582" s="22" t="str">
        <f>IF(AND(U582&gt;H582,U582&lt;&gt;"---"),"x","")</f>
        <v/>
      </c>
      <c r="W582" s="52">
        <v>42315</v>
      </c>
    </row>
    <row r="583" spans="1:23" s="29" customFormat="1" ht="25.5" customHeight="1">
      <c r="A583" s="65" t="s">
        <v>176</v>
      </c>
      <c r="B583" s="8" t="s">
        <v>333</v>
      </c>
      <c r="C583" s="61"/>
      <c r="D583" s="10" t="s">
        <v>174</v>
      </c>
      <c r="E583" s="3" t="s">
        <v>30</v>
      </c>
      <c r="F583" s="42" t="s">
        <v>23</v>
      </c>
      <c r="G583" s="22" t="s">
        <v>4</v>
      </c>
      <c r="H583" s="37">
        <v>7.5226923076923094E-2</v>
      </c>
      <c r="I583" s="3">
        <v>13</v>
      </c>
      <c r="J583" s="27">
        <v>7.1570624076985898E-3</v>
      </c>
      <c r="K583" s="27" t="str">
        <f>IF(OR(LEFT(G583,3)="SRM", LEFT(G583,3)="IRM", LEFT(G583,3)="CRM"),"", IF((J583*100/H583)&gt;5,"x",""))</f>
        <v>x</v>
      </c>
      <c r="L583" s="26">
        <f>2*J583</f>
        <v>1.431412481539718E-2</v>
      </c>
      <c r="M583" s="20"/>
      <c r="N583" s="20"/>
      <c r="O583" s="58">
        <f>IF(F583="Repeatability","---", SQRT(L583^2+(N583*H583*0.01)^2)+ABS(M583)*0.01*H583)</f>
        <v>1.431412481539718E-2</v>
      </c>
      <c r="P583" s="6">
        <f>IF(F583="Repeatability","---", O583*100/H583)</f>
        <v>19.027928074049115</v>
      </c>
      <c r="Q583" s="31">
        <f>IF(F583="Repeatability", "n/a",IF(E583="MG_P_KG",6,IF(E583="G_P_100G",2,"n/a")))</f>
        <v>6</v>
      </c>
      <c r="R583" s="34">
        <f>IF(Q583="n/a","-",2*(H583*2^(1-0.5*LOG(H583/(10^Q583))))/100)</f>
        <v>3.5534151329585491E-2</v>
      </c>
      <c r="S583" s="3">
        <f>IF(F583="Intermed. Precision","---",IF(LOG(J583/2)&lt;0,10^(TRUNC(LOG(J583/2))-1), 10^(TRUNC(LOG(J583/2)))))</f>
        <v>1E-3</v>
      </c>
      <c r="T583" s="4">
        <f>2*SQRT(2)*J583</f>
        <v>2.0243229447435968E-2</v>
      </c>
      <c r="U583" s="22" t="str">
        <f>IF(F583="Repeatability",10*J583,"---")</f>
        <v>---</v>
      </c>
      <c r="V583" s="22" t="str">
        <f>IF(AND(U583&gt;H583,U583&lt;&gt;"---"),"x","")</f>
        <v/>
      </c>
      <c r="W583" s="52">
        <v>42318</v>
      </c>
    </row>
    <row r="584" spans="1:23" s="29" customFormat="1" ht="25.5" hidden="1" customHeight="1">
      <c r="A584" s="65" t="s">
        <v>120</v>
      </c>
      <c r="B584" s="8" t="s">
        <v>333</v>
      </c>
      <c r="C584" s="61"/>
      <c r="D584" s="10" t="s">
        <v>174</v>
      </c>
      <c r="E584" s="3" t="s">
        <v>30</v>
      </c>
      <c r="F584" s="42" t="s">
        <v>24</v>
      </c>
      <c r="G584" s="22" t="s">
        <v>25</v>
      </c>
      <c r="H584" s="37">
        <v>6.1338461538461503E-3</v>
      </c>
      <c r="I584" s="3">
        <v>13</v>
      </c>
      <c r="J584" s="27">
        <v>8.0551703415116698E-4</v>
      </c>
      <c r="K584" s="27" t="str">
        <f>IF(OR(LEFT(G584,3)="SRM", LEFT(G584,3)="IRM", LEFT(G584,3)="CRM"),"", IF((J584*100/H584)&gt;5,"x",""))</f>
        <v>x</v>
      </c>
      <c r="L584" s="26">
        <f>2*J584</f>
        <v>1.611034068302334E-3</v>
      </c>
      <c r="M584" s="20"/>
      <c r="N584" s="20"/>
      <c r="O584" s="58" t="str">
        <f>IF(F584="Repeatability","---", SQRT(L584^2+(N584*H584*0.01)^2)+ABS(M584)*0.01*H584)</f>
        <v>---</v>
      </c>
      <c r="P584" s="6" t="str">
        <f>IF(F584="Repeatability","---", O584*100/H584)</f>
        <v>---</v>
      </c>
      <c r="Q584" s="31" t="str">
        <f>IF(F584="Repeatability", "n/a",IF(E584="MG_P_KG",6,IF(E584="G_P_100G",2,"n/a")))</f>
        <v>n/a</v>
      </c>
      <c r="R584" s="34" t="str">
        <f>IF(Q584="n/a","-",2*(H584*2^(1-0.5*LOG(H584/(10^Q584))))/100)</f>
        <v>-</v>
      </c>
      <c r="S584" s="3">
        <f>IF(F584="Intermed. Precision","---",IF(LOG(J584/2)&lt;0,10^(TRUNC(LOG(J584/2))-1), 10^(TRUNC(LOG(J584/2)))))</f>
        <v>1E-4</v>
      </c>
      <c r="T584" s="4">
        <f>2*SQRT(2)*J584</f>
        <v>2.278346228838264E-3</v>
      </c>
      <c r="U584" s="22">
        <f>IF(F584="Repeatability",10*J584,"---")</f>
        <v>8.05517034151167E-3</v>
      </c>
      <c r="V584" s="22" t="str">
        <f>IF(AND(U584&gt;H584,U584&lt;&gt;"---"),"x","")</f>
        <v>x</v>
      </c>
      <c r="W584" s="52">
        <v>42323</v>
      </c>
    </row>
    <row r="585" spans="1:23" s="29" customFormat="1" ht="25.5" hidden="1" customHeight="1">
      <c r="A585" s="65" t="s">
        <v>70</v>
      </c>
      <c r="B585" s="8" t="s">
        <v>333</v>
      </c>
      <c r="C585" s="61"/>
      <c r="D585" s="10" t="s">
        <v>174</v>
      </c>
      <c r="E585" s="3" t="s">
        <v>30</v>
      </c>
      <c r="F585" s="42" t="s">
        <v>24</v>
      </c>
      <c r="G585" s="22" t="s">
        <v>25</v>
      </c>
      <c r="H585" s="37">
        <v>2.8941666666666699E-3</v>
      </c>
      <c r="I585" s="3">
        <v>12</v>
      </c>
      <c r="J585" s="27">
        <v>9.5877960623562105E-4</v>
      </c>
      <c r="K585" s="27" t="str">
        <f>IF(OR(LEFT(G585,3)="SRM", LEFT(G585,3)="IRM", LEFT(G585,3)="CRM"),"", IF((J585*100/H585)&gt;5,"x",""))</f>
        <v>x</v>
      </c>
      <c r="L585" s="26">
        <f>2*J585</f>
        <v>1.9175592124712421E-3</v>
      </c>
      <c r="M585" s="20"/>
      <c r="N585" s="20"/>
      <c r="O585" s="58" t="str">
        <f>IF(F585="Repeatability","---", SQRT(L585^2+(N585*H585*0.01)^2)+ABS(M585)*0.01*H585)</f>
        <v>---</v>
      </c>
      <c r="P585" s="6" t="str">
        <f>IF(F585="Repeatability","---", O585*100/H585)</f>
        <v>---</v>
      </c>
      <c r="Q585" s="31" t="str">
        <f>IF(F585="Repeatability", "n/a",IF(E585="MG_P_KG",6,IF(E585="G_P_100G",2,"n/a")))</f>
        <v>n/a</v>
      </c>
      <c r="R585" s="34" t="str">
        <f>IF(Q585="n/a","-",2*(H585*2^(1-0.5*LOG(H585/(10^Q585))))/100)</f>
        <v>-</v>
      </c>
      <c r="S585" s="3">
        <f>IF(F585="Intermed. Precision","---",IF(LOG(J585/2)&lt;0,10^(TRUNC(LOG(J585/2))-1), 10^(TRUNC(LOG(J585/2)))))</f>
        <v>1E-4</v>
      </c>
      <c r="T585" s="4">
        <f>2*SQRT(2)*J585</f>
        <v>2.711838244930302E-3</v>
      </c>
      <c r="U585" s="22">
        <f>IF(F585="Repeatability",10*J585,"---")</f>
        <v>9.5877960623562096E-3</v>
      </c>
      <c r="V585" s="22" t="str">
        <f>IF(AND(U585&gt;H585,U585&lt;&gt;"---"),"x","")</f>
        <v>x</v>
      </c>
      <c r="W585" s="52">
        <v>42291</v>
      </c>
    </row>
    <row r="586" spans="1:23" s="29" customFormat="1" ht="25.5" customHeight="1">
      <c r="A586" s="65" t="s">
        <v>55</v>
      </c>
      <c r="B586" s="8" t="s">
        <v>333</v>
      </c>
      <c r="C586" s="61"/>
      <c r="D586" s="10" t="s">
        <v>174</v>
      </c>
      <c r="E586" s="3" t="s">
        <v>30</v>
      </c>
      <c r="F586" s="42" t="s">
        <v>23</v>
      </c>
      <c r="G586" s="22" t="s">
        <v>4</v>
      </c>
      <c r="H586" s="37">
        <v>3.2423333333333297E-2</v>
      </c>
      <c r="I586" s="3">
        <v>12</v>
      </c>
      <c r="J586" s="27">
        <v>2.0787816944867802E-3</v>
      </c>
      <c r="K586" s="27" t="str">
        <f>IF(OR(LEFT(G586,3)="SRM", LEFT(G586,3)="IRM", LEFT(G586,3)="CRM"),"", IF((J586*100/H586)&gt;5,"x",""))</f>
        <v>x</v>
      </c>
      <c r="L586" s="26">
        <f>2*J586</f>
        <v>4.1575633889735604E-3</v>
      </c>
      <c r="M586" s="20"/>
      <c r="N586" s="20"/>
      <c r="O586" s="58">
        <f>IF(F586="Repeatability","---", SQRT(L586^2+(N586*H586*0.01)^2)+ABS(M586)*0.01*H586)</f>
        <v>4.1575633889735604E-3</v>
      </c>
      <c r="P586" s="6">
        <f>IF(F586="Repeatability","---", O586*100/H586)</f>
        <v>12.822751276776698</v>
      </c>
      <c r="Q586" s="31">
        <f>IF(F586="Repeatability", "n/a",IF(E586="MG_P_KG",6,IF(E586="G_P_100G",2,"n/a")))</f>
        <v>6</v>
      </c>
      <c r="R586" s="34">
        <f>IF(Q586="n/a","-",2*(H586*2^(1-0.5*LOG(H586/(10^Q586))))/100)</f>
        <v>1.7383847175874489E-2</v>
      </c>
      <c r="S586" s="3">
        <f>IF(F586="Intermed. Precision","---",IF(LOG(J586/2)&lt;0,10^(TRUNC(LOG(J586/2))-1), 10^(TRUNC(LOG(J586/2)))))</f>
        <v>1E-3</v>
      </c>
      <c r="T586" s="4">
        <f>2*SQRT(2)*J586</f>
        <v>5.8796825311122573E-3</v>
      </c>
      <c r="U586" s="22" t="str">
        <f>IF(F586="Repeatability",10*J586,"---")</f>
        <v>---</v>
      </c>
      <c r="V586" s="22" t="str">
        <f>IF(AND(U586&gt;H586,U586&lt;&gt;"---"),"x","")</f>
        <v/>
      </c>
      <c r="W586" s="52">
        <v>42292</v>
      </c>
    </row>
    <row r="587" spans="1:23" s="29" customFormat="1" ht="25.5" customHeight="1">
      <c r="A587" s="65" t="s">
        <v>175</v>
      </c>
      <c r="B587" s="8" t="s">
        <v>333</v>
      </c>
      <c r="C587" s="61"/>
      <c r="D587" s="10" t="s">
        <v>174</v>
      </c>
      <c r="E587" s="3" t="s">
        <v>30</v>
      </c>
      <c r="F587" s="42" t="s">
        <v>23</v>
      </c>
      <c r="G587" s="22" t="s">
        <v>4</v>
      </c>
      <c r="H587" s="37">
        <v>6.6511666666666705E-2</v>
      </c>
      <c r="I587" s="3">
        <v>12</v>
      </c>
      <c r="J587" s="27">
        <v>1.3192848441485299E-3</v>
      </c>
      <c r="K587" s="27" t="str">
        <f>IF(OR(LEFT(G587,3)="SRM", LEFT(G587,3)="IRM", LEFT(G587,3)="CRM"),"", IF((J587*100/H587)&gt;5,"x",""))</f>
        <v/>
      </c>
      <c r="L587" s="26">
        <f>2*J587</f>
        <v>2.6385696882970599E-3</v>
      </c>
      <c r="M587" s="20"/>
      <c r="N587" s="20"/>
      <c r="O587" s="58">
        <f>IF(F587="Repeatability","---", SQRT(L587^2+(N587*H587*0.01)^2)+ABS(M587)*0.01*H587)</f>
        <v>2.6385696882970599E-3</v>
      </c>
      <c r="P587" s="6">
        <f>IF(F587="Repeatability","---", O587*100/H587)</f>
        <v>3.9670779887694767</v>
      </c>
      <c r="Q587" s="31">
        <f>IF(F587="Repeatability", "n/a",IF(E587="MG_P_KG",6,IF(E587="G_P_100G",2,"n/a")))</f>
        <v>6</v>
      </c>
      <c r="R587" s="34">
        <f>IF(Q587="n/a","-",2*(H587*2^(1-0.5*LOG(H587/(10^Q587))))/100)</f>
        <v>3.2005111123206899E-2</v>
      </c>
      <c r="S587" s="3">
        <f>IF(F587="Intermed. Precision","---",IF(LOG(J587/2)&lt;0,10^(TRUNC(LOG(J587/2))-1), 10^(TRUNC(LOG(J587/2)))))</f>
        <v>1E-4</v>
      </c>
      <c r="T587" s="4">
        <f>2*SQRT(2)*J587</f>
        <v>3.7315010384562524E-3</v>
      </c>
      <c r="U587" s="22" t="str">
        <f>IF(F587="Repeatability",10*J587,"---")</f>
        <v>---</v>
      </c>
      <c r="V587" s="22" t="str">
        <f>IF(AND(U587&gt;H587,U587&lt;&gt;"---"),"x","")</f>
        <v/>
      </c>
      <c r="W587" s="52">
        <v>42303</v>
      </c>
    </row>
    <row r="588" spans="1:23" s="29" customFormat="1" ht="25.5" customHeight="1">
      <c r="A588" s="65" t="s">
        <v>119</v>
      </c>
      <c r="B588" s="8" t="s">
        <v>333</v>
      </c>
      <c r="C588" s="61"/>
      <c r="D588" s="10" t="s">
        <v>174</v>
      </c>
      <c r="E588" s="3" t="s">
        <v>30</v>
      </c>
      <c r="F588" s="42" t="s">
        <v>23</v>
      </c>
      <c r="G588" s="22" t="s">
        <v>4</v>
      </c>
      <c r="H588" s="37">
        <v>0.159546666666667</v>
      </c>
      <c r="I588" s="3">
        <v>12</v>
      </c>
      <c r="J588" s="27">
        <v>1.30575889492152E-2</v>
      </c>
      <c r="K588" s="27" t="str">
        <f>IF(OR(LEFT(G588,3)="SRM", LEFT(G588,3)="IRM", LEFT(G588,3)="CRM"),"", IF((J588*100/H588)&gt;5,"x",""))</f>
        <v>x</v>
      </c>
      <c r="L588" s="26">
        <f>2*J588</f>
        <v>2.6115177898430399E-2</v>
      </c>
      <c r="M588" s="20"/>
      <c r="N588" s="20"/>
      <c r="O588" s="58">
        <f>IF(F588="Repeatability","---", SQRT(L588^2+(N588*H588*0.01)^2)+ABS(M588)*0.01*H588)</f>
        <v>2.6115177898430399E-2</v>
      </c>
      <c r="P588" s="6">
        <f>IF(F588="Repeatability","---", O588*100/H588)</f>
        <v>16.368363215629916</v>
      </c>
      <c r="Q588" s="31">
        <f>IF(F588="Repeatability", "n/a",IF(E588="MG_P_KG",6,IF(E588="G_P_100G",2,"n/a")))</f>
        <v>6</v>
      </c>
      <c r="R588" s="34">
        <f>IF(Q588="n/a","-",2*(H588*2^(1-0.5*LOG(H588/(10^Q588))))/100)</f>
        <v>6.7300000004862415E-2</v>
      </c>
      <c r="S588" s="3">
        <f>IF(F588="Intermed. Precision","---",IF(LOG(J588/2)&lt;0,10^(TRUNC(LOG(J588/2))-1), 10^(TRUNC(LOG(J588/2)))))</f>
        <v>1E-3</v>
      </c>
      <c r="T588" s="4">
        <f>2*SQRT(2)*J588</f>
        <v>3.6932438767746378E-2</v>
      </c>
      <c r="U588" s="22" t="str">
        <f>IF(F588="Repeatability",10*J588,"---")</f>
        <v>---</v>
      </c>
      <c r="V588" s="22" t="str">
        <f>IF(AND(U588&gt;H588,U588&lt;&gt;"---"),"x","")</f>
        <v/>
      </c>
      <c r="W588" s="52">
        <v>42308</v>
      </c>
    </row>
    <row r="589" spans="1:23" s="29" customFormat="1" ht="25.5" hidden="1" customHeight="1">
      <c r="A589" s="65" t="s">
        <v>176</v>
      </c>
      <c r="B589" s="8" t="s">
        <v>333</v>
      </c>
      <c r="C589" s="61"/>
      <c r="D589" s="10" t="s">
        <v>174</v>
      </c>
      <c r="E589" s="3" t="s">
        <v>30</v>
      </c>
      <c r="F589" s="42" t="s">
        <v>24</v>
      </c>
      <c r="G589" s="22" t="s">
        <v>25</v>
      </c>
      <c r="H589" s="37">
        <v>5.57241666666667E-2</v>
      </c>
      <c r="I589" s="3">
        <v>12</v>
      </c>
      <c r="J589" s="27">
        <v>1.0167595585978001E-3</v>
      </c>
      <c r="K589" s="27" t="str">
        <f>IF(OR(LEFT(G589,3)="SRM", LEFT(G589,3)="IRM", LEFT(G589,3)="CRM"),"", IF((J589*100/H589)&gt;5,"x",""))</f>
        <v/>
      </c>
      <c r="L589" s="26">
        <f>2*J589</f>
        <v>2.0335191171956001E-3</v>
      </c>
      <c r="M589" s="20"/>
      <c r="N589" s="20"/>
      <c r="O589" s="58" t="str">
        <f>IF(F589="Repeatability","---", SQRT(L589^2+(N589*H589*0.01)^2)+ABS(M589)*0.01*H589)</f>
        <v>---</v>
      </c>
      <c r="P589" s="6" t="str">
        <f>IF(F589="Repeatability","---", O589*100/H589)</f>
        <v>---</v>
      </c>
      <c r="Q589" s="31" t="str">
        <f>IF(F589="Repeatability", "n/a",IF(E589="MG_P_KG",6,IF(E589="G_P_100G",2,"n/a")))</f>
        <v>n/a</v>
      </c>
      <c r="R589" s="34" t="str">
        <f>IF(Q589="n/a","-",2*(H589*2^(1-0.5*LOG(H589/(10^Q589))))/100)</f>
        <v>-</v>
      </c>
      <c r="S589" s="3">
        <f>IF(F589="Intermed. Precision","---",IF(LOG(J589/2)&lt;0,10^(TRUNC(LOG(J589/2))-1), 10^(TRUNC(LOG(J589/2)))))</f>
        <v>1E-4</v>
      </c>
      <c r="T589" s="4">
        <f>2*SQRT(2)*J589</f>
        <v>2.875830314882981E-3</v>
      </c>
      <c r="U589" s="22">
        <f>IF(F589="Repeatability",10*J589,"---")</f>
        <v>1.0167595585978E-2</v>
      </c>
      <c r="V589" s="22" t="str">
        <f>IF(AND(U589&gt;H589,U589&lt;&gt;"---"),"x","")</f>
        <v/>
      </c>
      <c r="W589" s="52">
        <v>42319</v>
      </c>
    </row>
    <row r="590" spans="1:23" s="29" customFormat="1" ht="25.5" customHeight="1">
      <c r="A590" s="65" t="s">
        <v>103</v>
      </c>
      <c r="B590" s="8" t="s">
        <v>333</v>
      </c>
      <c r="C590" s="61"/>
      <c r="D590" s="10" t="s">
        <v>174</v>
      </c>
      <c r="E590" s="3" t="s">
        <v>30</v>
      </c>
      <c r="F590" s="42" t="s">
        <v>23</v>
      </c>
      <c r="G590" s="22" t="s">
        <v>4</v>
      </c>
      <c r="H590" s="37">
        <v>4.2115E-2</v>
      </c>
      <c r="I590" s="3">
        <v>12</v>
      </c>
      <c r="J590" s="27">
        <v>3.7182433128203599E-3</v>
      </c>
      <c r="K590" s="27" t="str">
        <f>IF(OR(LEFT(G590,3)="SRM", LEFT(G590,3)="IRM", LEFT(G590,3)="CRM"),"", IF((J590*100/H590)&gt;5,"x",""))</f>
        <v>x</v>
      </c>
      <c r="L590" s="26">
        <f>2*J590</f>
        <v>7.4364866256407198E-3</v>
      </c>
      <c r="M590" s="20"/>
      <c r="N590" s="20"/>
      <c r="O590" s="58">
        <f>IF(F590="Repeatability","---", SQRT(L590^2+(N590*H590*0.01)^2)+ABS(M590)*0.01*H590)</f>
        <v>7.4364866256407198E-3</v>
      </c>
      <c r="P590" s="6">
        <f>IF(F590="Repeatability","---", O590*100/H590)</f>
        <v>17.657572422274061</v>
      </c>
      <c r="Q590" s="31">
        <f>IF(F590="Repeatability", "n/a",IF(E590="MG_P_KG",6,IF(E590="G_P_100G",2,"n/a")))</f>
        <v>6</v>
      </c>
      <c r="R590" s="34">
        <f>IF(Q590="n/a","-",2*(H590*2^(1-0.5*LOG(H590/(10^Q590))))/100)</f>
        <v>2.1708492940362568E-2</v>
      </c>
      <c r="S590" s="3">
        <f>IF(F590="Intermed. Precision","---",IF(LOG(J590/2)&lt;0,10^(TRUNC(LOG(J590/2))-1), 10^(TRUNC(LOG(J590/2)))))</f>
        <v>1E-3</v>
      </c>
      <c r="T590" s="4">
        <f>2*SQRT(2)*J590</f>
        <v>1.051678024238724E-2</v>
      </c>
      <c r="U590" s="22" t="str">
        <f>IF(F590="Repeatability",10*J590,"---")</f>
        <v>---</v>
      </c>
      <c r="V590" s="22" t="str">
        <f>IF(AND(U590&gt;H590,U590&lt;&gt;"---"),"x","")</f>
        <v/>
      </c>
      <c r="W590" s="52">
        <v>42320</v>
      </c>
    </row>
    <row r="591" spans="1:23" s="29" customFormat="1" ht="25.5" customHeight="1">
      <c r="A591" s="65" t="s">
        <v>61</v>
      </c>
      <c r="B591" s="8" t="s">
        <v>333</v>
      </c>
      <c r="C591" s="61"/>
      <c r="D591" s="10" t="s">
        <v>174</v>
      </c>
      <c r="E591" s="3" t="s">
        <v>30</v>
      </c>
      <c r="F591" s="42" t="s">
        <v>23</v>
      </c>
      <c r="G591" s="22" t="s">
        <v>4</v>
      </c>
      <c r="H591" s="37">
        <v>3.8463636363636399E-3</v>
      </c>
      <c r="I591" s="3">
        <v>11</v>
      </c>
      <c r="J591" s="27">
        <v>2.0649279098136301E-3</v>
      </c>
      <c r="K591" s="27" t="str">
        <f>IF(OR(LEFT(G591,3)="SRM", LEFT(G591,3)="IRM", LEFT(G591,3)="CRM"),"", IF((J591*100/H591)&gt;5,"x",""))</f>
        <v>x</v>
      </c>
      <c r="L591" s="26">
        <f>2*J591</f>
        <v>4.1298558196272601E-3</v>
      </c>
      <c r="M591" s="20"/>
      <c r="N591" s="20"/>
      <c r="O591" s="58">
        <f>IF(F591="Repeatability","---", SQRT(L591^2+(N591*H591*0.01)^2)+ABS(M591)*0.01*H591)</f>
        <v>4.1298558196272601E-3</v>
      </c>
      <c r="P591" s="6">
        <f>IF(F591="Repeatability","---", O591*100/H591)</f>
        <v>107.37039474332266</v>
      </c>
      <c r="Q591" s="31">
        <f>IF(F591="Repeatability", "n/a",IF(E591="MG_P_KG",6,IF(E591="G_P_100G",2,"n/a")))</f>
        <v>6</v>
      </c>
      <c r="R591" s="34">
        <f>IF(Q591="n/a","-",2*(H591*2^(1-0.5*LOG(H591/(10^Q591))))/100)</f>
        <v>2.8424082912138133E-3</v>
      </c>
      <c r="S591" s="3">
        <f>IF(F591="Intermed. Precision","---",IF(LOG(J591/2)&lt;0,10^(TRUNC(LOG(J591/2))-1), 10^(TRUNC(LOG(J591/2)))))</f>
        <v>1E-3</v>
      </c>
      <c r="T591" s="4">
        <f>2*SQRT(2)*J591</f>
        <v>5.8404981107623259E-3</v>
      </c>
      <c r="U591" s="22" t="str">
        <f>IF(F591="Repeatability",10*J591,"---")</f>
        <v>---</v>
      </c>
      <c r="V591" s="22" t="str">
        <f>IF(AND(U591&gt;H591,U591&lt;&gt;"---"),"x","")</f>
        <v/>
      </c>
      <c r="W591" s="52">
        <v>42296</v>
      </c>
    </row>
    <row r="592" spans="1:23" s="29" customFormat="1" ht="25.5" hidden="1" customHeight="1">
      <c r="A592" s="65" t="s">
        <v>119</v>
      </c>
      <c r="B592" s="8" t="s">
        <v>333</v>
      </c>
      <c r="C592" s="61"/>
      <c r="D592" s="10" t="s">
        <v>174</v>
      </c>
      <c r="E592" s="3" t="s">
        <v>30</v>
      </c>
      <c r="F592" s="42" t="s">
        <v>24</v>
      </c>
      <c r="G592" s="22" t="s">
        <v>25</v>
      </c>
      <c r="H592" s="37">
        <v>0.100797272727273</v>
      </c>
      <c r="I592" s="3">
        <v>11</v>
      </c>
      <c r="J592" s="27">
        <v>3.9452986982206903E-3</v>
      </c>
      <c r="K592" s="27" t="str">
        <f>IF(OR(LEFT(G592,3)="SRM", LEFT(G592,3)="IRM", LEFT(G592,3)="CRM"),"", IF((J592*100/H592)&gt;5,"x",""))</f>
        <v/>
      </c>
      <c r="L592" s="26">
        <f>2*J592</f>
        <v>7.8905973964413807E-3</v>
      </c>
      <c r="M592" s="20"/>
      <c r="N592" s="20"/>
      <c r="O592" s="58" t="str">
        <f>IF(F592="Repeatability","---", SQRT(L592^2+(N592*H592*0.01)^2)+ABS(M592)*0.01*H592)</f>
        <v>---</v>
      </c>
      <c r="P592" s="6" t="str">
        <f>IF(F592="Repeatability","---", O592*100/H592)</f>
        <v>---</v>
      </c>
      <c r="Q592" s="31" t="str">
        <f>IF(F592="Repeatability", "n/a",IF(E592="MG_P_KG",6,IF(E592="G_P_100G",2,"n/a")))</f>
        <v>n/a</v>
      </c>
      <c r="R592" s="34" t="str">
        <f>IF(Q592="n/a","-",2*(H592*2^(1-0.5*LOG(H592/(10^Q592))))/100)</f>
        <v>-</v>
      </c>
      <c r="S592" s="3">
        <f>IF(F592="Intermed. Precision","---",IF(LOG(J592/2)&lt;0,10^(TRUNC(LOG(J592/2))-1), 10^(TRUNC(LOG(J592/2)))))</f>
        <v>1E-3</v>
      </c>
      <c r="T592" s="4">
        <f>2*SQRT(2)*J592</f>
        <v>1.1158989853273234E-2</v>
      </c>
      <c r="U592" s="22">
        <f>IF(F592="Repeatability",10*J592,"---")</f>
        <v>3.9452986982206902E-2</v>
      </c>
      <c r="V592" s="22" t="str">
        <f>IF(AND(U592&gt;H592,U592&lt;&gt;"---"),"x","")</f>
        <v/>
      </c>
      <c r="W592" s="52">
        <v>42309</v>
      </c>
    </row>
    <row r="593" spans="1:23" s="29" customFormat="1" ht="25.5" hidden="1" customHeight="1">
      <c r="A593" s="65" t="s">
        <v>80</v>
      </c>
      <c r="B593" s="8" t="s">
        <v>333</v>
      </c>
      <c r="C593" s="61"/>
      <c r="D593" s="10" t="s">
        <v>174</v>
      </c>
      <c r="E593" s="3" t="s">
        <v>30</v>
      </c>
      <c r="F593" s="42" t="s">
        <v>24</v>
      </c>
      <c r="G593" s="22" t="s">
        <v>25</v>
      </c>
      <c r="H593" s="37">
        <v>7.3236363636363603E-3</v>
      </c>
      <c r="I593" s="3">
        <v>11</v>
      </c>
      <c r="J593" s="27">
        <v>4.7118805356055198E-4</v>
      </c>
      <c r="K593" s="27" t="str">
        <f>IF(OR(LEFT(G593,3)="SRM", LEFT(G593,3)="IRM", LEFT(G593,3)="CRM"),"", IF((J593*100/H593)&gt;5,"x",""))</f>
        <v>x</v>
      </c>
      <c r="L593" s="26">
        <f>2*J593</f>
        <v>9.4237610712110396E-4</v>
      </c>
      <c r="M593" s="20"/>
      <c r="N593" s="20"/>
      <c r="O593" s="58" t="str">
        <f>IF(F593="Repeatability","---", SQRT(L593^2+(N593*H593*0.01)^2)+ABS(M593)*0.01*H593)</f>
        <v>---</v>
      </c>
      <c r="P593" s="6" t="str">
        <f>IF(F593="Repeatability","---", O593*100/H593)</f>
        <v>---</v>
      </c>
      <c r="Q593" s="31" t="str">
        <f>IF(F593="Repeatability", "n/a",IF(E593="MG_P_KG",6,IF(E593="G_P_100G",2,"n/a")))</f>
        <v>n/a</v>
      </c>
      <c r="R593" s="34" t="str">
        <f>IF(Q593="n/a","-",2*(H593*2^(1-0.5*LOG(H593/(10^Q593))))/100)</f>
        <v>-</v>
      </c>
      <c r="S593" s="3">
        <f>IF(F593="Intermed. Precision","---",IF(LOG(J593/2)&lt;0,10^(TRUNC(LOG(J593/2))-1), 10^(TRUNC(LOG(J593/2)))))</f>
        <v>1E-4</v>
      </c>
      <c r="T593" s="4">
        <f>2*SQRT(2)*J593</f>
        <v>1.3327210715470259E-3</v>
      </c>
      <c r="U593" s="22">
        <f>IF(F593="Repeatability",10*J593,"---")</f>
        <v>4.7118805356055199E-3</v>
      </c>
      <c r="V593" s="22" t="str">
        <f>IF(AND(U593&gt;H593,U593&lt;&gt;"---"),"x","")</f>
        <v/>
      </c>
      <c r="W593" s="52">
        <v>42330</v>
      </c>
    </row>
    <row r="594" spans="1:23" s="29" customFormat="1" ht="25.5" hidden="1" customHeight="1">
      <c r="A594" s="65" t="s">
        <v>129</v>
      </c>
      <c r="B594" s="8" t="s">
        <v>333</v>
      </c>
      <c r="C594" s="61"/>
      <c r="D594" s="10" t="s">
        <v>174</v>
      </c>
      <c r="E594" s="3" t="s">
        <v>30</v>
      </c>
      <c r="F594" s="42" t="s">
        <v>24</v>
      </c>
      <c r="G594" s="22" t="s">
        <v>25</v>
      </c>
      <c r="H594" s="37">
        <v>1.6000000000000001E-4</v>
      </c>
      <c r="I594" s="3">
        <v>11</v>
      </c>
      <c r="J594" s="27">
        <v>1.9771421064483201E-5</v>
      </c>
      <c r="K594" s="27" t="str">
        <f>IF(OR(LEFT(G594,3)="SRM", LEFT(G594,3)="IRM", LEFT(G594,3)="CRM"),"", IF((J594*100/H594)&gt;5,"x",""))</f>
        <v>x</v>
      </c>
      <c r="L594" s="26">
        <f>2*J594</f>
        <v>3.9542842128966403E-5</v>
      </c>
      <c r="M594" s="20"/>
      <c r="N594" s="20"/>
      <c r="O594" s="58" t="str">
        <f>IF(F594="Repeatability","---", SQRT(L594^2+(N594*H594*0.01)^2)+ABS(M594)*0.01*H594)</f>
        <v>---</v>
      </c>
      <c r="P594" s="6" t="str">
        <f>IF(F594="Repeatability","---", O594*100/H594)</f>
        <v>---</v>
      </c>
      <c r="Q594" s="31" t="str">
        <f>IF(F594="Repeatability", "n/a",IF(E594="MG_P_KG",6,IF(E594="G_P_100G",2,"n/a")))</f>
        <v>n/a</v>
      </c>
      <c r="R594" s="34" t="str">
        <f>IF(Q594="n/a","-",2*(H594*2^(1-0.5*LOG(H594/(10^Q594))))/100)</f>
        <v>-</v>
      </c>
      <c r="S594" s="3">
        <f>IF(F594="Intermed. Precision","---",IF(LOG(J594/2)&lt;0,10^(TRUNC(LOG(J594/2))-1), 10^(TRUNC(LOG(J594/2)))))</f>
        <v>9.9999999999999995E-7</v>
      </c>
      <c r="T594" s="4">
        <f>2*SQRT(2)*J594</f>
        <v>5.5922023633562485E-5</v>
      </c>
      <c r="U594" s="22">
        <f>IF(F594="Repeatability",10*J594,"---")</f>
        <v>1.9771421064483202E-4</v>
      </c>
      <c r="V594" s="22" t="str">
        <f>IF(AND(U594&gt;H594,U594&lt;&gt;"---"),"x","")</f>
        <v>x</v>
      </c>
      <c r="W594" s="52">
        <v>42352</v>
      </c>
    </row>
    <row r="595" spans="1:23" s="29" customFormat="1" ht="25.5" customHeight="1">
      <c r="A595" s="65" t="s">
        <v>52</v>
      </c>
      <c r="B595" s="8" t="s">
        <v>333</v>
      </c>
      <c r="C595" s="61"/>
      <c r="D595" s="10" t="s">
        <v>174</v>
      </c>
      <c r="E595" s="3" t="s">
        <v>30</v>
      </c>
      <c r="F595" s="42" t="s">
        <v>23</v>
      </c>
      <c r="G595" s="22" t="s">
        <v>4</v>
      </c>
      <c r="H595" s="37">
        <v>2.9600000000000001E-2</v>
      </c>
      <c r="I595" s="3">
        <v>10</v>
      </c>
      <c r="J595" s="27">
        <v>9.7397125214248497E-4</v>
      </c>
      <c r="K595" s="27" t="str">
        <f>IF(OR(LEFT(G595,3)="SRM", LEFT(G595,3)="IRM", LEFT(G595,3)="CRM"),"", IF((J595*100/H595)&gt;5,"x",""))</f>
        <v/>
      </c>
      <c r="L595" s="26">
        <f>2*J595</f>
        <v>1.9479425042849699E-3</v>
      </c>
      <c r="M595" s="20"/>
      <c r="N595" s="20"/>
      <c r="O595" s="58">
        <f>IF(F595="Repeatability","---", SQRT(L595^2+(N595*H595*0.01)^2)+ABS(M595)*0.01*H595)</f>
        <v>1.9479425042849699E-3</v>
      </c>
      <c r="P595" s="6">
        <f>IF(F595="Repeatability","---", O595*100/H595)</f>
        <v>6.5808868388005735</v>
      </c>
      <c r="Q595" s="31">
        <f>IF(F595="Repeatability", "n/a",IF(E595="MG_P_KG",6,IF(E595="G_P_100G",2,"n/a")))</f>
        <v>6</v>
      </c>
      <c r="R595" s="34">
        <f>IF(Q595="n/a","-",2*(H595*2^(1-0.5*LOG(H595/(10^Q595))))/100)</f>
        <v>1.6089228299088595E-2</v>
      </c>
      <c r="S595" s="3">
        <f>IF(F595="Intermed. Precision","---",IF(LOG(J595/2)&lt;0,10^(TRUNC(LOG(J595/2))-1), 10^(TRUNC(LOG(J595/2)))))</f>
        <v>1E-4</v>
      </c>
      <c r="T595" s="4">
        <f>2*SQRT(2)*J595</f>
        <v>2.7548067082828155E-3</v>
      </c>
      <c r="U595" s="22" t="str">
        <f>IF(F595="Repeatability",10*J595,"---")</f>
        <v>---</v>
      </c>
      <c r="V595" s="22" t="str">
        <f>IF(AND(U595&gt;H595,U595&lt;&gt;"---"),"x","")</f>
        <v/>
      </c>
      <c r="W595" s="52">
        <v>42335</v>
      </c>
    </row>
    <row r="596" spans="1:23" s="29" customFormat="1" ht="25.5" customHeight="1">
      <c r="A596" s="65" t="s">
        <v>181</v>
      </c>
      <c r="B596" s="8" t="s">
        <v>333</v>
      </c>
      <c r="C596" s="61"/>
      <c r="D596" s="10" t="s">
        <v>174</v>
      </c>
      <c r="E596" s="3" t="s">
        <v>30</v>
      </c>
      <c r="F596" s="42" t="s">
        <v>23</v>
      </c>
      <c r="G596" s="22" t="s">
        <v>4</v>
      </c>
      <c r="H596" s="37">
        <v>1.4400000000000001E-3</v>
      </c>
      <c r="I596" s="3">
        <v>7</v>
      </c>
      <c r="J596" s="27">
        <v>8.3811011891551099E-4</v>
      </c>
      <c r="K596" s="27" t="str">
        <f>IF(OR(LEFT(G596,3)="SRM", LEFT(G596,3)="IRM", LEFT(G596,3)="CRM"),"", IF((J596*100/H596)&gt;5,"x",""))</f>
        <v>x</v>
      </c>
      <c r="L596" s="26">
        <f>2*J596</f>
        <v>1.676220237831022E-3</v>
      </c>
      <c r="M596" s="20"/>
      <c r="N596" s="20"/>
      <c r="O596" s="58">
        <f>IF(F596="Repeatability","---", SQRT(L596^2+(N596*H596*0.01)^2)+ABS(M596)*0.01*H596)</f>
        <v>1.676220237831022E-3</v>
      </c>
      <c r="P596" s="6">
        <f>IF(F596="Repeatability","---", O596*100/H596)</f>
        <v>116.40418318270986</v>
      </c>
      <c r="Q596" s="31">
        <f>IF(F596="Repeatability", "n/a",IF(E596="MG_P_KG",6,IF(E596="G_P_100G",2,"n/a")))</f>
        <v>6</v>
      </c>
      <c r="R596" s="34">
        <f>IF(Q596="n/a","-",2*(H596*2^(1-0.5*LOG(H596/(10^Q596))))/100)</f>
        <v>1.2337340008618349E-3</v>
      </c>
      <c r="S596" s="3">
        <f>IF(F596="Intermed. Precision","---",IF(LOG(J596/2)&lt;0,10^(TRUNC(LOG(J596/2))-1), 10^(TRUNC(LOG(J596/2)))))</f>
        <v>1E-4</v>
      </c>
      <c r="T596" s="4">
        <f>2*SQRT(2)*J596</f>
        <v>2.3705333938648862E-3</v>
      </c>
      <c r="U596" s="22" t="str">
        <f>IF(F596="Repeatability",10*J596,"---")</f>
        <v>---</v>
      </c>
      <c r="V596" s="22" t="str">
        <f>IF(AND(U596&gt;H596,U596&lt;&gt;"---"),"x","")</f>
        <v/>
      </c>
      <c r="W596" s="52">
        <v>42298</v>
      </c>
    </row>
    <row r="597" spans="1:23" s="29" customFormat="1" ht="25.5" customHeight="1">
      <c r="A597" s="65" t="s">
        <v>102</v>
      </c>
      <c r="B597" s="8" t="s">
        <v>333</v>
      </c>
      <c r="C597" s="61"/>
      <c r="D597" s="10" t="s">
        <v>174</v>
      </c>
      <c r="E597" s="3" t="s">
        <v>30</v>
      </c>
      <c r="F597" s="42" t="s">
        <v>23</v>
      </c>
      <c r="G597" s="22" t="s">
        <v>4</v>
      </c>
      <c r="H597" s="37">
        <v>1.2297142857142901E-2</v>
      </c>
      <c r="I597" s="3">
        <v>7</v>
      </c>
      <c r="J597" s="27">
        <v>8.6190818205056699E-4</v>
      </c>
      <c r="K597" s="27" t="str">
        <f>IF(OR(LEFT(G597,3)="SRM", LEFT(G597,3)="IRM", LEFT(G597,3)="CRM"),"", IF((J597*100/H597)&gt;5,"x",""))</f>
        <v>x</v>
      </c>
      <c r="L597" s="26">
        <f>2*J597</f>
        <v>1.723816364101134E-3</v>
      </c>
      <c r="M597" s="20"/>
      <c r="N597" s="20"/>
      <c r="O597" s="58">
        <f>IF(F597="Repeatability","---", SQRT(L597^2+(N597*H597*0.01)^2)+ABS(M597)*0.01*H597)</f>
        <v>1.723816364101134E-3</v>
      </c>
      <c r="P597" s="6">
        <f>IF(F597="Repeatability","---", O597*100/H597)</f>
        <v>14.018023406956198</v>
      </c>
      <c r="Q597" s="31">
        <f>IF(F597="Repeatability", "n/a",IF(E597="MG_P_KG",6,IF(E597="G_P_100G",2,"n/a")))</f>
        <v>6</v>
      </c>
      <c r="R597" s="34">
        <f>IF(Q597="n/a","-",2*(H597*2^(1-0.5*LOG(H597/(10^Q597))))/100)</f>
        <v>7.6289946540590249E-3</v>
      </c>
      <c r="S597" s="3">
        <f>IF(F597="Intermed. Precision","---",IF(LOG(J597/2)&lt;0,10^(TRUNC(LOG(J597/2))-1), 10^(TRUNC(LOG(J597/2)))))</f>
        <v>1E-4</v>
      </c>
      <c r="T597" s="4">
        <f>2*SQRT(2)*J597</f>
        <v>2.4378444811525013E-3</v>
      </c>
      <c r="U597" s="22" t="str">
        <f>IF(F597="Repeatability",10*J597,"---")</f>
        <v>---</v>
      </c>
      <c r="V597" s="22" t="str">
        <f>IF(AND(U597&gt;H597,U597&lt;&gt;"---"),"x","")</f>
        <v/>
      </c>
      <c r="W597" s="52">
        <v>42312</v>
      </c>
    </row>
    <row r="598" spans="1:23" s="29" customFormat="1" ht="25.5" customHeight="1">
      <c r="A598" s="65" t="s">
        <v>77</v>
      </c>
      <c r="B598" s="8" t="s">
        <v>333</v>
      </c>
      <c r="C598" s="61"/>
      <c r="D598" s="10" t="s">
        <v>174</v>
      </c>
      <c r="E598" s="3" t="s">
        <v>30</v>
      </c>
      <c r="F598" s="42" t="s">
        <v>23</v>
      </c>
      <c r="G598" s="22" t="s">
        <v>4</v>
      </c>
      <c r="H598" s="37">
        <v>0.20791999999999999</v>
      </c>
      <c r="I598" s="3">
        <v>7</v>
      </c>
      <c r="J598" s="27">
        <v>3.2133697377408302E-2</v>
      </c>
      <c r="K598" s="27" t="str">
        <f>IF(OR(LEFT(G598,3)="SRM", LEFT(G598,3)="IRM", LEFT(G598,3)="CRM"),"", IF((J598*100/H598)&gt;5,"x",""))</f>
        <v>x</v>
      </c>
      <c r="L598" s="26">
        <f>2*J598</f>
        <v>6.4267394754816604E-2</v>
      </c>
      <c r="M598" s="20"/>
      <c r="N598" s="20"/>
      <c r="O598" s="58">
        <f>IF(F598="Repeatability","---", SQRT(L598^2+(N598*H598*0.01)^2)+ABS(M598)*0.01*H598)</f>
        <v>6.4267394754816604E-2</v>
      </c>
      <c r="P598" s="6">
        <f>IF(F598="Repeatability","---", O598*100/H598)</f>
        <v>30.909674276075705</v>
      </c>
      <c r="Q598" s="31">
        <f>IF(F598="Repeatability", "n/a",IF(E598="MG_P_KG",6,IF(E598="G_P_100G",2,"n/a")))</f>
        <v>6</v>
      </c>
      <c r="R598" s="34">
        <f>IF(Q598="n/a","-",2*(H598*2^(1-0.5*LOG(H598/(10^Q598))))/100)</f>
        <v>8.4277779931699742E-2</v>
      </c>
      <c r="S598" s="3">
        <f>IF(F598="Intermed. Precision","---",IF(LOG(J598/2)&lt;0,10^(TRUNC(LOG(J598/2))-1), 10^(TRUNC(LOG(J598/2)))))</f>
        <v>0.01</v>
      </c>
      <c r="T598" s="4">
        <f>2*SQRT(2)*J598</f>
        <v>9.0887821280647152E-2</v>
      </c>
      <c r="U598" s="22" t="str">
        <f>IF(F598="Repeatability",10*J598,"---")</f>
        <v>---</v>
      </c>
      <c r="V598" s="22" t="str">
        <f>IF(AND(U598&gt;H598,U598&lt;&gt;"---"),"x","")</f>
        <v/>
      </c>
      <c r="W598" s="52">
        <v>42314</v>
      </c>
    </row>
    <row r="599" spans="1:23" s="29" customFormat="1" ht="25.5" hidden="1" customHeight="1">
      <c r="A599" s="65" t="s">
        <v>103</v>
      </c>
      <c r="B599" s="8" t="s">
        <v>333</v>
      </c>
      <c r="C599" s="61"/>
      <c r="D599" s="10" t="s">
        <v>174</v>
      </c>
      <c r="E599" s="3" t="s">
        <v>30</v>
      </c>
      <c r="F599" s="42" t="s">
        <v>24</v>
      </c>
      <c r="G599" s="22" t="s">
        <v>25</v>
      </c>
      <c r="H599" s="37">
        <v>4.3020000000000003E-2</v>
      </c>
      <c r="I599" s="3">
        <v>7</v>
      </c>
      <c r="J599" s="27">
        <v>2.3956567843853201E-3</v>
      </c>
      <c r="K599" s="27" t="str">
        <f>IF(OR(LEFT(G599,3)="SRM", LEFT(G599,3)="IRM", LEFT(G599,3)="CRM"),"", IF((J599*100/H599)&gt;5,"x",""))</f>
        <v>x</v>
      </c>
      <c r="L599" s="26">
        <f>2*J599</f>
        <v>4.7913135687706401E-3</v>
      </c>
      <c r="M599" s="20"/>
      <c r="N599" s="20"/>
      <c r="O599" s="58" t="str">
        <f>IF(F599="Repeatability","---", SQRT(L599^2+(N599*H599*0.01)^2)+ABS(M599)*0.01*H599)</f>
        <v>---</v>
      </c>
      <c r="P599" s="6" t="str">
        <f>IF(F599="Repeatability","---", O599*100/H599)</f>
        <v>---</v>
      </c>
      <c r="Q599" s="31" t="str">
        <f>IF(F599="Repeatability", "n/a",IF(E599="MG_P_KG",6,IF(E599="G_P_100G",2,"n/a")))</f>
        <v>n/a</v>
      </c>
      <c r="R599" s="34" t="str">
        <f>IF(Q599="n/a","-",2*(H599*2^(1-0.5*LOG(H599/(10^Q599))))/100)</f>
        <v>-</v>
      </c>
      <c r="S599" s="3">
        <f>IF(F599="Intermed. Precision","---",IF(LOG(J599/2)&lt;0,10^(TRUNC(LOG(J599/2))-1), 10^(TRUNC(LOG(J599/2)))))</f>
        <v>1E-3</v>
      </c>
      <c r="T599" s="4">
        <f>2*SQRT(2)*J599</f>
        <v>6.7759406305376744E-3</v>
      </c>
      <c r="U599" s="22">
        <f>IF(F599="Repeatability",10*J599,"---")</f>
        <v>2.3956567843853201E-2</v>
      </c>
      <c r="V599" s="22" t="str">
        <f>IF(AND(U599&gt;H599,U599&lt;&gt;"---"),"x","")</f>
        <v/>
      </c>
      <c r="W599" s="52">
        <v>42321</v>
      </c>
    </row>
    <row r="600" spans="1:23" s="29" customFormat="1" ht="25.5" hidden="1" customHeight="1">
      <c r="A600" s="65" t="s">
        <v>156</v>
      </c>
      <c r="B600" s="8" t="s">
        <v>333</v>
      </c>
      <c r="C600" s="61"/>
      <c r="D600" s="10" t="s">
        <v>174</v>
      </c>
      <c r="E600" s="3" t="s">
        <v>30</v>
      </c>
      <c r="F600" s="42" t="s">
        <v>24</v>
      </c>
      <c r="G600" s="22" t="s">
        <v>25</v>
      </c>
      <c r="H600" s="37">
        <v>1.1314285714285699E-3</v>
      </c>
      <c r="I600" s="3">
        <v>7</v>
      </c>
      <c r="J600" s="27">
        <v>2.8697934221323798E-4</v>
      </c>
      <c r="K600" s="27" t="str">
        <f>IF(OR(LEFT(G600,3)="SRM", LEFT(G600,3)="IRM", LEFT(G600,3)="CRM"),"", IF((J600*100/H600)&gt;5,"x",""))</f>
        <v>x</v>
      </c>
      <c r="L600" s="26">
        <f>2*J600</f>
        <v>5.7395868442647595E-4</v>
      </c>
      <c r="M600" s="20"/>
      <c r="N600" s="20"/>
      <c r="O600" s="58" t="str">
        <f>IF(F600="Repeatability","---", SQRT(L600^2+(N600*H600*0.01)^2)+ABS(M600)*0.01*H600)</f>
        <v>---</v>
      </c>
      <c r="P600" s="6" t="str">
        <f>IF(F600="Repeatability","---", O600*100/H600)</f>
        <v>---</v>
      </c>
      <c r="Q600" s="31" t="str">
        <f>IF(F600="Repeatability", "n/a",IF(E600="MG_P_KG",6,IF(E600="G_P_100G",2,"n/a")))</f>
        <v>n/a</v>
      </c>
      <c r="R600" s="34" t="str">
        <f>IF(Q600="n/a","-",2*(H600*2^(1-0.5*LOG(H600/(10^Q600))))/100)</f>
        <v>-</v>
      </c>
      <c r="S600" s="3">
        <f>IF(F600="Intermed. Precision","---",IF(LOG(J600/2)&lt;0,10^(TRUNC(LOG(J600/2))-1), 10^(TRUNC(LOG(J600/2)))))</f>
        <v>1E-4</v>
      </c>
      <c r="T600" s="4">
        <f>2*SQRT(2)*J600</f>
        <v>8.1170015575774172E-4</v>
      </c>
      <c r="U600" s="22">
        <f>IF(F600="Repeatability",10*J600,"---")</f>
        <v>2.8697934221323797E-3</v>
      </c>
      <c r="V600" s="22" t="str">
        <f>IF(AND(U600&gt;H600,U600&lt;&gt;"---"),"x","")</f>
        <v>x</v>
      </c>
      <c r="W600" s="52">
        <v>42349</v>
      </c>
    </row>
    <row r="601" spans="1:23" s="29" customFormat="1" ht="25.5" customHeight="1">
      <c r="A601" s="65" t="s">
        <v>86</v>
      </c>
      <c r="B601" s="8" t="s">
        <v>333</v>
      </c>
      <c r="C601" s="61"/>
      <c r="D601" s="10" t="s">
        <v>174</v>
      </c>
      <c r="E601" s="3" t="s">
        <v>30</v>
      </c>
      <c r="F601" s="42" t="s">
        <v>23</v>
      </c>
      <c r="G601" s="22" t="s">
        <v>4</v>
      </c>
      <c r="H601" s="37">
        <v>2.8214285714285698E-3</v>
      </c>
      <c r="I601" s="3">
        <v>7</v>
      </c>
      <c r="J601" s="27">
        <v>1.02810157919481E-3</v>
      </c>
      <c r="K601" s="27" t="str">
        <f>IF(OR(LEFT(G601,3)="SRM", LEFT(G601,3)="IRM", LEFT(G601,3)="CRM"),"", IF((J601*100/H601)&gt;5,"x",""))</f>
        <v>x</v>
      </c>
      <c r="L601" s="26">
        <f>2*J601</f>
        <v>2.0562031583896199E-3</v>
      </c>
      <c r="M601" s="20"/>
      <c r="N601" s="20"/>
      <c r="O601" s="58">
        <f>IF(F601="Repeatability","---", SQRT(L601^2+(N601*H601*0.01)^2)+ABS(M601)*0.01*H601)</f>
        <v>2.0562031583896199E-3</v>
      </c>
      <c r="P601" s="6">
        <f>IF(F601="Repeatability","---", O601*100/H601)</f>
        <v>72.878086626467578</v>
      </c>
      <c r="Q601" s="31">
        <f>IF(F601="Repeatability", "n/a",IF(E601="MG_P_KG",6,IF(E601="G_P_100G",2,"n/a")))</f>
        <v>6</v>
      </c>
      <c r="R601" s="34">
        <f>IF(Q601="n/a","-",2*(H601*2^(1-0.5*LOG(H601/(10^Q601))))/100)</f>
        <v>2.1845484551890459E-3</v>
      </c>
      <c r="S601" s="3">
        <f>IF(F601="Intermed. Precision","---",IF(LOG(J601/2)&lt;0,10^(TRUNC(LOG(J601/2))-1), 10^(TRUNC(LOG(J601/2)))))</f>
        <v>1E-4</v>
      </c>
      <c r="T601" s="4">
        <f>2*SQRT(2)*J601</f>
        <v>2.907910393588994E-3</v>
      </c>
      <c r="U601" s="22" t="str">
        <f>IF(F601="Repeatability",10*J601,"---")</f>
        <v>---</v>
      </c>
      <c r="V601" s="22" t="str">
        <f>IF(AND(U601&gt;H601,U601&lt;&gt;"---"),"x","")</f>
        <v/>
      </c>
      <c r="W601" s="52">
        <v>42353</v>
      </c>
    </row>
    <row r="602" spans="1:23" s="29" customFormat="1" ht="25.5" customHeight="1">
      <c r="A602" s="65" t="s">
        <v>26</v>
      </c>
      <c r="B602" s="8" t="s">
        <v>182</v>
      </c>
      <c r="C602" s="61"/>
      <c r="D602" s="10" t="s">
        <v>174</v>
      </c>
      <c r="E602" s="3" t="s">
        <v>30</v>
      </c>
      <c r="F602" s="42" t="s">
        <v>23</v>
      </c>
      <c r="G602" s="22" t="s">
        <v>177</v>
      </c>
      <c r="H602" s="37">
        <v>0.37912463175122801</v>
      </c>
      <c r="I602" s="3">
        <v>611</v>
      </c>
      <c r="J602" s="27">
        <v>1.96552586044242E-2</v>
      </c>
      <c r="K602" s="27" t="str">
        <f>IF(OR(LEFT(G602,3)="SRM", LEFT(G602,3)="IRM", LEFT(G602,3)="CRM"),"", IF((J602*100/H602)&gt;5,"x",""))</f>
        <v/>
      </c>
      <c r="L602" s="26">
        <f>2*J602</f>
        <v>3.93105172088484E-2</v>
      </c>
      <c r="M602" s="20"/>
      <c r="N602" s="20"/>
      <c r="O602" s="58">
        <f>IF(F602="Repeatability","---", SQRT(L602^2+(N602*H602*0.01)^2)+ABS(M602)*0.01*H602)</f>
        <v>3.93105172088484E-2</v>
      </c>
      <c r="P602" s="6">
        <f>IF(F602="Repeatability","---", O602*100/H602)</f>
        <v>10.368758428400655</v>
      </c>
      <c r="Q602" s="31">
        <f>IF(F602="Repeatability", "n/a",IF(E602="MG_P_KG",6,IF(E602="G_P_100G",2,"n/a")))</f>
        <v>6</v>
      </c>
      <c r="R602" s="34">
        <f>IF(Q602="n/a","-",2*(H602*2^(1-0.5*LOG(H602/(10^Q602))))/100)</f>
        <v>0.14038852332402477</v>
      </c>
      <c r="S602" s="3">
        <f>IF(F602="Intermed. Precision","---",IF(LOG(J602/2)&lt;0,10^(TRUNC(LOG(J602/2))-1), 10^(TRUNC(LOG(J602/2)))))</f>
        <v>1E-3</v>
      </c>
      <c r="T602" s="4">
        <f>2*SQRT(2)*J602</f>
        <v>5.5593466580654359E-2</v>
      </c>
      <c r="U602" s="22" t="str">
        <f>IF(F602="Repeatability",10*J602,"---")</f>
        <v>---</v>
      </c>
      <c r="V602" s="22" t="str">
        <f>IF(AND(U602&gt;H602,U602&lt;&gt;"---"),"x","")</f>
        <v/>
      </c>
      <c r="W602" s="52">
        <v>42101</v>
      </c>
    </row>
    <row r="603" spans="1:23" s="29" customFormat="1" ht="25.5" hidden="1" customHeight="1">
      <c r="A603" s="65" t="s">
        <v>67</v>
      </c>
      <c r="B603" s="8" t="s">
        <v>182</v>
      </c>
      <c r="C603" s="61"/>
      <c r="D603" s="10" t="s">
        <v>174</v>
      </c>
      <c r="E603" s="3" t="s">
        <v>30</v>
      </c>
      <c r="F603" s="19" t="s">
        <v>24</v>
      </c>
      <c r="G603" s="22" t="s">
        <v>25</v>
      </c>
      <c r="H603" s="37">
        <v>4.7419427480915998E-3</v>
      </c>
      <c r="I603" s="3">
        <v>262</v>
      </c>
      <c r="J603" s="27">
        <v>4.7741127827686901E-4</v>
      </c>
      <c r="K603" s="27" t="str">
        <f>IF(OR(LEFT(G603,3)="SRM", LEFT(G603,3)="IRM", LEFT(G603,3)="CRM"),"", IF((J603*100/H603)&gt;5,"x",""))</f>
        <v>x</v>
      </c>
      <c r="L603" s="26">
        <f>2*J603</f>
        <v>9.5482255655373802E-4</v>
      </c>
      <c r="M603" s="20"/>
      <c r="N603" s="20"/>
      <c r="O603" s="58" t="str">
        <f>IF(F603="Repeatability","---", SQRT(L603^2+(N603*H603*0.01)^2)+ABS(M603)*0.01*H603)</f>
        <v>---</v>
      </c>
      <c r="P603" s="6" t="str">
        <f>IF(F603="Repeatability","---", O603*100/H603)</f>
        <v>---</v>
      </c>
      <c r="Q603" s="31" t="str">
        <f>IF(F603="Repeatability", "n/a",IF(E603="MG_P_KG",6,IF(E603="G_P_100G",2,"n/a")))</f>
        <v>n/a</v>
      </c>
      <c r="R603" s="34" t="str">
        <f>IF(Q603="n/a","-",2*(H603*2^(1-0.5*LOG(H603/(10^Q603))))/100)</f>
        <v>-</v>
      </c>
      <c r="S603" s="3">
        <f>IF(F603="Intermed. Precision","---",IF(LOG(J603/2)&lt;0,10^(TRUNC(LOG(J603/2))-1), 10^(TRUNC(LOG(J603/2)))))</f>
        <v>1E-4</v>
      </c>
      <c r="T603" s="4">
        <f>2*SQRT(2)*J603</f>
        <v>1.350323009138048E-3</v>
      </c>
      <c r="U603" s="22">
        <f>IF(F603="Repeatability",10*J603,"---")</f>
        <v>4.7741127827686898E-3</v>
      </c>
      <c r="V603" s="22" t="str">
        <f>IF(AND(U603&gt;H603,U603&lt;&gt;"---"),"x","")</f>
        <v>x</v>
      </c>
      <c r="W603" s="52">
        <v>42101</v>
      </c>
    </row>
    <row r="604" spans="1:23" s="29" customFormat="1" ht="25.5" customHeight="1">
      <c r="A604" s="65" t="s">
        <v>26</v>
      </c>
      <c r="B604" s="8" t="s">
        <v>182</v>
      </c>
      <c r="C604" s="61"/>
      <c r="D604" s="10" t="s">
        <v>174</v>
      </c>
      <c r="E604" s="3" t="s">
        <v>30</v>
      </c>
      <c r="F604" s="42" t="s">
        <v>23</v>
      </c>
      <c r="G604" s="46" t="s">
        <v>124</v>
      </c>
      <c r="H604" s="37">
        <v>2.58699074074074E-3</v>
      </c>
      <c r="I604" s="3">
        <v>216</v>
      </c>
      <c r="J604" s="27">
        <v>1.15407658441915E-3</v>
      </c>
      <c r="K604" s="27" t="str">
        <f>IF(OR(LEFT(G604,3)="SRM", LEFT(G604,3)="IRM", LEFT(G604,3)="CRM"),"", IF((J604*100/H604)&gt;5,"x",""))</f>
        <v/>
      </c>
      <c r="L604" s="26">
        <f>2*J604</f>
        <v>2.3081531688383E-3</v>
      </c>
      <c r="M604" s="20"/>
      <c r="N604" s="20"/>
      <c r="O604" s="58">
        <f>IF(F604="Repeatability","---", SQRT(L604^2+(N604*H604*0.01)^2)+ABS(M604)*0.01*H604)</f>
        <v>2.3081531688383E-3</v>
      </c>
      <c r="P604" s="6">
        <f>IF(F604="Repeatability","---", O604*100/H604)</f>
        <v>89.221547355728077</v>
      </c>
      <c r="Q604" s="31">
        <f>IF(F604="Repeatability", "n/a",IF(E604="MG_P_KG",6,IF(E604="G_P_100G",2,"n/a")))</f>
        <v>6</v>
      </c>
      <c r="R604" s="34">
        <f>IF(Q604="n/a","-",2*(H604*2^(1-0.5*LOG(H604/(10^Q604))))/100)</f>
        <v>2.0293550030154065E-3</v>
      </c>
      <c r="S604" s="3">
        <f>IF(F604="Intermed. Precision","---",IF(LOG(J604/2)&lt;0,10^(TRUNC(LOG(J604/2))-1), 10^(TRUNC(LOG(J604/2)))))</f>
        <v>1E-4</v>
      </c>
      <c r="T604" s="4">
        <f>2*SQRT(2)*J604</f>
        <v>3.2642215154055606E-3</v>
      </c>
      <c r="U604" s="22" t="str">
        <f>IF(F604="Repeatability",10*J604,"---")</f>
        <v>---</v>
      </c>
      <c r="V604" s="22" t="str">
        <f>IF(AND(U604&gt;H604,U604&lt;&gt;"---"),"x","")</f>
        <v/>
      </c>
      <c r="W604" s="52">
        <v>42101</v>
      </c>
    </row>
    <row r="605" spans="1:23" s="29" customFormat="1" ht="25.5" hidden="1" customHeight="1">
      <c r="A605" s="65" t="s">
        <v>71</v>
      </c>
      <c r="B605" s="8" t="s">
        <v>182</v>
      </c>
      <c r="C605" s="61"/>
      <c r="D605" s="10" t="s">
        <v>174</v>
      </c>
      <c r="E605" s="3" t="s">
        <v>30</v>
      </c>
      <c r="F605" s="19" t="s">
        <v>24</v>
      </c>
      <c r="G605" s="22" t="s">
        <v>25</v>
      </c>
      <c r="H605" s="37">
        <v>2.3507558139534901E-3</v>
      </c>
      <c r="I605" s="3">
        <v>172</v>
      </c>
      <c r="J605" s="27">
        <v>3.70258395002419E-4</v>
      </c>
      <c r="K605" s="27" t="str">
        <f>IF(OR(LEFT(G605,3)="SRM", LEFT(G605,3)="IRM", LEFT(G605,3)="CRM"),"", IF((J605*100/H605)&gt;5,"x",""))</f>
        <v>x</v>
      </c>
      <c r="L605" s="26">
        <f>2*J605</f>
        <v>7.4051679000483801E-4</v>
      </c>
      <c r="M605" s="20"/>
      <c r="N605" s="20"/>
      <c r="O605" s="58" t="str">
        <f>IF(F605="Repeatability","---", SQRT(L605^2+(N605*H605*0.01)^2)+ABS(M605)*0.01*H605)</f>
        <v>---</v>
      </c>
      <c r="P605" s="6" t="str">
        <f>IF(F605="Repeatability","---", O605*100/H605)</f>
        <v>---</v>
      </c>
      <c r="Q605" s="31" t="str">
        <f>IF(F605="Repeatability", "n/a",IF(E605="MG_P_KG",6,IF(E605="G_P_100G",2,"n/a")))</f>
        <v>n/a</v>
      </c>
      <c r="R605" s="34" t="str">
        <f>IF(Q605="n/a","-",2*(H605*2^(1-0.5*LOG(H605/(10^Q605))))/100)</f>
        <v>-</v>
      </c>
      <c r="S605" s="3">
        <f>IF(F605="Intermed. Precision","---",IF(LOG(J605/2)&lt;0,10^(TRUNC(LOG(J605/2))-1), 10^(TRUNC(LOG(J605/2)))))</f>
        <v>1E-4</v>
      </c>
      <c r="T605" s="4">
        <f>2*SQRT(2)*J605</f>
        <v>1.0472488875898312E-3</v>
      </c>
      <c r="U605" s="22">
        <f>IF(F605="Repeatability",10*J605,"---")</f>
        <v>3.7025839500241901E-3</v>
      </c>
      <c r="V605" s="22" t="str">
        <f>IF(AND(U605&gt;H605,U605&lt;&gt;"---"),"x","")</f>
        <v>x</v>
      </c>
      <c r="W605" s="52">
        <v>42101</v>
      </c>
    </row>
    <row r="606" spans="1:23" s="29" customFormat="1" ht="25.5" hidden="1" customHeight="1">
      <c r="A606" s="65" t="s">
        <v>69</v>
      </c>
      <c r="B606" s="8" t="s">
        <v>182</v>
      </c>
      <c r="C606" s="61"/>
      <c r="D606" s="10" t="s">
        <v>174</v>
      </c>
      <c r="E606" s="3" t="s">
        <v>30</v>
      </c>
      <c r="F606" s="42" t="s">
        <v>24</v>
      </c>
      <c r="G606" s="22" t="s">
        <v>25</v>
      </c>
      <c r="H606" s="37">
        <v>2.7265306122449002E-3</v>
      </c>
      <c r="I606" s="3">
        <v>98</v>
      </c>
      <c r="J606" s="27">
        <v>4.10665214459841E-4</v>
      </c>
      <c r="K606" s="27" t="str">
        <f>IF(OR(LEFT(G606,3)="SRM", LEFT(G606,3)="IRM", LEFT(G606,3)="CRM"),"", IF((J606*100/H606)&gt;5,"x",""))</f>
        <v>x</v>
      </c>
      <c r="L606" s="26">
        <f>2*J606</f>
        <v>8.21330428919682E-4</v>
      </c>
      <c r="M606" s="20"/>
      <c r="N606" s="20"/>
      <c r="O606" s="58" t="str">
        <f>IF(F606="Repeatability","---", SQRT(L606^2+(N606*H606*0.01)^2)+ABS(M606)*0.01*H606)</f>
        <v>---</v>
      </c>
      <c r="P606" s="6" t="str">
        <f>IF(F606="Repeatability","---", O606*100/H606)</f>
        <v>---</v>
      </c>
      <c r="Q606" s="31" t="str">
        <f>IF(F606="Repeatability", "n/a",IF(E606="MG_P_KG",6,IF(E606="G_P_100G",2,"n/a")))</f>
        <v>n/a</v>
      </c>
      <c r="R606" s="34" t="str">
        <f>IF(Q606="n/a","-",2*(H606*2^(1-0.5*LOG(H606/(10^Q606))))/100)</f>
        <v>-</v>
      </c>
      <c r="S606" s="3">
        <f>IF(F606="Intermed. Precision","---",IF(LOG(J606/2)&lt;0,10^(TRUNC(LOG(J606/2))-1), 10^(TRUNC(LOG(J606/2)))))</f>
        <v>1E-4</v>
      </c>
      <c r="T606" s="4">
        <f>2*SQRT(2)*J606</f>
        <v>1.1615366317679256E-3</v>
      </c>
      <c r="U606" s="22">
        <f>IF(F606="Repeatability",10*J606,"---")</f>
        <v>4.1066521445984102E-3</v>
      </c>
      <c r="V606" s="22" t="str">
        <f>IF(AND(U606&gt;H606,U606&lt;&gt;"---"),"x","")</f>
        <v>x</v>
      </c>
      <c r="W606" s="52">
        <v>42101</v>
      </c>
    </row>
    <row r="607" spans="1:23" s="29" customFormat="1" ht="25.5" hidden="1" customHeight="1">
      <c r="A607" s="65" t="s">
        <v>82</v>
      </c>
      <c r="B607" s="8" t="s">
        <v>182</v>
      </c>
      <c r="C607" s="61"/>
      <c r="D607" s="10" t="s">
        <v>174</v>
      </c>
      <c r="E607" s="3" t="s">
        <v>30</v>
      </c>
      <c r="F607" s="42" t="s">
        <v>24</v>
      </c>
      <c r="G607" s="22" t="s">
        <v>25</v>
      </c>
      <c r="H607" s="37">
        <v>2.2904395604395598E-3</v>
      </c>
      <c r="I607" s="3">
        <v>91</v>
      </c>
      <c r="J607" s="27">
        <v>3.8461697801867701E-4</v>
      </c>
      <c r="K607" s="27" t="str">
        <f>IF(OR(LEFT(G607,3)="SRM", LEFT(G607,3)="IRM", LEFT(G607,3)="CRM"),"", IF((J607*100/H607)&gt;5,"x",""))</f>
        <v>x</v>
      </c>
      <c r="L607" s="26">
        <f>2*J607</f>
        <v>7.6923395603735402E-4</v>
      </c>
      <c r="M607" s="20"/>
      <c r="N607" s="20"/>
      <c r="O607" s="58" t="str">
        <f>IF(F607="Repeatability","---", SQRT(L607^2+(N607*H607*0.01)^2)+ABS(M607)*0.01*H607)</f>
        <v>---</v>
      </c>
      <c r="P607" s="6" t="str">
        <f>IF(F607="Repeatability","---", O607*100/H607)</f>
        <v>---</v>
      </c>
      <c r="Q607" s="31" t="str">
        <f>IF(F607="Repeatability", "n/a",IF(E607="MG_P_KG",6,IF(E607="G_P_100G",2,"n/a")))</f>
        <v>n/a</v>
      </c>
      <c r="R607" s="34" t="str">
        <f>IF(Q607="n/a","-",2*(H607*2^(1-0.5*LOG(H607/(10^Q607))))/100)</f>
        <v>-</v>
      </c>
      <c r="S607" s="3">
        <f>IF(F607="Intermed. Precision","---",IF(LOG(J607/2)&lt;0,10^(TRUNC(LOG(J607/2))-1), 10^(TRUNC(LOG(J607/2)))))</f>
        <v>1E-4</v>
      </c>
      <c r="T607" s="4">
        <f>2*SQRT(2)*J607</f>
        <v>1.0878610932659352E-3</v>
      </c>
      <c r="U607" s="22">
        <f>IF(F607="Repeatability",10*J607,"---")</f>
        <v>3.8461697801867702E-3</v>
      </c>
      <c r="V607" s="22" t="str">
        <f>IF(AND(U607&gt;H607,U607&lt;&gt;"---"),"x","")</f>
        <v>x</v>
      </c>
      <c r="W607" s="52">
        <v>42101</v>
      </c>
    </row>
    <row r="608" spans="1:23" s="29" customFormat="1" ht="25.5" customHeight="1">
      <c r="A608" s="65" t="s">
        <v>67</v>
      </c>
      <c r="B608" s="8" t="s">
        <v>182</v>
      </c>
      <c r="C608" s="61"/>
      <c r="D608" s="10" t="s">
        <v>174</v>
      </c>
      <c r="E608" s="3" t="s">
        <v>30</v>
      </c>
      <c r="F608" s="42" t="s">
        <v>23</v>
      </c>
      <c r="G608" s="22" t="s">
        <v>4</v>
      </c>
      <c r="H608" s="37">
        <v>1.20537837837838E-2</v>
      </c>
      <c r="I608" s="3">
        <v>74</v>
      </c>
      <c r="J608" s="27">
        <v>1.2596076716527599E-3</v>
      </c>
      <c r="K608" s="27" t="str">
        <f>IF(OR(LEFT(G608,3)="SRM", LEFT(G608,3)="IRM", LEFT(G608,3)="CRM"),"", IF((J608*100/H608)&gt;5,"x",""))</f>
        <v>x</v>
      </c>
      <c r="L608" s="26">
        <f>2*J608</f>
        <v>2.5192153433055199E-3</v>
      </c>
      <c r="M608" s="20"/>
      <c r="N608" s="20"/>
      <c r="O608" s="58">
        <f>IF(F608="Repeatability","---", SQRT(L608^2+(N608*H608*0.01)^2)+ABS(M608)*0.01*H608)</f>
        <v>2.5192153433055199E-3</v>
      </c>
      <c r="P608" s="6">
        <f>IF(F608="Repeatability","---", O608*100/H608)</f>
        <v>20.89978871775244</v>
      </c>
      <c r="Q608" s="31">
        <f>IF(F608="Repeatability", "n/a",IF(E608="MG_P_KG",6,IF(E608="G_P_100G",2,"n/a")))</f>
        <v>6</v>
      </c>
      <c r="R608" s="34">
        <f>IF(Q608="n/a","-",2*(H608*2^(1-0.5*LOG(H608/(10^Q608))))/100)</f>
        <v>7.5005495262164034E-3</v>
      </c>
      <c r="S608" s="3">
        <f>IF(F608="Intermed. Precision","---",IF(LOG(J608/2)&lt;0,10^(TRUNC(LOG(J608/2))-1), 10^(TRUNC(LOG(J608/2)))))</f>
        <v>1E-4</v>
      </c>
      <c r="T608" s="4">
        <f>2*SQRT(2)*J608</f>
        <v>3.5627085050410593E-3</v>
      </c>
      <c r="U608" s="22" t="str">
        <f>IF(F608="Repeatability",10*J608,"---")</f>
        <v>---</v>
      </c>
      <c r="V608" s="22" t="str">
        <f>IF(AND(U608&gt;H608,U608&lt;&gt;"---"),"x","")</f>
        <v/>
      </c>
      <c r="W608" s="52">
        <v>42101</v>
      </c>
    </row>
    <row r="609" spans="1:23" s="29" customFormat="1" ht="25.5" hidden="1" customHeight="1">
      <c r="A609" s="65" t="s">
        <v>29</v>
      </c>
      <c r="B609" s="8" t="s">
        <v>182</v>
      </c>
      <c r="C609" s="61"/>
      <c r="D609" s="10" t="s">
        <v>174</v>
      </c>
      <c r="E609" s="3" t="s">
        <v>30</v>
      </c>
      <c r="F609" s="42" t="s">
        <v>24</v>
      </c>
      <c r="G609" s="46" t="s">
        <v>25</v>
      </c>
      <c r="H609" s="36">
        <v>2.3714492753623201E-3</v>
      </c>
      <c r="I609" s="3">
        <v>69</v>
      </c>
      <c r="J609" s="27">
        <v>3.1071912849323303E-4</v>
      </c>
      <c r="K609" s="27" t="str">
        <f>IF(OR(LEFT(G609,3)="SRM", LEFT(G609,3)="IRM", LEFT(G609,3)="CRM"),"", IF((J609*100/H609)&gt;5,"x",""))</f>
        <v>x</v>
      </c>
      <c r="L609" s="26">
        <f>2*J609</f>
        <v>6.2143825698646605E-4</v>
      </c>
      <c r="M609" s="20"/>
      <c r="N609" s="20"/>
      <c r="O609" s="58" t="str">
        <f>IF(F609="Repeatability","---", SQRT(L609^2+(N609*H609*0.01)^2)+ABS(M609)*0.01*H609)</f>
        <v>---</v>
      </c>
      <c r="P609" s="6" t="str">
        <f>IF(F609="Repeatability","---", O609*100/H609)</f>
        <v>---</v>
      </c>
      <c r="Q609" s="31" t="str">
        <f>IF(F609="Repeatability", "n/a",IF(E609="MG_P_KG",6,IF(E609="G_P_100G",2,"n/a")))</f>
        <v>n/a</v>
      </c>
      <c r="R609" s="34" t="str">
        <f>IF(Q609="n/a","-",2*(H609*2^(1-0.5*LOG(H609/(10^Q609))))/100)</f>
        <v>-</v>
      </c>
      <c r="S609" s="3">
        <f>IF(F609="Intermed. Precision","---",IF(LOG(J609/2)&lt;0,10^(TRUNC(LOG(J609/2))-1), 10^(TRUNC(LOG(J609/2)))))</f>
        <v>1E-4</v>
      </c>
      <c r="T609" s="4">
        <f>2*SQRT(2)*J609</f>
        <v>8.7884641120775716E-4</v>
      </c>
      <c r="U609" s="22">
        <f>IF(F609="Repeatability",10*J609,"---")</f>
        <v>3.1071912849323304E-3</v>
      </c>
      <c r="V609" s="22" t="str">
        <f>IF(AND(U609&gt;H609,U609&lt;&gt;"---"),"x","")</f>
        <v>x</v>
      </c>
      <c r="W609" s="52">
        <v>42101</v>
      </c>
    </row>
    <row r="610" spans="1:23" s="29" customFormat="1" ht="25.5" hidden="1" customHeight="1">
      <c r="A610" s="65" t="s">
        <v>122</v>
      </c>
      <c r="B610" s="8" t="s">
        <v>182</v>
      </c>
      <c r="C610" s="61"/>
      <c r="D610" s="10" t="s">
        <v>174</v>
      </c>
      <c r="E610" s="3" t="s">
        <v>30</v>
      </c>
      <c r="F610" s="19" t="s">
        <v>24</v>
      </c>
      <c r="G610" s="22" t="s">
        <v>25</v>
      </c>
      <c r="H610" s="37">
        <v>3.0835714285714299E-3</v>
      </c>
      <c r="I610" s="3">
        <v>56</v>
      </c>
      <c r="J610" s="27">
        <v>5.8534025513859401E-4</v>
      </c>
      <c r="K610" s="27" t="str">
        <f>IF(OR(LEFT(G610,3)="SRM", LEFT(G610,3)="IRM", LEFT(G610,3)="CRM"),"", IF((J610*100/H610)&gt;5,"x",""))</f>
        <v>x</v>
      </c>
      <c r="L610" s="26">
        <f>2*J610</f>
        <v>1.170680510277188E-3</v>
      </c>
      <c r="M610" s="20"/>
      <c r="N610" s="20"/>
      <c r="O610" s="58" t="str">
        <f>IF(F610="Repeatability","---", SQRT(L610^2+(N610*H610*0.01)^2)+ABS(M610)*0.01*H610)</f>
        <v>---</v>
      </c>
      <c r="P610" s="6" t="str">
        <f>IF(F610="Repeatability","---", O610*100/H610)</f>
        <v>---</v>
      </c>
      <c r="Q610" s="31" t="str">
        <f>IF(F610="Repeatability", "n/a",IF(E610="MG_P_KG",6,IF(E610="G_P_100G",2,"n/a")))</f>
        <v>n/a</v>
      </c>
      <c r="R610" s="34" t="str">
        <f>IF(Q610="n/a","-",2*(H610*2^(1-0.5*LOG(H610/(10^Q610))))/100)</f>
        <v>-</v>
      </c>
      <c r="S610" s="3">
        <f>IF(F610="Intermed. Precision","---",IF(LOG(J610/2)&lt;0,10^(TRUNC(LOG(J610/2))-1), 10^(TRUNC(LOG(J610/2)))))</f>
        <v>1E-4</v>
      </c>
      <c r="T610" s="4">
        <f>2*SQRT(2)*J610</f>
        <v>1.6555922548398549E-3</v>
      </c>
      <c r="U610" s="22">
        <f>IF(F610="Repeatability",10*J610,"---")</f>
        <v>5.8534025513859401E-3</v>
      </c>
      <c r="V610" s="22" t="str">
        <f>IF(AND(U610&gt;H610,U610&lt;&gt;"---"),"x","")</f>
        <v>x</v>
      </c>
      <c r="W610" s="52">
        <v>42101</v>
      </c>
    </row>
    <row r="611" spans="1:23" s="29" customFormat="1" ht="25.5" hidden="1" customHeight="1">
      <c r="A611" s="65" t="s">
        <v>52</v>
      </c>
      <c r="B611" s="8" t="s">
        <v>182</v>
      </c>
      <c r="C611" s="61"/>
      <c r="D611" s="10" t="s">
        <v>174</v>
      </c>
      <c r="E611" s="3" t="s">
        <v>30</v>
      </c>
      <c r="F611" s="42" t="s">
        <v>24</v>
      </c>
      <c r="G611" s="22" t="s">
        <v>25</v>
      </c>
      <c r="H611" s="37">
        <v>1.41166666666667E-3</v>
      </c>
      <c r="I611" s="3">
        <v>54</v>
      </c>
      <c r="J611" s="27">
        <v>3.6590071513093998E-4</v>
      </c>
      <c r="K611" s="27" t="str">
        <f>IF(OR(LEFT(G611,3)="SRM", LEFT(G611,3)="IRM", LEFT(G611,3)="CRM"),"", IF((J611*100/H611)&gt;5,"x",""))</f>
        <v>x</v>
      </c>
      <c r="L611" s="26">
        <f>2*J611</f>
        <v>7.3180143026187997E-4</v>
      </c>
      <c r="M611" s="20"/>
      <c r="N611" s="20"/>
      <c r="O611" s="58" t="str">
        <f>IF(F611="Repeatability","---", SQRT(L611^2+(N611*H611*0.01)^2)+ABS(M611)*0.01*H611)</f>
        <v>---</v>
      </c>
      <c r="P611" s="6" t="str">
        <f>IF(F611="Repeatability","---", O611*100/H611)</f>
        <v>---</v>
      </c>
      <c r="Q611" s="31" t="str">
        <f>IF(F611="Repeatability", "n/a",IF(E611="MG_P_KG",6,IF(E611="G_P_100G",2,"n/a")))</f>
        <v>n/a</v>
      </c>
      <c r="R611" s="34" t="str">
        <f>IF(Q611="n/a","-",2*(H611*2^(1-0.5*LOG(H611/(10^Q611))))/100)</f>
        <v>-</v>
      </c>
      <c r="S611" s="3">
        <f>IF(F611="Intermed. Precision","---",IF(LOG(J611/2)&lt;0,10^(TRUNC(LOG(J611/2))-1), 10^(TRUNC(LOG(J611/2)))))</f>
        <v>1E-4</v>
      </c>
      <c r="T611" s="4">
        <f>2*SQRT(2)*J611</f>
        <v>1.0349235076403795E-3</v>
      </c>
      <c r="U611" s="22">
        <f>IF(F611="Repeatability",10*J611,"---")</f>
        <v>3.6590071513093996E-3</v>
      </c>
      <c r="V611" s="22" t="str">
        <f>IF(AND(U611&gt;H611,U611&lt;&gt;"---"),"x","")</f>
        <v>x</v>
      </c>
      <c r="W611" s="52">
        <v>42101</v>
      </c>
    </row>
    <row r="612" spans="1:23" s="29" customFormat="1" ht="25.5" hidden="1" customHeight="1">
      <c r="A612" s="65" t="s">
        <v>61</v>
      </c>
      <c r="B612" s="8" t="s">
        <v>182</v>
      </c>
      <c r="C612" s="61"/>
      <c r="D612" s="10" t="s">
        <v>174</v>
      </c>
      <c r="E612" s="3" t="s">
        <v>30</v>
      </c>
      <c r="F612" s="42" t="s">
        <v>24</v>
      </c>
      <c r="G612" s="22" t="s">
        <v>25</v>
      </c>
      <c r="H612" s="37">
        <v>5.2776226415094302E-2</v>
      </c>
      <c r="I612" s="3">
        <v>53</v>
      </c>
      <c r="J612" s="27">
        <v>9.48408299144829E-4</v>
      </c>
      <c r="K612" s="27" t="str">
        <f>IF(OR(LEFT(G612,3)="SRM", LEFT(G612,3)="IRM", LEFT(G612,3)="CRM"),"", IF((J612*100/H612)&gt;5,"x",""))</f>
        <v/>
      </c>
      <c r="L612" s="26">
        <f>2*J612</f>
        <v>1.896816598289658E-3</v>
      </c>
      <c r="M612" s="20"/>
      <c r="N612" s="20"/>
      <c r="O612" s="58" t="str">
        <f>IF(F612="Repeatability","---", SQRT(L612^2+(N612*H612*0.01)^2)+ABS(M612)*0.01*H612)</f>
        <v>---</v>
      </c>
      <c r="P612" s="6" t="str">
        <f>IF(F612="Repeatability","---", O612*100/H612)</f>
        <v>---</v>
      </c>
      <c r="Q612" s="31" t="str">
        <f>IF(F612="Repeatability", "n/a",IF(E612="MG_P_KG",6,IF(E612="G_P_100G",2,"n/a")))</f>
        <v>n/a</v>
      </c>
      <c r="R612" s="34" t="str">
        <f>IF(Q612="n/a","-",2*(H612*2^(1-0.5*LOG(H612/(10^Q612))))/100)</f>
        <v>-</v>
      </c>
      <c r="S612" s="3">
        <f>IF(F612="Intermed. Precision","---",IF(LOG(J612/2)&lt;0,10^(TRUNC(LOG(J612/2))-1), 10^(TRUNC(LOG(J612/2)))))</f>
        <v>1E-4</v>
      </c>
      <c r="T612" s="4">
        <f>2*SQRT(2)*J612</f>
        <v>2.6825037586356336E-3</v>
      </c>
      <c r="U612" s="22">
        <f>IF(F612="Repeatability",10*J612,"---")</f>
        <v>9.4840829914482894E-3</v>
      </c>
      <c r="V612" s="22" t="str">
        <f>IF(AND(U612&gt;H612,U612&lt;&gt;"---"),"x","")</f>
        <v/>
      </c>
      <c r="W612" s="52">
        <v>42101</v>
      </c>
    </row>
    <row r="613" spans="1:23" s="29" customFormat="1" ht="25.5" customHeight="1">
      <c r="A613" s="65" t="s">
        <v>26</v>
      </c>
      <c r="B613" s="8" t="s">
        <v>182</v>
      </c>
      <c r="C613" s="61"/>
      <c r="D613" s="10" t="s">
        <v>174</v>
      </c>
      <c r="E613" s="3" t="s">
        <v>30</v>
      </c>
      <c r="F613" s="42" t="s">
        <v>23</v>
      </c>
      <c r="G613" s="22" t="s">
        <v>178</v>
      </c>
      <c r="H613" s="37">
        <v>0.3839284</v>
      </c>
      <c r="I613" s="3">
        <v>50</v>
      </c>
      <c r="J613" s="27">
        <v>1.9443644505942499E-2</v>
      </c>
      <c r="K613" s="27" t="str">
        <f>IF(OR(LEFT(G613,3)="SRM", LEFT(G613,3)="IRM", LEFT(G613,3)="CRM"),"", IF((J613*100/H613)&gt;5,"x",""))</f>
        <v/>
      </c>
      <c r="L613" s="26">
        <f>2*J613</f>
        <v>3.8887289011884998E-2</v>
      </c>
      <c r="M613" s="20"/>
      <c r="N613" s="20"/>
      <c r="O613" s="58">
        <f>IF(F613="Repeatability","---", SQRT(L613^2+(N613*H613*0.01)^2)+ABS(M613)*0.01*H613)</f>
        <v>3.8887289011884998E-2</v>
      </c>
      <c r="P613" s="6">
        <f>IF(F613="Repeatability","---", O613*100/H613)</f>
        <v>10.12878677687949</v>
      </c>
      <c r="Q613" s="31">
        <f>IF(F613="Repeatability", "n/a",IF(E613="MG_P_KG",6,IF(E613="G_P_100G",2,"n/a")))</f>
        <v>6</v>
      </c>
      <c r="R613" s="34">
        <f>IF(Q613="n/a","-",2*(H613*2^(1-0.5*LOG(H613/(10^Q613))))/100)</f>
        <v>0.14189816905414065</v>
      </c>
      <c r="S613" s="3">
        <f>IF(F613="Intermed. Precision","---",IF(LOG(J613/2)&lt;0,10^(TRUNC(LOG(J613/2))-1), 10^(TRUNC(LOG(J613/2)))))</f>
        <v>1E-3</v>
      </c>
      <c r="T613" s="4">
        <f>2*SQRT(2)*J613</f>
        <v>5.499493152453E-2</v>
      </c>
      <c r="U613" s="22" t="str">
        <f>IF(F613="Repeatability",10*J613,"---")</f>
        <v>---</v>
      </c>
      <c r="V613" s="22" t="str">
        <f>IF(AND(U613&gt;H613,U613&lt;&gt;"---"),"x","")</f>
        <v/>
      </c>
      <c r="W613" s="52">
        <v>42101</v>
      </c>
    </row>
    <row r="614" spans="1:23" s="29" customFormat="1" ht="25.5" customHeight="1">
      <c r="A614" s="65" t="s">
        <v>58</v>
      </c>
      <c r="B614" s="8" t="s">
        <v>182</v>
      </c>
      <c r="C614" s="61"/>
      <c r="D614" s="10" t="s">
        <v>174</v>
      </c>
      <c r="E614" s="3" t="s">
        <v>30</v>
      </c>
      <c r="F614" s="42" t="s">
        <v>23</v>
      </c>
      <c r="G614" s="22" t="s">
        <v>4</v>
      </c>
      <c r="H614" s="37">
        <v>2.17487234042553E-2</v>
      </c>
      <c r="I614" s="3">
        <v>47</v>
      </c>
      <c r="J614" s="27">
        <v>3.12681742895913E-3</v>
      </c>
      <c r="K614" s="27" t="str">
        <f>IF(OR(LEFT(G614,3)="SRM", LEFT(G614,3)="IRM", LEFT(G614,3)="CRM"),"", IF((J614*100/H614)&gt;5,"x",""))</f>
        <v>x</v>
      </c>
      <c r="L614" s="26">
        <f>2*J614</f>
        <v>6.25363485791826E-3</v>
      </c>
      <c r="M614" s="20"/>
      <c r="N614" s="20"/>
      <c r="O614" s="58">
        <f>IF(F614="Repeatability","---", SQRT(L614^2+(N614*H614*0.01)^2)+ABS(M614)*0.01*H614)</f>
        <v>6.25363485791826E-3</v>
      </c>
      <c r="P614" s="6">
        <f>IF(F614="Repeatability","---", O614*100/H614)</f>
        <v>28.754031865128642</v>
      </c>
      <c r="Q614" s="31">
        <f>IF(F614="Repeatability", "n/a",IF(E614="MG_P_KG",6,IF(E614="G_P_100G",2,"n/a")))</f>
        <v>6</v>
      </c>
      <c r="R614" s="34">
        <f>IF(Q614="n/a","-",2*(H614*2^(1-0.5*LOG(H614/(10^Q614))))/100)</f>
        <v>1.2382972283533095E-2</v>
      </c>
      <c r="S614" s="3">
        <f>IF(F614="Intermed. Precision","---",IF(LOG(J614/2)&lt;0,10^(TRUNC(LOG(J614/2))-1), 10^(TRUNC(LOG(J614/2)))))</f>
        <v>1E-3</v>
      </c>
      <c r="T614" s="4">
        <f>2*SQRT(2)*J614</f>
        <v>8.8439752301971465E-3</v>
      </c>
      <c r="U614" s="22" t="str">
        <f>IF(F614="Repeatability",10*J614,"---")</f>
        <v>---</v>
      </c>
      <c r="V614" s="22" t="str">
        <f>IF(AND(U614&gt;H614,U614&lt;&gt;"---"),"x","")</f>
        <v/>
      </c>
      <c r="W614" s="52">
        <v>42101</v>
      </c>
    </row>
    <row r="615" spans="1:23" s="29" customFormat="1" ht="25.5" hidden="1" customHeight="1">
      <c r="A615" s="65" t="s">
        <v>142</v>
      </c>
      <c r="B615" s="8" t="s">
        <v>182</v>
      </c>
      <c r="C615" s="61"/>
      <c r="D615" s="10" t="s">
        <v>174</v>
      </c>
      <c r="E615" s="3" t="s">
        <v>30</v>
      </c>
      <c r="F615" s="19" t="s">
        <v>24</v>
      </c>
      <c r="G615" s="22" t="s">
        <v>25</v>
      </c>
      <c r="H615" s="37">
        <v>1.2491111111111099E-3</v>
      </c>
      <c r="I615" s="3">
        <v>45</v>
      </c>
      <c r="J615" s="27">
        <v>3.5090834510833002E-4</v>
      </c>
      <c r="K615" s="27" t="str">
        <f>IF(OR(LEFT(G615,3)="SRM", LEFT(G615,3)="IRM", LEFT(G615,3)="CRM"),"", IF((J615*100/H615)&gt;5,"x",""))</f>
        <v>x</v>
      </c>
      <c r="L615" s="26">
        <f>2*J615</f>
        <v>7.0181669021666005E-4</v>
      </c>
      <c r="M615" s="20"/>
      <c r="N615" s="20"/>
      <c r="O615" s="58" t="str">
        <f>IF(F615="Repeatability","---", SQRT(L615^2+(N615*H615*0.01)^2)+ABS(M615)*0.01*H615)</f>
        <v>---</v>
      </c>
      <c r="P615" s="6" t="str">
        <f>IF(F615="Repeatability","---", O615*100/H615)</f>
        <v>---</v>
      </c>
      <c r="Q615" s="31" t="str">
        <f>IF(F615="Repeatability", "n/a",IF(E615="MG_P_KG",6,IF(E615="G_P_100G",2,"n/a")))</f>
        <v>n/a</v>
      </c>
      <c r="R615" s="34" t="str">
        <f>IF(Q615="n/a","-",2*(H615*2^(1-0.5*LOG(H615/(10^Q615))))/100)</f>
        <v>-</v>
      </c>
      <c r="S615" s="3">
        <f>IF(F615="Intermed. Precision","---",IF(LOG(J615/2)&lt;0,10^(TRUNC(LOG(J615/2))-1), 10^(TRUNC(LOG(J615/2)))))</f>
        <v>1E-4</v>
      </c>
      <c r="T615" s="4">
        <f>2*SQRT(2)*J615</f>
        <v>9.9251868160419774E-4</v>
      </c>
      <c r="U615" s="22">
        <f>IF(F615="Repeatability",10*J615,"---")</f>
        <v>3.5090834510833001E-3</v>
      </c>
      <c r="V615" s="22" t="str">
        <f>IF(AND(U615&gt;H615,U615&lt;&gt;"---"),"x","")</f>
        <v>x</v>
      </c>
      <c r="W615" s="52">
        <v>42101</v>
      </c>
    </row>
    <row r="616" spans="1:23" s="29" customFormat="1" ht="25.5" hidden="1" customHeight="1">
      <c r="A616" s="65" t="s">
        <v>64</v>
      </c>
      <c r="B616" s="8" t="s">
        <v>182</v>
      </c>
      <c r="C616" s="61"/>
      <c r="D616" s="10" t="s">
        <v>174</v>
      </c>
      <c r="E616" s="3" t="s">
        <v>30</v>
      </c>
      <c r="F616" s="19" t="s">
        <v>24</v>
      </c>
      <c r="G616" s="22" t="s">
        <v>25</v>
      </c>
      <c r="H616" s="37">
        <v>7.8759999999999993E-3</v>
      </c>
      <c r="I616" s="3">
        <v>40</v>
      </c>
      <c r="J616" s="27">
        <v>6.7738375386482402E-4</v>
      </c>
      <c r="K616" s="27" t="str">
        <f>IF(OR(LEFT(G616,3)="SRM", LEFT(G616,3)="IRM", LEFT(G616,3)="CRM"),"", IF((J616*100/H616)&gt;5,"x",""))</f>
        <v>x</v>
      </c>
      <c r="L616" s="26">
        <f>2*J616</f>
        <v>1.354767507729648E-3</v>
      </c>
      <c r="M616" s="20"/>
      <c r="N616" s="20"/>
      <c r="O616" s="58" t="str">
        <f>IF(F616="Repeatability","---", SQRT(L616^2+(N616*H616*0.01)^2)+ABS(M616)*0.01*H616)</f>
        <v>---</v>
      </c>
      <c r="P616" s="6" t="str">
        <f>IF(F616="Repeatability","---", O616*100/H616)</f>
        <v>---</v>
      </c>
      <c r="Q616" s="31" t="str">
        <f>IF(F616="Repeatability", "n/a",IF(E616="MG_P_KG",6,IF(E616="G_P_100G",2,"n/a")))</f>
        <v>n/a</v>
      </c>
      <c r="R616" s="34" t="str">
        <f>IF(Q616="n/a","-",2*(H616*2^(1-0.5*LOG(H616/(10^Q616))))/100)</f>
        <v>-</v>
      </c>
      <c r="S616" s="3">
        <f>IF(F616="Intermed. Precision","---",IF(LOG(J616/2)&lt;0,10^(TRUNC(LOG(J616/2))-1), 10^(TRUNC(LOG(J616/2)))))</f>
        <v>1E-4</v>
      </c>
      <c r="T616" s="4">
        <f>2*SQRT(2)*J616</f>
        <v>1.9159305832936653E-3</v>
      </c>
      <c r="U616" s="22">
        <f>IF(F616="Repeatability",10*J616,"---")</f>
        <v>6.7738375386482402E-3</v>
      </c>
      <c r="V616" s="22" t="str">
        <f>IF(AND(U616&gt;H616,U616&lt;&gt;"---"),"x","")</f>
        <v/>
      </c>
      <c r="W616" s="52">
        <v>42101</v>
      </c>
    </row>
    <row r="617" spans="1:23" ht="25.5" hidden="1" customHeight="1">
      <c r="A617" s="65" t="s">
        <v>81</v>
      </c>
      <c r="B617" s="8" t="s">
        <v>182</v>
      </c>
      <c r="C617" s="61"/>
      <c r="D617" s="10" t="s">
        <v>174</v>
      </c>
      <c r="E617" s="3" t="s">
        <v>30</v>
      </c>
      <c r="F617" s="42" t="s">
        <v>24</v>
      </c>
      <c r="G617" s="22" t="s">
        <v>25</v>
      </c>
      <c r="H617" s="37">
        <v>4.6597435897435899E-3</v>
      </c>
      <c r="I617" s="3">
        <v>39</v>
      </c>
      <c r="J617" s="27">
        <v>4.3090989003889598E-4</v>
      </c>
      <c r="K617" s="27" t="str">
        <f>IF(OR(LEFT(G617,3)="SRM", LEFT(G617,3)="IRM", LEFT(G617,3)="CRM"),"", IF((J617*100/H617)&gt;5,"x",""))</f>
        <v>x</v>
      </c>
      <c r="L617" s="26">
        <f>2*J617</f>
        <v>8.6181978007779196E-4</v>
      </c>
      <c r="M617" s="20"/>
      <c r="N617" s="20"/>
      <c r="O617" s="58" t="str">
        <f>IF(F617="Repeatability","---", SQRT(L617^2+(N617*H617*0.01)^2)+ABS(M617)*0.01*H617)</f>
        <v>---</v>
      </c>
      <c r="P617" s="6" t="str">
        <f>IF(F617="Repeatability","---", O617*100/H617)</f>
        <v>---</v>
      </c>
      <c r="Q617" s="31" t="str">
        <f>IF(F617="Repeatability", "n/a",IF(E617="MG_P_KG",6,IF(E617="G_P_100G",2,"n/a")))</f>
        <v>n/a</v>
      </c>
      <c r="R617" s="34" t="str">
        <f>IF(Q617="n/a","-",2*(H617*2^(1-0.5*LOG(H617/(10^Q617))))/100)</f>
        <v>-</v>
      </c>
      <c r="S617" s="3">
        <f>IF(F617="Intermed. Precision","---",IF(LOG(J617/2)&lt;0,10^(TRUNC(LOG(J617/2))-1), 10^(TRUNC(LOG(J617/2)))))</f>
        <v>1E-4</v>
      </c>
      <c r="T617" s="4">
        <f>2*SQRT(2)*J617</f>
        <v>1.2187972213074116E-3</v>
      </c>
      <c r="U617" s="22">
        <f>IF(F617="Repeatability",10*J617,"---")</f>
        <v>4.3090989003889595E-3</v>
      </c>
      <c r="V617" s="22" t="str">
        <f>IF(AND(U617&gt;H617,U617&lt;&gt;"---"),"x","")</f>
        <v/>
      </c>
      <c r="W617" s="52">
        <v>42101</v>
      </c>
    </row>
    <row r="618" spans="1:23" ht="25.5" customHeight="1">
      <c r="A618" s="65" t="s">
        <v>99</v>
      </c>
      <c r="B618" s="8" t="s">
        <v>182</v>
      </c>
      <c r="C618" s="61"/>
      <c r="D618" s="10" t="s">
        <v>174</v>
      </c>
      <c r="E618" s="3" t="s">
        <v>30</v>
      </c>
      <c r="F618" s="42" t="s">
        <v>23</v>
      </c>
      <c r="G618" s="22" t="s">
        <v>4</v>
      </c>
      <c r="H618" s="37">
        <v>0.22290648648648601</v>
      </c>
      <c r="I618" s="3">
        <v>37</v>
      </c>
      <c r="J618" s="27">
        <v>1.1925074706548199E-2</v>
      </c>
      <c r="K618" s="27" t="str">
        <f>IF(OR(LEFT(G618,3)="SRM", LEFT(G618,3)="IRM", LEFT(G618,3)="CRM"),"", IF((J618*100/H618)&gt;5,"x",""))</f>
        <v>x</v>
      </c>
      <c r="L618" s="26">
        <f>2*J618</f>
        <v>2.3850149413096398E-2</v>
      </c>
      <c r="M618" s="20"/>
      <c r="N618" s="20"/>
      <c r="O618" s="58">
        <f>IF(F618="Repeatability","---", SQRT(L618^2+(N618*H618*0.01)^2)+ABS(M618)*0.01*H618)</f>
        <v>2.3850149413096398E-2</v>
      </c>
      <c r="P618" s="6">
        <f>IF(F618="Repeatability","---", O618*100/H618)</f>
        <v>10.699621078340556</v>
      </c>
      <c r="Q618" s="31">
        <f>IF(F618="Repeatability", "n/a",IF(E618="MG_P_KG",6,IF(E618="G_P_100G",2,"n/a")))</f>
        <v>6</v>
      </c>
      <c r="R618" s="34">
        <f>IF(Q618="n/a","-",2*(H618*2^(1-0.5*LOG(H618/(10^Q618))))/100)</f>
        <v>8.9410802772361603E-2</v>
      </c>
      <c r="S618" s="3">
        <f>IF(F618="Intermed. Precision","---",IF(LOG(J618/2)&lt;0,10^(TRUNC(LOG(J618/2))-1), 10^(TRUNC(LOG(J618/2)))))</f>
        <v>1E-3</v>
      </c>
      <c r="T618" s="4">
        <f>2*SQRT(2)*J618</f>
        <v>3.3729204764625639E-2</v>
      </c>
      <c r="U618" s="22" t="str">
        <f>IF(F618="Repeatability",10*J618,"---")</f>
        <v>---</v>
      </c>
      <c r="V618" s="22" t="str">
        <f>IF(AND(U618&gt;H618,U618&lt;&gt;"---"),"x","")</f>
        <v/>
      </c>
      <c r="W618" s="52">
        <v>42101</v>
      </c>
    </row>
    <row r="619" spans="1:23" ht="25.5" customHeight="1">
      <c r="A619" s="65" t="s">
        <v>64</v>
      </c>
      <c r="B619" s="8" t="s">
        <v>182</v>
      </c>
      <c r="C619" s="61"/>
      <c r="D619" s="10" t="s">
        <v>174</v>
      </c>
      <c r="E619" s="3" t="s">
        <v>30</v>
      </c>
      <c r="F619" s="19" t="s">
        <v>23</v>
      </c>
      <c r="G619" s="22" t="s">
        <v>4</v>
      </c>
      <c r="H619" s="37">
        <v>1.5807837837837801E-2</v>
      </c>
      <c r="I619" s="3">
        <v>37</v>
      </c>
      <c r="J619" s="27">
        <v>3.9041983639237499E-3</v>
      </c>
      <c r="K619" s="27" t="str">
        <f>IF(OR(LEFT(G619,3)="SRM", LEFT(G619,3)="IRM", LEFT(G619,3)="CRM"),"", IF((J619*100/H619)&gt;5,"x",""))</f>
        <v>x</v>
      </c>
      <c r="L619" s="26">
        <f>2*J619</f>
        <v>7.8083967278474997E-3</v>
      </c>
      <c r="M619" s="20"/>
      <c r="N619" s="20"/>
      <c r="O619" s="58">
        <f>IF(F619="Repeatability","---", SQRT(L619^2+(N619*H619*0.01)^2)+ABS(M619)*0.01*H619)</f>
        <v>7.8083967278474997E-3</v>
      </c>
      <c r="P619" s="6">
        <f>IF(F619="Repeatability","---", O619*100/H619)</f>
        <v>49.395728928577711</v>
      </c>
      <c r="Q619" s="31">
        <f>IF(F619="Repeatability", "n/a",IF(E619="MG_P_KG",6,IF(E619="G_P_100G",2,"n/a")))</f>
        <v>6</v>
      </c>
      <c r="R619" s="34">
        <f>IF(Q619="n/a","-",2*(H619*2^(1-0.5*LOG(H619/(10^Q619))))/100)</f>
        <v>9.4431993167975441E-3</v>
      </c>
      <c r="S619" s="3">
        <f>IF(F619="Intermed. Precision","---",IF(LOG(J619/2)&lt;0,10^(TRUNC(LOG(J619/2))-1), 10^(TRUNC(LOG(J619/2)))))</f>
        <v>1E-3</v>
      </c>
      <c r="T619" s="4">
        <f>2*SQRT(2)*J619</f>
        <v>1.1042740552911632E-2</v>
      </c>
      <c r="U619" s="22" t="str">
        <f>IF(F619="Repeatability",10*J619,"---")</f>
        <v>---</v>
      </c>
      <c r="V619" s="22" t="str">
        <f>IF(AND(U619&gt;H619,U619&lt;&gt;"---"),"x","")</f>
        <v/>
      </c>
      <c r="W619" s="52">
        <v>42101</v>
      </c>
    </row>
    <row r="620" spans="1:23" ht="25.5" customHeight="1">
      <c r="A620" s="65" t="s">
        <v>82</v>
      </c>
      <c r="B620" s="8" t="s">
        <v>182</v>
      </c>
      <c r="C620" s="61"/>
      <c r="D620" s="10" t="s">
        <v>174</v>
      </c>
      <c r="E620" s="3" t="s">
        <v>30</v>
      </c>
      <c r="F620" s="42" t="s">
        <v>23</v>
      </c>
      <c r="G620" s="22" t="s">
        <v>4</v>
      </c>
      <c r="H620" s="37">
        <v>2.29294117647059E-3</v>
      </c>
      <c r="I620" s="3">
        <v>34</v>
      </c>
      <c r="J620" s="27">
        <v>7.58592931218132E-4</v>
      </c>
      <c r="K620" s="27" t="str">
        <f>IF(OR(LEFT(G620,3)="SRM", LEFT(G620,3)="IRM", LEFT(G620,3)="CRM"),"", IF((J620*100/H620)&gt;5,"x",""))</f>
        <v>x</v>
      </c>
      <c r="L620" s="26">
        <f>2*J620</f>
        <v>1.517185862436264E-3</v>
      </c>
      <c r="M620" s="20"/>
      <c r="N620" s="20"/>
      <c r="O620" s="58">
        <f>IF(F620="Repeatability","---", SQRT(L620^2+(N620*H620*0.01)^2)+ABS(M620)*0.01*H620)</f>
        <v>1.517185862436264E-3</v>
      </c>
      <c r="P620" s="6">
        <f>IF(F620="Repeatability","---", O620*100/H620)</f>
        <v>66.167674862535833</v>
      </c>
      <c r="Q620" s="31">
        <f>IF(F620="Repeatability", "n/a",IF(E620="MG_P_KG",6,IF(E620="G_P_100G",2,"n/a")))</f>
        <v>6</v>
      </c>
      <c r="R620" s="34">
        <f>IF(Q620="n/a","-",2*(H620*2^(1-0.5*LOG(H620/(10^Q620))))/100)</f>
        <v>1.8316536116512103E-3</v>
      </c>
      <c r="S620" s="3">
        <f>IF(F620="Intermed. Precision","---",IF(LOG(J620/2)&lt;0,10^(TRUNC(LOG(J620/2))-1), 10^(TRUNC(LOG(J620/2)))))</f>
        <v>1E-4</v>
      </c>
      <c r="T620" s="4">
        <f>2*SQRT(2)*J620</f>
        <v>2.1456248232980856E-3</v>
      </c>
      <c r="U620" s="22" t="str">
        <f>IF(F620="Repeatability",10*J620,"---")</f>
        <v>---</v>
      </c>
      <c r="V620" s="22" t="str">
        <f>IF(AND(U620&gt;H620,U620&lt;&gt;"---"),"x","")</f>
        <v/>
      </c>
      <c r="W620" s="52">
        <v>42101</v>
      </c>
    </row>
    <row r="621" spans="1:23" ht="25.5" hidden="1" customHeight="1">
      <c r="A621" s="65" t="s">
        <v>58</v>
      </c>
      <c r="B621" s="8" t="s">
        <v>182</v>
      </c>
      <c r="C621" s="61"/>
      <c r="D621" s="10" t="s">
        <v>174</v>
      </c>
      <c r="E621" s="3" t="s">
        <v>30</v>
      </c>
      <c r="F621" s="42" t="s">
        <v>24</v>
      </c>
      <c r="G621" s="22" t="s">
        <v>25</v>
      </c>
      <c r="H621" s="37">
        <v>1.25663636363636E-2</v>
      </c>
      <c r="I621" s="3">
        <v>33</v>
      </c>
      <c r="J621" s="27">
        <v>8.2564116499441397E-4</v>
      </c>
      <c r="K621" s="27" t="str">
        <f>IF(OR(LEFT(G621,3)="SRM", LEFT(G621,3)="IRM", LEFT(G621,3)="CRM"),"", IF((J621*100/H621)&gt;5,"x",""))</f>
        <v>x</v>
      </c>
      <c r="L621" s="26">
        <f>2*J621</f>
        <v>1.6512823299888279E-3</v>
      </c>
      <c r="M621" s="20"/>
      <c r="N621" s="20"/>
      <c r="O621" s="58" t="str">
        <f>IF(F621="Repeatability","---", SQRT(L621^2+(N621*H621*0.01)^2)+ABS(M621)*0.01*H621)</f>
        <v>---</v>
      </c>
      <c r="P621" s="6" t="str">
        <f>IF(F621="Repeatability","---", O621*100/H621)</f>
        <v>---</v>
      </c>
      <c r="Q621" s="31" t="str">
        <f>IF(F621="Repeatability", "n/a",IF(E621="MG_P_KG",6,IF(E621="G_P_100G",2,"n/a")))</f>
        <v>n/a</v>
      </c>
      <c r="R621" s="34" t="str">
        <f>IF(Q621="n/a","-",2*(H621*2^(1-0.5*LOG(H621/(10^Q621))))/100)</f>
        <v>-</v>
      </c>
      <c r="S621" s="3">
        <f>IF(F621="Intermed. Precision","---",IF(LOG(J621/2)&lt;0,10^(TRUNC(LOG(J621/2))-1), 10^(TRUNC(LOG(J621/2)))))</f>
        <v>1E-4</v>
      </c>
      <c r="T621" s="4">
        <f>2*SQRT(2)*J621</f>
        <v>2.3352658663772451E-3</v>
      </c>
      <c r="U621" s="22">
        <f>IF(F621="Repeatability",10*J621,"---")</f>
        <v>8.2564116499441401E-3</v>
      </c>
      <c r="V621" s="22" t="str">
        <f>IF(AND(U621&gt;H621,U621&lt;&gt;"---"),"x","")</f>
        <v/>
      </c>
      <c r="W621" s="52">
        <v>42101</v>
      </c>
    </row>
    <row r="622" spans="1:23" ht="25.5" hidden="1" customHeight="1">
      <c r="A622" s="65" t="s">
        <v>128</v>
      </c>
      <c r="B622" s="8" t="s">
        <v>182</v>
      </c>
      <c r="C622" s="61"/>
      <c r="D622" s="10" t="s">
        <v>174</v>
      </c>
      <c r="E622" s="3" t="s">
        <v>30</v>
      </c>
      <c r="F622" s="19" t="s">
        <v>24</v>
      </c>
      <c r="G622" s="22" t="s">
        <v>25</v>
      </c>
      <c r="H622" s="37">
        <v>1.1522187499999999E-2</v>
      </c>
      <c r="I622" s="3">
        <v>32</v>
      </c>
      <c r="J622" s="27">
        <v>7.2114817305460896E-4</v>
      </c>
      <c r="K622" s="27" t="str">
        <f>IF(OR(LEFT(G622,3)="SRM", LEFT(G622,3)="IRM", LEFT(G622,3)="CRM"),"", IF((J622*100/H622)&gt;5,"x",""))</f>
        <v>x</v>
      </c>
      <c r="L622" s="26">
        <f>2*J622</f>
        <v>1.4422963461092179E-3</v>
      </c>
      <c r="M622" s="20"/>
      <c r="N622" s="20"/>
      <c r="O622" s="58" t="str">
        <f>IF(F622="Repeatability","---", SQRT(L622^2+(N622*H622*0.01)^2)+ABS(M622)*0.01*H622)</f>
        <v>---</v>
      </c>
      <c r="P622" s="6" t="str">
        <f>IF(F622="Repeatability","---", O622*100/H622)</f>
        <v>---</v>
      </c>
      <c r="Q622" s="31" t="str">
        <f>IF(F622="Repeatability", "n/a",IF(E622="MG_P_KG",6,IF(E622="G_P_100G",2,"n/a")))</f>
        <v>n/a</v>
      </c>
      <c r="R622" s="34" t="str">
        <f>IF(Q622="n/a","-",2*(H622*2^(1-0.5*LOG(H622/(10^Q622))))/100)</f>
        <v>-</v>
      </c>
      <c r="S622" s="3">
        <f>IF(F622="Intermed. Precision","---",IF(LOG(J622/2)&lt;0,10^(TRUNC(LOG(J622/2))-1), 10^(TRUNC(LOG(J622/2)))))</f>
        <v>1E-4</v>
      </c>
      <c r="T622" s="4">
        <f>2*SQRT(2)*J622</f>
        <v>2.0397150536288155E-3</v>
      </c>
      <c r="U622" s="22">
        <f>IF(F622="Repeatability",10*J622,"---")</f>
        <v>7.2114817305460894E-3</v>
      </c>
      <c r="V622" s="22" t="str">
        <f>IF(AND(U622&gt;H622,U622&lt;&gt;"---"),"x","")</f>
        <v/>
      </c>
      <c r="W622" s="52">
        <v>42101</v>
      </c>
    </row>
    <row r="623" spans="1:23" ht="25.5" hidden="1" customHeight="1">
      <c r="A623" s="65" t="s">
        <v>117</v>
      </c>
      <c r="B623" s="8" t="s">
        <v>182</v>
      </c>
      <c r="C623" s="61"/>
      <c r="D623" s="10" t="s">
        <v>174</v>
      </c>
      <c r="E623" s="3" t="s">
        <v>30</v>
      </c>
      <c r="F623" s="42" t="s">
        <v>24</v>
      </c>
      <c r="G623" s="22" t="s">
        <v>25</v>
      </c>
      <c r="H623" s="37">
        <v>2.88666666666667E-4</v>
      </c>
      <c r="I623" s="3">
        <v>30</v>
      </c>
      <c r="J623" s="27">
        <v>3.1037611591959403E-5</v>
      </c>
      <c r="K623" s="27" t="str">
        <f>IF(OR(LEFT(G623,3)="SRM", LEFT(G623,3)="IRM", LEFT(G623,3)="CRM"),"", IF((J623*100/H623)&gt;5,"x",""))</f>
        <v>x</v>
      </c>
      <c r="L623" s="26">
        <f>2*J623</f>
        <v>6.2075223183918806E-5</v>
      </c>
      <c r="M623" s="20"/>
      <c r="N623" s="20"/>
      <c r="O623" s="58" t="str">
        <f>IF(F623="Repeatability","---", SQRT(L623^2+(N623*H623*0.01)^2)+ABS(M623)*0.01*H623)</f>
        <v>---</v>
      </c>
      <c r="P623" s="6" t="str">
        <f>IF(F623="Repeatability","---", O623*100/H623)</f>
        <v>---</v>
      </c>
      <c r="Q623" s="31" t="str">
        <f>IF(F623="Repeatability", "n/a",IF(E623="MG_P_KG",6,IF(E623="G_P_100G",2,"n/a")))</f>
        <v>n/a</v>
      </c>
      <c r="R623" s="34" t="str">
        <f>IF(Q623="n/a","-",2*(H623*2^(1-0.5*LOG(H623/(10^Q623))))/100)</f>
        <v>-</v>
      </c>
      <c r="S623" s="3">
        <f>IF(F623="Intermed. Precision","---",IF(LOG(J623/2)&lt;0,10^(TRUNC(LOG(J623/2))-1), 10^(TRUNC(LOG(J623/2)))))</f>
        <v>1.0000000000000001E-5</v>
      </c>
      <c r="T623" s="4">
        <f>2*SQRT(2)*J623</f>
        <v>8.7787622514034764E-5</v>
      </c>
      <c r="U623" s="22">
        <f>IF(F623="Repeatability",10*J623,"---")</f>
        <v>3.1037611591959403E-4</v>
      </c>
      <c r="V623" s="22" t="str">
        <f>IF(AND(U623&gt;H623,U623&lt;&gt;"---"),"x","")</f>
        <v>x</v>
      </c>
      <c r="W623" s="52">
        <v>42101</v>
      </c>
    </row>
    <row r="624" spans="1:23" ht="25.5" customHeight="1">
      <c r="A624" s="65" t="s">
        <v>81</v>
      </c>
      <c r="B624" s="8" t="s">
        <v>182</v>
      </c>
      <c r="C624" s="61"/>
      <c r="D624" s="10" t="s">
        <v>174</v>
      </c>
      <c r="E624" s="3" t="s">
        <v>30</v>
      </c>
      <c r="F624" s="42" t="s">
        <v>23</v>
      </c>
      <c r="G624" s="22" t="s">
        <v>4</v>
      </c>
      <c r="H624" s="37">
        <v>4.5196551724137899E-3</v>
      </c>
      <c r="I624" s="3">
        <v>29</v>
      </c>
      <c r="J624" s="27">
        <v>1.06426516659505E-3</v>
      </c>
      <c r="K624" s="27" t="str">
        <f>IF(OR(LEFT(G624,3)="SRM", LEFT(G624,3)="IRM", LEFT(G624,3)="CRM"),"", IF((J624*100/H624)&gt;5,"x",""))</f>
        <v>x</v>
      </c>
      <c r="L624" s="26">
        <f>2*J624</f>
        <v>2.1285303331901001E-3</v>
      </c>
      <c r="M624" s="20"/>
      <c r="N624" s="20"/>
      <c r="O624" s="58">
        <f>IF(F624="Repeatability","---", SQRT(L624^2+(N624*H624*0.01)^2)+ABS(M624)*0.01*H624)</f>
        <v>2.1285303331901001E-3</v>
      </c>
      <c r="P624" s="6">
        <f>IF(F624="Repeatability","---", O624*100/H624)</f>
        <v>47.094971894798924</v>
      </c>
      <c r="Q624" s="31">
        <f>IF(F624="Repeatability", "n/a",IF(E624="MG_P_KG",6,IF(E624="G_P_100G",2,"n/a")))</f>
        <v>6</v>
      </c>
      <c r="R624" s="34">
        <f>IF(Q624="n/a","-",2*(H624*2^(1-0.5*LOG(H624/(10^Q624))))/100)</f>
        <v>3.2598461236614047E-3</v>
      </c>
      <c r="S624" s="3">
        <f>IF(F624="Intermed. Precision","---",IF(LOG(J624/2)&lt;0,10^(TRUNC(LOG(J624/2))-1), 10^(TRUNC(LOG(J624/2)))))</f>
        <v>1E-4</v>
      </c>
      <c r="T624" s="4">
        <f>2*SQRT(2)*J624</f>
        <v>3.0101964651199626E-3</v>
      </c>
      <c r="U624" s="22" t="str">
        <f>IF(F624="Repeatability",10*J624,"---")</f>
        <v>---</v>
      </c>
      <c r="V624" s="22" t="str">
        <f>IF(AND(U624&gt;H624,U624&lt;&gt;"---"),"x","")</f>
        <v/>
      </c>
      <c r="W624" s="52">
        <v>42101</v>
      </c>
    </row>
    <row r="625" spans="1:23" ht="25.5" hidden="1" customHeight="1">
      <c r="A625" s="65" t="s">
        <v>31</v>
      </c>
      <c r="B625" s="8" t="s">
        <v>182</v>
      </c>
      <c r="C625" s="61"/>
      <c r="D625" s="10" t="s">
        <v>174</v>
      </c>
      <c r="E625" s="3" t="s">
        <v>30</v>
      </c>
      <c r="F625" s="19" t="s">
        <v>24</v>
      </c>
      <c r="G625" s="22" t="s">
        <v>25</v>
      </c>
      <c r="H625" s="37">
        <v>6.4178571428571399E-4</v>
      </c>
      <c r="I625" s="3">
        <v>28</v>
      </c>
      <c r="J625" s="27">
        <v>5.1720402163943002E-5</v>
      </c>
      <c r="K625" s="27" t="str">
        <f>IF(OR(LEFT(G625,3)="SRM", LEFT(G625,3)="IRM", LEFT(G625,3)="CRM"),"", IF((J625*100/H625)&gt;5,"x",""))</f>
        <v>x</v>
      </c>
      <c r="L625" s="26">
        <f>2*J625</f>
        <v>1.03440804327886E-4</v>
      </c>
      <c r="M625" s="20"/>
      <c r="N625" s="20"/>
      <c r="O625" s="58" t="str">
        <f>IF(F625="Repeatability","---", SQRT(L625^2+(N625*H625*0.01)^2)+ABS(M625)*0.01*H625)</f>
        <v>---</v>
      </c>
      <c r="P625" s="6" t="str">
        <f>IF(F625="Repeatability","---", O625*100/H625)</f>
        <v>---</v>
      </c>
      <c r="Q625" s="31" t="str">
        <f>IF(F625="Repeatability", "n/a",IF(E625="MG_P_KG",6,IF(E625="G_P_100G",2,"n/a")))</f>
        <v>n/a</v>
      </c>
      <c r="R625" s="34" t="str">
        <f>IF(Q625="n/a","-",2*(H625*2^(1-0.5*LOG(H625/(10^Q625))))/100)</f>
        <v>-</v>
      </c>
      <c r="S625" s="3">
        <f>IF(F625="Intermed. Precision","---",IF(LOG(J625/2)&lt;0,10^(TRUNC(LOG(J625/2))-1), 10^(TRUNC(LOG(J625/2)))))</f>
        <v>1.0000000000000001E-5</v>
      </c>
      <c r="T625" s="4">
        <f>2*SQRT(2)*J625</f>
        <v>1.4628738838327795E-4</v>
      </c>
      <c r="U625" s="22">
        <f>IF(F625="Repeatability",10*J625,"---")</f>
        <v>5.1720402163943E-4</v>
      </c>
      <c r="V625" s="22" t="str">
        <f>IF(AND(U625&gt;H625,U625&lt;&gt;"---"),"x","")</f>
        <v/>
      </c>
      <c r="W625" s="52">
        <v>42101</v>
      </c>
    </row>
    <row r="626" spans="1:23" ht="25.5" hidden="1" customHeight="1">
      <c r="A626" s="65" t="s">
        <v>68</v>
      </c>
      <c r="B626" s="8" t="s">
        <v>182</v>
      </c>
      <c r="C626" s="61"/>
      <c r="D626" s="10" t="s">
        <v>174</v>
      </c>
      <c r="E626" s="3" t="s">
        <v>30</v>
      </c>
      <c r="F626" s="42" t="s">
        <v>24</v>
      </c>
      <c r="G626" s="22" t="s">
        <v>25</v>
      </c>
      <c r="H626" s="37">
        <v>4.7148148148148097E-3</v>
      </c>
      <c r="I626" s="3">
        <v>27</v>
      </c>
      <c r="J626" s="27">
        <v>6.1404095653001497E-4</v>
      </c>
      <c r="K626" s="27" t="str">
        <f>IF(OR(LEFT(G626,3)="SRM", LEFT(G626,3)="IRM", LEFT(G626,3)="CRM"),"", IF((J626*100/H626)&gt;5,"x",""))</f>
        <v>x</v>
      </c>
      <c r="L626" s="26">
        <f>2*J626</f>
        <v>1.2280819130600299E-3</v>
      </c>
      <c r="M626" s="20"/>
      <c r="N626" s="20"/>
      <c r="O626" s="58" t="str">
        <f>IF(F626="Repeatability","---", SQRT(L626^2+(N626*H626*0.01)^2)+ABS(M626)*0.01*H626)</f>
        <v>---</v>
      </c>
      <c r="P626" s="6" t="str">
        <f>IF(F626="Repeatability","---", O626*100/H626)</f>
        <v>---</v>
      </c>
      <c r="Q626" s="31" t="str">
        <f>IF(F626="Repeatability", "n/a",IF(E626="MG_P_KG",6,IF(E626="G_P_100G",2,"n/a")))</f>
        <v>n/a</v>
      </c>
      <c r="R626" s="34" t="str">
        <f>IF(Q626="n/a","-",2*(H626*2^(1-0.5*LOG(H626/(10^Q626))))/100)</f>
        <v>-</v>
      </c>
      <c r="S626" s="3">
        <f>IF(F626="Intermed. Precision","---",IF(LOG(J626/2)&lt;0,10^(TRUNC(LOG(J626/2))-1), 10^(TRUNC(LOG(J626/2)))))</f>
        <v>1E-4</v>
      </c>
      <c r="T626" s="4">
        <f>2*SQRT(2)*J626</f>
        <v>1.7367700971545907E-3</v>
      </c>
      <c r="U626" s="22">
        <f>IF(F626="Repeatability",10*J626,"---")</f>
        <v>6.1404095653001499E-3</v>
      </c>
      <c r="V626" s="22" t="str">
        <f>IF(AND(U626&gt;H626,U626&lt;&gt;"---"),"x","")</f>
        <v>x</v>
      </c>
      <c r="W626" s="52">
        <v>42101</v>
      </c>
    </row>
    <row r="627" spans="1:23" ht="25.5" hidden="1" customHeight="1">
      <c r="A627" s="65" t="s">
        <v>78</v>
      </c>
      <c r="B627" s="8" t="s">
        <v>182</v>
      </c>
      <c r="C627" s="61"/>
      <c r="D627" s="10" t="s">
        <v>174</v>
      </c>
      <c r="E627" s="3" t="s">
        <v>30</v>
      </c>
      <c r="F627" s="42" t="s">
        <v>24</v>
      </c>
      <c r="G627" s="22" t="s">
        <v>25</v>
      </c>
      <c r="H627" s="37">
        <v>1.1395217391304301E-2</v>
      </c>
      <c r="I627" s="3">
        <v>23</v>
      </c>
      <c r="J627" s="27">
        <v>3.7364828847227599E-4</v>
      </c>
      <c r="K627" s="27" t="str">
        <f>IF(OR(LEFT(G627,3)="SRM", LEFT(G627,3)="IRM", LEFT(G627,3)="CRM"),"", IF((J627*100/H627)&gt;5,"x",""))</f>
        <v/>
      </c>
      <c r="L627" s="26">
        <f>2*J627</f>
        <v>7.4729657694455197E-4</v>
      </c>
      <c r="M627" s="20"/>
      <c r="N627" s="20"/>
      <c r="O627" s="58" t="str">
        <f>IF(F627="Repeatability","---", SQRT(L627^2+(N627*H627*0.01)^2)+ABS(M627)*0.01*H627)</f>
        <v>---</v>
      </c>
      <c r="P627" s="6" t="str">
        <f>IF(F627="Repeatability","---", O627*100/H627)</f>
        <v>---</v>
      </c>
      <c r="Q627" s="31" t="str">
        <f>IF(F627="Repeatability", "n/a",IF(E627="MG_P_KG",6,IF(E627="G_P_100G",2,"n/a")))</f>
        <v>n/a</v>
      </c>
      <c r="R627" s="34" t="str">
        <f>IF(Q627="n/a","-",2*(H627*2^(1-0.5*LOG(H627/(10^Q627))))/100)</f>
        <v>-</v>
      </c>
      <c r="S627" s="3">
        <f>IF(F627="Intermed. Precision","---",IF(LOG(J627/2)&lt;0,10^(TRUNC(LOG(J627/2))-1), 10^(TRUNC(LOG(J627/2)))))</f>
        <v>1E-4</v>
      </c>
      <c r="T627" s="4">
        <f>2*SQRT(2)*J627</f>
        <v>1.0568369542299746E-3</v>
      </c>
      <c r="U627" s="22">
        <f>IF(F627="Repeatability",10*J627,"---")</f>
        <v>3.7364828847227596E-3</v>
      </c>
      <c r="V627" s="22" t="str">
        <f>IF(AND(U627&gt;H627,U627&lt;&gt;"---"),"x","")</f>
        <v/>
      </c>
      <c r="W627" s="52">
        <v>42101</v>
      </c>
    </row>
    <row r="628" spans="1:23" ht="25.5" customHeight="1">
      <c r="A628" s="65" t="s">
        <v>60</v>
      </c>
      <c r="B628" s="8" t="s">
        <v>182</v>
      </c>
      <c r="C628" s="61"/>
      <c r="D628" s="10" t="s">
        <v>174</v>
      </c>
      <c r="E628" s="3" t="s">
        <v>30</v>
      </c>
      <c r="F628" s="19" t="s">
        <v>23</v>
      </c>
      <c r="G628" s="22" t="s">
        <v>4</v>
      </c>
      <c r="H628" s="37">
        <v>9.5978260869565204E-3</v>
      </c>
      <c r="I628" s="3">
        <v>23</v>
      </c>
      <c r="J628" s="27">
        <v>6.3719835148125898E-4</v>
      </c>
      <c r="K628" s="27" t="str">
        <f>IF(OR(LEFT(G628,3)="SRM", LEFT(G628,3)="IRM", LEFT(G628,3)="CRM"),"", IF((J628*100/H628)&gt;5,"x",""))</f>
        <v>x</v>
      </c>
      <c r="L628" s="26">
        <f>2*J628</f>
        <v>1.274396702962518E-3</v>
      </c>
      <c r="M628" s="20"/>
      <c r="N628" s="20"/>
      <c r="O628" s="58">
        <f>IF(F628="Repeatability","---", SQRT(L628^2+(N628*H628*0.01)^2)+ABS(M628)*0.01*H628)</f>
        <v>1.274396702962518E-3</v>
      </c>
      <c r="P628" s="6">
        <f>IF(F628="Repeatability","---", O628*100/H628)</f>
        <v>13.277972443097585</v>
      </c>
      <c r="Q628" s="31">
        <f>IF(F628="Repeatability", "n/a",IF(E628="MG_P_KG",6,IF(E628="G_P_100G",2,"n/a")))</f>
        <v>6</v>
      </c>
      <c r="R628" s="34">
        <f>IF(Q628="n/a","-",2*(H628*2^(1-0.5*LOG(H628/(10^Q628))))/100)</f>
        <v>6.1806777343868316E-3</v>
      </c>
      <c r="S628" s="3">
        <f>IF(F628="Intermed. Precision","---",IF(LOG(J628/2)&lt;0,10^(TRUNC(LOG(J628/2))-1), 10^(TRUNC(LOG(J628/2)))))</f>
        <v>1E-4</v>
      </c>
      <c r="T628" s="4">
        <f>2*SQRT(2)*J628</f>
        <v>1.8022691011731497E-3</v>
      </c>
      <c r="U628" s="22" t="str">
        <f>IF(F628="Repeatability",10*J628,"---")</f>
        <v>---</v>
      </c>
      <c r="V628" s="22" t="str">
        <f>IF(AND(U628&gt;H628,U628&lt;&gt;"---"),"x","")</f>
        <v/>
      </c>
      <c r="W628" s="52">
        <v>42101</v>
      </c>
    </row>
    <row r="629" spans="1:23" ht="25.5" customHeight="1">
      <c r="A629" s="65" t="s">
        <v>104</v>
      </c>
      <c r="B629" s="8" t="s">
        <v>182</v>
      </c>
      <c r="C629" s="61"/>
      <c r="D629" s="10" t="s">
        <v>174</v>
      </c>
      <c r="E629" s="3" t="s">
        <v>30</v>
      </c>
      <c r="F629" s="19" t="s">
        <v>23</v>
      </c>
      <c r="G629" s="22" t="s">
        <v>4</v>
      </c>
      <c r="H629" s="37">
        <v>2.47795238095238E-2</v>
      </c>
      <c r="I629" s="3">
        <v>21</v>
      </c>
      <c r="J629" s="27">
        <v>3.66406812683597E-3</v>
      </c>
      <c r="K629" s="27" t="str">
        <f>IF(OR(LEFT(G629,3)="SRM", LEFT(G629,3)="IRM", LEFT(G629,3)="CRM"),"", IF((J629*100/H629)&gt;5,"x",""))</f>
        <v>x</v>
      </c>
      <c r="L629" s="26">
        <f>2*J629</f>
        <v>7.3281362536719401E-3</v>
      </c>
      <c r="M629" s="20"/>
      <c r="N629" s="20"/>
      <c r="O629" s="58">
        <f>IF(F629="Repeatability","---", SQRT(L629^2+(N629*H629*0.01)^2)+ABS(M629)*0.01*H629)</f>
        <v>7.3281362536719401E-3</v>
      </c>
      <c r="P629" s="6">
        <f>IF(F629="Repeatability","---", O629*100/H629)</f>
        <v>29.573353830372771</v>
      </c>
      <c r="Q629" s="31">
        <f>IF(F629="Repeatability", "n/a",IF(E629="MG_P_KG",6,IF(E629="G_P_100G",2,"n/a")))</f>
        <v>6</v>
      </c>
      <c r="R629" s="34">
        <f>IF(Q629="n/a","-",2*(H629*2^(1-0.5*LOG(H629/(10^Q629))))/100)</f>
        <v>1.3834263066173247E-2</v>
      </c>
      <c r="S629" s="3">
        <f>IF(F629="Intermed. Precision","---",IF(LOG(J629/2)&lt;0,10^(TRUNC(LOG(J629/2))-1), 10^(TRUNC(LOG(J629/2)))))</f>
        <v>1E-3</v>
      </c>
      <c r="T629" s="4">
        <f>2*SQRT(2)*J629</f>
        <v>1.0363549676860822E-2</v>
      </c>
      <c r="U629" s="22" t="str">
        <f>IF(F629="Repeatability",10*J629,"---")</f>
        <v>---</v>
      </c>
      <c r="V629" s="22" t="str">
        <f>IF(AND(U629&gt;H629,U629&lt;&gt;"---"),"x","")</f>
        <v/>
      </c>
      <c r="W629" s="52">
        <v>42101</v>
      </c>
    </row>
    <row r="630" spans="1:23" ht="25.5" hidden="1" customHeight="1">
      <c r="A630" s="65" t="s">
        <v>161</v>
      </c>
      <c r="B630" s="8" t="s">
        <v>182</v>
      </c>
      <c r="C630" s="61"/>
      <c r="D630" s="10" t="s">
        <v>174</v>
      </c>
      <c r="E630" s="3" t="s">
        <v>30</v>
      </c>
      <c r="F630" s="19" t="s">
        <v>24</v>
      </c>
      <c r="G630" s="22" t="s">
        <v>25</v>
      </c>
      <c r="H630" s="37">
        <v>5.0439999999999999E-3</v>
      </c>
      <c r="I630" s="3">
        <v>20</v>
      </c>
      <c r="J630" s="27">
        <v>1.18067565402188E-3</v>
      </c>
      <c r="K630" s="27" t="str">
        <f>IF(OR(LEFT(G630,3)="SRM", LEFT(G630,3)="IRM", LEFT(G630,3)="CRM"),"", IF((J630*100/H630)&gt;5,"x",""))</f>
        <v>x</v>
      </c>
      <c r="L630" s="26">
        <f>2*J630</f>
        <v>2.36135130804376E-3</v>
      </c>
      <c r="M630" s="20"/>
      <c r="N630" s="20"/>
      <c r="O630" s="58" t="str">
        <f>IF(F630="Repeatability","---", SQRT(L630^2+(N630*H630*0.01)^2)+ABS(M630)*0.01*H630)</f>
        <v>---</v>
      </c>
      <c r="P630" s="6" t="str">
        <f>IF(F630="Repeatability","---", O630*100/H630)</f>
        <v>---</v>
      </c>
      <c r="Q630" s="31" t="str">
        <f>IF(F630="Repeatability", "n/a",IF(E630="MG_P_KG",6,IF(E630="G_P_100G",2,"n/a")))</f>
        <v>n/a</v>
      </c>
      <c r="R630" s="34" t="str">
        <f>IF(Q630="n/a","-",2*(H630*2^(1-0.5*LOG(H630/(10^Q630))))/100)</f>
        <v>-</v>
      </c>
      <c r="S630" s="3">
        <f>IF(F630="Intermed. Precision","---",IF(LOG(J630/2)&lt;0,10^(TRUNC(LOG(J630/2))-1), 10^(TRUNC(LOG(J630/2)))))</f>
        <v>1E-4</v>
      </c>
      <c r="T630" s="4">
        <f>2*SQRT(2)*J630</f>
        <v>3.3394550453629337E-3</v>
      </c>
      <c r="U630" s="22">
        <f>IF(F630="Repeatability",10*J630,"---")</f>
        <v>1.18067565402188E-2</v>
      </c>
      <c r="V630" s="22" t="str">
        <f>IF(AND(U630&gt;H630,U630&lt;&gt;"---"),"x","")</f>
        <v>x</v>
      </c>
      <c r="W630" s="52">
        <v>42101</v>
      </c>
    </row>
    <row r="631" spans="1:23" ht="25.5" hidden="1" customHeight="1">
      <c r="A631" s="65" t="s">
        <v>60</v>
      </c>
      <c r="B631" s="8" t="s">
        <v>182</v>
      </c>
      <c r="C631" s="61"/>
      <c r="D631" s="10" t="s">
        <v>174</v>
      </c>
      <c r="E631" s="3" t="s">
        <v>30</v>
      </c>
      <c r="F631" s="42" t="s">
        <v>24</v>
      </c>
      <c r="G631" s="22" t="s">
        <v>25</v>
      </c>
      <c r="H631" s="37">
        <v>1.3580500000000001E-2</v>
      </c>
      <c r="I631" s="3">
        <v>20</v>
      </c>
      <c r="J631" s="27">
        <v>7.1546837805733904E-4</v>
      </c>
      <c r="K631" s="27" t="str">
        <f>IF(OR(LEFT(G631,3)="SRM", LEFT(G631,3)="IRM", LEFT(G631,3)="CRM"),"", IF((J631*100/H631)&gt;5,"x",""))</f>
        <v>x</v>
      </c>
      <c r="L631" s="26">
        <f>2*J631</f>
        <v>1.4309367561146781E-3</v>
      </c>
      <c r="M631" s="20"/>
      <c r="N631" s="20"/>
      <c r="O631" s="58" t="str">
        <f>IF(F631="Repeatability","---", SQRT(L631^2+(N631*H631*0.01)^2)+ABS(M631)*0.01*H631)</f>
        <v>---</v>
      </c>
      <c r="P631" s="6" t="str">
        <f>IF(F631="Repeatability","---", O631*100/H631)</f>
        <v>---</v>
      </c>
      <c r="Q631" s="31" t="str">
        <f>IF(F631="Repeatability", "n/a",IF(E631="MG_P_KG",6,IF(E631="G_P_100G",2,"n/a")))</f>
        <v>n/a</v>
      </c>
      <c r="R631" s="34" t="str">
        <f>IF(Q631="n/a","-",2*(H631*2^(1-0.5*LOG(H631/(10^Q631))))/100)</f>
        <v>-</v>
      </c>
      <c r="S631" s="3">
        <f>IF(F631="Intermed. Precision","---",IF(LOG(J631/2)&lt;0,10^(TRUNC(LOG(J631/2))-1), 10^(TRUNC(LOG(J631/2)))))</f>
        <v>1E-4</v>
      </c>
      <c r="T631" s="4">
        <f>2*SQRT(2)*J631</f>
        <v>2.0236501673955398E-3</v>
      </c>
      <c r="U631" s="22">
        <f>IF(F631="Repeatability",10*J631,"---")</f>
        <v>7.1546837805733909E-3</v>
      </c>
      <c r="V631" s="22" t="str">
        <f>IF(AND(U631&gt;H631,U631&lt;&gt;"---"),"x","")</f>
        <v/>
      </c>
      <c r="W631" s="52">
        <v>42101</v>
      </c>
    </row>
    <row r="632" spans="1:23" ht="25.5" hidden="1" customHeight="1">
      <c r="A632" s="65" t="s">
        <v>113</v>
      </c>
      <c r="B632" s="8" t="s">
        <v>182</v>
      </c>
      <c r="C632" s="61"/>
      <c r="D632" s="10" t="s">
        <v>174</v>
      </c>
      <c r="E632" s="3" t="s">
        <v>30</v>
      </c>
      <c r="F632" s="42" t="s">
        <v>24</v>
      </c>
      <c r="G632" s="22" t="s">
        <v>25</v>
      </c>
      <c r="H632" s="37">
        <v>6.6110526315789498E-3</v>
      </c>
      <c r="I632" s="3">
        <v>19</v>
      </c>
      <c r="J632" s="27">
        <v>4.6452579102383099E-4</v>
      </c>
      <c r="K632" s="27" t="str">
        <f>IF(OR(LEFT(G632,3)="SRM", LEFT(G632,3)="IRM", LEFT(G632,3)="CRM"),"", IF((J632*100/H632)&gt;5,"x",""))</f>
        <v>x</v>
      </c>
      <c r="L632" s="26">
        <f>2*J632</f>
        <v>9.2905158204766199E-4</v>
      </c>
      <c r="M632" s="20"/>
      <c r="N632" s="20"/>
      <c r="O632" s="58" t="str">
        <f>IF(F632="Repeatability","---", SQRT(L632^2+(N632*H632*0.01)^2)+ABS(M632)*0.01*H632)</f>
        <v>---</v>
      </c>
      <c r="P632" s="6" t="str">
        <f>IF(F632="Repeatability","---", O632*100/H632)</f>
        <v>---</v>
      </c>
      <c r="Q632" s="31" t="str">
        <f>IF(F632="Repeatability", "n/a",IF(E632="MG_P_KG",6,IF(E632="G_P_100G",2,"n/a")))</f>
        <v>n/a</v>
      </c>
      <c r="R632" s="34" t="str">
        <f>IF(Q632="n/a","-",2*(H632*2^(1-0.5*LOG(H632/(10^Q632))))/100)</f>
        <v>-</v>
      </c>
      <c r="S632" s="3">
        <f>IF(F632="Intermed. Precision","---",IF(LOG(J632/2)&lt;0,10^(TRUNC(LOG(J632/2))-1), 10^(TRUNC(LOG(J632/2)))))</f>
        <v>1E-4</v>
      </c>
      <c r="T632" s="4">
        <f>2*SQRT(2)*J632</f>
        <v>1.3138773474759839E-3</v>
      </c>
      <c r="U632" s="22">
        <f>IF(F632="Repeatability",10*J632,"---")</f>
        <v>4.6452579102383099E-3</v>
      </c>
      <c r="V632" s="22" t="str">
        <f>IF(AND(U632&gt;H632,U632&lt;&gt;"---"),"x","")</f>
        <v/>
      </c>
      <c r="W632" s="52">
        <v>42101</v>
      </c>
    </row>
    <row r="633" spans="1:23" ht="25.5" hidden="1" customHeight="1">
      <c r="A633" s="65" t="s">
        <v>55</v>
      </c>
      <c r="B633" s="8" t="s">
        <v>182</v>
      </c>
      <c r="C633" s="61"/>
      <c r="D633" s="10" t="s">
        <v>174</v>
      </c>
      <c r="E633" s="3" t="s">
        <v>30</v>
      </c>
      <c r="F633" s="19" t="s">
        <v>24</v>
      </c>
      <c r="G633" s="22" t="s">
        <v>25</v>
      </c>
      <c r="H633" s="37">
        <v>6.9866666666666697E-3</v>
      </c>
      <c r="I633" s="3">
        <v>18</v>
      </c>
      <c r="J633" s="27">
        <v>4.3637076488285101E-4</v>
      </c>
      <c r="K633" s="27" t="str">
        <f>IF(OR(LEFT(G633,3)="SRM", LEFT(G633,3)="IRM", LEFT(G633,3)="CRM"),"", IF((J633*100/H633)&gt;5,"x",""))</f>
        <v>x</v>
      </c>
      <c r="L633" s="26">
        <f>2*J633</f>
        <v>8.7274152976570202E-4</v>
      </c>
      <c r="M633" s="20"/>
      <c r="N633" s="20"/>
      <c r="O633" s="58" t="str">
        <f>IF(F633="Repeatability","---", SQRT(L633^2+(N633*H633*0.01)^2)+ABS(M633)*0.01*H633)</f>
        <v>---</v>
      </c>
      <c r="P633" s="6" t="str">
        <f>IF(F633="Repeatability","---", O633*100/H633)</f>
        <v>---</v>
      </c>
      <c r="Q633" s="31" t="str">
        <f>IF(F633="Repeatability", "n/a",IF(E633="MG_P_KG",6,IF(E633="G_P_100G",2,"n/a")))</f>
        <v>n/a</v>
      </c>
      <c r="R633" s="34" t="str">
        <f>IF(Q633="n/a","-",2*(H633*2^(1-0.5*LOG(H633/(10^Q633))))/100)</f>
        <v>-</v>
      </c>
      <c r="S633" s="3">
        <f>IF(F633="Intermed. Precision","---",IF(LOG(J633/2)&lt;0,10^(TRUNC(LOG(J633/2))-1), 10^(TRUNC(LOG(J633/2)))))</f>
        <v>1E-4</v>
      </c>
      <c r="T633" s="4">
        <f>2*SQRT(2)*J633</f>
        <v>1.2342429078408981E-3</v>
      </c>
      <c r="U633" s="22">
        <f>IF(F633="Repeatability",10*J633,"---")</f>
        <v>4.3637076488285097E-3</v>
      </c>
      <c r="V633" s="22" t="str">
        <f>IF(AND(U633&gt;H633,U633&lt;&gt;"---"),"x","")</f>
        <v/>
      </c>
      <c r="W633" s="52">
        <v>42101</v>
      </c>
    </row>
    <row r="634" spans="1:23" ht="25.5" hidden="1" customHeight="1">
      <c r="A634" s="65" t="s">
        <v>99</v>
      </c>
      <c r="B634" s="8" t="s">
        <v>182</v>
      </c>
      <c r="C634" s="61"/>
      <c r="D634" s="10" t="s">
        <v>174</v>
      </c>
      <c r="E634" s="3" t="s">
        <v>30</v>
      </c>
      <c r="F634" s="19" t="s">
        <v>24</v>
      </c>
      <c r="G634" s="22" t="s">
        <v>25</v>
      </c>
      <c r="H634" s="37">
        <v>0.10977666666666699</v>
      </c>
      <c r="I634" s="3">
        <v>18</v>
      </c>
      <c r="J634" s="27">
        <v>2.21282624713284E-3</v>
      </c>
      <c r="K634" s="27" t="str">
        <f>IF(OR(LEFT(G634,3)="SRM", LEFT(G634,3)="IRM", LEFT(G634,3)="CRM"),"", IF((J634*100/H634)&gt;5,"x",""))</f>
        <v/>
      </c>
      <c r="L634" s="26">
        <f>2*J634</f>
        <v>4.42565249426568E-3</v>
      </c>
      <c r="M634" s="20"/>
      <c r="N634" s="20"/>
      <c r="O634" s="58" t="str">
        <f>IF(F634="Repeatability","---", SQRT(L634^2+(N634*H634*0.01)^2)+ABS(M634)*0.01*H634)</f>
        <v>---</v>
      </c>
      <c r="P634" s="6" t="str">
        <f>IF(F634="Repeatability","---", O634*100/H634)</f>
        <v>---</v>
      </c>
      <c r="Q634" s="31" t="str">
        <f>IF(F634="Repeatability", "n/a",IF(E634="MG_P_KG",6,IF(E634="G_P_100G",2,"n/a")))</f>
        <v>n/a</v>
      </c>
      <c r="R634" s="34" t="str">
        <f>IF(Q634="n/a","-",2*(H634*2^(1-0.5*LOG(H634/(10^Q634))))/100)</f>
        <v>-</v>
      </c>
      <c r="S634" s="3">
        <f>IF(F634="Intermed. Precision","---",IF(LOG(J634/2)&lt;0,10^(TRUNC(LOG(J634/2))-1), 10^(TRUNC(LOG(J634/2)))))</f>
        <v>1E-3</v>
      </c>
      <c r="T634" s="4">
        <f>2*SQRT(2)*J634</f>
        <v>6.2588177797408412E-3</v>
      </c>
      <c r="U634" s="22">
        <f>IF(F634="Repeatability",10*J634,"---")</f>
        <v>2.2128262471328399E-2</v>
      </c>
      <c r="V634" s="22" t="str">
        <f>IF(AND(U634&gt;H634,U634&lt;&gt;"---"),"x","")</f>
        <v/>
      </c>
      <c r="W634" s="52">
        <v>42101</v>
      </c>
    </row>
    <row r="635" spans="1:23" ht="25.5" customHeight="1">
      <c r="A635" s="65" t="s">
        <v>26</v>
      </c>
      <c r="B635" s="8" t="s">
        <v>182</v>
      </c>
      <c r="C635" s="61"/>
      <c r="D635" s="10" t="s">
        <v>174</v>
      </c>
      <c r="E635" s="3" t="s">
        <v>30</v>
      </c>
      <c r="F635" s="42" t="s">
        <v>23</v>
      </c>
      <c r="G635" s="22" t="s">
        <v>125</v>
      </c>
      <c r="H635" s="37">
        <v>2.3511111111111098E-3</v>
      </c>
      <c r="I635" s="3">
        <v>18</v>
      </c>
      <c r="J635" s="27">
        <v>6.86584803801E-4</v>
      </c>
      <c r="K635" s="27" t="str">
        <f>IF(OR(LEFT(G635,3)="SRM", LEFT(G635,3)="IRM", LEFT(G635,3)="CRM"),"", IF((J635*100/H635)&gt;5,"x",""))</f>
        <v/>
      </c>
      <c r="L635" s="26">
        <f>2*J635</f>
        <v>1.373169607602E-3</v>
      </c>
      <c r="M635" s="20"/>
      <c r="N635" s="20"/>
      <c r="O635" s="58">
        <f>IF(F635="Repeatability","---", SQRT(L635^2+(N635*H635*0.01)^2)+ABS(M635)*0.01*H635)</f>
        <v>1.373169607602E-3</v>
      </c>
      <c r="P635" s="6">
        <f>IF(F635="Repeatability","---", O635*100/H635)</f>
        <v>58.405134538837466</v>
      </c>
      <c r="Q635" s="31">
        <f>IF(F635="Repeatability", "n/a",IF(E635="MG_P_KG",6,IF(E635="G_P_100G",2,"n/a")))</f>
        <v>6</v>
      </c>
      <c r="R635" s="34">
        <f>IF(Q635="n/a","-",2*(H635*2^(1-0.5*LOG(H635/(10^Q635))))/100)</f>
        <v>1.8710523888897288E-3</v>
      </c>
      <c r="S635" s="3">
        <f>IF(F635="Intermed. Precision","---",IF(LOG(J635/2)&lt;0,10^(TRUNC(LOG(J635/2))-1), 10^(TRUNC(LOG(J635/2)))))</f>
        <v>1E-4</v>
      </c>
      <c r="T635" s="4">
        <f>2*SQRT(2)*J635</f>
        <v>1.9419550825092895E-3</v>
      </c>
      <c r="U635" s="22" t="str">
        <f>IF(F635="Repeatability",10*J635,"---")</f>
        <v>---</v>
      </c>
      <c r="V635" s="22" t="str">
        <f>IF(AND(U635&gt;H635,U635&lt;&gt;"---"),"x","")</f>
        <v/>
      </c>
      <c r="W635" s="52">
        <v>42101</v>
      </c>
    </row>
    <row r="636" spans="1:23" ht="25.5" customHeight="1">
      <c r="A636" s="65" t="s">
        <v>78</v>
      </c>
      <c r="B636" s="8" t="s">
        <v>182</v>
      </c>
      <c r="C636" s="61"/>
      <c r="D636" s="10" t="s">
        <v>174</v>
      </c>
      <c r="E636" s="3" t="s">
        <v>30</v>
      </c>
      <c r="F636" s="42" t="s">
        <v>23</v>
      </c>
      <c r="G636" s="22" t="s">
        <v>4</v>
      </c>
      <c r="H636" s="37">
        <v>3.1577647058823502E-2</v>
      </c>
      <c r="I636" s="3">
        <v>17</v>
      </c>
      <c r="J636" s="27">
        <v>4.4243414265654904E-3</v>
      </c>
      <c r="K636" s="27" t="str">
        <f>IF(OR(LEFT(G636,3)="SRM", LEFT(G636,3)="IRM", LEFT(G636,3)="CRM"),"", IF((J636*100/H636)&gt;5,"x",""))</f>
        <v>x</v>
      </c>
      <c r="L636" s="26">
        <f>2*J636</f>
        <v>8.8486828531309809E-3</v>
      </c>
      <c r="M636" s="20"/>
      <c r="N636" s="20"/>
      <c r="O636" s="58">
        <f>IF(F636="Repeatability","---", SQRT(L636^2+(N636*H636*0.01)^2)+ABS(M636)*0.01*H636)</f>
        <v>8.8486828531309809E-3</v>
      </c>
      <c r="P636" s="6">
        <f>IF(F636="Repeatability","---", O636*100/H636)</f>
        <v>28.021982881268734</v>
      </c>
      <c r="Q636" s="31">
        <f>IF(F636="Repeatability", "n/a",IF(E636="MG_P_KG",6,IF(E636="G_P_100G",2,"n/a")))</f>
        <v>6</v>
      </c>
      <c r="R636" s="34">
        <f>IF(Q636="n/a","-",2*(H636*2^(1-0.5*LOG(H636/(10^Q636))))/100)</f>
        <v>1.6997912757816456E-2</v>
      </c>
      <c r="S636" s="3">
        <f>IF(F636="Intermed. Precision","---",IF(LOG(J636/2)&lt;0,10^(TRUNC(LOG(J636/2))-1), 10^(TRUNC(LOG(J636/2)))))</f>
        <v>1E-3</v>
      </c>
      <c r="T636" s="4">
        <f>2*SQRT(2)*J636</f>
        <v>1.2513927300036087E-2</v>
      </c>
      <c r="U636" s="22" t="str">
        <f>IF(F636="Repeatability",10*J636,"---")</f>
        <v>---</v>
      </c>
      <c r="V636" s="22" t="str">
        <f>IF(AND(U636&gt;H636,U636&lt;&gt;"---"),"x","")</f>
        <v/>
      </c>
      <c r="W636" s="52">
        <v>42101</v>
      </c>
    </row>
    <row r="637" spans="1:23" ht="25.5" hidden="1" customHeight="1">
      <c r="A637" s="65" t="s">
        <v>176</v>
      </c>
      <c r="B637" s="8" t="s">
        <v>182</v>
      </c>
      <c r="C637" s="61"/>
      <c r="D637" s="10" t="s">
        <v>174</v>
      </c>
      <c r="E637" s="3" t="s">
        <v>30</v>
      </c>
      <c r="F637" s="42" t="s">
        <v>24</v>
      </c>
      <c r="G637" s="22" t="s">
        <v>25</v>
      </c>
      <c r="H637" s="37">
        <v>2.8829411764705899E-3</v>
      </c>
      <c r="I637" s="3">
        <v>17</v>
      </c>
      <c r="J637" s="27">
        <v>5.2708688869606104E-4</v>
      </c>
      <c r="K637" s="27" t="str">
        <f>IF(OR(LEFT(G637,3)="SRM", LEFT(G637,3)="IRM", LEFT(G637,3)="CRM"),"", IF((J637*100/H637)&gt;5,"x",""))</f>
        <v>x</v>
      </c>
      <c r="L637" s="26">
        <f>2*J637</f>
        <v>1.0541737773921221E-3</v>
      </c>
      <c r="M637" s="20"/>
      <c r="N637" s="20"/>
      <c r="O637" s="58" t="str">
        <f>IF(F637="Repeatability","---", SQRT(L637^2+(N637*H637*0.01)^2)+ABS(M637)*0.01*H637)</f>
        <v>---</v>
      </c>
      <c r="P637" s="6" t="str">
        <f>IF(F637="Repeatability","---", O637*100/H637)</f>
        <v>---</v>
      </c>
      <c r="Q637" s="31" t="str">
        <f>IF(F637="Repeatability", "n/a",IF(E637="MG_P_KG",6,IF(E637="G_P_100G",2,"n/a")))</f>
        <v>n/a</v>
      </c>
      <c r="R637" s="34" t="str">
        <f>IF(Q637="n/a","-",2*(H637*2^(1-0.5*LOG(H637/(10^Q637))))/100)</f>
        <v>-</v>
      </c>
      <c r="S637" s="3">
        <f>IF(F637="Intermed. Precision","---",IF(LOG(J637/2)&lt;0,10^(TRUNC(LOG(J637/2))-1), 10^(TRUNC(LOG(J637/2)))))</f>
        <v>1E-4</v>
      </c>
      <c r="T637" s="4">
        <f>2*SQRT(2)*J637</f>
        <v>1.4908268530860152E-3</v>
      </c>
      <c r="U637" s="22">
        <f>IF(F637="Repeatability",10*J637,"---")</f>
        <v>5.2708688869606106E-3</v>
      </c>
      <c r="V637" s="22" t="str">
        <f>IF(AND(U637&gt;H637,U637&lt;&gt;"---"),"x","")</f>
        <v>x</v>
      </c>
      <c r="W637" s="52">
        <v>42101</v>
      </c>
    </row>
    <row r="638" spans="1:23" ht="25.5" customHeight="1">
      <c r="A638" s="65" t="s">
        <v>71</v>
      </c>
      <c r="B638" s="8" t="s">
        <v>182</v>
      </c>
      <c r="C638" s="61"/>
      <c r="D638" s="10" t="s">
        <v>174</v>
      </c>
      <c r="E638" s="3" t="s">
        <v>30</v>
      </c>
      <c r="F638" s="42" t="s">
        <v>23</v>
      </c>
      <c r="G638" s="22" t="s">
        <v>4</v>
      </c>
      <c r="H638" s="37">
        <v>2.6919999999999999E-3</v>
      </c>
      <c r="I638" s="3">
        <v>15</v>
      </c>
      <c r="J638" s="27">
        <v>9.5725823753746496E-4</v>
      </c>
      <c r="K638" s="27" t="str">
        <f>IF(OR(LEFT(G638,3)="SRM", LEFT(G638,3)="IRM", LEFT(G638,3)="CRM"),"", IF((J638*100/H638)&gt;5,"x",""))</f>
        <v>x</v>
      </c>
      <c r="L638" s="26">
        <f>2*J638</f>
        <v>1.9145164750749299E-3</v>
      </c>
      <c r="M638" s="20"/>
      <c r="N638" s="20"/>
      <c r="O638" s="58">
        <f>IF(F638="Repeatability","---", SQRT(L638^2+(N638*H638*0.01)^2)+ABS(M638)*0.01*H638)</f>
        <v>1.9145164750749299E-3</v>
      </c>
      <c r="P638" s="6">
        <f>IF(F638="Repeatability","---", O638*100/H638)</f>
        <v>71.118739787330242</v>
      </c>
      <c r="Q638" s="31">
        <f>IF(F638="Repeatability", "n/a",IF(E638="MG_P_KG",6,IF(E638="G_P_100G",2,"n/a")))</f>
        <v>6</v>
      </c>
      <c r="R638" s="34">
        <f>IF(Q638="n/a","-",2*(H638*2^(1-0.5*LOG(H638/(10^Q638))))/100)</f>
        <v>2.0991200714880523E-3</v>
      </c>
      <c r="S638" s="3">
        <f>IF(F638="Intermed. Precision","---",IF(LOG(J638/2)&lt;0,10^(TRUNC(LOG(J638/2))-1), 10^(TRUNC(LOG(J638/2)))))</f>
        <v>1E-4</v>
      </c>
      <c r="T638" s="4">
        <f>2*SQRT(2)*J638</f>
        <v>2.7075351644376975E-3</v>
      </c>
      <c r="U638" s="22" t="str">
        <f>IF(F638="Repeatability",10*J638,"---")</f>
        <v>---</v>
      </c>
      <c r="V638" s="22" t="str">
        <f>IF(AND(U638&gt;H638,U638&lt;&gt;"---"),"x","")</f>
        <v/>
      </c>
      <c r="W638" s="52">
        <v>42101</v>
      </c>
    </row>
    <row r="639" spans="1:23" ht="25.5" customHeight="1">
      <c r="A639" s="65" t="s">
        <v>175</v>
      </c>
      <c r="B639" s="8" t="s">
        <v>182</v>
      </c>
      <c r="C639" s="61"/>
      <c r="D639" s="10" t="s">
        <v>174</v>
      </c>
      <c r="E639" s="3" t="s">
        <v>30</v>
      </c>
      <c r="F639" s="42" t="s">
        <v>23</v>
      </c>
      <c r="G639" s="22" t="s">
        <v>4</v>
      </c>
      <c r="H639" s="37">
        <v>0.133956666666667</v>
      </c>
      <c r="I639" s="3">
        <v>15</v>
      </c>
      <c r="J639" s="27">
        <v>7.31899583276285E-3</v>
      </c>
      <c r="K639" s="27" t="str">
        <f>IF(OR(LEFT(G639,3)="SRM", LEFT(G639,3)="IRM", LEFT(G639,3)="CRM"),"", IF((J639*100/H639)&gt;5,"x",""))</f>
        <v>x</v>
      </c>
      <c r="L639" s="26">
        <f>2*J639</f>
        <v>1.46379916655257E-2</v>
      </c>
      <c r="M639" s="20"/>
      <c r="N639" s="20"/>
      <c r="O639" s="58">
        <f>IF(F639="Repeatability","---", SQRT(L639^2+(N639*H639*0.01)^2)+ABS(M639)*0.01*H639)</f>
        <v>1.46379916655257E-2</v>
      </c>
      <c r="P639" s="6">
        <f>IF(F639="Repeatability","---", O639*100/H639)</f>
        <v>10.927408116201008</v>
      </c>
      <c r="Q639" s="31">
        <f>IF(F639="Repeatability", "n/a",IF(E639="MG_P_KG",6,IF(E639="G_P_100G",2,"n/a")))</f>
        <v>6</v>
      </c>
      <c r="R639" s="34">
        <f>IF(Q639="n/a","-",2*(H639*2^(1-0.5*LOG(H639/(10^Q639))))/100)</f>
        <v>5.8012191528407551E-2</v>
      </c>
      <c r="S639" s="3">
        <f>IF(F639="Intermed. Precision","---",IF(LOG(J639/2)&lt;0,10^(TRUNC(LOG(J639/2))-1), 10^(TRUNC(LOG(J639/2)))))</f>
        <v>1E-3</v>
      </c>
      <c r="T639" s="4">
        <f>2*SQRT(2)*J639</f>
        <v>2.0701246339290776E-2</v>
      </c>
      <c r="U639" s="22" t="str">
        <f>IF(F639="Repeatability",10*J639,"---")</f>
        <v>---</v>
      </c>
      <c r="V639" s="22" t="str">
        <f>IF(AND(U639&gt;H639,U639&lt;&gt;"---"),"x","")</f>
        <v/>
      </c>
      <c r="W639" s="52">
        <v>42101</v>
      </c>
    </row>
    <row r="640" spans="1:23" ht="25.5" hidden="1" customHeight="1">
      <c r="A640" s="65" t="s">
        <v>175</v>
      </c>
      <c r="B640" s="8" t="s">
        <v>182</v>
      </c>
      <c r="C640" s="61"/>
      <c r="D640" s="10" t="s">
        <v>174</v>
      </c>
      <c r="E640" s="3" t="s">
        <v>30</v>
      </c>
      <c r="F640" s="42" t="s">
        <v>24</v>
      </c>
      <c r="G640" s="22" t="s">
        <v>25</v>
      </c>
      <c r="H640" s="37">
        <v>0.125277142857143</v>
      </c>
      <c r="I640" s="3">
        <v>14</v>
      </c>
      <c r="J640" s="27">
        <v>7.2581235276658704E-4</v>
      </c>
      <c r="K640" s="27" t="str">
        <f>IF(OR(LEFT(G640,3)="SRM", LEFT(G640,3)="IRM", LEFT(G640,3)="CRM"),"", IF((J640*100/H640)&gt;5,"x",""))</f>
        <v/>
      </c>
      <c r="L640" s="26">
        <f>2*J640</f>
        <v>1.4516247055331741E-3</v>
      </c>
      <c r="M640" s="20"/>
      <c r="N640" s="20"/>
      <c r="O640" s="58" t="str">
        <f>IF(F640="Repeatability","---", SQRT(L640^2+(N640*H640*0.01)^2)+ABS(M640)*0.01*H640)</f>
        <v>---</v>
      </c>
      <c r="P640" s="6" t="str">
        <f>IF(F640="Repeatability","---", O640*100/H640)</f>
        <v>---</v>
      </c>
      <c r="Q640" s="31" t="str">
        <f>IF(F640="Repeatability", "n/a",IF(E640="MG_P_KG",6,IF(E640="G_P_100G",2,"n/a")))</f>
        <v>n/a</v>
      </c>
      <c r="R640" s="34" t="str">
        <f>IF(Q640="n/a","-",2*(H640*2^(1-0.5*LOG(H640/(10^Q640))))/100)</f>
        <v>-</v>
      </c>
      <c r="S640" s="3">
        <f>IF(F640="Intermed. Precision","---",IF(LOG(J640/2)&lt;0,10^(TRUNC(LOG(J640/2))-1), 10^(TRUNC(LOG(J640/2)))))</f>
        <v>1E-4</v>
      </c>
      <c r="T640" s="4">
        <f>2*SQRT(2)*J640</f>
        <v>2.0529073460408653E-3</v>
      </c>
      <c r="U640" s="22">
        <f>IF(F640="Repeatability",10*J640,"---")</f>
        <v>7.2581235276658702E-3</v>
      </c>
      <c r="V640" s="22" t="str">
        <f>IF(AND(U640&gt;H640,U640&lt;&gt;"---"),"x","")</f>
        <v/>
      </c>
      <c r="W640" s="52">
        <v>42101</v>
      </c>
    </row>
    <row r="641" spans="1:23" ht="25.5" hidden="1" customHeight="1">
      <c r="A641" s="65" t="s">
        <v>77</v>
      </c>
      <c r="B641" s="8" t="s">
        <v>182</v>
      </c>
      <c r="C641" s="61"/>
      <c r="D641" s="10" t="s">
        <v>174</v>
      </c>
      <c r="E641" s="3" t="s">
        <v>30</v>
      </c>
      <c r="F641" s="42" t="s">
        <v>24</v>
      </c>
      <c r="G641" s="22" t="s">
        <v>25</v>
      </c>
      <c r="H641" s="37">
        <v>0.164157142857143</v>
      </c>
      <c r="I641" s="3">
        <v>14</v>
      </c>
      <c r="J641" s="27">
        <v>1.2085927471946201E-3</v>
      </c>
      <c r="K641" s="27" t="str">
        <f>IF(OR(LEFT(G641,3)="SRM", LEFT(G641,3)="IRM", LEFT(G641,3)="CRM"),"", IF((J641*100/H641)&gt;5,"x",""))</f>
        <v/>
      </c>
      <c r="L641" s="26">
        <f>2*J641</f>
        <v>2.4171854943892401E-3</v>
      </c>
      <c r="M641" s="20"/>
      <c r="N641" s="20"/>
      <c r="O641" s="58" t="str">
        <f>IF(F641="Repeatability","---", SQRT(L641^2+(N641*H641*0.01)^2)+ABS(M641)*0.01*H641)</f>
        <v>---</v>
      </c>
      <c r="P641" s="6" t="str">
        <f>IF(F641="Repeatability","---", O641*100/H641)</f>
        <v>---</v>
      </c>
      <c r="Q641" s="31" t="str">
        <f>IF(F641="Repeatability", "n/a",IF(E641="MG_P_KG",6,IF(E641="G_P_100G",2,"n/a")))</f>
        <v>n/a</v>
      </c>
      <c r="R641" s="34" t="str">
        <f>IF(Q641="n/a","-",2*(H641*2^(1-0.5*LOG(H641/(10^Q641))))/100)</f>
        <v>-</v>
      </c>
      <c r="S641" s="3">
        <f>IF(F641="Intermed. Precision","---",IF(LOG(J641/2)&lt;0,10^(TRUNC(LOG(J641/2))-1), 10^(TRUNC(LOG(J641/2)))))</f>
        <v>1E-4</v>
      </c>
      <c r="T641" s="4">
        <f>2*SQRT(2)*J641</f>
        <v>3.4184165089367786E-3</v>
      </c>
      <c r="U641" s="22">
        <f>IF(F641="Repeatability",10*J641,"---")</f>
        <v>1.2085927471946201E-2</v>
      </c>
      <c r="V641" s="22" t="str">
        <f>IF(AND(U641&gt;H641,U641&lt;&gt;"---"),"x","")</f>
        <v/>
      </c>
      <c r="W641" s="52">
        <v>42101</v>
      </c>
    </row>
    <row r="642" spans="1:23" ht="25.5" customHeight="1">
      <c r="A642" s="65" t="s">
        <v>29</v>
      </c>
      <c r="B642" s="8" t="s">
        <v>182</v>
      </c>
      <c r="C642" s="61"/>
      <c r="D642" s="10" t="s">
        <v>174</v>
      </c>
      <c r="E642" s="3" t="s">
        <v>30</v>
      </c>
      <c r="F642" s="42" t="s">
        <v>23</v>
      </c>
      <c r="G642" s="22" t="s">
        <v>4</v>
      </c>
      <c r="H642" s="37">
        <v>2.81642857142857E-3</v>
      </c>
      <c r="I642" s="3">
        <v>14</v>
      </c>
      <c r="J642" s="27">
        <v>2.7904812692949101E-4</v>
      </c>
      <c r="K642" s="27" t="str">
        <f>IF(OR(LEFT(G642,3)="SRM", LEFT(G642,3)="IRM", LEFT(G642,3)="CRM"),"", IF((J642*100/H642)&gt;5,"x",""))</f>
        <v>x</v>
      </c>
      <c r="L642" s="26">
        <f>2*J642</f>
        <v>5.5809625385898202E-4</v>
      </c>
      <c r="M642" s="20"/>
      <c r="N642" s="20"/>
      <c r="O642" s="58">
        <f>IF(F642="Repeatability","---", SQRT(L642^2+(N642*H642*0.01)^2)+ABS(M642)*0.01*H642)</f>
        <v>5.5809625385898202E-4</v>
      </c>
      <c r="P642" s="6">
        <f>IF(F642="Repeatability","---", O642*100/H642)</f>
        <v>19.815743226035387</v>
      </c>
      <c r="Q642" s="31">
        <f>IF(F642="Repeatability", "n/a",IF(E642="MG_P_KG",6,IF(E642="G_P_100G",2,"n/a")))</f>
        <v>6</v>
      </c>
      <c r="R642" s="34">
        <f>IF(Q642="n/a","-",2*(H642*2^(1-0.5*LOG(H642/(10^Q642))))/100)</f>
        <v>2.1812593610891317E-3</v>
      </c>
      <c r="S642" s="3">
        <f>IF(F642="Intermed. Precision","---",IF(LOG(J642/2)&lt;0,10^(TRUNC(LOG(J642/2))-1), 10^(TRUNC(LOG(J642/2)))))</f>
        <v>1E-4</v>
      </c>
      <c r="T642" s="4">
        <f>2*SQRT(2)*J642</f>
        <v>7.8926729131699024E-4</v>
      </c>
      <c r="U642" s="22" t="str">
        <f>IF(F642="Repeatability",10*J642,"---")</f>
        <v>---</v>
      </c>
      <c r="V642" s="22" t="str">
        <f>IF(AND(U642&gt;H642,U642&lt;&gt;"---"),"x","")</f>
        <v/>
      </c>
      <c r="W642" s="52">
        <v>42101</v>
      </c>
    </row>
    <row r="643" spans="1:23" ht="25.5" customHeight="1">
      <c r="A643" s="65" t="s">
        <v>69</v>
      </c>
      <c r="B643" s="8" t="s">
        <v>182</v>
      </c>
      <c r="C643" s="61"/>
      <c r="D643" s="10" t="s">
        <v>174</v>
      </c>
      <c r="E643" s="3" t="s">
        <v>30</v>
      </c>
      <c r="F643" s="42" t="s">
        <v>23</v>
      </c>
      <c r="G643" s="22" t="s">
        <v>4</v>
      </c>
      <c r="H643" s="37">
        <v>5.4214285714285701E-3</v>
      </c>
      <c r="I643" s="3">
        <v>14</v>
      </c>
      <c r="J643" s="27">
        <v>9.0008134553018503E-4</v>
      </c>
      <c r="K643" s="27" t="str">
        <f>IF(OR(LEFT(G643,3)="SRM", LEFT(G643,3)="IRM", LEFT(G643,3)="CRM"),"", IF((J643*100/H643)&gt;5,"x",""))</f>
        <v>x</v>
      </c>
      <c r="L643" s="26">
        <f>2*J643</f>
        <v>1.8001626910603701E-3</v>
      </c>
      <c r="M643" s="20"/>
      <c r="N643" s="20"/>
      <c r="O643" s="58">
        <f>IF(F643="Repeatability","---", SQRT(L643^2+(N643*H643*0.01)^2)+ABS(M643)*0.01*H643)</f>
        <v>1.8001626910603701E-3</v>
      </c>
      <c r="P643" s="6">
        <f>IF(F643="Repeatability","---", O643*100/H643)</f>
        <v>33.20458191679208</v>
      </c>
      <c r="Q643" s="31">
        <f>IF(F643="Repeatability", "n/a",IF(E643="MG_P_KG",6,IF(E643="G_P_100G",2,"n/a")))</f>
        <v>6</v>
      </c>
      <c r="R643" s="34">
        <f>IF(Q643="n/a","-",2*(H643*2^(1-0.5*LOG(H643/(10^Q643))))/100)</f>
        <v>3.8046401268142815E-3</v>
      </c>
      <c r="S643" s="3">
        <f>IF(F643="Intermed. Precision","---",IF(LOG(J643/2)&lt;0,10^(TRUNC(LOG(J643/2))-1), 10^(TRUNC(LOG(J643/2)))))</f>
        <v>1E-4</v>
      </c>
      <c r="T643" s="4">
        <f>2*SQRT(2)*J643</f>
        <v>2.5458144921756236E-3</v>
      </c>
      <c r="U643" s="22" t="str">
        <f>IF(F643="Repeatability",10*J643,"---")</f>
        <v>---</v>
      </c>
      <c r="V643" s="22" t="str">
        <f>IF(AND(U643&gt;H643,U643&lt;&gt;"---"),"x","")</f>
        <v/>
      </c>
      <c r="W643" s="52">
        <v>42101</v>
      </c>
    </row>
    <row r="644" spans="1:23" ht="25.5" hidden="1" customHeight="1">
      <c r="A644" s="65" t="s">
        <v>104</v>
      </c>
      <c r="B644" s="8" t="s">
        <v>182</v>
      </c>
      <c r="C644" s="61"/>
      <c r="D644" s="10" t="s">
        <v>174</v>
      </c>
      <c r="E644" s="3" t="s">
        <v>30</v>
      </c>
      <c r="F644" s="42" t="s">
        <v>24</v>
      </c>
      <c r="G644" s="22" t="s">
        <v>25</v>
      </c>
      <c r="H644" s="37">
        <v>2.6632857142857101E-2</v>
      </c>
      <c r="I644" s="3">
        <v>14</v>
      </c>
      <c r="J644" s="27">
        <v>9.5300277319338605E-4</v>
      </c>
      <c r="K644" s="27" t="str">
        <f>IF(OR(LEFT(G644,3)="SRM", LEFT(G644,3)="IRM", LEFT(G644,3)="CRM"),"", IF((J644*100/H644)&gt;5,"x",""))</f>
        <v/>
      </c>
      <c r="L644" s="26">
        <f>2*J644</f>
        <v>1.9060055463867721E-3</v>
      </c>
      <c r="M644" s="20"/>
      <c r="N644" s="20"/>
      <c r="O644" s="58" t="str">
        <f>IF(F644="Repeatability","---", SQRT(L644^2+(N644*H644*0.01)^2)+ABS(M644)*0.01*H644)</f>
        <v>---</v>
      </c>
      <c r="P644" s="6" t="str">
        <f>IF(F644="Repeatability","---", O644*100/H644)</f>
        <v>---</v>
      </c>
      <c r="Q644" s="31" t="str">
        <f>IF(F644="Repeatability", "n/a",IF(E644="MG_P_KG",6,IF(E644="G_P_100G",2,"n/a")))</f>
        <v>n/a</v>
      </c>
      <c r="R644" s="34" t="str">
        <f>IF(Q644="n/a","-",2*(H644*2^(1-0.5*LOG(H644/(10^Q644))))/100)</f>
        <v>-</v>
      </c>
      <c r="S644" s="3">
        <f>IF(F644="Intermed. Precision","---",IF(LOG(J644/2)&lt;0,10^(TRUNC(LOG(J644/2))-1), 10^(TRUNC(LOG(J644/2)))))</f>
        <v>1E-4</v>
      </c>
      <c r="T644" s="4">
        <f>2*SQRT(2)*J644</f>
        <v>2.6954988936585145E-3</v>
      </c>
      <c r="U644" s="22">
        <f>IF(F644="Repeatability",10*J644,"---")</f>
        <v>9.5300277319338607E-3</v>
      </c>
      <c r="V644" s="22" t="str">
        <f>IF(AND(U644&gt;H644,U644&lt;&gt;"---"),"x","")</f>
        <v/>
      </c>
      <c r="W644" s="52">
        <v>42101</v>
      </c>
    </row>
    <row r="645" spans="1:23" ht="25.5" customHeight="1">
      <c r="A645" s="65" t="s">
        <v>61</v>
      </c>
      <c r="B645" s="8" t="s">
        <v>182</v>
      </c>
      <c r="C645" s="61"/>
      <c r="D645" s="10" t="s">
        <v>174</v>
      </c>
      <c r="E645" s="3" t="s">
        <v>30</v>
      </c>
      <c r="F645" s="42" t="s">
        <v>23</v>
      </c>
      <c r="G645" s="22" t="s">
        <v>4</v>
      </c>
      <c r="H645" s="37">
        <v>0.364042307692308</v>
      </c>
      <c r="I645" s="3">
        <v>13</v>
      </c>
      <c r="J645" s="27">
        <v>8.9928279521473697E-2</v>
      </c>
      <c r="K645" s="27" t="str">
        <f>IF(OR(LEFT(G645,3)="SRM", LEFT(G645,3)="IRM", LEFT(G645,3)="CRM"),"", IF((J645*100/H645)&gt;5,"x",""))</f>
        <v>x</v>
      </c>
      <c r="L645" s="26">
        <f>2*J645</f>
        <v>0.17985655904294739</v>
      </c>
      <c r="M645" s="20"/>
      <c r="N645" s="20"/>
      <c r="O645" s="58">
        <f>IF(F645="Repeatability","---", SQRT(L645^2+(N645*H645*0.01)^2)+ABS(M645)*0.01*H645)</f>
        <v>0.17985655904294739</v>
      </c>
      <c r="P645" s="6">
        <f>IF(F645="Repeatability","---", O645*100/H645)</f>
        <v>49.405400208308713</v>
      </c>
      <c r="Q645" s="31">
        <f>IF(F645="Repeatability", "n/a",IF(E645="MG_P_KG",6,IF(E645="G_P_100G",2,"n/a")))</f>
        <v>6</v>
      </c>
      <c r="R645" s="34">
        <f>IF(Q645="n/a","-",2*(H645*2^(1-0.5*LOG(H645/(10^Q645))))/100)</f>
        <v>0.13562978211749946</v>
      </c>
      <c r="S645" s="3">
        <f>IF(F645="Intermed. Precision","---",IF(LOG(J645/2)&lt;0,10^(TRUNC(LOG(J645/2))-1), 10^(TRUNC(LOG(J645/2)))))</f>
        <v>0.01</v>
      </c>
      <c r="T645" s="4">
        <f>2*SQRT(2)*J645</f>
        <v>0.25435558508029354</v>
      </c>
      <c r="U645" s="22" t="str">
        <f>IF(F645="Repeatability",10*J645,"---")</f>
        <v>---</v>
      </c>
      <c r="V645" s="22" t="str">
        <f>IF(AND(U645&gt;H645,U645&lt;&gt;"---"),"x","")</f>
        <v/>
      </c>
      <c r="W645" s="52">
        <v>42101</v>
      </c>
    </row>
    <row r="646" spans="1:23" ht="25.5" hidden="1" customHeight="1">
      <c r="A646" s="65" t="s">
        <v>102</v>
      </c>
      <c r="B646" s="8" t="s">
        <v>182</v>
      </c>
      <c r="C646" s="61"/>
      <c r="D646" s="10" t="s">
        <v>174</v>
      </c>
      <c r="E646" s="3" t="s">
        <v>30</v>
      </c>
      <c r="F646" s="19" t="s">
        <v>24</v>
      </c>
      <c r="G646" s="22" t="s">
        <v>25</v>
      </c>
      <c r="H646" s="37">
        <v>9.2269230769230805E-3</v>
      </c>
      <c r="I646" s="3">
        <v>13</v>
      </c>
      <c r="J646" s="27">
        <v>4.2682639237841101E-4</v>
      </c>
      <c r="K646" s="27" t="str">
        <f>IF(OR(LEFT(G646,3)="SRM", LEFT(G646,3)="IRM", LEFT(G646,3)="CRM"),"", IF((J646*100/H646)&gt;5,"x",""))</f>
        <v/>
      </c>
      <c r="L646" s="26">
        <f>2*J646</f>
        <v>8.5365278475682202E-4</v>
      </c>
      <c r="M646" s="20"/>
      <c r="N646" s="20"/>
      <c r="O646" s="58" t="str">
        <f>IF(F646="Repeatability","---", SQRT(L646^2+(N646*H646*0.01)^2)+ABS(M646)*0.01*H646)</f>
        <v>---</v>
      </c>
      <c r="P646" s="6" t="str">
        <f>IF(F646="Repeatability","---", O646*100/H646)</f>
        <v>---</v>
      </c>
      <c r="Q646" s="31" t="str">
        <f>IF(F646="Repeatability", "n/a",IF(E646="MG_P_KG",6,IF(E646="G_P_100G",2,"n/a")))</f>
        <v>n/a</v>
      </c>
      <c r="R646" s="34" t="str">
        <f>IF(Q646="n/a","-",2*(H646*2^(1-0.5*LOG(H646/(10^Q646))))/100)</f>
        <v>-</v>
      </c>
      <c r="S646" s="3">
        <f>IF(F646="Intermed. Precision","---",IF(LOG(J646/2)&lt;0,10^(TRUNC(LOG(J646/2))-1), 10^(TRUNC(LOG(J646/2)))))</f>
        <v>1E-4</v>
      </c>
      <c r="T646" s="4">
        <f>2*SQRT(2)*J646</f>
        <v>1.2072473457606582E-3</v>
      </c>
      <c r="U646" s="22">
        <f>IF(F646="Repeatability",10*J646,"---")</f>
        <v>4.2682639237841104E-3</v>
      </c>
      <c r="V646" s="22" t="str">
        <f>IF(AND(U646&gt;H646,U646&lt;&gt;"---"),"x","")</f>
        <v/>
      </c>
      <c r="W646" s="52">
        <v>42101</v>
      </c>
    </row>
    <row r="647" spans="1:23" ht="25.5" hidden="1" customHeight="1">
      <c r="A647" s="65" t="s">
        <v>79</v>
      </c>
      <c r="B647" s="8" t="s">
        <v>182</v>
      </c>
      <c r="C647" s="61"/>
      <c r="D647" s="10" t="s">
        <v>174</v>
      </c>
      <c r="E647" s="3" t="s">
        <v>30</v>
      </c>
      <c r="F647" s="42" t="s">
        <v>24</v>
      </c>
      <c r="G647" s="22" t="s">
        <v>25</v>
      </c>
      <c r="H647" s="37">
        <v>2.3769230769230799E-3</v>
      </c>
      <c r="I647" s="3">
        <v>13</v>
      </c>
      <c r="J647" s="27">
        <v>4.78044896507559E-4</v>
      </c>
      <c r="K647" s="27" t="str">
        <f>IF(OR(LEFT(G647,3)="SRM", LEFT(G647,3)="IRM", LEFT(G647,3)="CRM"),"", IF((J647*100/H647)&gt;5,"x",""))</f>
        <v>x</v>
      </c>
      <c r="L647" s="26">
        <f>2*J647</f>
        <v>9.5608979301511801E-4</v>
      </c>
      <c r="M647" s="20"/>
      <c r="N647" s="20"/>
      <c r="O647" s="58" t="str">
        <f>IF(F647="Repeatability","---", SQRT(L647^2+(N647*H647*0.01)^2)+ABS(M647)*0.01*H647)</f>
        <v>---</v>
      </c>
      <c r="P647" s="6" t="str">
        <f>IF(F647="Repeatability","---", O647*100/H647)</f>
        <v>---</v>
      </c>
      <c r="Q647" s="31" t="str">
        <f>IF(F647="Repeatability", "n/a",IF(E647="MG_P_KG",6,IF(E647="G_P_100G",2,"n/a")))</f>
        <v>n/a</v>
      </c>
      <c r="R647" s="34" t="str">
        <f>IF(Q647="n/a","-",2*(H647*2^(1-0.5*LOG(H647/(10^Q647))))/100)</f>
        <v>-</v>
      </c>
      <c r="S647" s="3">
        <f>IF(F647="Intermed. Precision","---",IF(LOG(J647/2)&lt;0,10^(TRUNC(LOG(J647/2))-1), 10^(TRUNC(LOG(J647/2)))))</f>
        <v>1E-4</v>
      </c>
      <c r="T647" s="4">
        <f>2*SQRT(2)*J647</f>
        <v>1.3521151521284653E-3</v>
      </c>
      <c r="U647" s="22">
        <f>IF(F647="Repeatability",10*J647,"---")</f>
        <v>4.7804489650755903E-3</v>
      </c>
      <c r="V647" s="22" t="str">
        <f>IF(AND(U647&gt;H647,U647&lt;&gt;"---"),"x","")</f>
        <v>x</v>
      </c>
      <c r="W647" s="52">
        <v>42101</v>
      </c>
    </row>
    <row r="648" spans="1:23" ht="25.5" hidden="1" customHeight="1">
      <c r="A648" s="65" t="s">
        <v>120</v>
      </c>
      <c r="B648" s="8" t="s">
        <v>182</v>
      </c>
      <c r="C648" s="61"/>
      <c r="D648" s="10" t="s">
        <v>174</v>
      </c>
      <c r="E648" s="3" t="s">
        <v>30</v>
      </c>
      <c r="F648" s="42" t="s">
        <v>24</v>
      </c>
      <c r="G648" s="22" t="s">
        <v>25</v>
      </c>
      <c r="H648" s="37">
        <v>3.7623076923076898E-3</v>
      </c>
      <c r="I648" s="3">
        <v>13</v>
      </c>
      <c r="J648" s="27">
        <v>2.76600239167815E-4</v>
      </c>
      <c r="K648" s="27" t="str">
        <f>IF(OR(LEFT(G648,3)="SRM", LEFT(G648,3)="IRM", LEFT(G648,3)="CRM"),"", IF((J648*100/H648)&gt;5,"x",""))</f>
        <v>x</v>
      </c>
      <c r="L648" s="26">
        <f>2*J648</f>
        <v>5.5320047833563001E-4</v>
      </c>
      <c r="M648" s="20"/>
      <c r="N648" s="20"/>
      <c r="O648" s="58" t="str">
        <f>IF(F648="Repeatability","---", SQRT(L648^2+(N648*H648*0.01)^2)+ABS(M648)*0.01*H648)</f>
        <v>---</v>
      </c>
      <c r="P648" s="6" t="str">
        <f>IF(F648="Repeatability","---", O648*100/H648)</f>
        <v>---</v>
      </c>
      <c r="Q648" s="31" t="str">
        <f>IF(F648="Repeatability", "n/a",IF(E648="MG_P_KG",6,IF(E648="G_P_100G",2,"n/a")))</f>
        <v>n/a</v>
      </c>
      <c r="R648" s="34" t="str">
        <f>IF(Q648="n/a","-",2*(H648*2^(1-0.5*LOG(H648/(10^Q648))))/100)</f>
        <v>-</v>
      </c>
      <c r="S648" s="3">
        <f>IF(F648="Intermed. Precision","---",IF(LOG(J648/2)&lt;0,10^(TRUNC(LOG(J648/2))-1), 10^(TRUNC(LOG(J648/2)))))</f>
        <v>1E-4</v>
      </c>
      <c r="T648" s="4">
        <f>2*SQRT(2)*J648</f>
        <v>7.8234361917353158E-4</v>
      </c>
      <c r="U648" s="22">
        <f>IF(F648="Repeatability",10*J648,"---")</f>
        <v>2.76600239167815E-3</v>
      </c>
      <c r="V648" s="22" t="str">
        <f>IF(AND(U648&gt;H648,U648&lt;&gt;"---"),"x","")</f>
        <v/>
      </c>
      <c r="W648" s="52">
        <v>42101</v>
      </c>
    </row>
    <row r="649" spans="1:23" ht="25.5" hidden="1" customHeight="1">
      <c r="A649" s="65" t="s">
        <v>80</v>
      </c>
      <c r="B649" s="8" t="s">
        <v>182</v>
      </c>
      <c r="C649" s="61"/>
      <c r="D649" s="10" t="s">
        <v>174</v>
      </c>
      <c r="E649" s="3" t="s">
        <v>30</v>
      </c>
      <c r="F649" s="42" t="s">
        <v>24</v>
      </c>
      <c r="G649" s="22" t="s">
        <v>25</v>
      </c>
      <c r="H649" s="37">
        <v>6.95666666666667E-3</v>
      </c>
      <c r="I649" s="3">
        <v>12</v>
      </c>
      <c r="J649" s="27">
        <v>9.9290608820774102E-4</v>
      </c>
      <c r="K649" s="27" t="str">
        <f>IF(OR(LEFT(G649,3)="SRM", LEFT(G649,3)="IRM", LEFT(G649,3)="CRM"),"", IF((J649*100/H649)&gt;5,"x",""))</f>
        <v>x</v>
      </c>
      <c r="L649" s="26">
        <f>2*J649</f>
        <v>1.985812176415482E-3</v>
      </c>
      <c r="M649" s="20"/>
      <c r="N649" s="20"/>
      <c r="O649" s="58" t="str">
        <f>IF(F649="Repeatability","---", SQRT(L649^2+(N649*H649*0.01)^2)+ABS(M649)*0.01*H649)</f>
        <v>---</v>
      </c>
      <c r="P649" s="6" t="str">
        <f>IF(F649="Repeatability","---", O649*100/H649)</f>
        <v>---</v>
      </c>
      <c r="Q649" s="31" t="str">
        <f>IF(F649="Repeatability", "n/a",IF(E649="MG_P_KG",6,IF(E649="G_P_100G",2,"n/a")))</f>
        <v>n/a</v>
      </c>
      <c r="R649" s="34" t="str">
        <f>IF(Q649="n/a","-",2*(H649*2^(1-0.5*LOG(H649/(10^Q649))))/100)</f>
        <v>-</v>
      </c>
      <c r="S649" s="3">
        <f>IF(F649="Intermed. Precision","---",IF(LOG(J649/2)&lt;0,10^(TRUNC(LOG(J649/2))-1), 10^(TRUNC(LOG(J649/2)))))</f>
        <v>1E-4</v>
      </c>
      <c r="T649" s="4">
        <f>2*SQRT(2)*J649</f>
        <v>2.8083625122124083E-3</v>
      </c>
      <c r="U649" s="22">
        <f>IF(F649="Repeatability",10*J649,"---")</f>
        <v>9.9290608820774111E-3</v>
      </c>
      <c r="V649" s="22" t="str">
        <f>IF(AND(U649&gt;H649,U649&lt;&gt;"---"),"x","")</f>
        <v>x</v>
      </c>
      <c r="W649" s="52">
        <v>42101</v>
      </c>
    </row>
    <row r="650" spans="1:23" ht="25.5" customHeight="1">
      <c r="A650" s="65" t="s">
        <v>128</v>
      </c>
      <c r="B650" s="8" t="s">
        <v>182</v>
      </c>
      <c r="C650" s="61"/>
      <c r="D650" s="10" t="s">
        <v>174</v>
      </c>
      <c r="E650" s="3" t="s">
        <v>30</v>
      </c>
      <c r="F650" s="42" t="s">
        <v>23</v>
      </c>
      <c r="G650" s="22" t="s">
        <v>4</v>
      </c>
      <c r="H650" s="37">
        <v>3.1158333333333298E-3</v>
      </c>
      <c r="I650" s="3">
        <v>12</v>
      </c>
      <c r="J650" s="27">
        <v>8.7771008881065097E-4</v>
      </c>
      <c r="K650" s="27" t="str">
        <f>IF(OR(LEFT(G650,3)="SRM", LEFT(G650,3)="IRM", LEFT(G650,3)="CRM"),"", IF((J650*100/H650)&gt;5,"x",""))</f>
        <v>x</v>
      </c>
      <c r="L650" s="26">
        <f>2*J650</f>
        <v>1.7554201776213019E-3</v>
      </c>
      <c r="M650" s="20"/>
      <c r="N650" s="20"/>
      <c r="O650" s="58">
        <f>IF(F650="Repeatability","---", SQRT(L650^2+(N650*H650*0.01)^2)+ABS(M650)*0.01*H650)</f>
        <v>1.7554201776213019E-3</v>
      </c>
      <c r="P650" s="6">
        <f>IF(F650="Repeatability","---", O650*100/H650)</f>
        <v>56.338705887819323</v>
      </c>
      <c r="Q650" s="31">
        <f>IF(F650="Repeatability", "n/a",IF(E650="MG_P_KG",6,IF(E650="G_P_100G",2,"n/a")))</f>
        <v>6</v>
      </c>
      <c r="R650" s="34">
        <f>IF(Q650="n/a","-",2*(H650*2^(1-0.5*LOG(H650/(10^Q650))))/100)</f>
        <v>2.3767246388109193E-3</v>
      </c>
      <c r="S650" s="3">
        <f>IF(F650="Intermed. Precision","---",IF(LOG(J650/2)&lt;0,10^(TRUNC(LOG(J650/2))-1), 10^(TRUNC(LOG(J650/2)))))</f>
        <v>1E-4</v>
      </c>
      <c r="T650" s="4">
        <f>2*SQRT(2)*J650</f>
        <v>2.482539022855433E-3</v>
      </c>
      <c r="U650" s="22" t="str">
        <f>IF(F650="Repeatability",10*J650,"---")</f>
        <v>---</v>
      </c>
      <c r="V650" s="22" t="str">
        <f>IF(AND(U650&gt;H650,U650&lt;&gt;"---"),"x","")</f>
        <v/>
      </c>
      <c r="W650" s="52">
        <v>42101</v>
      </c>
    </row>
    <row r="651" spans="1:23" ht="25.5" customHeight="1">
      <c r="A651" s="65" t="s">
        <v>122</v>
      </c>
      <c r="B651" s="8" t="s">
        <v>182</v>
      </c>
      <c r="C651" s="61"/>
      <c r="D651" s="10" t="s">
        <v>174</v>
      </c>
      <c r="E651" s="3" t="s">
        <v>30</v>
      </c>
      <c r="F651" s="42" t="s">
        <v>23</v>
      </c>
      <c r="G651" s="22" t="s">
        <v>4</v>
      </c>
      <c r="H651" s="37">
        <v>2.90454545454545E-3</v>
      </c>
      <c r="I651" s="3">
        <v>11</v>
      </c>
      <c r="J651" s="27">
        <v>1.1022415178337101E-3</v>
      </c>
      <c r="K651" s="27" t="str">
        <f>IF(OR(LEFT(G651,3)="SRM", LEFT(G651,3)="IRM", LEFT(G651,3)="CRM"),"", IF((J651*100/H651)&gt;5,"x",""))</f>
        <v>x</v>
      </c>
      <c r="L651" s="26">
        <f>2*J651</f>
        <v>2.2044830356674201E-3</v>
      </c>
      <c r="M651" s="20"/>
      <c r="N651" s="20"/>
      <c r="O651" s="58">
        <f>IF(F651="Repeatability","---", SQRT(L651^2+(N651*H651*0.01)^2)+ABS(M651)*0.01*H651)</f>
        <v>2.2044830356674201E-3</v>
      </c>
      <c r="P651" s="6">
        <f>IF(F651="Repeatability","---", O651*100/H651)</f>
        <v>75.897694498721933</v>
      </c>
      <c r="Q651" s="31">
        <f>IF(F651="Repeatability", "n/a",IF(E651="MG_P_KG",6,IF(E651="G_P_100G",2,"n/a")))</f>
        <v>6</v>
      </c>
      <c r="R651" s="34">
        <f>IF(Q651="n/a","-",2*(H651*2^(1-0.5*LOG(H651/(10^Q651))))/100)</f>
        <v>2.2390971558115843E-3</v>
      </c>
      <c r="S651" s="3">
        <f>IF(F651="Intermed. Precision","---",IF(LOG(J651/2)&lt;0,10^(TRUNC(LOG(J651/2))-1), 10^(TRUNC(LOG(J651/2)))))</f>
        <v>1E-4</v>
      </c>
      <c r="T651" s="4">
        <f>2*SQRT(2)*J651</f>
        <v>3.1176098070622772E-3</v>
      </c>
      <c r="U651" s="22" t="str">
        <f>IF(F651="Repeatability",10*J651,"---")</f>
        <v>---</v>
      </c>
      <c r="V651" s="22" t="str">
        <f>IF(AND(U651&gt;H651,U651&lt;&gt;"---"),"x","")</f>
        <v/>
      </c>
      <c r="W651" s="52">
        <v>42101</v>
      </c>
    </row>
    <row r="652" spans="1:23" ht="25.5" customHeight="1">
      <c r="A652" s="65" t="s">
        <v>103</v>
      </c>
      <c r="B652" s="8" t="s">
        <v>182</v>
      </c>
      <c r="C652" s="61"/>
      <c r="D652" s="10" t="s">
        <v>174</v>
      </c>
      <c r="E652" s="3" t="s">
        <v>30</v>
      </c>
      <c r="F652" s="42" t="s">
        <v>23</v>
      </c>
      <c r="G652" s="22" t="s">
        <v>4</v>
      </c>
      <c r="H652" s="37">
        <v>0.11325300000000001</v>
      </c>
      <c r="I652" s="3">
        <v>10</v>
      </c>
      <c r="J652" s="27">
        <v>2.1967817369961899E-3</v>
      </c>
      <c r="K652" s="27" t="str">
        <f>IF(OR(LEFT(G652,3)="SRM", LEFT(G652,3)="IRM", LEFT(G652,3)="CRM"),"", IF((J652*100/H652)&gt;5,"x",""))</f>
        <v/>
      </c>
      <c r="L652" s="26">
        <f>2*J652</f>
        <v>4.3935634739923797E-3</v>
      </c>
      <c r="M652" s="20"/>
      <c r="N652" s="20"/>
      <c r="O652" s="58">
        <f>IF(F652="Repeatability","---", SQRT(L652^2+(N652*H652*0.01)^2)+ABS(M652)*0.01*H652)</f>
        <v>4.3935634739923797E-3</v>
      </c>
      <c r="P652" s="6">
        <f>IF(F652="Repeatability","---", O652*100/H652)</f>
        <v>3.8794234801659817</v>
      </c>
      <c r="Q652" s="31">
        <f>IF(F652="Repeatability", "n/a",IF(E652="MG_P_KG",6,IF(E652="G_P_100G",2,"n/a")))</f>
        <v>6</v>
      </c>
      <c r="R652" s="34">
        <f>IF(Q652="n/a","-",2*(H652*2^(1-0.5*LOG(H652/(10^Q652))))/100)</f>
        <v>5.0301321915233517E-2</v>
      </c>
      <c r="S652" s="3">
        <f>IF(F652="Intermed. Precision","---",IF(LOG(J652/2)&lt;0,10^(TRUNC(LOG(J652/2))-1), 10^(TRUNC(LOG(J652/2)))))</f>
        <v>1E-3</v>
      </c>
      <c r="T652" s="4">
        <f>2*SQRT(2)*J652</f>
        <v>6.2134370520670751E-3</v>
      </c>
      <c r="U652" s="22" t="str">
        <f>IF(F652="Repeatability",10*J652,"---")</f>
        <v>---</v>
      </c>
      <c r="V652" s="22" t="str">
        <f>IF(AND(U652&gt;H652,U652&lt;&gt;"---"),"x","")</f>
        <v/>
      </c>
      <c r="W652" s="52">
        <v>42101</v>
      </c>
    </row>
    <row r="653" spans="1:23" ht="25.5" hidden="1" customHeight="1">
      <c r="A653" s="65" t="s">
        <v>70</v>
      </c>
      <c r="B653" s="8" t="s">
        <v>182</v>
      </c>
      <c r="C653" s="61"/>
      <c r="D653" s="10" t="s">
        <v>174</v>
      </c>
      <c r="E653" s="3" t="s">
        <v>30</v>
      </c>
      <c r="F653" s="42" t="s">
        <v>24</v>
      </c>
      <c r="G653" s="22" t="s">
        <v>25</v>
      </c>
      <c r="H653" s="37">
        <v>4.9624999999999999E-3</v>
      </c>
      <c r="I653" s="3">
        <v>8</v>
      </c>
      <c r="J653" s="27">
        <v>9.4627229167930295E-4</v>
      </c>
      <c r="K653" s="27" t="str">
        <f>IF(OR(LEFT(G653,3)="SRM", LEFT(G653,3)="IRM", LEFT(G653,3)="CRM"),"", IF((J653*100/H653)&gt;5,"x",""))</f>
        <v>x</v>
      </c>
      <c r="L653" s="26">
        <f>2*J653</f>
        <v>1.8925445833586059E-3</v>
      </c>
      <c r="M653" s="20"/>
      <c r="N653" s="20"/>
      <c r="O653" s="58" t="str">
        <f>IF(F653="Repeatability","---", SQRT(L653^2+(N653*H653*0.01)^2)+ABS(M653)*0.01*H653)</f>
        <v>---</v>
      </c>
      <c r="P653" s="6" t="str">
        <f>IF(F653="Repeatability","---", O653*100/H653)</f>
        <v>---</v>
      </c>
      <c r="Q653" s="31" t="str">
        <f>IF(F653="Repeatability", "n/a",IF(E653="MG_P_KG",6,IF(E653="G_P_100G",2,"n/a")))</f>
        <v>n/a</v>
      </c>
      <c r="R653" s="34" t="str">
        <f>IF(Q653="n/a","-",2*(H653*2^(1-0.5*LOG(H653/(10^Q653))))/100)</f>
        <v>-</v>
      </c>
      <c r="S653" s="3">
        <f>IF(F653="Intermed. Precision","---",IF(LOG(J653/2)&lt;0,10^(TRUNC(LOG(J653/2))-1), 10^(TRUNC(LOG(J653/2)))))</f>
        <v>1E-4</v>
      </c>
      <c r="T653" s="4">
        <f>2*SQRT(2)*J653</f>
        <v>2.6764622171814791E-3</v>
      </c>
      <c r="U653" s="22">
        <f>IF(F653="Repeatability",10*J653,"---")</f>
        <v>9.4627229167930302E-3</v>
      </c>
      <c r="V653" s="22" t="str">
        <f>IF(AND(U653&gt;H653,U653&lt;&gt;"---"),"x","")</f>
        <v>x</v>
      </c>
      <c r="W653" s="52">
        <v>42101</v>
      </c>
    </row>
    <row r="654" spans="1:23" ht="25.5" hidden="1" customHeight="1">
      <c r="A654" s="65" t="s">
        <v>129</v>
      </c>
      <c r="B654" s="8" t="s">
        <v>182</v>
      </c>
      <c r="C654" s="61"/>
      <c r="D654" s="10" t="s">
        <v>174</v>
      </c>
      <c r="E654" s="3" t="s">
        <v>30</v>
      </c>
      <c r="F654" s="42" t="s">
        <v>24</v>
      </c>
      <c r="G654" s="46" t="s">
        <v>25</v>
      </c>
      <c r="H654" s="37">
        <v>6.97142857142857E-4</v>
      </c>
      <c r="I654" s="3">
        <v>7</v>
      </c>
      <c r="J654" s="27">
        <v>5.7383422195414103E-5</v>
      </c>
      <c r="K654" s="27" t="str">
        <f>IF(OR(LEFT(G654,3)="SRM", LEFT(G654,3)="IRM", LEFT(G654,3)="CRM"),"", IF((J654*100/H654)&gt;5,"x",""))</f>
        <v>x</v>
      </c>
      <c r="L654" s="26">
        <f>2*J654</f>
        <v>1.1476684439082821E-4</v>
      </c>
      <c r="M654" s="20"/>
      <c r="N654" s="20"/>
      <c r="O654" s="58" t="str">
        <f>IF(F654="Repeatability","---", SQRT(L654^2+(N654*H654*0.01)^2)+ABS(M654)*0.01*H654)</f>
        <v>---</v>
      </c>
      <c r="P654" s="6" t="str">
        <f>IF(F654="Repeatability","---", O654*100/H654)</f>
        <v>---</v>
      </c>
      <c r="Q654" s="31" t="str">
        <f>IF(F654="Repeatability", "n/a",IF(E654="MG_P_KG",6,IF(E654="G_P_100G",2,"n/a")))</f>
        <v>n/a</v>
      </c>
      <c r="R654" s="34" t="str">
        <f>IF(Q654="n/a","-",2*(H654*2^(1-0.5*LOG(H654/(10^Q654))))/100)</f>
        <v>-</v>
      </c>
      <c r="S654" s="3">
        <f>IF(F654="Intermed. Precision","---",IF(LOG(J654/2)&lt;0,10^(TRUNC(LOG(J654/2))-1), 10^(TRUNC(LOG(J654/2)))))</f>
        <v>1.0000000000000001E-5</v>
      </c>
      <c r="T654" s="4">
        <f>2*SQRT(2)*J654</f>
        <v>1.6230482784827184E-4</v>
      </c>
      <c r="U654" s="22">
        <f>IF(F654="Repeatability",10*J654,"---")</f>
        <v>5.73834221954141E-4</v>
      </c>
      <c r="V654" s="22" t="str">
        <f>IF(AND(U654&gt;H654,U654&lt;&gt;"---"),"x","")</f>
        <v/>
      </c>
      <c r="W654" s="52">
        <v>42101</v>
      </c>
    </row>
    <row r="655" spans="1:23" ht="25.5" customHeight="1">
      <c r="A655" s="65" t="s">
        <v>26</v>
      </c>
      <c r="B655" s="8" t="s">
        <v>334</v>
      </c>
      <c r="C655" s="61"/>
      <c r="D655" s="10" t="s">
        <v>174</v>
      </c>
      <c r="E655" s="3" t="s">
        <v>30</v>
      </c>
      <c r="F655" s="42" t="s">
        <v>23</v>
      </c>
      <c r="G655" s="22" t="s">
        <v>177</v>
      </c>
      <c r="H655" s="37">
        <v>0.51605272407732905</v>
      </c>
      <c r="I655" s="3">
        <v>569</v>
      </c>
      <c r="J655" s="27">
        <v>1.63861317542962E-2</v>
      </c>
      <c r="K655" s="27" t="str">
        <f>IF(OR(LEFT(G655,3)="SRM", LEFT(G655,3)="IRM", LEFT(G655,3)="CRM"),"", IF((J655*100/H655)&gt;5,"x",""))</f>
        <v/>
      </c>
      <c r="L655" s="26">
        <f>2*J655</f>
        <v>3.27722635085924E-2</v>
      </c>
      <c r="M655" s="20"/>
      <c r="N655" s="20"/>
      <c r="O655" s="58">
        <f>IF(F655="Repeatability","---", SQRT(L655^2+(N655*H655*0.01)^2)+ABS(M655)*0.01*H655)</f>
        <v>3.27722635085924E-2</v>
      </c>
      <c r="P655" s="6">
        <f>IF(F655="Repeatability","---", O655*100/H655)</f>
        <v>6.3505649674046811</v>
      </c>
      <c r="Q655" s="31">
        <f>IF(F655="Repeatability", "n/a",IF(E655="MG_P_KG",6,IF(E655="G_P_100G",2,"n/a")))</f>
        <v>6</v>
      </c>
      <c r="R655" s="34">
        <f>IF(Q655="n/a","-",2*(H655*2^(1-0.5*LOG(H655/(10^Q655))))/100)</f>
        <v>0.18242649075372802</v>
      </c>
      <c r="S655" s="3">
        <f>IF(F655="Intermed. Precision","---",IF(LOG(J655/2)&lt;0,10^(TRUNC(LOG(J655/2))-1), 10^(TRUNC(LOG(J655/2)))))</f>
        <v>1E-3</v>
      </c>
      <c r="T655" s="4">
        <f>2*SQRT(2)*J655</f>
        <v>4.6346979523516248E-2</v>
      </c>
      <c r="U655" s="22" t="str">
        <f>IF(F655="Repeatability",10*J655,"---")</f>
        <v>---</v>
      </c>
      <c r="V655" s="22" t="str">
        <f>IF(AND(U655&gt;H655,U655&lt;&gt;"---"),"x","")</f>
        <v/>
      </c>
      <c r="W655" s="52">
        <v>42411</v>
      </c>
    </row>
    <row r="656" spans="1:23" ht="25.5" hidden="1" customHeight="1">
      <c r="A656" s="65" t="s">
        <v>67</v>
      </c>
      <c r="B656" s="8" t="s">
        <v>334</v>
      </c>
      <c r="C656" s="61"/>
      <c r="D656" s="10" t="s">
        <v>174</v>
      </c>
      <c r="E656" s="3" t="s">
        <v>30</v>
      </c>
      <c r="F656" s="42" t="s">
        <v>24</v>
      </c>
      <c r="G656" s="22" t="s">
        <v>25</v>
      </c>
      <c r="H656" s="37">
        <v>0.231069815789474</v>
      </c>
      <c r="I656" s="3">
        <v>380</v>
      </c>
      <c r="J656" s="27">
        <v>2.3183692374280302E-3</v>
      </c>
      <c r="K656" s="27" t="str">
        <f>IF(OR(LEFT(G656,3)="SRM", LEFT(G656,3)="IRM", LEFT(G656,3)="CRM"),"", IF((J656*100/H656)&gt;5,"x",""))</f>
        <v/>
      </c>
      <c r="L656" s="26">
        <f>2*J656</f>
        <v>4.6367384748560603E-3</v>
      </c>
      <c r="M656" s="20"/>
      <c r="N656" s="20"/>
      <c r="O656" s="58" t="str">
        <f>IF(F656="Repeatability","---", SQRT(L656^2+(N656*H656*0.01)^2)+ABS(M656)*0.01*H656)</f>
        <v>---</v>
      </c>
      <c r="P656" s="6" t="str">
        <f>IF(F656="Repeatability","---", O656*100/H656)</f>
        <v>---</v>
      </c>
      <c r="Q656" s="31" t="str">
        <f>IF(F656="Repeatability", "n/a",IF(E656="MG_P_KG",6,IF(E656="G_P_100G",2,"n/a")))</f>
        <v>n/a</v>
      </c>
      <c r="R656" s="34" t="str">
        <f>IF(Q656="n/a","-",2*(H656*2^(1-0.5*LOG(H656/(10^Q656))))/100)</f>
        <v>-</v>
      </c>
      <c r="S656" s="3">
        <f>IF(F656="Intermed. Precision","---",IF(LOG(J656/2)&lt;0,10^(TRUNC(LOG(J656/2))-1), 10^(TRUNC(LOG(J656/2)))))</f>
        <v>1E-3</v>
      </c>
      <c r="T656" s="4">
        <f>2*SQRT(2)*J656</f>
        <v>6.5573384363185813E-3</v>
      </c>
      <c r="U656" s="22">
        <f>IF(F656="Repeatability",10*J656,"---")</f>
        <v>2.31836923742803E-2</v>
      </c>
      <c r="V656" s="22" t="str">
        <f>IF(AND(U656&gt;H656,U656&lt;&gt;"---"),"x","")</f>
        <v/>
      </c>
      <c r="W656" s="52">
        <v>42391</v>
      </c>
    </row>
    <row r="657" spans="1:23" ht="25.5" hidden="1" customHeight="1">
      <c r="A657" s="65" t="s">
        <v>71</v>
      </c>
      <c r="B657" s="8" t="s">
        <v>334</v>
      </c>
      <c r="C657" s="61"/>
      <c r="D657" s="10" t="s">
        <v>174</v>
      </c>
      <c r="E657" s="3" t="s">
        <v>30</v>
      </c>
      <c r="F657" s="42" t="s">
        <v>24</v>
      </c>
      <c r="G657" s="22" t="s">
        <v>25</v>
      </c>
      <c r="H657" s="37">
        <v>6.7057849056603794E-2</v>
      </c>
      <c r="I657" s="3">
        <v>265</v>
      </c>
      <c r="J657" s="27">
        <v>1.20286474090218E-3</v>
      </c>
      <c r="K657" s="27" t="str">
        <f>IF(OR(LEFT(G657,3)="SRM", LEFT(G657,3)="IRM", LEFT(G657,3)="CRM"),"", IF((J657*100/H657)&gt;5,"x",""))</f>
        <v/>
      </c>
      <c r="L657" s="26">
        <f>2*J657</f>
        <v>2.40572948180436E-3</v>
      </c>
      <c r="M657" s="20"/>
      <c r="N657" s="20"/>
      <c r="O657" s="58" t="str">
        <f>IF(F657="Repeatability","---", SQRT(L657^2+(N657*H657*0.01)^2)+ABS(M657)*0.01*H657)</f>
        <v>---</v>
      </c>
      <c r="P657" s="6" t="str">
        <f>IF(F657="Repeatability","---", O657*100/H657)</f>
        <v>---</v>
      </c>
      <c r="Q657" s="31" t="str">
        <f>IF(F657="Repeatability", "n/a",IF(E657="MG_P_KG",6,IF(E657="G_P_100G",2,"n/a")))</f>
        <v>n/a</v>
      </c>
      <c r="R657" s="34" t="str">
        <f>IF(Q657="n/a","-",2*(H657*2^(1-0.5*LOG(H657/(10^Q657))))/100)</f>
        <v>-</v>
      </c>
      <c r="S657" s="3">
        <f>IF(F657="Intermed. Precision","---",IF(LOG(J657/2)&lt;0,10^(TRUNC(LOG(J657/2))-1), 10^(TRUNC(LOG(J657/2)))))</f>
        <v>1E-4</v>
      </c>
      <c r="T657" s="4">
        <f>2*SQRT(2)*J657</f>
        <v>3.4022152605685239E-3</v>
      </c>
      <c r="U657" s="22">
        <f>IF(F657="Repeatability",10*J657,"---")</f>
        <v>1.2028647409021799E-2</v>
      </c>
      <c r="V657" s="22" t="str">
        <f>IF(AND(U657&gt;H657,U657&lt;&gt;"---"),"x","")</f>
        <v/>
      </c>
      <c r="W657" s="52">
        <v>42359</v>
      </c>
    </row>
    <row r="658" spans="1:23" ht="25.5" customHeight="1">
      <c r="A658" s="65" t="s">
        <v>26</v>
      </c>
      <c r="B658" s="8" t="s">
        <v>334</v>
      </c>
      <c r="C658" s="61"/>
      <c r="D658" s="10" t="s">
        <v>174</v>
      </c>
      <c r="E658" s="3" t="s">
        <v>30</v>
      </c>
      <c r="F658" s="42" t="s">
        <v>23</v>
      </c>
      <c r="G658" s="22" t="s">
        <v>124</v>
      </c>
      <c r="H658" s="37">
        <v>0.259273262032086</v>
      </c>
      <c r="I658" s="3">
        <v>187</v>
      </c>
      <c r="J658" s="27">
        <v>6.1222621750989603E-3</v>
      </c>
      <c r="K658" s="27" t="str">
        <f>IF(OR(LEFT(G658,3)="SRM", LEFT(G658,3)="IRM", LEFT(G658,3)="CRM"),"", IF((J658*100/H658)&gt;5,"x",""))</f>
        <v/>
      </c>
      <c r="L658" s="26">
        <f>2*J658</f>
        <v>1.2244524350197921E-2</v>
      </c>
      <c r="M658" s="20"/>
      <c r="N658" s="20"/>
      <c r="O658" s="58">
        <f>IF(F658="Repeatability","---", SQRT(L658^2+(N658*H658*0.01)^2)+ABS(M658)*0.01*H658)</f>
        <v>1.2244524350197921E-2</v>
      </c>
      <c r="P658" s="6">
        <f>IF(F658="Repeatability","---", O658*100/H658)</f>
        <v>4.7226328909622071</v>
      </c>
      <c r="Q658" s="31">
        <f>IF(F658="Repeatability", "n/a",IF(E658="MG_P_KG",6,IF(E658="G_P_100G",2,"n/a")))</f>
        <v>6</v>
      </c>
      <c r="R658" s="34">
        <f>IF(Q658="n/a","-",2*(H658*2^(1-0.5*LOG(H658/(10^Q658))))/100)</f>
        <v>0.1016590305481718</v>
      </c>
      <c r="S658" s="3">
        <f>IF(F658="Intermed. Precision","---",IF(LOG(J658/2)&lt;0,10^(TRUNC(LOG(J658/2))-1), 10^(TRUNC(LOG(J658/2)))))</f>
        <v>1E-3</v>
      </c>
      <c r="T658" s="4">
        <f>2*SQRT(2)*J658</f>
        <v>1.731637240085751E-2</v>
      </c>
      <c r="U658" s="22" t="str">
        <f>IF(F658="Repeatability",10*J658,"---")</f>
        <v>---</v>
      </c>
      <c r="V658" s="22" t="str">
        <f>IF(AND(U658&gt;H658,U658&lt;&gt;"---"),"x","")</f>
        <v/>
      </c>
      <c r="W658" s="52">
        <v>42409</v>
      </c>
    </row>
    <row r="659" spans="1:23" ht="25.5" hidden="1" customHeight="1">
      <c r="A659" s="65" t="s">
        <v>69</v>
      </c>
      <c r="B659" s="8" t="s">
        <v>334</v>
      </c>
      <c r="C659" s="61"/>
      <c r="D659" s="10" t="s">
        <v>174</v>
      </c>
      <c r="E659" s="3" t="s">
        <v>30</v>
      </c>
      <c r="F659" s="42" t="s">
        <v>24</v>
      </c>
      <c r="G659" s="22" t="s">
        <v>25</v>
      </c>
      <c r="H659" s="37">
        <v>0.28121196319018399</v>
      </c>
      <c r="I659" s="3">
        <v>163</v>
      </c>
      <c r="J659" s="27">
        <v>2.8909988827181001E-3</v>
      </c>
      <c r="K659" s="27" t="str">
        <f>IF(OR(LEFT(G659,3)="SRM", LEFT(G659,3)="IRM", LEFT(G659,3)="CRM"),"", IF((J659*100/H659)&gt;5,"x",""))</f>
        <v/>
      </c>
      <c r="L659" s="26">
        <f>2*J659</f>
        <v>5.7819977654362002E-3</v>
      </c>
      <c r="M659" s="20"/>
      <c r="N659" s="20"/>
      <c r="O659" s="58" t="str">
        <f>IF(F659="Repeatability","---", SQRT(L659^2+(N659*H659*0.01)^2)+ABS(M659)*0.01*H659)</f>
        <v>---</v>
      </c>
      <c r="P659" s="6" t="str">
        <f>IF(F659="Repeatability","---", O659*100/H659)</f>
        <v>---</v>
      </c>
      <c r="Q659" s="31" t="str">
        <f>IF(F659="Repeatability", "n/a",IF(E659="MG_P_KG",6,IF(E659="G_P_100G",2,"n/a")))</f>
        <v>n/a</v>
      </c>
      <c r="R659" s="34" t="str">
        <f>IF(Q659="n/a","-",2*(H659*2^(1-0.5*LOG(H659/(10^Q659))))/100)</f>
        <v>-</v>
      </c>
      <c r="S659" s="3">
        <f>IF(F659="Intermed. Precision","---",IF(LOG(J659/2)&lt;0,10^(TRUNC(LOG(J659/2))-1), 10^(TRUNC(LOG(J659/2)))))</f>
        <v>1E-3</v>
      </c>
      <c r="T659" s="4">
        <f>2*SQRT(2)*J659</f>
        <v>8.176979657490804E-3</v>
      </c>
      <c r="U659" s="22">
        <f>IF(F659="Repeatability",10*J659,"---")</f>
        <v>2.8909988827181002E-2</v>
      </c>
      <c r="V659" s="22" t="str">
        <f>IF(AND(U659&gt;H659,U659&lt;&gt;"---"),"x","")</f>
        <v/>
      </c>
      <c r="W659" s="52">
        <v>42398</v>
      </c>
    </row>
    <row r="660" spans="1:23" ht="25.5" customHeight="1">
      <c r="A660" s="65" t="s">
        <v>67</v>
      </c>
      <c r="B660" s="8" t="s">
        <v>334</v>
      </c>
      <c r="C660" s="61"/>
      <c r="D660" s="10" t="s">
        <v>174</v>
      </c>
      <c r="E660" s="3" t="s">
        <v>30</v>
      </c>
      <c r="F660" s="42" t="s">
        <v>23</v>
      </c>
      <c r="G660" s="22" t="s">
        <v>4</v>
      </c>
      <c r="H660" s="37">
        <v>0.22037281879194601</v>
      </c>
      <c r="I660" s="3">
        <v>149</v>
      </c>
      <c r="J660" s="27">
        <v>5.0079282109913399E-3</v>
      </c>
      <c r="K660" s="27" t="str">
        <f>IF(OR(LEFT(G660,3)="SRM", LEFT(G660,3)="IRM", LEFT(G660,3)="CRM"),"", IF((J660*100/H660)&gt;5,"x",""))</f>
        <v/>
      </c>
      <c r="L660" s="26">
        <f>2*J660</f>
        <v>1.001585642198268E-2</v>
      </c>
      <c r="M660" s="20"/>
      <c r="N660" s="20"/>
      <c r="O660" s="58">
        <f>IF(F660="Repeatability","---", SQRT(L660^2+(N660*H660*0.01)^2)+ABS(M660)*0.01*H660)</f>
        <v>1.001585642198268E-2</v>
      </c>
      <c r="P660" s="6">
        <f>IF(F660="Repeatability","---", O660*100/H660)</f>
        <v>4.5449599804949861</v>
      </c>
      <c r="Q660" s="31">
        <f>IF(F660="Repeatability", "n/a",IF(E660="MG_P_KG",6,IF(E660="G_P_100G",2,"n/a")))</f>
        <v>6</v>
      </c>
      <c r="R660" s="34">
        <f>IF(Q660="n/a","-",2*(H660*2^(1-0.5*LOG(H660/(10^Q660))))/100)</f>
        <v>8.854673933482117E-2</v>
      </c>
      <c r="S660" s="3">
        <f>IF(F660="Intermed. Precision","---",IF(LOG(J660/2)&lt;0,10^(TRUNC(LOG(J660/2))-1), 10^(TRUNC(LOG(J660/2)))))</f>
        <v>1E-3</v>
      </c>
      <c r="T660" s="4">
        <f>2*SQRT(2)*J660</f>
        <v>1.4164559990749568E-2</v>
      </c>
      <c r="U660" s="22" t="str">
        <f>IF(F660="Repeatability",10*J660,"---")</f>
        <v>---</v>
      </c>
      <c r="V660" s="22" t="str">
        <f>IF(AND(U660&gt;H660,U660&lt;&gt;"---"),"x","")</f>
        <v/>
      </c>
      <c r="W660" s="52">
        <v>42390</v>
      </c>
    </row>
    <row r="661" spans="1:23" ht="25.5" hidden="1" customHeight="1">
      <c r="A661" s="65" t="s">
        <v>82</v>
      </c>
      <c r="B661" s="8" t="s">
        <v>334</v>
      </c>
      <c r="C661" s="61"/>
      <c r="D661" s="10" t="s">
        <v>174</v>
      </c>
      <c r="E661" s="3" t="s">
        <v>30</v>
      </c>
      <c r="F661" s="42" t="s">
        <v>24</v>
      </c>
      <c r="G661" s="22" t="s">
        <v>25</v>
      </c>
      <c r="H661" s="37">
        <v>1.3529938620689701</v>
      </c>
      <c r="I661" s="3">
        <v>145</v>
      </c>
      <c r="J661" s="27">
        <v>9.8991065253385292E-3</v>
      </c>
      <c r="K661" s="27" t="str">
        <f>IF(OR(LEFT(G661,3)="SRM", LEFT(G661,3)="IRM", LEFT(G661,3)="CRM"),"", IF((J661*100/H661)&gt;5,"x",""))</f>
        <v/>
      </c>
      <c r="L661" s="26">
        <f>2*J661</f>
        <v>1.9798213050677058E-2</v>
      </c>
      <c r="M661" s="20"/>
      <c r="N661" s="20"/>
      <c r="O661" s="58" t="str">
        <f>IF(F661="Repeatability","---", SQRT(L661^2+(N661*H661*0.01)^2)+ABS(M661)*0.01*H661)</f>
        <v>---</v>
      </c>
      <c r="P661" s="6" t="str">
        <f>IF(F661="Repeatability","---", O661*100/H661)</f>
        <v>---</v>
      </c>
      <c r="Q661" s="31" t="str">
        <f>IF(F661="Repeatability", "n/a",IF(E661="MG_P_KG",6,IF(E661="G_P_100G",2,"n/a")))</f>
        <v>n/a</v>
      </c>
      <c r="R661" s="34" t="str">
        <f>IF(Q661="n/a","-",2*(H661*2^(1-0.5*LOG(H661/(10^Q661))))/100)</f>
        <v>-</v>
      </c>
      <c r="S661" s="3">
        <f>IF(F661="Intermed. Precision","---",IF(LOG(J661/2)&lt;0,10^(TRUNC(LOG(J661/2))-1), 10^(TRUNC(LOG(J661/2)))))</f>
        <v>1E-3</v>
      </c>
      <c r="T661" s="4">
        <f>2*SQRT(2)*J661</f>
        <v>2.7998901407019508E-2</v>
      </c>
      <c r="U661" s="22">
        <f>IF(F661="Repeatability",10*J661,"---")</f>
        <v>9.8991065253385288E-2</v>
      </c>
      <c r="V661" s="22" t="str">
        <f>IF(AND(U661&gt;H661,U661&lt;&gt;"---"),"x","")</f>
        <v/>
      </c>
      <c r="W661" s="52">
        <v>42404</v>
      </c>
    </row>
    <row r="662" spans="1:23" ht="25.5" hidden="1" customHeight="1">
      <c r="A662" s="65" t="s">
        <v>122</v>
      </c>
      <c r="B662" s="8" t="s">
        <v>334</v>
      </c>
      <c r="C662" s="61"/>
      <c r="D662" s="10" t="s">
        <v>174</v>
      </c>
      <c r="E662" s="3" t="s">
        <v>30</v>
      </c>
      <c r="F662" s="42" t="s">
        <v>24</v>
      </c>
      <c r="G662" s="22" t="s">
        <v>25</v>
      </c>
      <c r="H662" s="37">
        <v>6.8304642857142897E-2</v>
      </c>
      <c r="I662" s="3">
        <v>84</v>
      </c>
      <c r="J662" s="27">
        <v>1.4624359977855599E-3</v>
      </c>
      <c r="K662" s="27" t="str">
        <f>IF(OR(LEFT(G662,3)="SRM", LEFT(G662,3)="IRM", LEFT(G662,3)="CRM"),"", IF((J662*100/H662)&gt;5,"x",""))</f>
        <v/>
      </c>
      <c r="L662" s="26">
        <f>2*J662</f>
        <v>2.9248719955711198E-3</v>
      </c>
      <c r="M662" s="20"/>
      <c r="N662" s="20"/>
      <c r="O662" s="58" t="str">
        <f>IF(F662="Repeatability","---", SQRT(L662^2+(N662*H662*0.01)^2)+ABS(M662)*0.01*H662)</f>
        <v>---</v>
      </c>
      <c r="P662" s="6" t="str">
        <f>IF(F662="Repeatability","---", O662*100/H662)</f>
        <v>---</v>
      </c>
      <c r="Q662" s="31" t="str">
        <f>IF(F662="Repeatability", "n/a",IF(E662="MG_P_KG",6,IF(E662="G_P_100G",2,"n/a")))</f>
        <v>n/a</v>
      </c>
      <c r="R662" s="34" t="str">
        <f>IF(Q662="n/a","-",2*(H662*2^(1-0.5*LOG(H662/(10^Q662))))/100)</f>
        <v>-</v>
      </c>
      <c r="S662" s="3">
        <f>IF(F662="Intermed. Precision","---",IF(LOG(J662/2)&lt;0,10^(TRUNC(LOG(J662/2))-1), 10^(TRUNC(LOG(J662/2)))))</f>
        <v>1E-4</v>
      </c>
      <c r="T662" s="4">
        <f>2*SQRT(2)*J662</f>
        <v>4.1363936443419369E-3</v>
      </c>
      <c r="U662" s="22">
        <f>IF(F662="Repeatability",10*J662,"---")</f>
        <v>1.4624359977855599E-2</v>
      </c>
      <c r="V662" s="22" t="str">
        <f>IF(AND(U662&gt;H662,U662&lt;&gt;"---"),"x","")</f>
        <v/>
      </c>
      <c r="W662" s="52">
        <v>42402</v>
      </c>
    </row>
    <row r="663" spans="1:23" ht="25.5" customHeight="1">
      <c r="A663" s="65" t="s">
        <v>82</v>
      </c>
      <c r="B663" s="8" t="s">
        <v>334</v>
      </c>
      <c r="C663" s="61"/>
      <c r="D663" s="10" t="s">
        <v>174</v>
      </c>
      <c r="E663" s="3" t="s">
        <v>30</v>
      </c>
      <c r="F663" s="42" t="s">
        <v>23</v>
      </c>
      <c r="G663" s="22" t="s">
        <v>4</v>
      </c>
      <c r="H663" s="37">
        <v>1.12127707317073</v>
      </c>
      <c r="I663" s="3">
        <v>82</v>
      </c>
      <c r="J663" s="27">
        <v>2.2014204449876802E-2</v>
      </c>
      <c r="K663" s="27" t="str">
        <f>IF(OR(LEFT(G663,3)="SRM", LEFT(G663,3)="IRM", LEFT(G663,3)="CRM"),"", IF((J663*100/H663)&gt;5,"x",""))</f>
        <v/>
      </c>
      <c r="L663" s="26">
        <f>2*J663</f>
        <v>4.4028408899753603E-2</v>
      </c>
      <c r="M663" s="20"/>
      <c r="N663" s="20"/>
      <c r="O663" s="58">
        <f>IF(F663="Repeatability","---", SQRT(L663^2+(N663*H663*0.01)^2)+ABS(M663)*0.01*H663)</f>
        <v>4.4028408899753603E-2</v>
      </c>
      <c r="P663" s="6">
        <f>IF(F663="Repeatability","---", O663*100/H663)</f>
        <v>3.9266306208554456</v>
      </c>
      <c r="Q663" s="31">
        <f>IF(F663="Repeatability", "n/a",IF(E663="MG_P_KG",6,IF(E663="G_P_100G",2,"n/a")))</f>
        <v>6</v>
      </c>
      <c r="R663" s="34">
        <f>IF(Q663="n/a","-",2*(H663*2^(1-0.5*LOG(H663/(10^Q663))))/100)</f>
        <v>0.35267963051162204</v>
      </c>
      <c r="S663" s="3">
        <f>IF(F663="Intermed. Precision","---",IF(LOG(J663/2)&lt;0,10^(TRUNC(LOG(J663/2))-1), 10^(TRUNC(LOG(J663/2)))))</f>
        <v>0.01</v>
      </c>
      <c r="T663" s="4">
        <f>2*SQRT(2)*J663</f>
        <v>6.2265572995739829E-2</v>
      </c>
      <c r="U663" s="22" t="str">
        <f>IF(F663="Repeatability",10*J663,"---")</f>
        <v>---</v>
      </c>
      <c r="V663" s="22" t="str">
        <f>IF(AND(U663&gt;H663,U663&lt;&gt;"---"),"x","")</f>
        <v/>
      </c>
      <c r="W663" s="52">
        <v>42403</v>
      </c>
    </row>
    <row r="664" spans="1:23" ht="25.5" hidden="1" customHeight="1">
      <c r="A664" s="65" t="s">
        <v>64</v>
      </c>
      <c r="B664" s="8" t="s">
        <v>334</v>
      </c>
      <c r="C664" s="61"/>
      <c r="D664" s="10" t="s">
        <v>174</v>
      </c>
      <c r="E664" s="3" t="s">
        <v>30</v>
      </c>
      <c r="F664" s="42" t="s">
        <v>24</v>
      </c>
      <c r="G664" s="22" t="s">
        <v>25</v>
      </c>
      <c r="H664" s="37">
        <v>0.22218375000000001</v>
      </c>
      <c r="I664" s="3">
        <v>72</v>
      </c>
      <c r="J664" s="27">
        <v>1.9878270171219598E-3</v>
      </c>
      <c r="K664" s="27" t="str">
        <f>IF(OR(LEFT(G664,3)="SRM", LEFT(G664,3)="IRM", LEFT(G664,3)="CRM"),"", IF((J664*100/H664)&gt;5,"x",""))</f>
        <v/>
      </c>
      <c r="L664" s="26">
        <f>2*J664</f>
        <v>3.9756540342439197E-3</v>
      </c>
      <c r="M664" s="20"/>
      <c r="N664" s="20"/>
      <c r="O664" s="58" t="str">
        <f>IF(F664="Repeatability","---", SQRT(L664^2+(N664*H664*0.01)^2)+ABS(M664)*0.01*H664)</f>
        <v>---</v>
      </c>
      <c r="P664" s="6" t="str">
        <f>IF(F664="Repeatability","---", O664*100/H664)</f>
        <v>---</v>
      </c>
      <c r="Q664" s="31" t="str">
        <f>IF(F664="Repeatability", "n/a",IF(E664="MG_P_KG",6,IF(E664="G_P_100G",2,"n/a")))</f>
        <v>n/a</v>
      </c>
      <c r="R664" s="34" t="str">
        <f>IF(Q664="n/a","-",2*(H664*2^(1-0.5*LOG(H664/(10^Q664))))/100)</f>
        <v>-</v>
      </c>
      <c r="S664" s="3">
        <f>IF(F664="Intermed. Precision","---",IF(LOG(J664/2)&lt;0,10^(TRUNC(LOG(J664/2))-1), 10^(TRUNC(LOG(J664/2)))))</f>
        <v>1E-4</v>
      </c>
      <c r="T664" s="4">
        <f>2*SQRT(2)*J664</f>
        <v>5.622423854531061E-3</v>
      </c>
      <c r="U664" s="22">
        <f>IF(F664="Repeatability",10*J664,"---")</f>
        <v>1.9878270171219597E-2</v>
      </c>
      <c r="V664" s="22" t="str">
        <f>IF(AND(U664&gt;H664,U664&lt;&gt;"---"),"x","")</f>
        <v/>
      </c>
      <c r="W664" s="52">
        <v>42376</v>
      </c>
    </row>
    <row r="665" spans="1:23" ht="25.5" hidden="1" customHeight="1">
      <c r="A665" s="65" t="s">
        <v>142</v>
      </c>
      <c r="B665" s="8" t="s">
        <v>334</v>
      </c>
      <c r="C665" s="61"/>
      <c r="D665" s="10" t="s">
        <v>174</v>
      </c>
      <c r="E665" s="3" t="s">
        <v>30</v>
      </c>
      <c r="F665" s="42" t="s">
        <v>24</v>
      </c>
      <c r="G665" s="22" t="s">
        <v>25</v>
      </c>
      <c r="H665" s="37">
        <v>2.20355555555556E-2</v>
      </c>
      <c r="I665" s="3">
        <v>72</v>
      </c>
      <c r="J665" s="27">
        <v>6.8629945682948399E-4</v>
      </c>
      <c r="K665" s="27" t="str">
        <f>IF(OR(LEFT(G665,3)="SRM", LEFT(G665,3)="IRM", LEFT(G665,3)="CRM"),"", IF((J665*100/H665)&gt;5,"x",""))</f>
        <v/>
      </c>
      <c r="L665" s="26">
        <f>2*J665</f>
        <v>1.372598913658968E-3</v>
      </c>
      <c r="M665" s="20"/>
      <c r="N665" s="20"/>
      <c r="O665" s="58" t="str">
        <f>IF(F665="Repeatability","---", SQRT(L665^2+(N665*H665*0.01)^2)+ABS(M665)*0.01*H665)</f>
        <v>---</v>
      </c>
      <c r="P665" s="6" t="str">
        <f>IF(F665="Repeatability","---", O665*100/H665)</f>
        <v>---</v>
      </c>
      <c r="Q665" s="31" t="str">
        <f>IF(F665="Repeatability", "n/a",IF(E665="MG_P_KG",6,IF(E665="G_P_100G",2,"n/a")))</f>
        <v>n/a</v>
      </c>
      <c r="R665" s="34" t="str">
        <f>IF(Q665="n/a","-",2*(H665*2^(1-0.5*LOG(H665/(10^Q665))))/100)</f>
        <v>-</v>
      </c>
      <c r="S665" s="3">
        <f>IF(F665="Intermed. Precision","---",IF(LOG(J665/2)&lt;0,10^(TRUNC(LOG(J665/2))-1), 10^(TRUNC(LOG(J665/2)))))</f>
        <v>1E-4</v>
      </c>
      <c r="T665" s="4">
        <f>2*SQRT(2)*J665</f>
        <v>1.9411479993950895E-3</v>
      </c>
      <c r="U665" s="22">
        <f>IF(F665="Repeatability",10*J665,"---")</f>
        <v>6.8629945682948399E-3</v>
      </c>
      <c r="V665" s="22" t="str">
        <f>IF(AND(U665&gt;H665,U665&lt;&gt;"---"),"x","")</f>
        <v/>
      </c>
      <c r="W665" s="52">
        <v>42392</v>
      </c>
    </row>
    <row r="666" spans="1:23" ht="25.5" customHeight="1">
      <c r="A666" s="65" t="s">
        <v>69</v>
      </c>
      <c r="B666" s="8" t="s">
        <v>334</v>
      </c>
      <c r="C666" s="61"/>
      <c r="D666" s="10" t="s">
        <v>174</v>
      </c>
      <c r="E666" s="3" t="s">
        <v>30</v>
      </c>
      <c r="F666" s="42" t="s">
        <v>23</v>
      </c>
      <c r="G666" s="22" t="s">
        <v>4</v>
      </c>
      <c r="H666" s="37">
        <v>0.279424375</v>
      </c>
      <c r="I666" s="3">
        <v>64</v>
      </c>
      <c r="J666" s="27">
        <v>1.08551294758515E-2</v>
      </c>
      <c r="K666" s="27" t="str">
        <f>IF(OR(LEFT(G666,3)="SRM", LEFT(G666,3)="IRM", LEFT(G666,3)="CRM"),"", IF((J666*100/H666)&gt;5,"x",""))</f>
        <v/>
      </c>
      <c r="L666" s="26">
        <f>2*J666</f>
        <v>2.1710258951703001E-2</v>
      </c>
      <c r="M666" s="20"/>
      <c r="N666" s="20"/>
      <c r="O666" s="58">
        <f>IF(F666="Repeatability","---", SQRT(L666^2+(N666*H666*0.01)^2)+ABS(M666)*0.01*H666)</f>
        <v>2.1710258951703001E-2</v>
      </c>
      <c r="P666" s="6">
        <f>IF(F666="Repeatability","---", O666*100/H666)</f>
        <v>7.7696367583189545</v>
      </c>
      <c r="Q666" s="31">
        <f>IF(F666="Repeatability", "n/a",IF(E666="MG_P_KG",6,IF(E666="G_P_100G",2,"n/a")))</f>
        <v>6</v>
      </c>
      <c r="R666" s="34">
        <f>IF(Q666="n/a","-",2*(H666*2^(1-0.5*LOG(H666/(10^Q666))))/100)</f>
        <v>0.1083327570435431</v>
      </c>
      <c r="S666" s="3">
        <f>IF(F666="Intermed. Precision","---",IF(LOG(J666/2)&lt;0,10^(TRUNC(LOG(J666/2))-1), 10^(TRUNC(LOG(J666/2)))))</f>
        <v>1E-3</v>
      </c>
      <c r="T666" s="4">
        <f>2*SQRT(2)*J666</f>
        <v>3.0702942652130277E-2</v>
      </c>
      <c r="U666" s="22" t="str">
        <f>IF(F666="Repeatability",10*J666,"---")</f>
        <v>---</v>
      </c>
      <c r="V666" s="22" t="str">
        <f>IF(AND(U666&gt;H666,U666&lt;&gt;"---"),"x","")</f>
        <v/>
      </c>
      <c r="W666" s="52">
        <v>42397</v>
      </c>
    </row>
    <row r="667" spans="1:23" ht="25.5" customHeight="1">
      <c r="A667" s="65" t="s">
        <v>99</v>
      </c>
      <c r="B667" s="8" t="s">
        <v>334</v>
      </c>
      <c r="C667" s="61"/>
      <c r="D667" s="10" t="s">
        <v>174</v>
      </c>
      <c r="E667" s="3" t="s">
        <v>30</v>
      </c>
      <c r="F667" s="42" t="s">
        <v>23</v>
      </c>
      <c r="G667" s="22" t="s">
        <v>4</v>
      </c>
      <c r="H667" s="37">
        <v>0.40230885245901599</v>
      </c>
      <c r="I667" s="3">
        <v>61</v>
      </c>
      <c r="J667" s="27">
        <v>1.5914729593454802E-2</v>
      </c>
      <c r="K667" s="27" t="str">
        <f>IF(OR(LEFT(G667,3)="SRM", LEFT(G667,3)="IRM", LEFT(G667,3)="CRM"),"", IF((J667*100/H667)&gt;5,"x",""))</f>
        <v/>
      </c>
      <c r="L667" s="26">
        <f>2*J667</f>
        <v>3.1829459186909603E-2</v>
      </c>
      <c r="M667" s="20"/>
      <c r="N667" s="20"/>
      <c r="O667" s="58">
        <f>IF(F667="Repeatability","---", SQRT(L667^2+(N667*H667*0.01)^2)+ABS(M667)*0.01*H667)</f>
        <v>3.1829459186909603E-2</v>
      </c>
      <c r="P667" s="6">
        <f>IF(F667="Repeatability","---", O667*100/H667)</f>
        <v>7.9116974414954324</v>
      </c>
      <c r="Q667" s="31">
        <f>IF(F667="Repeatability", "n/a",IF(E667="MG_P_KG",6,IF(E667="G_P_100G",2,"n/a")))</f>
        <v>6</v>
      </c>
      <c r="R667" s="34">
        <f>IF(Q667="n/a","-",2*(H667*2^(1-0.5*LOG(H667/(10^Q667))))/100)</f>
        <v>0.14764858182193952</v>
      </c>
      <c r="S667" s="3">
        <f>IF(F667="Intermed. Precision","---",IF(LOG(J667/2)&lt;0,10^(TRUNC(LOG(J667/2))-1), 10^(TRUNC(LOG(J667/2)))))</f>
        <v>1E-3</v>
      </c>
      <c r="T667" s="4">
        <f>2*SQRT(2)*J667</f>
        <v>4.501365286512847E-2</v>
      </c>
      <c r="U667" s="22" t="str">
        <f>IF(F667="Repeatability",10*J667,"---")</f>
        <v>---</v>
      </c>
      <c r="V667" s="22" t="str">
        <f>IF(AND(U667&gt;H667,U667&lt;&gt;"---"),"x","")</f>
        <v/>
      </c>
      <c r="W667" s="52">
        <v>42370</v>
      </c>
    </row>
    <row r="668" spans="1:23" ht="25.5" customHeight="1">
      <c r="A668" s="65" t="s">
        <v>58</v>
      </c>
      <c r="B668" s="8" t="s">
        <v>334</v>
      </c>
      <c r="C668" s="61"/>
      <c r="D668" s="10" t="s">
        <v>174</v>
      </c>
      <c r="E668" s="3" t="s">
        <v>30</v>
      </c>
      <c r="F668" s="42" t="s">
        <v>23</v>
      </c>
      <c r="G668" s="22" t="s">
        <v>4</v>
      </c>
      <c r="H668" s="37">
        <v>2.7699661016949199E-2</v>
      </c>
      <c r="I668" s="3">
        <v>59</v>
      </c>
      <c r="J668" s="27">
        <v>1.2343614969224999E-3</v>
      </c>
      <c r="K668" s="27" t="str">
        <f>IF(OR(LEFT(G668,3)="SRM", LEFT(G668,3)="IRM", LEFT(G668,3)="CRM"),"", IF((J668*100/H668)&gt;5,"x",""))</f>
        <v/>
      </c>
      <c r="L668" s="26">
        <f>2*J668</f>
        <v>2.4687229938449998E-3</v>
      </c>
      <c r="M668" s="20"/>
      <c r="N668" s="20"/>
      <c r="O668" s="58">
        <f>IF(F668="Repeatability","---", SQRT(L668^2+(N668*H668*0.01)^2)+ABS(M668)*0.01*H668)</f>
        <v>2.4687229938449998E-3</v>
      </c>
      <c r="P668" s="6">
        <f>IF(F668="Repeatability","---", O668*100/H668)</f>
        <v>8.9124664461937204</v>
      </c>
      <c r="Q668" s="31">
        <f>IF(F668="Repeatability", "n/a",IF(E668="MG_P_KG",6,IF(E668="G_P_100G",2,"n/a")))</f>
        <v>6</v>
      </c>
      <c r="R668" s="34">
        <f>IF(Q668="n/a","-",2*(H668*2^(1-0.5*LOG(H668/(10^Q668))))/100)</f>
        <v>1.5207414616103938E-2</v>
      </c>
      <c r="S668" s="3">
        <f>IF(F668="Intermed. Precision","---",IF(LOG(J668/2)&lt;0,10^(TRUNC(LOG(J668/2))-1), 10^(TRUNC(LOG(J668/2)))))</f>
        <v>1E-4</v>
      </c>
      <c r="T668" s="4">
        <f>2*SQRT(2)*J668</f>
        <v>3.4913015396379099E-3</v>
      </c>
      <c r="U668" s="22" t="str">
        <f>IF(F668="Repeatability",10*J668,"---")</f>
        <v>---</v>
      </c>
      <c r="V668" s="22" t="str">
        <f>IF(AND(U668&gt;H668,U668&lt;&gt;"---"),"x","")</f>
        <v/>
      </c>
      <c r="W668" s="52">
        <v>42366</v>
      </c>
    </row>
    <row r="669" spans="1:23" ht="25.5" customHeight="1">
      <c r="A669" s="65" t="s">
        <v>64</v>
      </c>
      <c r="B669" s="8" t="s">
        <v>334</v>
      </c>
      <c r="C669" s="61"/>
      <c r="D669" s="10" t="s">
        <v>174</v>
      </c>
      <c r="E669" s="3" t="s">
        <v>30</v>
      </c>
      <c r="F669" s="42" t="s">
        <v>23</v>
      </c>
      <c r="G669" s="22" t="s">
        <v>4</v>
      </c>
      <c r="H669" s="37">
        <v>0.28193561403508799</v>
      </c>
      <c r="I669" s="3">
        <v>57</v>
      </c>
      <c r="J669" s="27">
        <v>6.74326551639199E-3</v>
      </c>
      <c r="K669" s="27" t="str">
        <f>IF(OR(LEFT(G669,3)="SRM", LEFT(G669,3)="IRM", LEFT(G669,3)="CRM"),"", IF((J669*100/H669)&gt;5,"x",""))</f>
        <v/>
      </c>
      <c r="L669" s="26">
        <f>2*J669</f>
        <v>1.348653103278398E-2</v>
      </c>
      <c r="M669" s="20"/>
      <c r="N669" s="20"/>
      <c r="O669" s="58">
        <f>IF(F669="Repeatability","---", SQRT(L669^2+(N669*H669*0.01)^2)+ABS(M669)*0.01*H669)</f>
        <v>1.348653103278398E-2</v>
      </c>
      <c r="P669" s="6">
        <f>IF(F669="Repeatability","---", O669*100/H669)</f>
        <v>4.7835499885110391</v>
      </c>
      <c r="Q669" s="31">
        <f>IF(F669="Repeatability", "n/a",IF(E669="MG_P_KG",6,IF(E669="G_P_100G",2,"n/a")))</f>
        <v>6</v>
      </c>
      <c r="R669" s="34">
        <f>IF(Q669="n/a","-",2*(H669*2^(1-0.5*LOG(H669/(10^Q669))))/100)</f>
        <v>0.10915926387841286</v>
      </c>
      <c r="S669" s="3">
        <f>IF(F669="Intermed. Precision","---",IF(LOG(J669/2)&lt;0,10^(TRUNC(LOG(J669/2))-1), 10^(TRUNC(LOG(J669/2)))))</f>
        <v>1E-3</v>
      </c>
      <c r="T669" s="4">
        <f>2*SQRT(2)*J669</f>
        <v>1.907283509592873E-2</v>
      </c>
      <c r="U669" s="22" t="str">
        <f>IF(F669="Repeatability",10*J669,"---")</f>
        <v>---</v>
      </c>
      <c r="V669" s="22" t="str">
        <f>IF(AND(U669&gt;H669,U669&lt;&gt;"---"),"x","")</f>
        <v/>
      </c>
      <c r="W669" s="52">
        <v>42375</v>
      </c>
    </row>
    <row r="670" spans="1:23" ht="25.5" hidden="1" customHeight="1">
      <c r="A670" s="65" t="s">
        <v>29</v>
      </c>
      <c r="B670" s="8" t="s">
        <v>334</v>
      </c>
      <c r="C670" s="61"/>
      <c r="D670" s="10" t="s">
        <v>174</v>
      </c>
      <c r="E670" s="3" t="s">
        <v>30</v>
      </c>
      <c r="F670" s="42" t="s">
        <v>24</v>
      </c>
      <c r="G670" s="22" t="s">
        <v>25</v>
      </c>
      <c r="H670" s="37">
        <v>0.25991719298245602</v>
      </c>
      <c r="I670" s="3">
        <v>57</v>
      </c>
      <c r="J670" s="27">
        <v>2.9230982721714801E-3</v>
      </c>
      <c r="K670" s="27" t="str">
        <f>IF(OR(LEFT(G670,3)="SRM", LEFT(G670,3)="IRM", LEFT(G670,3)="CRM"),"", IF((J670*100/H670)&gt;5,"x",""))</f>
        <v/>
      </c>
      <c r="L670" s="26">
        <f>2*J670</f>
        <v>5.8461965443429601E-3</v>
      </c>
      <c r="M670" s="20"/>
      <c r="N670" s="20"/>
      <c r="O670" s="58" t="str">
        <f>IF(F670="Repeatability","---", SQRT(L670^2+(N670*H670*0.01)^2)+ABS(M670)*0.01*H670)</f>
        <v>---</v>
      </c>
      <c r="P670" s="6" t="str">
        <f>IF(F670="Repeatability","---", O670*100/H670)</f>
        <v>---</v>
      </c>
      <c r="Q670" s="31" t="str">
        <f>IF(F670="Repeatability", "n/a",IF(E670="MG_P_KG",6,IF(E670="G_P_100G",2,"n/a")))</f>
        <v>n/a</v>
      </c>
      <c r="R670" s="34" t="str">
        <f>IF(Q670="n/a","-",2*(H670*2^(1-0.5*LOG(H670/(10^Q670))))/100)</f>
        <v>-</v>
      </c>
      <c r="S670" s="3">
        <f>IF(F670="Intermed. Precision","---",IF(LOG(J670/2)&lt;0,10^(TRUNC(LOG(J670/2))-1), 10^(TRUNC(LOG(J670/2)))))</f>
        <v>1E-3</v>
      </c>
      <c r="T670" s="4">
        <f>2*SQRT(2)*J670</f>
        <v>8.2677704413085355E-3</v>
      </c>
      <c r="U670" s="22">
        <f>IF(F670="Repeatability",10*J670,"---")</f>
        <v>2.9230982721714802E-2</v>
      </c>
      <c r="V670" s="22" t="str">
        <f>IF(AND(U670&gt;H670,U670&lt;&gt;"---"),"x","")</f>
        <v/>
      </c>
      <c r="W670" s="52">
        <v>42389</v>
      </c>
    </row>
    <row r="671" spans="1:23" ht="25.5" hidden="1" customHeight="1">
      <c r="A671" s="65" t="s">
        <v>52</v>
      </c>
      <c r="B671" s="8" t="s">
        <v>334</v>
      </c>
      <c r="C671" s="61"/>
      <c r="D671" s="10" t="s">
        <v>174</v>
      </c>
      <c r="E671" s="3" t="s">
        <v>30</v>
      </c>
      <c r="F671" s="42" t="s">
        <v>24</v>
      </c>
      <c r="G671" s="22" t="s">
        <v>25</v>
      </c>
      <c r="H671" s="37">
        <v>0.21767538461538499</v>
      </c>
      <c r="I671" s="3">
        <v>52</v>
      </c>
      <c r="J671" s="27">
        <v>1.66041410497502E-3</v>
      </c>
      <c r="K671" s="27" t="str">
        <f>IF(OR(LEFT(G671,3)="SRM", LEFT(G671,3)="IRM", LEFT(G671,3)="CRM"),"", IF((J671*100/H671)&gt;5,"x",""))</f>
        <v/>
      </c>
      <c r="L671" s="26">
        <f>2*J671</f>
        <v>3.3208282099500401E-3</v>
      </c>
      <c r="M671" s="20"/>
      <c r="N671" s="20"/>
      <c r="O671" s="58" t="str">
        <f>IF(F671="Repeatability","---", SQRT(L671^2+(N671*H671*0.01)^2)+ABS(M671)*0.01*H671)</f>
        <v>---</v>
      </c>
      <c r="P671" s="6" t="str">
        <f>IF(F671="Repeatability","---", O671*100/H671)</f>
        <v>---</v>
      </c>
      <c r="Q671" s="31" t="str">
        <f>IF(F671="Repeatability", "n/a",IF(E671="MG_P_KG",6,IF(E671="G_P_100G",2,"n/a")))</f>
        <v>n/a</v>
      </c>
      <c r="R671" s="34" t="str">
        <f>IF(Q671="n/a","-",2*(H671*2^(1-0.5*LOG(H671/(10^Q671))))/100)</f>
        <v>-</v>
      </c>
      <c r="S671" s="3">
        <f>IF(F671="Intermed. Precision","---",IF(LOG(J671/2)&lt;0,10^(TRUNC(LOG(J671/2))-1), 10^(TRUNC(LOG(J671/2)))))</f>
        <v>1E-4</v>
      </c>
      <c r="T671" s="4">
        <f>2*SQRT(2)*J671</f>
        <v>4.6963602928225146E-3</v>
      </c>
      <c r="U671" s="22">
        <f>IF(F671="Repeatability",10*J671,"---")</f>
        <v>1.66041410497502E-2</v>
      </c>
      <c r="V671" s="22" t="str">
        <f>IF(AND(U671&gt;H671,U671&lt;&gt;"---"),"x","")</f>
        <v/>
      </c>
      <c r="W671" s="52">
        <v>42400</v>
      </c>
    </row>
    <row r="672" spans="1:23" ht="25.5" hidden="1" customHeight="1">
      <c r="A672" s="65" t="s">
        <v>31</v>
      </c>
      <c r="B672" s="8" t="s">
        <v>334</v>
      </c>
      <c r="C672" s="61"/>
      <c r="D672" s="10" t="s">
        <v>174</v>
      </c>
      <c r="E672" s="3" t="s">
        <v>30</v>
      </c>
      <c r="F672" s="42" t="s">
        <v>24</v>
      </c>
      <c r="G672" s="22" t="s">
        <v>25</v>
      </c>
      <c r="H672" s="37">
        <v>3.5586530612244899E-2</v>
      </c>
      <c r="I672" s="3">
        <v>49</v>
      </c>
      <c r="J672" s="27">
        <v>3.7571971750554798E-4</v>
      </c>
      <c r="K672" s="27" t="str">
        <f>IF(OR(LEFT(G672,3)="SRM", LEFT(G672,3)="IRM", LEFT(G672,3)="CRM"),"", IF((J672*100/H672)&gt;5,"x",""))</f>
        <v/>
      </c>
      <c r="L672" s="26">
        <f>2*J672</f>
        <v>7.5143943501109595E-4</v>
      </c>
      <c r="M672" s="20"/>
      <c r="N672" s="20"/>
      <c r="O672" s="58" t="str">
        <f>IF(F672="Repeatability","---", SQRT(L672^2+(N672*H672*0.01)^2)+ABS(M672)*0.01*H672)</f>
        <v>---</v>
      </c>
      <c r="P672" s="6" t="str">
        <f>IF(F672="Repeatability","---", O672*100/H672)</f>
        <v>---</v>
      </c>
      <c r="Q672" s="31" t="str">
        <f>IF(F672="Repeatability", "n/a",IF(E672="MG_P_KG",6,IF(E672="G_P_100G",2,"n/a")))</f>
        <v>n/a</v>
      </c>
      <c r="R672" s="34" t="str">
        <f>IF(Q672="n/a","-",2*(H672*2^(1-0.5*LOG(H672/(10^Q672))))/100)</f>
        <v>-</v>
      </c>
      <c r="S672" s="3">
        <f>IF(F672="Intermed. Precision","---",IF(LOG(J672/2)&lt;0,10^(TRUNC(LOG(J672/2))-1), 10^(TRUNC(LOG(J672/2)))))</f>
        <v>1E-4</v>
      </c>
      <c r="T672" s="4">
        <f>2*SQRT(2)*J672</f>
        <v>1.0626958402946678E-3</v>
      </c>
      <c r="U672" s="22">
        <f>IF(F672="Repeatability",10*J672,"---")</f>
        <v>3.75719717505548E-3</v>
      </c>
      <c r="V672" s="22" t="str">
        <f>IF(AND(U672&gt;H672,U672&lt;&gt;"---"),"x","")</f>
        <v/>
      </c>
      <c r="W672" s="52">
        <v>42372</v>
      </c>
    </row>
    <row r="673" spans="1:23" ht="25.5" hidden="1" customHeight="1">
      <c r="A673" s="65" t="s">
        <v>58</v>
      </c>
      <c r="B673" s="8" t="s">
        <v>334</v>
      </c>
      <c r="C673" s="61"/>
      <c r="D673" s="10" t="s">
        <v>174</v>
      </c>
      <c r="E673" s="3" t="s">
        <v>30</v>
      </c>
      <c r="F673" s="42" t="s">
        <v>24</v>
      </c>
      <c r="G673" s="22" t="s">
        <v>25</v>
      </c>
      <c r="H673" s="37">
        <v>2.2398888888888899E-2</v>
      </c>
      <c r="I673" s="3">
        <v>45</v>
      </c>
      <c r="J673" s="27">
        <v>6.1160808075469701E-4</v>
      </c>
      <c r="K673" s="27" t="str">
        <f>IF(OR(LEFT(G673,3)="SRM", LEFT(G673,3)="IRM", LEFT(G673,3)="CRM"),"", IF((J673*100/H673)&gt;5,"x",""))</f>
        <v/>
      </c>
      <c r="L673" s="26">
        <f>2*J673</f>
        <v>1.223216161509394E-3</v>
      </c>
      <c r="M673" s="20"/>
      <c r="N673" s="20"/>
      <c r="O673" s="58" t="str">
        <f>IF(F673="Repeatability","---", SQRT(L673^2+(N673*H673*0.01)^2)+ABS(M673)*0.01*H673)</f>
        <v>---</v>
      </c>
      <c r="P673" s="6" t="str">
        <f>IF(F673="Repeatability","---", O673*100/H673)</f>
        <v>---</v>
      </c>
      <c r="Q673" s="31" t="str">
        <f>IF(F673="Repeatability", "n/a",IF(E673="MG_P_KG",6,IF(E673="G_P_100G",2,"n/a")))</f>
        <v>n/a</v>
      </c>
      <c r="R673" s="34" t="str">
        <f>IF(Q673="n/a","-",2*(H673*2^(1-0.5*LOG(H673/(10^Q673))))/100)</f>
        <v>-</v>
      </c>
      <c r="S673" s="3">
        <f>IF(F673="Intermed. Precision","---",IF(LOG(J673/2)&lt;0,10^(TRUNC(LOG(J673/2))-1), 10^(TRUNC(LOG(J673/2)))))</f>
        <v>1E-4</v>
      </c>
      <c r="T673" s="4">
        <f>2*SQRT(2)*J673</f>
        <v>1.7298888853205434E-3</v>
      </c>
      <c r="U673" s="22">
        <f>IF(F673="Repeatability",10*J673,"---")</f>
        <v>6.1160808075469697E-3</v>
      </c>
      <c r="V673" s="22" t="str">
        <f>IF(AND(U673&gt;H673,U673&lt;&gt;"---"),"x","")</f>
        <v/>
      </c>
      <c r="W673" s="52">
        <v>42367</v>
      </c>
    </row>
    <row r="674" spans="1:23" ht="25.5" hidden="1" customHeight="1">
      <c r="A674" s="65" t="s">
        <v>61</v>
      </c>
      <c r="B674" s="8" t="s">
        <v>334</v>
      </c>
      <c r="C674" s="61"/>
      <c r="D674" s="10" t="s">
        <v>174</v>
      </c>
      <c r="E674" s="3" t="s">
        <v>30</v>
      </c>
      <c r="F674" s="42" t="s">
        <v>24</v>
      </c>
      <c r="G674" s="22" t="s">
        <v>25</v>
      </c>
      <c r="H674" s="37">
        <v>0.11143023255814</v>
      </c>
      <c r="I674" s="3">
        <v>43</v>
      </c>
      <c r="J674" s="27">
        <v>9.58757068437607E-4</v>
      </c>
      <c r="K674" s="27" t="str">
        <f>IF(OR(LEFT(G674,3)="SRM", LEFT(G674,3)="IRM", LEFT(G674,3)="CRM"),"", IF((J674*100/H674)&gt;5,"x",""))</f>
        <v/>
      </c>
      <c r="L674" s="26">
        <f>2*J674</f>
        <v>1.917514136875214E-3</v>
      </c>
      <c r="M674" s="20"/>
      <c r="N674" s="20"/>
      <c r="O674" s="58" t="str">
        <f>IF(F674="Repeatability","---", SQRT(L674^2+(N674*H674*0.01)^2)+ABS(M674)*0.01*H674)</f>
        <v>---</v>
      </c>
      <c r="P674" s="6" t="str">
        <f>IF(F674="Repeatability","---", O674*100/H674)</f>
        <v>---</v>
      </c>
      <c r="Q674" s="31" t="str">
        <f>IF(F674="Repeatability", "n/a",IF(E674="MG_P_KG",6,IF(E674="G_P_100G",2,"n/a")))</f>
        <v>n/a</v>
      </c>
      <c r="R674" s="34" t="str">
        <f>IF(Q674="n/a","-",2*(H674*2^(1-0.5*LOG(H674/(10^Q674))))/100)</f>
        <v>-</v>
      </c>
      <c r="S674" s="3">
        <f>IF(F674="Intermed. Precision","---",IF(LOG(J674/2)&lt;0,10^(TRUNC(LOG(J674/2))-1), 10^(TRUNC(LOG(J674/2)))))</f>
        <v>1E-4</v>
      </c>
      <c r="T674" s="4">
        <f>2*SQRT(2)*J674</f>
        <v>2.7117744984110673E-3</v>
      </c>
      <c r="U674" s="22">
        <f>IF(F674="Repeatability",10*J674,"---")</f>
        <v>9.5875706843760698E-3</v>
      </c>
      <c r="V674" s="22" t="str">
        <f>IF(AND(U674&gt;H674,U674&lt;&gt;"---"),"x","")</f>
        <v/>
      </c>
      <c r="W674" s="52">
        <v>42361</v>
      </c>
    </row>
    <row r="675" spans="1:23" ht="25.5" hidden="1" customHeight="1">
      <c r="A675" s="65" t="s">
        <v>117</v>
      </c>
      <c r="B675" s="8" t="s">
        <v>334</v>
      </c>
      <c r="C675" s="61"/>
      <c r="D675" s="10" t="s">
        <v>174</v>
      </c>
      <c r="E675" s="3" t="s">
        <v>30</v>
      </c>
      <c r="F675" s="42" t="s">
        <v>24</v>
      </c>
      <c r="G675" s="22" t="s">
        <v>25</v>
      </c>
      <c r="H675" s="37">
        <v>4.0845116279069803E-2</v>
      </c>
      <c r="I675" s="3">
        <v>43</v>
      </c>
      <c r="J675" s="27">
        <v>3.6684069161320698E-4</v>
      </c>
      <c r="K675" s="27" t="str">
        <f>IF(OR(LEFT(G675,3)="SRM", LEFT(G675,3)="IRM", LEFT(G675,3)="CRM"),"", IF((J675*100/H675)&gt;5,"x",""))</f>
        <v/>
      </c>
      <c r="L675" s="26">
        <f>2*J675</f>
        <v>7.3368138322641395E-4</v>
      </c>
      <c r="M675" s="20"/>
      <c r="N675" s="20"/>
      <c r="O675" s="58" t="str">
        <f>IF(F675="Repeatability","---", SQRT(L675^2+(N675*H675*0.01)^2)+ABS(M675)*0.01*H675)</f>
        <v>---</v>
      </c>
      <c r="P675" s="6" t="str">
        <f>IF(F675="Repeatability","---", O675*100/H675)</f>
        <v>---</v>
      </c>
      <c r="Q675" s="31" t="str">
        <f>IF(F675="Repeatability", "n/a",IF(E675="MG_P_KG",6,IF(E675="G_P_100G",2,"n/a")))</f>
        <v>n/a</v>
      </c>
      <c r="R675" s="34" t="str">
        <f>IF(Q675="n/a","-",2*(H675*2^(1-0.5*LOG(H675/(10^Q675))))/100)</f>
        <v>-</v>
      </c>
      <c r="S675" s="3">
        <f>IF(F675="Intermed. Precision","---",IF(LOG(J675/2)&lt;0,10^(TRUNC(LOG(J675/2))-1), 10^(TRUNC(LOG(J675/2)))))</f>
        <v>1E-4</v>
      </c>
      <c r="T675" s="4">
        <f>2*SQRT(2)*J675</f>
        <v>1.037582162619447E-3</v>
      </c>
      <c r="U675" s="22">
        <f>IF(F675="Repeatability",10*J675,"---")</f>
        <v>3.6684069161320699E-3</v>
      </c>
      <c r="V675" s="22" t="str">
        <f>IF(AND(U675&gt;H675,U675&lt;&gt;"---"),"x","")</f>
        <v/>
      </c>
      <c r="W675" s="52">
        <v>42364</v>
      </c>
    </row>
    <row r="676" spans="1:23" ht="25.5" hidden="1" customHeight="1">
      <c r="A676" s="65" t="s">
        <v>81</v>
      </c>
      <c r="B676" s="8" t="s">
        <v>334</v>
      </c>
      <c r="C676" s="61"/>
      <c r="D676" s="10" t="s">
        <v>174</v>
      </c>
      <c r="E676" s="3" t="s">
        <v>30</v>
      </c>
      <c r="F676" s="42" t="s">
        <v>24</v>
      </c>
      <c r="G676" s="22" t="s">
        <v>25</v>
      </c>
      <c r="H676" s="37">
        <v>0.455109302325581</v>
      </c>
      <c r="I676" s="3">
        <v>43</v>
      </c>
      <c r="J676" s="27">
        <v>5.5379014369688296E-3</v>
      </c>
      <c r="K676" s="27" t="str">
        <f>IF(OR(LEFT(G676,3)="SRM", LEFT(G676,3)="IRM", LEFT(G676,3)="CRM"),"", IF((J676*100/H676)&gt;5,"x",""))</f>
        <v/>
      </c>
      <c r="L676" s="26">
        <f>2*J676</f>
        <v>1.1075802873937659E-2</v>
      </c>
      <c r="M676" s="20"/>
      <c r="N676" s="20"/>
      <c r="O676" s="58" t="str">
        <f>IF(F676="Repeatability","---", SQRT(L676^2+(N676*H676*0.01)^2)+ABS(M676)*0.01*H676)</f>
        <v>---</v>
      </c>
      <c r="P676" s="6" t="str">
        <f>IF(F676="Repeatability","---", O676*100/H676)</f>
        <v>---</v>
      </c>
      <c r="Q676" s="31" t="str">
        <f>IF(F676="Repeatability", "n/a",IF(E676="MG_P_KG",6,IF(E676="G_P_100G",2,"n/a")))</f>
        <v>n/a</v>
      </c>
      <c r="R676" s="34" t="str">
        <f>IF(Q676="n/a","-",2*(H676*2^(1-0.5*LOG(H676/(10^Q676))))/100)</f>
        <v>-</v>
      </c>
      <c r="S676" s="3">
        <f>IF(F676="Intermed. Precision","---",IF(LOG(J676/2)&lt;0,10^(TRUNC(LOG(J676/2))-1), 10^(TRUNC(LOG(J676/2)))))</f>
        <v>1E-3</v>
      </c>
      <c r="T676" s="4">
        <f>2*SQRT(2)*J676</f>
        <v>1.5663550638493541E-2</v>
      </c>
      <c r="U676" s="22">
        <f>IF(F676="Repeatability",10*J676,"---")</f>
        <v>5.5379014369688298E-2</v>
      </c>
      <c r="V676" s="22" t="str">
        <f>IF(AND(U676&gt;H676,U676&lt;&gt;"---"),"x","")</f>
        <v/>
      </c>
      <c r="W676" s="52">
        <v>42396</v>
      </c>
    </row>
    <row r="677" spans="1:23" ht="25.5" hidden="1" customHeight="1">
      <c r="A677" s="65" t="s">
        <v>128</v>
      </c>
      <c r="B677" s="8" t="s">
        <v>334</v>
      </c>
      <c r="C677" s="61"/>
      <c r="D677" s="10" t="s">
        <v>174</v>
      </c>
      <c r="E677" s="3" t="s">
        <v>30</v>
      </c>
      <c r="F677" s="42" t="s">
        <v>24</v>
      </c>
      <c r="G677" s="22" t="s">
        <v>25</v>
      </c>
      <c r="H677" s="37">
        <v>2.87187804878049E-2</v>
      </c>
      <c r="I677" s="3">
        <v>41</v>
      </c>
      <c r="J677" s="27">
        <v>9.6434737188345995E-4</v>
      </c>
      <c r="K677" s="27" t="str">
        <f>IF(OR(LEFT(G677,3)="SRM", LEFT(G677,3)="IRM", LEFT(G677,3)="CRM"),"", IF((J677*100/H677)&gt;5,"x",""))</f>
        <v/>
      </c>
      <c r="L677" s="26">
        <f>2*J677</f>
        <v>1.9286947437669199E-3</v>
      </c>
      <c r="M677" s="20"/>
      <c r="N677" s="20"/>
      <c r="O677" s="58" t="str">
        <f>IF(F677="Repeatability","---", SQRT(L677^2+(N677*H677*0.01)^2)+ABS(M677)*0.01*H677)</f>
        <v>---</v>
      </c>
      <c r="P677" s="6" t="str">
        <f>IF(F677="Repeatability","---", O677*100/H677)</f>
        <v>---</v>
      </c>
      <c r="Q677" s="31" t="str">
        <f>IF(F677="Repeatability", "n/a",IF(E677="MG_P_KG",6,IF(E677="G_P_100G",2,"n/a")))</f>
        <v>n/a</v>
      </c>
      <c r="R677" s="34" t="str">
        <f>IF(Q677="n/a","-",2*(H677*2^(1-0.5*LOG(H677/(10^Q677))))/100)</f>
        <v>-</v>
      </c>
      <c r="S677" s="3">
        <f>IF(F677="Intermed. Precision","---",IF(LOG(J677/2)&lt;0,10^(TRUNC(LOG(J677/2))-1), 10^(TRUNC(LOG(J677/2)))))</f>
        <v>1E-4</v>
      </c>
      <c r="T677" s="4">
        <f>2*SQRT(2)*J677</f>
        <v>2.7275862643128799E-3</v>
      </c>
      <c r="U677" s="22">
        <f>IF(F677="Repeatability",10*J677,"---")</f>
        <v>9.6434737188345991E-3</v>
      </c>
      <c r="V677" s="22" t="str">
        <f>IF(AND(U677&gt;H677,U677&lt;&gt;"---"),"x","")</f>
        <v/>
      </c>
      <c r="W677" s="52">
        <v>42415</v>
      </c>
    </row>
    <row r="678" spans="1:23" ht="25.5" customHeight="1">
      <c r="A678" s="65" t="s">
        <v>26</v>
      </c>
      <c r="B678" s="8" t="s">
        <v>334</v>
      </c>
      <c r="C678" s="61"/>
      <c r="D678" s="10" t="s">
        <v>174</v>
      </c>
      <c r="E678" s="3" t="s">
        <v>30</v>
      </c>
      <c r="F678" s="42" t="s">
        <v>23</v>
      </c>
      <c r="G678" s="22" t="s">
        <v>178</v>
      </c>
      <c r="H678" s="37">
        <v>0.51976475</v>
      </c>
      <c r="I678" s="3">
        <v>40</v>
      </c>
      <c r="J678" s="27">
        <v>1.3524760007823799E-2</v>
      </c>
      <c r="K678" s="27" t="str">
        <f>IF(OR(LEFT(G678,3)="SRM", LEFT(G678,3)="IRM", LEFT(G678,3)="CRM"),"", IF((J678*100/H678)&gt;5,"x",""))</f>
        <v/>
      </c>
      <c r="L678" s="26">
        <f>2*J678</f>
        <v>2.7049520015647598E-2</v>
      </c>
      <c r="M678" s="20"/>
      <c r="N678" s="20"/>
      <c r="O678" s="58">
        <f>IF(F678="Repeatability","---", SQRT(L678^2+(N678*H678*0.01)^2)+ABS(M678)*0.01*H678)</f>
        <v>2.7049520015647598E-2</v>
      </c>
      <c r="P678" s="6">
        <f>IF(F678="Repeatability","---", O678*100/H678)</f>
        <v>5.2041851656249483</v>
      </c>
      <c r="Q678" s="31">
        <f>IF(F678="Repeatability", "n/a",IF(E678="MG_P_KG",6,IF(E678="G_P_100G",2,"n/a")))</f>
        <v>6</v>
      </c>
      <c r="R678" s="34">
        <f>IF(Q678="n/a","-",2*(H678*2^(1-0.5*LOG(H678/(10^Q678))))/100)</f>
        <v>0.18354059551118901</v>
      </c>
      <c r="S678" s="3">
        <f>IF(F678="Intermed. Precision","---",IF(LOG(J678/2)&lt;0,10^(TRUNC(LOG(J678/2))-1), 10^(TRUNC(LOG(J678/2)))))</f>
        <v>1E-3</v>
      </c>
      <c r="T678" s="4">
        <f>2*SQRT(2)*J678</f>
        <v>3.8253798061811332E-2</v>
      </c>
      <c r="U678" s="22" t="str">
        <f>IF(F678="Repeatability",10*J678,"---")</f>
        <v>---</v>
      </c>
      <c r="V678" s="22" t="str">
        <f>IF(AND(U678&gt;H678,U678&lt;&gt;"---"),"x","")</f>
        <v/>
      </c>
      <c r="W678" s="52">
        <v>42412</v>
      </c>
    </row>
    <row r="679" spans="1:23" ht="25.5" customHeight="1">
      <c r="A679" s="65" t="s">
        <v>81</v>
      </c>
      <c r="B679" s="8" t="s">
        <v>334</v>
      </c>
      <c r="C679" s="61"/>
      <c r="D679" s="10" t="s">
        <v>174</v>
      </c>
      <c r="E679" s="3" t="s">
        <v>30</v>
      </c>
      <c r="F679" s="42" t="s">
        <v>23</v>
      </c>
      <c r="G679" s="22" t="s">
        <v>4</v>
      </c>
      <c r="H679" s="37">
        <v>0.458964571428571</v>
      </c>
      <c r="I679" s="3">
        <v>35</v>
      </c>
      <c r="J679" s="27">
        <v>1.09200942565268E-2</v>
      </c>
      <c r="K679" s="27" t="str">
        <f>IF(OR(LEFT(G679,3)="SRM", LEFT(G679,3)="IRM", LEFT(G679,3)="CRM"),"", IF((J679*100/H679)&gt;5,"x",""))</f>
        <v/>
      </c>
      <c r="L679" s="26">
        <f>2*J679</f>
        <v>2.18401885130536E-2</v>
      </c>
      <c r="M679" s="20"/>
      <c r="N679" s="20"/>
      <c r="O679" s="58">
        <f>IF(F679="Repeatability","---", SQRT(L679^2+(N679*H679*0.01)^2)+ABS(M679)*0.01*H679)</f>
        <v>2.18401885130536E-2</v>
      </c>
      <c r="P679" s="6">
        <f>IF(F679="Repeatability","---", O679*100/H679)</f>
        <v>4.758578302694243</v>
      </c>
      <c r="Q679" s="31">
        <f>IF(F679="Repeatability", "n/a",IF(E679="MG_P_KG",6,IF(E679="G_P_100G",2,"n/a")))</f>
        <v>6</v>
      </c>
      <c r="R679" s="34">
        <f>IF(Q679="n/a","-",2*(H679*2^(1-0.5*LOG(H679/(10^Q679))))/100)</f>
        <v>0.16513398049215475</v>
      </c>
      <c r="S679" s="3">
        <f>IF(F679="Intermed. Precision","---",IF(LOG(J679/2)&lt;0,10^(TRUNC(LOG(J679/2))-1), 10^(TRUNC(LOG(J679/2)))))</f>
        <v>1E-3</v>
      </c>
      <c r="T679" s="4">
        <f>2*SQRT(2)*J679</f>
        <v>3.0886690799945483E-2</v>
      </c>
      <c r="U679" s="22" t="str">
        <f>IF(F679="Repeatability",10*J679,"---")</f>
        <v>---</v>
      </c>
      <c r="V679" s="22" t="str">
        <f>IF(AND(U679&gt;H679,U679&lt;&gt;"---"),"x","")</f>
        <v/>
      </c>
      <c r="W679" s="52">
        <v>42395</v>
      </c>
    </row>
    <row r="680" spans="1:23" ht="25.5" hidden="1" customHeight="1">
      <c r="A680" s="65" t="s">
        <v>99</v>
      </c>
      <c r="B680" s="8" t="s">
        <v>334</v>
      </c>
      <c r="C680" s="61"/>
      <c r="D680" s="10" t="s">
        <v>174</v>
      </c>
      <c r="E680" s="3" t="s">
        <v>30</v>
      </c>
      <c r="F680" s="42" t="s">
        <v>24</v>
      </c>
      <c r="G680" s="22" t="s">
        <v>25</v>
      </c>
      <c r="H680" s="37">
        <v>0.46515424242424203</v>
      </c>
      <c r="I680" s="3">
        <v>33</v>
      </c>
      <c r="J680" s="27">
        <v>6.3835167708431902E-3</v>
      </c>
      <c r="K680" s="27" t="str">
        <f>IF(OR(LEFT(G680,3)="SRM", LEFT(G680,3)="IRM", LEFT(G680,3)="CRM"),"", IF((J680*100/H680)&gt;5,"x",""))</f>
        <v/>
      </c>
      <c r="L680" s="26">
        <f>2*J680</f>
        <v>1.276703354168638E-2</v>
      </c>
      <c r="M680" s="20"/>
      <c r="N680" s="20"/>
      <c r="O680" s="58" t="str">
        <f>IF(F680="Repeatability","---", SQRT(L680^2+(N680*H680*0.01)^2)+ABS(M680)*0.01*H680)</f>
        <v>---</v>
      </c>
      <c r="P680" s="6" t="str">
        <f>IF(F680="Repeatability","---", O680*100/H680)</f>
        <v>---</v>
      </c>
      <c r="Q680" s="31" t="str">
        <f>IF(F680="Repeatability", "n/a",IF(E680="MG_P_KG",6,IF(E680="G_P_100G",2,"n/a")))</f>
        <v>n/a</v>
      </c>
      <c r="R680" s="34" t="str">
        <f>IF(Q680="n/a","-",2*(H680*2^(1-0.5*LOG(H680/(10^Q680))))/100)</f>
        <v>-</v>
      </c>
      <c r="S680" s="3">
        <f>IF(F680="Intermed. Precision","---",IF(LOG(J680/2)&lt;0,10^(TRUNC(LOG(J680/2))-1), 10^(TRUNC(LOG(J680/2)))))</f>
        <v>1E-3</v>
      </c>
      <c r="T680" s="4">
        <f>2*SQRT(2)*J680</f>
        <v>1.8055311985925089E-2</v>
      </c>
      <c r="U680" s="22">
        <f>IF(F680="Repeatability",10*J680,"---")</f>
        <v>6.3835167708431895E-2</v>
      </c>
      <c r="V680" s="22" t="str">
        <f>IF(AND(U680&gt;H680,U680&lt;&gt;"---"),"x","")</f>
        <v/>
      </c>
      <c r="W680" s="52">
        <v>42371</v>
      </c>
    </row>
    <row r="681" spans="1:23" ht="25.5" customHeight="1">
      <c r="A681" s="65" t="s">
        <v>60</v>
      </c>
      <c r="B681" s="8" t="s">
        <v>334</v>
      </c>
      <c r="C681" s="61"/>
      <c r="D681" s="10" t="s">
        <v>174</v>
      </c>
      <c r="E681" s="3" t="s">
        <v>30</v>
      </c>
      <c r="F681" s="42" t="s">
        <v>23</v>
      </c>
      <c r="G681" s="22" t="s">
        <v>4</v>
      </c>
      <c r="H681" s="37">
        <v>8.2504242424242397E-2</v>
      </c>
      <c r="I681" s="3">
        <v>33</v>
      </c>
      <c r="J681" s="27">
        <v>2.37929579599689E-3</v>
      </c>
      <c r="K681" s="27" t="str">
        <f>IF(OR(LEFT(G681,3)="SRM", LEFT(G681,3)="IRM", LEFT(G681,3)="CRM"),"", IF((J681*100/H681)&gt;5,"x",""))</f>
        <v/>
      </c>
      <c r="L681" s="26">
        <f>2*J681</f>
        <v>4.7585915919937799E-3</v>
      </c>
      <c r="M681" s="20"/>
      <c r="N681" s="20"/>
      <c r="O681" s="58">
        <f>IF(F681="Repeatability","---", SQRT(L681^2+(N681*H681*0.01)^2)+ABS(M681)*0.01*H681)</f>
        <v>4.7585915919937799E-3</v>
      </c>
      <c r="P681" s="6">
        <f>IF(F681="Repeatability","---", O681*100/H681)</f>
        <v>5.7676932145195394</v>
      </c>
      <c r="Q681" s="31">
        <f>IF(F681="Repeatability", "n/a",IF(E681="MG_P_KG",6,IF(E681="G_P_100G",2,"n/a")))</f>
        <v>6</v>
      </c>
      <c r="R681" s="34">
        <f>IF(Q681="n/a","-",2*(H681*2^(1-0.5*LOG(H681/(10^Q681))))/100)</f>
        <v>3.8433756065797839E-2</v>
      </c>
      <c r="S681" s="3">
        <f>IF(F681="Intermed. Precision","---",IF(LOG(J681/2)&lt;0,10^(TRUNC(LOG(J681/2))-1), 10^(TRUNC(LOG(J681/2)))))</f>
        <v>1E-3</v>
      </c>
      <c r="T681" s="4">
        <f>2*SQRT(2)*J681</f>
        <v>6.729664767192182E-3</v>
      </c>
      <c r="U681" s="22" t="str">
        <f>IF(F681="Repeatability",10*J681,"---")</f>
        <v>---</v>
      </c>
      <c r="V681" s="22" t="str">
        <f>IF(AND(U681&gt;H681,U681&lt;&gt;"---"),"x","")</f>
        <v/>
      </c>
      <c r="W681" s="52">
        <v>42407</v>
      </c>
    </row>
    <row r="682" spans="1:23" ht="25.5" customHeight="1">
      <c r="A682" s="65" t="s">
        <v>71</v>
      </c>
      <c r="B682" s="8" t="s">
        <v>334</v>
      </c>
      <c r="C682" s="61"/>
      <c r="D682" s="10" t="s">
        <v>174</v>
      </c>
      <c r="E682" s="3" t="s">
        <v>30</v>
      </c>
      <c r="F682" s="42" t="s">
        <v>23</v>
      </c>
      <c r="G682" s="22" t="s">
        <v>4</v>
      </c>
      <c r="H682" s="37">
        <v>6.4029062499999997E-2</v>
      </c>
      <c r="I682" s="3">
        <v>32</v>
      </c>
      <c r="J682" s="27">
        <v>1.7087998346793001E-3</v>
      </c>
      <c r="K682" s="27" t="str">
        <f>IF(OR(LEFT(G682,3)="SRM", LEFT(G682,3)="IRM", LEFT(G682,3)="CRM"),"", IF((J682*100/H682)&gt;5,"x",""))</f>
        <v/>
      </c>
      <c r="L682" s="26">
        <f>2*J682</f>
        <v>3.4175996693586001E-3</v>
      </c>
      <c r="M682" s="20"/>
      <c r="N682" s="20"/>
      <c r="O682" s="58">
        <f>IF(F682="Repeatability","---", SQRT(L682^2+(N682*H682*0.01)^2)+ABS(M682)*0.01*H682)</f>
        <v>3.4175996693586001E-3</v>
      </c>
      <c r="P682" s="6">
        <f>IF(F682="Repeatability","---", O682*100/H682)</f>
        <v>5.337575681915693</v>
      </c>
      <c r="Q682" s="31">
        <f>IF(F682="Repeatability", "n/a",IF(E682="MG_P_KG",6,IF(E682="G_P_100G",2,"n/a")))</f>
        <v>6</v>
      </c>
      <c r="R682" s="34">
        <f>IF(Q682="n/a","-",2*(H682*2^(1-0.5*LOG(H682/(10^Q682))))/100)</f>
        <v>3.0987408905636143E-2</v>
      </c>
      <c r="S682" s="3">
        <f>IF(F682="Intermed. Precision","---",IF(LOG(J682/2)&lt;0,10^(TRUNC(LOG(J682/2))-1), 10^(TRUNC(LOG(J682/2)))))</f>
        <v>1E-4</v>
      </c>
      <c r="T682" s="4">
        <f>2*SQRT(2)*J682</f>
        <v>4.8332158031687382E-3</v>
      </c>
      <c r="U682" s="22" t="str">
        <f>IF(F682="Repeatability",10*J682,"---")</f>
        <v>---</v>
      </c>
      <c r="V682" s="22" t="str">
        <f>IF(AND(U682&gt;H682,U682&lt;&gt;"---"),"x","")</f>
        <v/>
      </c>
      <c r="W682" s="52">
        <v>42358</v>
      </c>
    </row>
    <row r="683" spans="1:23" ht="25.5" hidden="1" customHeight="1">
      <c r="A683" s="65" t="s">
        <v>78</v>
      </c>
      <c r="B683" s="8" t="s">
        <v>334</v>
      </c>
      <c r="C683" s="61"/>
      <c r="D683" s="10" t="s">
        <v>174</v>
      </c>
      <c r="E683" s="3" t="s">
        <v>30</v>
      </c>
      <c r="F683" s="42" t="s">
        <v>24</v>
      </c>
      <c r="G683" s="22" t="s">
        <v>25</v>
      </c>
      <c r="H683" s="37">
        <v>0.19794906249999999</v>
      </c>
      <c r="I683" s="3">
        <v>32</v>
      </c>
      <c r="J683" s="27">
        <v>1.8456028825291799E-3</v>
      </c>
      <c r="K683" s="27" t="str">
        <f>IF(OR(LEFT(G683,3)="SRM", LEFT(G683,3)="IRM", LEFT(G683,3)="CRM"),"", IF((J683*100/H683)&gt;5,"x",""))</f>
        <v/>
      </c>
      <c r="L683" s="26">
        <f>2*J683</f>
        <v>3.6912057650583599E-3</v>
      </c>
      <c r="M683" s="20"/>
      <c r="N683" s="20"/>
      <c r="O683" s="58" t="str">
        <f>IF(F683="Repeatability","---", SQRT(L683^2+(N683*H683*0.01)^2)+ABS(M683)*0.01*H683)</f>
        <v>---</v>
      </c>
      <c r="P683" s="6" t="str">
        <f>IF(F683="Repeatability","---", O683*100/H683)</f>
        <v>---</v>
      </c>
      <c r="Q683" s="31" t="str">
        <f>IF(F683="Repeatability", "n/a",IF(E683="MG_P_KG",6,IF(E683="G_P_100G",2,"n/a")))</f>
        <v>n/a</v>
      </c>
      <c r="R683" s="34" t="str">
        <f>IF(Q683="n/a","-",2*(H683*2^(1-0.5*LOG(H683/(10^Q683))))/100)</f>
        <v>-</v>
      </c>
      <c r="S683" s="3">
        <f>IF(F683="Intermed. Precision","---",IF(LOG(J683/2)&lt;0,10^(TRUNC(LOG(J683/2))-1), 10^(TRUNC(LOG(J683/2)))))</f>
        <v>1E-4</v>
      </c>
      <c r="T683" s="4">
        <f>2*SQRT(2)*J683</f>
        <v>5.2201532544552893E-3</v>
      </c>
      <c r="U683" s="22">
        <f>IF(F683="Repeatability",10*J683,"---")</f>
        <v>1.8456028825291799E-2</v>
      </c>
      <c r="V683" s="22" t="str">
        <f>IF(AND(U683&gt;H683,U683&lt;&gt;"---"),"x","")</f>
        <v/>
      </c>
      <c r="W683" s="52">
        <v>42382</v>
      </c>
    </row>
    <row r="684" spans="1:23" ht="25.5" hidden="1" customHeight="1">
      <c r="A684" s="65" t="s">
        <v>55</v>
      </c>
      <c r="B684" s="8" t="s">
        <v>334</v>
      </c>
      <c r="C684" s="61"/>
      <c r="D684" s="10" t="s">
        <v>174</v>
      </c>
      <c r="E684" s="3" t="s">
        <v>30</v>
      </c>
      <c r="F684" s="42" t="s">
        <v>24</v>
      </c>
      <c r="G684" s="22" t="s">
        <v>25</v>
      </c>
      <c r="H684" s="37">
        <v>0.38706800000000002</v>
      </c>
      <c r="I684" s="3">
        <v>30</v>
      </c>
      <c r="J684" s="27">
        <v>5.1048965056437103E-3</v>
      </c>
      <c r="K684" s="27" t="str">
        <f>IF(OR(LEFT(G684,3)="SRM", LEFT(G684,3)="IRM", LEFT(G684,3)="CRM"),"", IF((J684*100/H684)&gt;5,"x",""))</f>
        <v/>
      </c>
      <c r="L684" s="26">
        <f>2*J684</f>
        <v>1.0209793011287421E-2</v>
      </c>
      <c r="M684" s="20"/>
      <c r="N684" s="20"/>
      <c r="O684" s="58" t="str">
        <f>IF(F684="Repeatability","---", SQRT(L684^2+(N684*H684*0.01)^2)+ABS(M684)*0.01*H684)</f>
        <v>---</v>
      </c>
      <c r="P684" s="6" t="str">
        <f>IF(F684="Repeatability","---", O684*100/H684)</f>
        <v>---</v>
      </c>
      <c r="Q684" s="31" t="str">
        <f>IF(F684="Repeatability", "n/a",IF(E684="MG_P_KG",6,IF(E684="G_P_100G",2,"n/a")))</f>
        <v>n/a</v>
      </c>
      <c r="R684" s="34" t="str">
        <f>IF(Q684="n/a","-",2*(H684*2^(1-0.5*LOG(H684/(10^Q684))))/100)</f>
        <v>-</v>
      </c>
      <c r="S684" s="3">
        <f>IF(F684="Intermed. Precision","---",IF(LOG(J684/2)&lt;0,10^(TRUNC(LOG(J684/2))-1), 10^(TRUNC(LOG(J684/2)))))</f>
        <v>1E-3</v>
      </c>
      <c r="T684" s="4">
        <f>2*SQRT(2)*J684</f>
        <v>1.4438827745584713E-2</v>
      </c>
      <c r="U684" s="22">
        <f>IF(F684="Repeatability",10*J684,"---")</f>
        <v>5.1048965056437107E-2</v>
      </c>
      <c r="V684" s="22" t="str">
        <f>IF(AND(U684&gt;H684,U684&lt;&gt;"---"),"x","")</f>
        <v/>
      </c>
      <c r="W684" s="52">
        <v>42357</v>
      </c>
    </row>
    <row r="685" spans="1:23" ht="25.5" customHeight="1">
      <c r="A685" s="65" t="s">
        <v>128</v>
      </c>
      <c r="B685" s="8" t="s">
        <v>334</v>
      </c>
      <c r="C685" s="61"/>
      <c r="D685" s="10" t="s">
        <v>174</v>
      </c>
      <c r="E685" s="3" t="s">
        <v>30</v>
      </c>
      <c r="F685" s="42" t="s">
        <v>23</v>
      </c>
      <c r="G685" s="22" t="s">
        <v>4</v>
      </c>
      <c r="H685" s="37">
        <v>3.8665862068965502E-2</v>
      </c>
      <c r="I685" s="3">
        <v>29</v>
      </c>
      <c r="J685" s="27">
        <v>7.4355390779223395E-4</v>
      </c>
      <c r="K685" s="27" t="str">
        <f>IF(OR(LEFT(G685,3)="SRM", LEFT(G685,3)="IRM", LEFT(G685,3)="CRM"),"", IF((J685*100/H685)&gt;5,"x",""))</f>
        <v/>
      </c>
      <c r="L685" s="26">
        <f>2*J685</f>
        <v>1.4871078155844679E-3</v>
      </c>
      <c r="M685" s="20"/>
      <c r="N685" s="20"/>
      <c r="O685" s="58">
        <f>IF(F685="Repeatability","---", SQRT(L685^2+(N685*H685*0.01)^2)+ABS(M685)*0.01*H685)</f>
        <v>1.4871078155844679E-3</v>
      </c>
      <c r="P685" s="6">
        <f>IF(F685="Repeatability","---", O685*100/H685)</f>
        <v>3.8460485193166556</v>
      </c>
      <c r="Q685" s="31">
        <f>IF(F685="Repeatability", "n/a",IF(E685="MG_P_KG",6,IF(E685="G_P_100G",2,"n/a")))</f>
        <v>6</v>
      </c>
      <c r="R685" s="34">
        <f>IF(Q685="n/a","-",2*(H685*2^(1-0.5*LOG(H685/(10^Q685))))/100)</f>
        <v>2.0188592603327463E-2</v>
      </c>
      <c r="S685" s="3">
        <f>IF(F685="Intermed. Precision","---",IF(LOG(J685/2)&lt;0,10^(TRUNC(LOG(J685/2))-1), 10^(TRUNC(LOG(J685/2)))))</f>
        <v>1E-4</v>
      </c>
      <c r="T685" s="4">
        <f>2*SQRT(2)*J685</f>
        <v>2.1030880415105822E-3</v>
      </c>
      <c r="U685" s="22" t="str">
        <f>IF(F685="Repeatability",10*J685,"---")</f>
        <v>---</v>
      </c>
      <c r="V685" s="22" t="str">
        <f>IF(AND(U685&gt;H685,U685&lt;&gt;"---"),"x","")</f>
        <v/>
      </c>
      <c r="W685" s="52">
        <v>42414</v>
      </c>
    </row>
    <row r="686" spans="1:23" ht="25.5" customHeight="1">
      <c r="A686" s="65" t="s">
        <v>122</v>
      </c>
      <c r="B686" s="8" t="s">
        <v>334</v>
      </c>
      <c r="C686" s="61"/>
      <c r="D686" s="10" t="s">
        <v>174</v>
      </c>
      <c r="E686" s="3" t="s">
        <v>30</v>
      </c>
      <c r="F686" s="42" t="s">
        <v>23</v>
      </c>
      <c r="G686" s="22" t="s">
        <v>4</v>
      </c>
      <c r="H686" s="37">
        <v>7.9124615384615404E-2</v>
      </c>
      <c r="I686" s="3">
        <v>26</v>
      </c>
      <c r="J686" s="27">
        <v>1.8295254744163699E-3</v>
      </c>
      <c r="K686" s="27" t="str">
        <f>IF(OR(LEFT(G686,3)="SRM", LEFT(G686,3)="IRM", LEFT(G686,3)="CRM"),"", IF((J686*100/H686)&gt;5,"x",""))</f>
        <v/>
      </c>
      <c r="L686" s="26">
        <f>2*J686</f>
        <v>3.6590509488327399E-3</v>
      </c>
      <c r="M686" s="20"/>
      <c r="N686" s="20"/>
      <c r="O686" s="58">
        <f>IF(F686="Repeatability","---", SQRT(L686^2+(N686*H686*0.01)^2)+ABS(M686)*0.01*H686)</f>
        <v>3.6590509488327399E-3</v>
      </c>
      <c r="P686" s="6">
        <f>IF(F686="Repeatability","---", O686*100/H686)</f>
        <v>4.6244154629334062</v>
      </c>
      <c r="Q686" s="31">
        <f>IF(F686="Repeatability", "n/a",IF(E686="MG_P_KG",6,IF(E686="G_P_100G",2,"n/a")))</f>
        <v>6</v>
      </c>
      <c r="R686" s="34">
        <f>IF(Q686="n/a","-",2*(H686*2^(1-0.5*LOG(H686/(10^Q686))))/100)</f>
        <v>3.7092167785125342E-2</v>
      </c>
      <c r="S686" s="3">
        <f>IF(F686="Intermed. Precision","---",IF(LOG(J686/2)&lt;0,10^(TRUNC(LOG(J686/2))-1), 10^(TRUNC(LOG(J686/2)))))</f>
        <v>1E-4</v>
      </c>
      <c r="T686" s="4">
        <f>2*SQRT(2)*J686</f>
        <v>5.1746794772534032E-3</v>
      </c>
      <c r="U686" s="22" t="str">
        <f>IF(F686="Repeatability",10*J686,"---")</f>
        <v>---</v>
      </c>
      <c r="V686" s="22" t="str">
        <f>IF(AND(U686&gt;H686,U686&lt;&gt;"---"),"x","")</f>
        <v/>
      </c>
      <c r="W686" s="52">
        <v>42401</v>
      </c>
    </row>
    <row r="687" spans="1:23" ht="25.5" hidden="1" customHeight="1">
      <c r="A687" s="65" t="s">
        <v>175</v>
      </c>
      <c r="B687" s="8" t="s">
        <v>334</v>
      </c>
      <c r="C687" s="61"/>
      <c r="D687" s="10" t="s">
        <v>174</v>
      </c>
      <c r="E687" s="3" t="s">
        <v>30</v>
      </c>
      <c r="F687" s="42" t="s">
        <v>24</v>
      </c>
      <c r="G687" s="22" t="s">
        <v>25</v>
      </c>
      <c r="H687" s="37">
        <v>0.1448276</v>
      </c>
      <c r="I687" s="3">
        <v>25</v>
      </c>
      <c r="J687" s="27">
        <v>3.34894072805119E-3</v>
      </c>
      <c r="K687" s="27" t="str">
        <f>IF(OR(LEFT(G687,3)="SRM", LEFT(G687,3)="IRM", LEFT(G687,3)="CRM"),"", IF((J687*100/H687)&gt;5,"x",""))</f>
        <v/>
      </c>
      <c r="L687" s="26">
        <f>2*J687</f>
        <v>6.69788145610238E-3</v>
      </c>
      <c r="M687" s="20"/>
      <c r="N687" s="20"/>
      <c r="O687" s="58" t="str">
        <f>IF(F687="Repeatability","---", SQRT(L687^2+(N687*H687*0.01)^2)+ABS(M687)*0.01*H687)</f>
        <v>---</v>
      </c>
      <c r="P687" s="6" t="str">
        <f>IF(F687="Repeatability","---", O687*100/H687)</f>
        <v>---</v>
      </c>
      <c r="Q687" s="31" t="str">
        <f>IF(F687="Repeatability", "n/a",IF(E687="MG_P_KG",6,IF(E687="G_P_100G",2,"n/a")))</f>
        <v>n/a</v>
      </c>
      <c r="R687" s="34" t="str">
        <f>IF(Q687="n/a","-",2*(H687*2^(1-0.5*LOG(H687/(10^Q687))))/100)</f>
        <v>-</v>
      </c>
      <c r="S687" s="3">
        <f>IF(F687="Intermed. Precision","---",IF(LOG(J687/2)&lt;0,10^(TRUNC(LOG(J687/2))-1), 10^(TRUNC(LOG(J687/2)))))</f>
        <v>1E-3</v>
      </c>
      <c r="T687" s="4">
        <f>2*SQRT(2)*J687</f>
        <v>9.4722347943872413E-3</v>
      </c>
      <c r="U687" s="22">
        <f>IF(F687="Repeatability",10*J687,"---")</f>
        <v>3.3489407280511897E-2</v>
      </c>
      <c r="V687" s="22" t="str">
        <f>IF(AND(U687&gt;H687,U687&lt;&gt;"---"),"x","")</f>
        <v/>
      </c>
      <c r="W687" s="52">
        <v>42369</v>
      </c>
    </row>
    <row r="688" spans="1:23" ht="25.5" customHeight="1">
      <c r="A688" s="65" t="s">
        <v>104</v>
      </c>
      <c r="B688" s="8" t="s">
        <v>334</v>
      </c>
      <c r="C688" s="61"/>
      <c r="D688" s="10" t="s">
        <v>174</v>
      </c>
      <c r="E688" s="3" t="s">
        <v>30</v>
      </c>
      <c r="F688" s="42" t="s">
        <v>23</v>
      </c>
      <c r="G688" s="22" t="s">
        <v>4</v>
      </c>
      <c r="H688" s="37">
        <v>0.27837833333333301</v>
      </c>
      <c r="I688" s="3">
        <v>24</v>
      </c>
      <c r="J688" s="27">
        <v>7.5766231759273901E-3</v>
      </c>
      <c r="K688" s="27" t="str">
        <f>IF(OR(LEFT(G688,3)="SRM", LEFT(G688,3)="IRM", LEFT(G688,3)="CRM"),"", IF((J688*100/H688)&gt;5,"x",""))</f>
        <v/>
      </c>
      <c r="L688" s="26">
        <f>2*J688</f>
        <v>1.515324635185478E-2</v>
      </c>
      <c r="M688" s="20"/>
      <c r="N688" s="20"/>
      <c r="O688" s="58">
        <f>IF(F688="Repeatability","---", SQRT(L688^2+(N688*H688*0.01)^2)+ABS(M688)*0.01*H688)</f>
        <v>1.515324635185478E-2</v>
      </c>
      <c r="P688" s="6">
        <f>IF(F688="Repeatability","---", O688*100/H688)</f>
        <v>5.443400055747202</v>
      </c>
      <c r="Q688" s="31">
        <f>IF(F688="Repeatability", "n/a",IF(E688="MG_P_KG",6,IF(E688="G_P_100G",2,"n/a")))</f>
        <v>6</v>
      </c>
      <c r="R688" s="34">
        <f>IF(Q688="n/a","-",2*(H688*2^(1-0.5*LOG(H688/(10^Q688))))/100)</f>
        <v>0.10798815113428573</v>
      </c>
      <c r="S688" s="3">
        <f>IF(F688="Intermed. Precision","---",IF(LOG(J688/2)&lt;0,10^(TRUNC(LOG(J688/2))-1), 10^(TRUNC(LOG(J688/2)))))</f>
        <v>1E-3</v>
      </c>
      <c r="T688" s="4">
        <f>2*SQRT(2)*J688</f>
        <v>2.1429926504773655E-2</v>
      </c>
      <c r="U688" s="22" t="str">
        <f>IF(F688="Repeatability",10*J688,"---")</f>
        <v>---</v>
      </c>
      <c r="V688" s="22" t="str">
        <f>IF(AND(U688&gt;H688,U688&lt;&gt;"---"),"x","")</f>
        <v/>
      </c>
      <c r="W688" s="52">
        <v>42405</v>
      </c>
    </row>
    <row r="689" spans="1:23" ht="25.5" hidden="1" customHeight="1">
      <c r="A689" s="65" t="s">
        <v>60</v>
      </c>
      <c r="B689" s="8" t="s">
        <v>334</v>
      </c>
      <c r="C689" s="61"/>
      <c r="D689" s="10" t="s">
        <v>174</v>
      </c>
      <c r="E689" s="3" t="s">
        <v>30</v>
      </c>
      <c r="F689" s="42" t="s">
        <v>24</v>
      </c>
      <c r="G689" s="22" t="s">
        <v>25</v>
      </c>
      <c r="H689" s="37">
        <v>6.5891739130434807E-2</v>
      </c>
      <c r="I689" s="3">
        <v>23</v>
      </c>
      <c r="J689" s="27">
        <v>1.4876425762872601E-3</v>
      </c>
      <c r="K689" s="27" t="str">
        <f>IF(OR(LEFT(G689,3)="SRM", LEFT(G689,3)="IRM", LEFT(G689,3)="CRM"),"", IF((J689*100/H689)&gt;5,"x",""))</f>
        <v/>
      </c>
      <c r="L689" s="26">
        <f>2*J689</f>
        <v>2.9752851525745201E-3</v>
      </c>
      <c r="M689" s="20"/>
      <c r="N689" s="20"/>
      <c r="O689" s="58" t="str">
        <f>IF(F689="Repeatability","---", SQRT(L689^2+(N689*H689*0.01)^2)+ABS(M689)*0.01*H689)</f>
        <v>---</v>
      </c>
      <c r="P689" s="6" t="str">
        <f>IF(F689="Repeatability","---", O689*100/H689)</f>
        <v>---</v>
      </c>
      <c r="Q689" s="31" t="str">
        <f>IF(F689="Repeatability", "n/a",IF(E689="MG_P_KG",6,IF(E689="G_P_100G",2,"n/a")))</f>
        <v>n/a</v>
      </c>
      <c r="R689" s="34" t="str">
        <f>IF(Q689="n/a","-",2*(H689*2^(1-0.5*LOG(H689/(10^Q689))))/100)</f>
        <v>-</v>
      </c>
      <c r="S689" s="3">
        <f>IF(F689="Intermed. Precision","---",IF(LOG(J689/2)&lt;0,10^(TRUNC(LOG(J689/2))-1), 10^(TRUNC(LOG(J689/2)))))</f>
        <v>1E-4</v>
      </c>
      <c r="T689" s="4">
        <f>2*SQRT(2)*J689</f>
        <v>4.2076886146981901E-3</v>
      </c>
      <c r="U689" s="22">
        <f>IF(F689="Repeatability",10*J689,"---")</f>
        <v>1.4876425762872601E-2</v>
      </c>
      <c r="V689" s="22" t="str">
        <f>IF(AND(U689&gt;H689,U689&lt;&gt;"---"),"x","")</f>
        <v/>
      </c>
      <c r="W689" s="52">
        <v>42408</v>
      </c>
    </row>
    <row r="690" spans="1:23" ht="25.5" hidden="1" customHeight="1">
      <c r="A690" s="65" t="s">
        <v>79</v>
      </c>
      <c r="B690" s="8" t="s">
        <v>334</v>
      </c>
      <c r="C690" s="61"/>
      <c r="D690" s="10" t="s">
        <v>174</v>
      </c>
      <c r="E690" s="3" t="s">
        <v>30</v>
      </c>
      <c r="F690" s="42" t="s">
        <v>24</v>
      </c>
      <c r="G690" s="22" t="s">
        <v>25</v>
      </c>
      <c r="H690" s="37">
        <v>0.383562727272727</v>
      </c>
      <c r="I690" s="3">
        <v>22</v>
      </c>
      <c r="J690" s="27">
        <v>3.0151507575756601E-3</v>
      </c>
      <c r="K690" s="27" t="str">
        <f>IF(OR(LEFT(G690,3)="SRM", LEFT(G690,3)="IRM", LEFT(G690,3)="CRM"),"", IF((J690*100/H690)&gt;5,"x",""))</f>
        <v/>
      </c>
      <c r="L690" s="26">
        <f>2*J690</f>
        <v>6.0303015151513201E-3</v>
      </c>
      <c r="M690" s="20"/>
      <c r="N690" s="20"/>
      <c r="O690" s="58" t="str">
        <f>IF(F690="Repeatability","---", SQRT(L690^2+(N690*H690*0.01)^2)+ABS(M690)*0.01*H690)</f>
        <v>---</v>
      </c>
      <c r="P690" s="6" t="str">
        <f>IF(F690="Repeatability","---", O690*100/H690)</f>
        <v>---</v>
      </c>
      <c r="Q690" s="31" t="str">
        <f>IF(F690="Repeatability", "n/a",IF(E690="MG_P_KG",6,IF(E690="G_P_100G",2,"n/a")))</f>
        <v>n/a</v>
      </c>
      <c r="R690" s="34" t="str">
        <f>IF(Q690="n/a","-",2*(H690*2^(1-0.5*LOG(H690/(10^Q690))))/100)</f>
        <v>-</v>
      </c>
      <c r="S690" s="3">
        <f>IF(F690="Intermed. Precision","---",IF(LOG(J690/2)&lt;0,10^(TRUNC(LOG(J690/2))-1), 10^(TRUNC(LOG(J690/2)))))</f>
        <v>1E-3</v>
      </c>
      <c r="T690" s="4">
        <f>2*SQRT(2)*J690</f>
        <v>8.5281341879260217E-3</v>
      </c>
      <c r="U690" s="22">
        <f>IF(F690="Repeatability",10*J690,"---")</f>
        <v>3.01515075757566E-2</v>
      </c>
      <c r="V690" s="22" t="str">
        <f>IF(AND(U690&gt;H690,U690&lt;&gt;"---"),"x","")</f>
        <v/>
      </c>
      <c r="W690" s="52">
        <v>42386</v>
      </c>
    </row>
    <row r="691" spans="1:23" ht="25.5" hidden="1" customHeight="1">
      <c r="A691" s="65" t="s">
        <v>161</v>
      </c>
      <c r="B691" s="8" t="s">
        <v>334</v>
      </c>
      <c r="C691" s="61"/>
      <c r="D691" s="10" t="s">
        <v>174</v>
      </c>
      <c r="E691" s="3" t="s">
        <v>30</v>
      </c>
      <c r="F691" s="42" t="s">
        <v>24</v>
      </c>
      <c r="G691" s="22" t="s">
        <v>25</v>
      </c>
      <c r="H691" s="37">
        <v>2.5747058823529399E-3</v>
      </c>
      <c r="I691" s="3">
        <v>17</v>
      </c>
      <c r="J691" s="27">
        <v>7.8926063688820598E-4</v>
      </c>
      <c r="K691" s="27" t="str">
        <f>IF(OR(LEFT(G691,3)="SRM", LEFT(G691,3)="IRM", LEFT(G691,3)="CRM"),"", IF((J691*100/H691)&gt;5,"x",""))</f>
        <v>x</v>
      </c>
      <c r="L691" s="26">
        <f>2*J691</f>
        <v>1.578521273776412E-3</v>
      </c>
      <c r="M691" s="20"/>
      <c r="N691" s="20"/>
      <c r="O691" s="58" t="str">
        <f>IF(F691="Repeatability","---", SQRT(L691^2+(N691*H691*0.01)^2)+ABS(M691)*0.01*H691)</f>
        <v>---</v>
      </c>
      <c r="P691" s="6" t="str">
        <f>IF(F691="Repeatability","---", O691*100/H691)</f>
        <v>---</v>
      </c>
      <c r="Q691" s="31" t="str">
        <f>IF(F691="Repeatability", "n/a",IF(E691="MG_P_KG",6,IF(E691="G_P_100G",2,"n/a")))</f>
        <v>n/a</v>
      </c>
      <c r="R691" s="34" t="str">
        <f>IF(Q691="n/a","-",2*(H691*2^(1-0.5*LOG(H691/(10^Q691))))/100)</f>
        <v>-</v>
      </c>
      <c r="S691" s="3">
        <f>IF(F691="Intermed. Precision","---",IF(LOG(J691/2)&lt;0,10^(TRUNC(LOG(J691/2))-1), 10^(TRUNC(LOG(J691/2)))))</f>
        <v>1E-4</v>
      </c>
      <c r="T691" s="4">
        <f>2*SQRT(2)*J691</f>
        <v>2.2323661938690553E-3</v>
      </c>
      <c r="U691" s="22">
        <f>IF(F691="Repeatability",10*J691,"---")</f>
        <v>7.8926063688820602E-3</v>
      </c>
      <c r="V691" s="22" t="str">
        <f>IF(AND(U691&gt;H691,U691&lt;&gt;"---"),"x","")</f>
        <v>x</v>
      </c>
      <c r="W691" s="52">
        <v>42354</v>
      </c>
    </row>
    <row r="692" spans="1:23" ht="25.5" hidden="1" customHeight="1">
      <c r="A692" s="65" t="s">
        <v>176</v>
      </c>
      <c r="B692" s="8" t="s">
        <v>334</v>
      </c>
      <c r="C692" s="61"/>
      <c r="D692" s="10" t="s">
        <v>174</v>
      </c>
      <c r="E692" s="3" t="s">
        <v>30</v>
      </c>
      <c r="F692" s="42" t="s">
        <v>24</v>
      </c>
      <c r="G692" s="22" t="s">
        <v>25</v>
      </c>
      <c r="H692" s="37">
        <v>0.65984058823529401</v>
      </c>
      <c r="I692" s="3">
        <v>17</v>
      </c>
      <c r="J692" s="27">
        <v>3.33420305761538E-2</v>
      </c>
      <c r="K692" s="27" t="str">
        <f>IF(OR(LEFT(G692,3)="SRM", LEFT(G692,3)="IRM", LEFT(G692,3)="CRM"),"", IF((J692*100/H692)&gt;5,"x",""))</f>
        <v>x</v>
      </c>
      <c r="L692" s="26">
        <f>2*J692</f>
        <v>6.66840611523076E-2</v>
      </c>
      <c r="M692" s="20"/>
      <c r="N692" s="20"/>
      <c r="O692" s="58" t="str">
        <f>IF(F692="Repeatability","---", SQRT(L692^2+(N692*H692*0.01)^2)+ABS(M692)*0.01*H692)</f>
        <v>---</v>
      </c>
      <c r="P692" s="6" t="str">
        <f>IF(F692="Repeatability","---", O692*100/H692)</f>
        <v>---</v>
      </c>
      <c r="Q692" s="31" t="str">
        <f>IF(F692="Repeatability", "n/a",IF(E692="MG_P_KG",6,IF(E692="G_P_100G",2,"n/a")))</f>
        <v>n/a</v>
      </c>
      <c r="R692" s="34" t="str">
        <f>IF(Q692="n/a","-",2*(H692*2^(1-0.5*LOG(H692/(10^Q692))))/100)</f>
        <v>-</v>
      </c>
      <c r="S692" s="3">
        <f>IF(F692="Intermed. Precision","---",IF(LOG(J692/2)&lt;0,10^(TRUNC(LOG(J692/2))-1), 10^(TRUNC(LOG(J692/2)))))</f>
        <v>0.01</v>
      </c>
      <c r="T692" s="4">
        <f>2*SQRT(2)*J692</f>
        <v>9.430550367571025E-2</v>
      </c>
      <c r="U692" s="22">
        <f>IF(F692="Repeatability",10*J692,"---")</f>
        <v>0.33342030576153803</v>
      </c>
      <c r="V692" s="22" t="str">
        <f>IF(AND(U692&gt;H692,U692&lt;&gt;"---"),"x","")</f>
        <v/>
      </c>
      <c r="W692" s="52">
        <v>42384</v>
      </c>
    </row>
    <row r="693" spans="1:23" ht="25.5" hidden="1" customHeight="1">
      <c r="A693" s="65" t="s">
        <v>68</v>
      </c>
      <c r="B693" s="8" t="s">
        <v>334</v>
      </c>
      <c r="C693" s="61"/>
      <c r="D693" s="10" t="s">
        <v>174</v>
      </c>
      <c r="E693" s="3" t="s">
        <v>30</v>
      </c>
      <c r="F693" s="42" t="s">
        <v>24</v>
      </c>
      <c r="G693" s="22" t="s">
        <v>25</v>
      </c>
      <c r="H693" s="37">
        <v>0.24633764705882399</v>
      </c>
      <c r="I693" s="3">
        <v>17</v>
      </c>
      <c r="J693" s="27">
        <v>3.3783980714847299E-3</v>
      </c>
      <c r="K693" s="27" t="str">
        <f>IF(OR(LEFT(G693,3)="SRM", LEFT(G693,3)="IRM", LEFT(G693,3)="CRM"),"", IF((J693*100/H693)&gt;5,"x",""))</f>
        <v/>
      </c>
      <c r="L693" s="26">
        <f>2*J693</f>
        <v>6.7567961429694599E-3</v>
      </c>
      <c r="M693" s="20"/>
      <c r="N693" s="20"/>
      <c r="O693" s="58" t="str">
        <f>IF(F693="Repeatability","---", SQRT(L693^2+(N693*H693*0.01)^2)+ABS(M693)*0.01*H693)</f>
        <v>---</v>
      </c>
      <c r="P693" s="6" t="str">
        <f>IF(F693="Repeatability","---", O693*100/H693)</f>
        <v>---</v>
      </c>
      <c r="Q693" s="31" t="str">
        <f>IF(F693="Repeatability", "n/a",IF(E693="MG_P_KG",6,IF(E693="G_P_100G",2,"n/a")))</f>
        <v>n/a</v>
      </c>
      <c r="R693" s="34" t="str">
        <f>IF(Q693="n/a","-",2*(H693*2^(1-0.5*LOG(H693/(10^Q693))))/100)</f>
        <v>-</v>
      </c>
      <c r="S693" s="3">
        <f>IF(F693="Intermed. Precision","---",IF(LOG(J693/2)&lt;0,10^(TRUNC(LOG(J693/2))-1), 10^(TRUNC(LOG(J693/2)))))</f>
        <v>1E-3</v>
      </c>
      <c r="T693" s="4">
        <f>2*SQRT(2)*J693</f>
        <v>9.5555527435776284E-3</v>
      </c>
      <c r="U693" s="22">
        <f>IF(F693="Repeatability",10*J693,"---")</f>
        <v>3.3783980714847298E-2</v>
      </c>
      <c r="V693" s="22" t="str">
        <f>IF(AND(U693&gt;H693,U693&lt;&gt;"---"),"x","")</f>
        <v/>
      </c>
      <c r="W693" s="52">
        <v>42393</v>
      </c>
    </row>
    <row r="694" spans="1:23" ht="25.5" hidden="1" customHeight="1">
      <c r="A694" s="65" t="s">
        <v>104</v>
      </c>
      <c r="B694" s="8" t="s">
        <v>334</v>
      </c>
      <c r="C694" s="61"/>
      <c r="D694" s="10" t="s">
        <v>174</v>
      </c>
      <c r="E694" s="3" t="s">
        <v>30</v>
      </c>
      <c r="F694" s="42" t="s">
        <v>24</v>
      </c>
      <c r="G694" s="22" t="s">
        <v>25</v>
      </c>
      <c r="H694" s="37">
        <v>0.31214117647058798</v>
      </c>
      <c r="I694" s="3">
        <v>17</v>
      </c>
      <c r="J694" s="27">
        <v>5.8895792818882296E-3</v>
      </c>
      <c r="K694" s="27" t="str">
        <f>IF(OR(LEFT(G694,3)="SRM", LEFT(G694,3)="IRM", LEFT(G694,3)="CRM"),"", IF((J694*100/H694)&gt;5,"x",""))</f>
        <v/>
      </c>
      <c r="L694" s="26">
        <f>2*J694</f>
        <v>1.1779158563776459E-2</v>
      </c>
      <c r="M694" s="20"/>
      <c r="N694" s="20"/>
      <c r="O694" s="58" t="str">
        <f>IF(F694="Repeatability","---", SQRT(L694^2+(N694*H694*0.01)^2)+ABS(M694)*0.01*H694)</f>
        <v>---</v>
      </c>
      <c r="P694" s="6" t="str">
        <f>IF(F694="Repeatability","---", O694*100/H694)</f>
        <v>---</v>
      </c>
      <c r="Q694" s="31" t="str">
        <f>IF(F694="Repeatability", "n/a",IF(E694="MG_P_KG",6,IF(E694="G_P_100G",2,"n/a")))</f>
        <v>n/a</v>
      </c>
      <c r="R694" s="34" t="str">
        <f>IF(Q694="n/a","-",2*(H694*2^(1-0.5*LOG(H694/(10^Q694))))/100)</f>
        <v>-</v>
      </c>
      <c r="S694" s="3">
        <f>IF(F694="Intermed. Precision","---",IF(LOG(J694/2)&lt;0,10^(TRUNC(LOG(J694/2))-1), 10^(TRUNC(LOG(J694/2)))))</f>
        <v>1E-3</v>
      </c>
      <c r="T694" s="4">
        <f>2*SQRT(2)*J694</f>
        <v>1.6658245794235856E-2</v>
      </c>
      <c r="U694" s="22">
        <f>IF(F694="Repeatability",10*J694,"---")</f>
        <v>5.8895792818882298E-2</v>
      </c>
      <c r="V694" s="22" t="str">
        <f>IF(AND(U694&gt;H694,U694&lt;&gt;"---"),"x","")</f>
        <v/>
      </c>
      <c r="W694" s="52">
        <v>42406</v>
      </c>
    </row>
    <row r="695" spans="1:23" ht="25.5" hidden="1" customHeight="1">
      <c r="A695" s="65" t="s">
        <v>74</v>
      </c>
      <c r="B695" s="8" t="s">
        <v>334</v>
      </c>
      <c r="C695" s="61"/>
      <c r="D695" s="10" t="s">
        <v>174</v>
      </c>
      <c r="E695" s="3" t="s">
        <v>30</v>
      </c>
      <c r="F695" s="42" t="s">
        <v>24</v>
      </c>
      <c r="G695" s="22" t="s">
        <v>25</v>
      </c>
      <c r="H695" s="37">
        <v>3.7912499999999999E-3</v>
      </c>
      <c r="I695" s="3">
        <v>16</v>
      </c>
      <c r="J695" s="27">
        <v>4.70690981430492E-4</v>
      </c>
      <c r="K695" s="27" t="str">
        <f>IF(OR(LEFT(G695,3)="SRM", LEFT(G695,3)="IRM", LEFT(G695,3)="CRM"),"", IF((J695*100/H695)&gt;5,"x",""))</f>
        <v>x</v>
      </c>
      <c r="L695" s="26">
        <f>2*J695</f>
        <v>9.4138196286098401E-4</v>
      </c>
      <c r="M695" s="20"/>
      <c r="N695" s="20"/>
      <c r="O695" s="58" t="str">
        <f>IF(F695="Repeatability","---", SQRT(L695^2+(N695*H695*0.01)^2)+ABS(M695)*0.01*H695)</f>
        <v>---</v>
      </c>
      <c r="P695" s="6" t="str">
        <f>IF(F695="Repeatability","---", O695*100/H695)</f>
        <v>---</v>
      </c>
      <c r="Q695" s="31" t="str">
        <f>IF(F695="Repeatability", "n/a",IF(E695="MG_P_KG",6,IF(E695="G_P_100G",2,"n/a")))</f>
        <v>n/a</v>
      </c>
      <c r="R695" s="34" t="str">
        <f>IF(Q695="n/a","-",2*(H695*2^(1-0.5*LOG(H695/(10^Q695))))/100)</f>
        <v>-</v>
      </c>
      <c r="S695" s="3">
        <f>IF(F695="Intermed. Precision","---",IF(LOG(J695/2)&lt;0,10^(TRUNC(LOG(J695/2))-1), 10^(TRUNC(LOG(J695/2)))))</f>
        <v>1E-4</v>
      </c>
      <c r="T695" s="4">
        <f>2*SQRT(2)*J695</f>
        <v>1.331315139251409E-3</v>
      </c>
      <c r="U695" s="22">
        <f>IF(F695="Repeatability",10*J695,"---")</f>
        <v>4.7069098143049199E-3</v>
      </c>
      <c r="V695" s="22" t="str">
        <f>IF(AND(U695&gt;H695,U695&lt;&gt;"---"),"x","")</f>
        <v>x</v>
      </c>
      <c r="W695" s="52">
        <v>42365</v>
      </c>
    </row>
    <row r="696" spans="1:23" ht="25.5" hidden="1" customHeight="1">
      <c r="A696" s="65" t="s">
        <v>102</v>
      </c>
      <c r="B696" s="8" t="s">
        <v>334</v>
      </c>
      <c r="C696" s="61"/>
      <c r="D696" s="10" t="s">
        <v>174</v>
      </c>
      <c r="E696" s="3" t="s">
        <v>30</v>
      </c>
      <c r="F696" s="42" t="s">
        <v>24</v>
      </c>
      <c r="G696" s="22" t="s">
        <v>25</v>
      </c>
      <c r="H696" s="37">
        <v>9.3016249999999995E-2</v>
      </c>
      <c r="I696" s="3">
        <v>16</v>
      </c>
      <c r="J696" s="27">
        <v>2.4744885835258999E-3</v>
      </c>
      <c r="K696" s="27" t="str">
        <f>IF(OR(LEFT(G696,3)="SRM", LEFT(G696,3)="IRM", LEFT(G696,3)="CRM"),"", IF((J696*100/H696)&gt;5,"x",""))</f>
        <v/>
      </c>
      <c r="L696" s="26">
        <f>2*J696</f>
        <v>4.9489771670517997E-3</v>
      </c>
      <c r="M696" s="20"/>
      <c r="N696" s="20"/>
      <c r="O696" s="58" t="str">
        <f>IF(F696="Repeatability","---", SQRT(L696^2+(N696*H696*0.01)^2)+ABS(M696)*0.01*H696)</f>
        <v>---</v>
      </c>
      <c r="P696" s="6" t="str">
        <f>IF(F696="Repeatability","---", O696*100/H696)</f>
        <v>---</v>
      </c>
      <c r="Q696" s="31" t="str">
        <f>IF(F696="Repeatability", "n/a",IF(E696="MG_P_KG",6,IF(E696="G_P_100G",2,"n/a")))</f>
        <v>n/a</v>
      </c>
      <c r="R696" s="34" t="str">
        <f>IF(Q696="n/a","-",2*(H696*2^(1-0.5*LOG(H696/(10^Q696))))/100)</f>
        <v>-</v>
      </c>
      <c r="S696" s="3">
        <f>IF(F696="Intermed. Precision","---",IF(LOG(J696/2)&lt;0,10^(TRUNC(LOG(J696/2))-1), 10^(TRUNC(LOG(J696/2)))))</f>
        <v>1E-3</v>
      </c>
      <c r="T696" s="4">
        <f>2*SQRT(2)*J696</f>
        <v>6.9989106295194337E-3</v>
      </c>
      <c r="U696" s="22">
        <f>IF(F696="Repeatability",10*J696,"---")</f>
        <v>2.4744885835258999E-2</v>
      </c>
      <c r="V696" s="22" t="str">
        <f>IF(AND(U696&gt;H696,U696&lt;&gt;"---"),"x","")</f>
        <v/>
      </c>
      <c r="W696" s="52">
        <v>42378</v>
      </c>
    </row>
    <row r="697" spans="1:23" ht="25.5" hidden="1" customHeight="1">
      <c r="A697" s="65" t="s">
        <v>77</v>
      </c>
      <c r="B697" s="8" t="s">
        <v>334</v>
      </c>
      <c r="C697" s="61"/>
      <c r="D697" s="10" t="s">
        <v>174</v>
      </c>
      <c r="E697" s="3" t="s">
        <v>30</v>
      </c>
      <c r="F697" s="42" t="s">
        <v>24</v>
      </c>
      <c r="G697" s="22" t="s">
        <v>25</v>
      </c>
      <c r="H697" s="37">
        <v>9.2064375000000004E-2</v>
      </c>
      <c r="I697" s="3">
        <v>16</v>
      </c>
      <c r="J697" s="27">
        <v>1.1940137143266001E-3</v>
      </c>
      <c r="K697" s="27" t="str">
        <f>IF(OR(LEFT(G697,3)="SRM", LEFT(G697,3)="IRM", LEFT(G697,3)="CRM"),"", IF((J697*100/H697)&gt;5,"x",""))</f>
        <v/>
      </c>
      <c r="L697" s="26">
        <f>2*J697</f>
        <v>2.3880274286532002E-3</v>
      </c>
      <c r="M697" s="20"/>
      <c r="N697" s="20"/>
      <c r="O697" s="58" t="str">
        <f>IF(F697="Repeatability","---", SQRT(L697^2+(N697*H697*0.01)^2)+ABS(M697)*0.01*H697)</f>
        <v>---</v>
      </c>
      <c r="P697" s="6" t="str">
        <f>IF(F697="Repeatability","---", O697*100/H697)</f>
        <v>---</v>
      </c>
      <c r="Q697" s="31" t="str">
        <f>IF(F697="Repeatability", "n/a",IF(E697="MG_P_KG",6,IF(E697="G_P_100G",2,"n/a")))</f>
        <v>n/a</v>
      </c>
      <c r="R697" s="34" t="str">
        <f>IF(Q697="n/a","-",2*(H697*2^(1-0.5*LOG(H697/(10^Q697))))/100)</f>
        <v>-</v>
      </c>
      <c r="S697" s="3">
        <f>IF(F697="Intermed. Precision","---",IF(LOG(J697/2)&lt;0,10^(TRUNC(LOG(J697/2))-1), 10^(TRUNC(LOG(J697/2)))))</f>
        <v>1E-4</v>
      </c>
      <c r="T697" s="4">
        <f>2*SQRT(2)*J697</f>
        <v>3.3771807769203046E-3</v>
      </c>
      <c r="U697" s="22">
        <f>IF(F697="Repeatability",10*J697,"---")</f>
        <v>1.1940137143266001E-2</v>
      </c>
      <c r="V697" s="22" t="str">
        <f>IF(AND(U697&gt;H697,U697&lt;&gt;"---"),"x","")</f>
        <v/>
      </c>
      <c r="W697" s="52">
        <v>42380</v>
      </c>
    </row>
    <row r="698" spans="1:23" ht="25.5" customHeight="1">
      <c r="A698" s="65" t="s">
        <v>26</v>
      </c>
      <c r="B698" s="8" t="s">
        <v>334</v>
      </c>
      <c r="C698" s="61"/>
      <c r="D698" s="10" t="s">
        <v>174</v>
      </c>
      <c r="E698" s="3" t="s">
        <v>30</v>
      </c>
      <c r="F698" s="42" t="s">
        <v>23</v>
      </c>
      <c r="G698" s="22" t="s">
        <v>125</v>
      </c>
      <c r="H698" s="37">
        <v>0.25835733333333299</v>
      </c>
      <c r="I698" s="3">
        <v>15</v>
      </c>
      <c r="J698" s="27">
        <v>7.7479347171328398E-3</v>
      </c>
      <c r="K698" s="27" t="str">
        <f>IF(OR(LEFT(G698,3)="SRM", LEFT(G698,3)="IRM", LEFT(G698,3)="CRM"),"", IF((J698*100/H698)&gt;5,"x",""))</f>
        <v/>
      </c>
      <c r="L698" s="26">
        <f>2*J698</f>
        <v>1.549586943426568E-2</v>
      </c>
      <c r="M698" s="20"/>
      <c r="N698" s="20"/>
      <c r="O698" s="58">
        <f>IF(F698="Repeatability","---", SQRT(L698^2+(N698*H698*0.01)^2)+ABS(M698)*0.01*H698)</f>
        <v>1.549586943426568E-2</v>
      </c>
      <c r="P698" s="6">
        <f>IF(F698="Repeatability","---", O698*100/H698)</f>
        <v>5.9978438522868966</v>
      </c>
      <c r="Q698" s="31">
        <f>IF(F698="Repeatability", "n/a",IF(E698="MG_P_KG",6,IF(E698="G_P_100G",2,"n/a")))</f>
        <v>6</v>
      </c>
      <c r="R698" s="34">
        <f>IF(Q698="n/a","-",2*(H698*2^(1-0.5*LOG(H698/(10^Q698))))/100)</f>
        <v>0.10135387503701772</v>
      </c>
      <c r="S698" s="3">
        <f>IF(F698="Intermed. Precision","---",IF(LOG(J698/2)&lt;0,10^(TRUNC(LOG(J698/2))-1), 10^(TRUNC(LOG(J698/2)))))</f>
        <v>1E-3</v>
      </c>
      <c r="T698" s="4">
        <f>2*SQRT(2)*J698</f>
        <v>2.1914468714701225E-2</v>
      </c>
      <c r="U698" s="22" t="str">
        <f>IF(F698="Repeatability",10*J698,"---")</f>
        <v>---</v>
      </c>
      <c r="V698" s="22" t="str">
        <f>IF(AND(U698&gt;H698,U698&lt;&gt;"---"),"x","")</f>
        <v/>
      </c>
      <c r="W698" s="52">
        <v>42410</v>
      </c>
    </row>
    <row r="699" spans="1:23" ht="25.5" customHeight="1">
      <c r="A699" s="65" t="s">
        <v>175</v>
      </c>
      <c r="B699" s="8" t="s">
        <v>334</v>
      </c>
      <c r="C699" s="61"/>
      <c r="D699" s="10" t="s">
        <v>174</v>
      </c>
      <c r="E699" s="3" t="s">
        <v>30</v>
      </c>
      <c r="F699" s="42" t="s">
        <v>23</v>
      </c>
      <c r="G699" s="22" t="s">
        <v>4</v>
      </c>
      <c r="H699" s="37">
        <v>0.27340142857142902</v>
      </c>
      <c r="I699" s="3">
        <v>14</v>
      </c>
      <c r="J699" s="27">
        <v>2.97949401265191E-2</v>
      </c>
      <c r="K699" s="27" t="str">
        <f>IF(OR(LEFT(G699,3)="SRM", LEFT(G699,3)="IRM", LEFT(G699,3)="CRM"),"", IF((J699*100/H699)&gt;5,"x",""))</f>
        <v>x</v>
      </c>
      <c r="L699" s="26">
        <f>2*J699</f>
        <v>5.9589880253038199E-2</v>
      </c>
      <c r="M699" s="20"/>
      <c r="N699" s="20"/>
      <c r="O699" s="58">
        <f>IF(F699="Repeatability","---", SQRT(L699^2+(N699*H699*0.01)^2)+ABS(M699)*0.01*H699)</f>
        <v>5.9589880253038199E-2</v>
      </c>
      <c r="P699" s="6">
        <f>IF(F699="Repeatability","---", O699*100/H699)</f>
        <v>21.795745751734326</v>
      </c>
      <c r="Q699" s="31">
        <f>IF(F699="Repeatability", "n/a",IF(E699="MG_P_KG",6,IF(E699="G_P_100G",2,"n/a")))</f>
        <v>6</v>
      </c>
      <c r="R699" s="34">
        <f>IF(Q699="n/a","-",2*(H699*2^(1-0.5*LOG(H699/(10^Q699))))/100)</f>
        <v>0.10634588439186357</v>
      </c>
      <c r="S699" s="3">
        <f>IF(F699="Intermed. Precision","---",IF(LOG(J699/2)&lt;0,10^(TRUNC(LOG(J699/2))-1), 10^(TRUNC(LOG(J699/2)))))</f>
        <v>0.01</v>
      </c>
      <c r="T699" s="4">
        <f>2*SQRT(2)*J699</f>
        <v>8.4272816834035313E-2</v>
      </c>
      <c r="U699" s="22" t="str">
        <f>IF(F699="Repeatability",10*J699,"---")</f>
        <v>---</v>
      </c>
      <c r="V699" s="22" t="str">
        <f>IF(AND(U699&gt;H699,U699&lt;&gt;"---"),"x","")</f>
        <v/>
      </c>
      <c r="W699" s="52">
        <v>42368</v>
      </c>
    </row>
    <row r="700" spans="1:23" ht="25.5" customHeight="1">
      <c r="A700" s="65" t="s">
        <v>78</v>
      </c>
      <c r="B700" s="8" t="s">
        <v>334</v>
      </c>
      <c r="C700" s="61"/>
      <c r="D700" s="10" t="s">
        <v>174</v>
      </c>
      <c r="E700" s="3" t="s">
        <v>30</v>
      </c>
      <c r="F700" s="42" t="s">
        <v>23</v>
      </c>
      <c r="G700" s="22" t="s">
        <v>4</v>
      </c>
      <c r="H700" s="37">
        <v>6.0006428571428599E-2</v>
      </c>
      <c r="I700" s="3">
        <v>14</v>
      </c>
      <c r="J700" s="27">
        <v>2.2177313053788001E-3</v>
      </c>
      <c r="K700" s="27" t="str">
        <f>IF(OR(LEFT(G700,3)="SRM", LEFT(G700,3)="IRM", LEFT(G700,3)="CRM"),"", IF((J700*100/H700)&gt;5,"x",""))</f>
        <v/>
      </c>
      <c r="L700" s="26">
        <f>2*J700</f>
        <v>4.4354626107576001E-3</v>
      </c>
      <c r="M700" s="20"/>
      <c r="N700" s="20"/>
      <c r="O700" s="58">
        <f>IF(F700="Repeatability","---", SQRT(L700^2+(N700*H700*0.01)^2)+ABS(M700)*0.01*H700)</f>
        <v>4.4354626107576001E-3</v>
      </c>
      <c r="P700" s="6">
        <f>IF(F700="Repeatability","---", O700*100/H700)</f>
        <v>7.3916457225542942</v>
      </c>
      <c r="Q700" s="31">
        <f>IF(F700="Repeatability", "n/a",IF(E700="MG_P_KG",6,IF(E700="G_P_100G",2,"n/a")))</f>
        <v>6</v>
      </c>
      <c r="R700" s="34">
        <f>IF(Q700="n/a","-",2*(H700*2^(1-0.5*LOG(H700/(10^Q700))))/100)</f>
        <v>2.9325627673226856E-2</v>
      </c>
      <c r="S700" s="3">
        <f>IF(F700="Intermed. Precision","---",IF(LOG(J700/2)&lt;0,10^(TRUNC(LOG(J700/2))-1), 10^(TRUNC(LOG(J700/2)))))</f>
        <v>1E-3</v>
      </c>
      <c r="T700" s="4">
        <f>2*SQRT(2)*J700</f>
        <v>6.2726913795321752E-3</v>
      </c>
      <c r="U700" s="22" t="str">
        <f>IF(F700="Repeatability",10*J700,"---")</f>
        <v>---</v>
      </c>
      <c r="V700" s="22" t="str">
        <f>IF(AND(U700&gt;H700,U700&lt;&gt;"---"),"x","")</f>
        <v/>
      </c>
      <c r="W700" s="52">
        <v>42381</v>
      </c>
    </row>
    <row r="701" spans="1:23" ht="25.5" hidden="1" customHeight="1">
      <c r="A701" s="65" t="s">
        <v>80</v>
      </c>
      <c r="B701" s="8" t="s">
        <v>334</v>
      </c>
      <c r="C701" s="61"/>
      <c r="D701" s="10" t="s">
        <v>174</v>
      </c>
      <c r="E701" s="3" t="s">
        <v>30</v>
      </c>
      <c r="F701" s="42" t="s">
        <v>24</v>
      </c>
      <c r="G701" s="22" t="s">
        <v>25</v>
      </c>
      <c r="H701" s="37">
        <v>0.216049285714286</v>
      </c>
      <c r="I701" s="3">
        <v>14</v>
      </c>
      <c r="J701" s="27">
        <v>1.53900826137205E-3</v>
      </c>
      <c r="K701" s="27" t="str">
        <f>IF(OR(LEFT(G701,3)="SRM", LEFT(G701,3)="IRM", LEFT(G701,3)="CRM"),"", IF((J701*100/H701)&gt;5,"x",""))</f>
        <v/>
      </c>
      <c r="L701" s="26">
        <f>2*J701</f>
        <v>3.0780165227441E-3</v>
      </c>
      <c r="M701" s="20"/>
      <c r="N701" s="20"/>
      <c r="O701" s="58" t="str">
        <f>IF(F701="Repeatability","---", SQRT(L701^2+(N701*H701*0.01)^2)+ABS(M701)*0.01*H701)</f>
        <v>---</v>
      </c>
      <c r="P701" s="6" t="str">
        <f>IF(F701="Repeatability","---", O701*100/H701)</f>
        <v>---</v>
      </c>
      <c r="Q701" s="31" t="str">
        <f>IF(F701="Repeatability", "n/a",IF(E701="MG_P_KG",6,IF(E701="G_P_100G",2,"n/a")))</f>
        <v>n/a</v>
      </c>
      <c r="R701" s="34" t="str">
        <f>IF(Q701="n/a","-",2*(H701*2^(1-0.5*LOG(H701/(10^Q701))))/100)</f>
        <v>-</v>
      </c>
      <c r="S701" s="3">
        <f>IF(F701="Intermed. Precision","---",IF(LOG(J701/2)&lt;0,10^(TRUNC(LOG(J701/2))-1), 10^(TRUNC(LOG(J701/2)))))</f>
        <v>1E-4</v>
      </c>
      <c r="T701" s="4">
        <f>2*SQRT(2)*J701</f>
        <v>4.3529727116731805E-3</v>
      </c>
      <c r="U701" s="22">
        <f>IF(F701="Repeatability",10*J701,"---")</f>
        <v>1.5390082613720501E-2</v>
      </c>
      <c r="V701" s="22" t="str">
        <f>IF(AND(U701&gt;H701,U701&lt;&gt;"---"),"x","")</f>
        <v/>
      </c>
      <c r="W701" s="52">
        <v>42394</v>
      </c>
    </row>
    <row r="702" spans="1:23" ht="25.5" customHeight="1">
      <c r="A702" s="65" t="s">
        <v>176</v>
      </c>
      <c r="B702" s="8" t="s">
        <v>334</v>
      </c>
      <c r="C702" s="61"/>
      <c r="D702" s="10" t="s">
        <v>174</v>
      </c>
      <c r="E702" s="3" t="s">
        <v>30</v>
      </c>
      <c r="F702" s="42" t="s">
        <v>23</v>
      </c>
      <c r="G702" s="22" t="s">
        <v>4</v>
      </c>
      <c r="H702" s="37">
        <v>0.73623769230769198</v>
      </c>
      <c r="I702" s="3">
        <v>13</v>
      </c>
      <c r="J702" s="27">
        <v>6.6230131737752093E-2</v>
      </c>
      <c r="K702" s="27" t="str">
        <f>IF(OR(LEFT(G702,3)="SRM", LEFT(G702,3)="IRM", LEFT(G702,3)="CRM"),"", IF((J702*100/H702)&gt;5,"x",""))</f>
        <v>x</v>
      </c>
      <c r="L702" s="26">
        <f>2*J702</f>
        <v>0.13246026347550419</v>
      </c>
      <c r="M702" s="20"/>
      <c r="N702" s="20"/>
      <c r="O702" s="58">
        <f>IF(F702="Repeatability","---", SQRT(L702^2+(N702*H702*0.01)^2)+ABS(M702)*0.01*H702)</f>
        <v>0.13246026347550419</v>
      </c>
      <c r="P702" s="6">
        <f>IF(F702="Repeatability","---", O702*100/H702)</f>
        <v>17.991508022404503</v>
      </c>
      <c r="Q702" s="31">
        <f>IF(F702="Repeatability", "n/a",IF(E702="MG_P_KG",6,IF(E702="G_P_100G",2,"n/a")))</f>
        <v>6</v>
      </c>
      <c r="R702" s="34">
        <f>IF(Q702="n/a","-",2*(H702*2^(1-0.5*LOG(H702/(10^Q702))))/100)</f>
        <v>0.24670832478673269</v>
      </c>
      <c r="S702" s="3">
        <f>IF(F702="Intermed. Precision","---",IF(LOG(J702/2)&lt;0,10^(TRUNC(LOG(J702/2))-1), 10^(TRUNC(LOG(J702/2)))))</f>
        <v>0.01</v>
      </c>
      <c r="T702" s="4">
        <f>2*SQRT(2)*J702</f>
        <v>0.18732710108257156</v>
      </c>
      <c r="U702" s="22" t="str">
        <f>IF(F702="Repeatability",10*J702,"---")</f>
        <v>---</v>
      </c>
      <c r="V702" s="22" t="str">
        <f>IF(AND(U702&gt;H702,U702&lt;&gt;"---"),"x","")</f>
        <v/>
      </c>
      <c r="W702" s="52">
        <v>42383</v>
      </c>
    </row>
    <row r="703" spans="1:23" ht="25.5" hidden="1" customHeight="1">
      <c r="A703" s="65" t="s">
        <v>120</v>
      </c>
      <c r="B703" s="8" t="s">
        <v>334</v>
      </c>
      <c r="C703" s="61"/>
      <c r="D703" s="10" t="s">
        <v>174</v>
      </c>
      <c r="E703" s="3" t="s">
        <v>30</v>
      </c>
      <c r="F703" s="42" t="s">
        <v>24</v>
      </c>
      <c r="G703" s="22" t="s">
        <v>25</v>
      </c>
      <c r="H703" s="37">
        <v>0.30300538461538501</v>
      </c>
      <c r="I703" s="3">
        <v>13</v>
      </c>
      <c r="J703" s="27">
        <v>2.3909589321827801E-3</v>
      </c>
      <c r="K703" s="27" t="str">
        <f>IF(OR(LEFT(G703,3)="SRM", LEFT(G703,3)="IRM", LEFT(G703,3)="CRM"),"", IF((J703*100/H703)&gt;5,"x",""))</f>
        <v/>
      </c>
      <c r="L703" s="26">
        <f>2*J703</f>
        <v>4.7819178643655601E-3</v>
      </c>
      <c r="M703" s="20"/>
      <c r="N703" s="20"/>
      <c r="O703" s="58" t="str">
        <f>IF(F703="Repeatability","---", SQRT(L703^2+(N703*H703*0.01)^2)+ABS(M703)*0.01*H703)</f>
        <v>---</v>
      </c>
      <c r="P703" s="6" t="str">
        <f>IF(F703="Repeatability","---", O703*100/H703)</f>
        <v>---</v>
      </c>
      <c r="Q703" s="31" t="str">
        <f>IF(F703="Repeatability", "n/a",IF(E703="MG_P_KG",6,IF(E703="G_P_100G",2,"n/a")))</f>
        <v>n/a</v>
      </c>
      <c r="R703" s="34" t="str">
        <f>IF(Q703="n/a","-",2*(H703*2^(1-0.5*LOG(H703/(10^Q703))))/100)</f>
        <v>-</v>
      </c>
      <c r="S703" s="3">
        <f>IF(F703="Intermed. Precision","---",IF(LOG(J703/2)&lt;0,10^(TRUNC(LOG(J703/2))-1), 10^(TRUNC(LOG(J703/2)))))</f>
        <v>1E-3</v>
      </c>
      <c r="T703" s="4">
        <f>2*SQRT(2)*J703</f>
        <v>6.7626530979399621E-3</v>
      </c>
      <c r="U703" s="22">
        <f>IF(F703="Repeatability",10*J703,"---")</f>
        <v>2.3909589321827802E-2</v>
      </c>
      <c r="V703" s="22" t="str">
        <f>IF(AND(U703&gt;H703,U703&lt;&gt;"---"),"x","")</f>
        <v/>
      </c>
      <c r="W703" s="52">
        <v>42387</v>
      </c>
    </row>
    <row r="704" spans="1:23" ht="25.5" hidden="1" customHeight="1">
      <c r="A704" s="65" t="s">
        <v>70</v>
      </c>
      <c r="B704" s="8" t="s">
        <v>334</v>
      </c>
      <c r="C704" s="61"/>
      <c r="D704" s="10" t="s">
        <v>174</v>
      </c>
      <c r="E704" s="3" t="s">
        <v>30</v>
      </c>
      <c r="F704" s="42" t="s">
        <v>24</v>
      </c>
      <c r="G704" s="22" t="s">
        <v>25</v>
      </c>
      <c r="H704" s="37">
        <v>2.82975E-2</v>
      </c>
      <c r="I704" s="3">
        <v>12</v>
      </c>
      <c r="J704" s="27">
        <v>1.2761155250733899E-3</v>
      </c>
      <c r="K704" s="27" t="str">
        <f>IF(OR(LEFT(G704,3)="SRM", LEFT(G704,3)="IRM", LEFT(G704,3)="CRM"),"", IF((J704*100/H704)&gt;5,"x",""))</f>
        <v/>
      </c>
      <c r="L704" s="26">
        <f>2*J704</f>
        <v>2.5522310501467798E-3</v>
      </c>
      <c r="M704" s="20"/>
      <c r="N704" s="20"/>
      <c r="O704" s="58" t="str">
        <f>IF(F704="Repeatability","---", SQRT(L704^2+(N704*H704*0.01)^2)+ABS(M704)*0.01*H704)</f>
        <v>---</v>
      </c>
      <c r="P704" s="6" t="str">
        <f>IF(F704="Repeatability","---", O704*100/H704)</f>
        <v>---</v>
      </c>
      <c r="Q704" s="31" t="str">
        <f>IF(F704="Repeatability", "n/a",IF(E704="MG_P_KG",6,IF(E704="G_P_100G",2,"n/a")))</f>
        <v>n/a</v>
      </c>
      <c r="R704" s="34" t="str">
        <f>IF(Q704="n/a","-",2*(H704*2^(1-0.5*LOG(H704/(10^Q704))))/100)</f>
        <v>-</v>
      </c>
      <c r="S704" s="3">
        <f>IF(F704="Intermed. Precision","---",IF(LOG(J704/2)&lt;0,10^(TRUNC(LOG(J704/2))-1), 10^(TRUNC(LOG(J704/2)))))</f>
        <v>1E-4</v>
      </c>
      <c r="T704" s="4">
        <f>2*SQRT(2)*J704</f>
        <v>3.6093997654273033E-3</v>
      </c>
      <c r="U704" s="22">
        <f>IF(F704="Repeatability",10*J704,"---")</f>
        <v>1.2761155250733899E-2</v>
      </c>
      <c r="V704" s="22" t="str">
        <f>IF(AND(U704&gt;H704,U704&lt;&gt;"---"),"x","")</f>
        <v/>
      </c>
      <c r="W704" s="52">
        <v>42355</v>
      </c>
    </row>
    <row r="705" spans="1:23" ht="25.5" customHeight="1">
      <c r="A705" s="65" t="s">
        <v>61</v>
      </c>
      <c r="B705" s="8" t="s">
        <v>334</v>
      </c>
      <c r="C705" s="61"/>
      <c r="D705" s="10" t="s">
        <v>174</v>
      </c>
      <c r="E705" s="3" t="s">
        <v>30</v>
      </c>
      <c r="F705" s="42" t="s">
        <v>23</v>
      </c>
      <c r="G705" s="22" t="s">
        <v>4</v>
      </c>
      <c r="H705" s="37">
        <v>0.174921666666667</v>
      </c>
      <c r="I705" s="3">
        <v>12</v>
      </c>
      <c r="J705" s="27">
        <v>4.6770294169126902E-3</v>
      </c>
      <c r="K705" s="27" t="str">
        <f>IF(OR(LEFT(G705,3)="SRM", LEFT(G705,3)="IRM", LEFT(G705,3)="CRM"),"", IF((J705*100/H705)&gt;5,"x",""))</f>
        <v/>
      </c>
      <c r="L705" s="26">
        <f>2*J705</f>
        <v>9.3540588338253804E-3</v>
      </c>
      <c r="M705" s="20"/>
      <c r="N705" s="20"/>
      <c r="O705" s="58">
        <f>IF(F705="Repeatability","---", SQRT(L705^2+(N705*H705*0.01)^2)+ABS(M705)*0.01*H705)</f>
        <v>9.3540588338253804E-3</v>
      </c>
      <c r="P705" s="6">
        <f>IF(F705="Repeatability","---", O705*100/H705)</f>
        <v>5.347570150729581</v>
      </c>
      <c r="Q705" s="31">
        <f>IF(F705="Repeatability", "n/a",IF(E705="MG_P_KG",6,IF(E705="G_P_100G",2,"n/a")))</f>
        <v>6</v>
      </c>
      <c r="R705" s="34">
        <f>IF(Q705="n/a","-",2*(H705*2^(1-0.5*LOG(H705/(10^Q705))))/100)</f>
        <v>7.277077127531667E-2</v>
      </c>
      <c r="S705" s="3">
        <f>IF(F705="Intermed. Precision","---",IF(LOG(J705/2)&lt;0,10^(TRUNC(LOG(J705/2))-1), 10^(TRUNC(LOG(J705/2)))))</f>
        <v>1E-3</v>
      </c>
      <c r="T705" s="4">
        <f>2*SQRT(2)*J705</f>
        <v>1.3228636866031712E-2</v>
      </c>
      <c r="U705" s="22" t="str">
        <f>IF(F705="Repeatability",10*J705,"---")</f>
        <v>---</v>
      </c>
      <c r="V705" s="22" t="str">
        <f>IF(AND(U705&gt;H705,U705&lt;&gt;"---"),"x","")</f>
        <v/>
      </c>
      <c r="W705" s="52">
        <v>42360</v>
      </c>
    </row>
    <row r="706" spans="1:23" ht="25.5" customHeight="1">
      <c r="A706" s="65" t="s">
        <v>103</v>
      </c>
      <c r="B706" s="8" t="s">
        <v>334</v>
      </c>
      <c r="C706" s="61"/>
      <c r="D706" s="10" t="s">
        <v>174</v>
      </c>
      <c r="E706" s="3" t="s">
        <v>30</v>
      </c>
      <c r="F706" s="42" t="s">
        <v>23</v>
      </c>
      <c r="G706" s="22" t="s">
        <v>4</v>
      </c>
      <c r="H706" s="37">
        <v>5.5521666666666698E-2</v>
      </c>
      <c r="I706" s="3">
        <v>12</v>
      </c>
      <c r="J706" s="27">
        <v>2.7349116378169599E-3</v>
      </c>
      <c r="K706" s="27" t="str">
        <f>IF(OR(LEFT(G706,3)="SRM", LEFT(G706,3)="IRM", LEFT(G706,3)="CRM"),"", IF((J706*100/H706)&gt;5,"x",""))</f>
        <v/>
      </c>
      <c r="L706" s="26">
        <f>2*J706</f>
        <v>5.4698232756339197E-3</v>
      </c>
      <c r="M706" s="20"/>
      <c r="N706" s="20"/>
      <c r="O706" s="58">
        <f>IF(F706="Repeatability","---", SQRT(L706^2+(N706*H706*0.01)^2)+ABS(M706)*0.01*H706)</f>
        <v>5.4698232756339197E-3</v>
      </c>
      <c r="P706" s="6">
        <f>IF(F706="Repeatability","---", O706*100/H706)</f>
        <v>9.8516914279120762</v>
      </c>
      <c r="Q706" s="31">
        <f>IF(F706="Repeatability", "n/a",IF(E706="MG_P_KG",6,IF(E706="G_P_100G",2,"n/a")))</f>
        <v>6</v>
      </c>
      <c r="R706" s="34">
        <f>IF(Q706="n/a","-",2*(H706*2^(1-0.5*LOG(H706/(10^Q706))))/100)</f>
        <v>2.7452992895365926E-2</v>
      </c>
      <c r="S706" s="3">
        <f>IF(F706="Intermed. Precision","---",IF(LOG(J706/2)&lt;0,10^(TRUNC(LOG(J706/2))-1), 10^(TRUNC(LOG(J706/2)))))</f>
        <v>1E-3</v>
      </c>
      <c r="T706" s="4">
        <f>2*SQRT(2)*J706</f>
        <v>7.7354982601855176E-3</v>
      </c>
      <c r="U706" s="22" t="str">
        <f>IF(F706="Repeatability",10*J706,"---")</f>
        <v>---</v>
      </c>
      <c r="V706" s="22" t="str">
        <f>IF(AND(U706&gt;H706,U706&lt;&gt;"---"),"x","")</f>
        <v/>
      </c>
      <c r="W706" s="52">
        <v>42385</v>
      </c>
    </row>
    <row r="707" spans="1:23" ht="25.5" customHeight="1">
      <c r="A707" s="65" t="s">
        <v>29</v>
      </c>
      <c r="B707" s="8" t="s">
        <v>334</v>
      </c>
      <c r="C707" s="61"/>
      <c r="D707" s="10" t="s">
        <v>174</v>
      </c>
      <c r="E707" s="3" t="s">
        <v>30</v>
      </c>
      <c r="F707" s="42" t="s">
        <v>23</v>
      </c>
      <c r="G707" s="22" t="s">
        <v>4</v>
      </c>
      <c r="H707" s="37">
        <v>0.26696999999999999</v>
      </c>
      <c r="I707" s="3">
        <v>12</v>
      </c>
      <c r="J707" s="27">
        <v>4.82638926458831E-3</v>
      </c>
      <c r="K707" s="27" t="str">
        <f>IF(OR(LEFT(G707,3)="SRM", LEFT(G707,3)="IRM", LEFT(G707,3)="CRM"),"", IF((J707*100/H707)&gt;5,"x",""))</f>
        <v/>
      </c>
      <c r="L707" s="26">
        <f>2*J707</f>
        <v>9.6527785291766199E-3</v>
      </c>
      <c r="M707" s="20"/>
      <c r="N707" s="20"/>
      <c r="O707" s="58">
        <f>IF(F707="Repeatability","---", SQRT(L707^2+(N707*H707*0.01)^2)+ABS(M707)*0.01*H707)</f>
        <v>9.6527785291766199E-3</v>
      </c>
      <c r="P707" s="6">
        <f>IF(F707="Repeatability","---", O707*100/H707)</f>
        <v>3.6156791134496835</v>
      </c>
      <c r="Q707" s="31">
        <f>IF(F707="Repeatability", "n/a",IF(E707="MG_P_KG",6,IF(E707="G_P_100G",2,"n/a")))</f>
        <v>6</v>
      </c>
      <c r="R707" s="34">
        <f>IF(Q707="n/a","-",2*(H707*2^(1-0.5*LOG(H707/(10^Q707))))/100)</f>
        <v>0.10421696971719023</v>
      </c>
      <c r="S707" s="3">
        <f>IF(F707="Intermed. Precision","---",IF(LOG(J707/2)&lt;0,10^(TRUNC(LOG(J707/2))-1), 10^(TRUNC(LOG(J707/2)))))</f>
        <v>1E-3</v>
      </c>
      <c r="T707" s="4">
        <f>2*SQRT(2)*J707</f>
        <v>1.3651090310545393E-2</v>
      </c>
      <c r="U707" s="22" t="str">
        <f>IF(F707="Repeatability",10*J707,"---")</f>
        <v>---</v>
      </c>
      <c r="V707" s="22" t="str">
        <f>IF(AND(U707&gt;H707,U707&lt;&gt;"---"),"x","")</f>
        <v/>
      </c>
      <c r="W707" s="52">
        <v>42388</v>
      </c>
    </row>
    <row r="708" spans="1:23" ht="25.5" customHeight="1">
      <c r="A708" s="65" t="s">
        <v>55</v>
      </c>
      <c r="B708" s="8" t="s">
        <v>334</v>
      </c>
      <c r="C708" s="61"/>
      <c r="D708" s="10" t="s">
        <v>174</v>
      </c>
      <c r="E708" s="3" t="s">
        <v>30</v>
      </c>
      <c r="F708" s="42" t="s">
        <v>23</v>
      </c>
      <c r="G708" s="22" t="s">
        <v>4</v>
      </c>
      <c r="H708" s="37">
        <v>0.2445</v>
      </c>
      <c r="I708" s="3">
        <v>10</v>
      </c>
      <c r="J708" s="27">
        <v>4.2390287802750197E-3</v>
      </c>
      <c r="K708" s="27" t="str">
        <f>IF(OR(LEFT(G708,3)="SRM", LEFT(G708,3)="IRM", LEFT(G708,3)="CRM"),"", IF((J708*100/H708)&gt;5,"x",""))</f>
        <v/>
      </c>
      <c r="L708" s="26">
        <f>2*J708</f>
        <v>8.4780575605500393E-3</v>
      </c>
      <c r="M708" s="20"/>
      <c r="N708" s="20"/>
      <c r="O708" s="58">
        <f>IF(F708="Repeatability","---", SQRT(L708^2+(N708*H708*0.01)^2)+ABS(M708)*0.01*H708)</f>
        <v>8.4780575605500393E-3</v>
      </c>
      <c r="P708" s="6">
        <f>IF(F708="Repeatability","---", O708*100/H708)</f>
        <v>3.4675082047239427</v>
      </c>
      <c r="Q708" s="31">
        <f>IF(F708="Repeatability", "n/a",IF(E708="MG_P_KG",6,IF(E708="G_P_100G",2,"n/a")))</f>
        <v>6</v>
      </c>
      <c r="R708" s="34">
        <f>IF(Q708="n/a","-",2*(H708*2^(1-0.5*LOG(H708/(10^Q708))))/100)</f>
        <v>9.6716828599419741E-2</v>
      </c>
      <c r="S708" s="3">
        <f>IF(F708="Intermed. Precision","---",IF(LOG(J708/2)&lt;0,10^(TRUNC(LOG(J708/2))-1), 10^(TRUNC(LOG(J708/2)))))</f>
        <v>1E-3</v>
      </c>
      <c r="T708" s="4">
        <f>2*SQRT(2)*J708</f>
        <v>1.1989783984709623E-2</v>
      </c>
      <c r="U708" s="22" t="str">
        <f>IF(F708="Repeatability",10*J708,"---")</f>
        <v>---</v>
      </c>
      <c r="V708" s="22" t="str">
        <f>IF(AND(U708&gt;H708,U708&lt;&gt;"---"),"x","")</f>
        <v/>
      </c>
      <c r="W708" s="52">
        <v>42356</v>
      </c>
    </row>
    <row r="709" spans="1:23" ht="25.5" hidden="1" customHeight="1">
      <c r="A709" s="65" t="s">
        <v>119</v>
      </c>
      <c r="B709" s="8" t="s">
        <v>334</v>
      </c>
      <c r="C709" s="61"/>
      <c r="D709" s="10" t="s">
        <v>174</v>
      </c>
      <c r="E709" s="3" t="s">
        <v>30</v>
      </c>
      <c r="F709" s="42" t="s">
        <v>24</v>
      </c>
      <c r="G709" s="22" t="s">
        <v>25</v>
      </c>
      <c r="H709" s="37">
        <v>0.40556300000000001</v>
      </c>
      <c r="I709" s="3">
        <v>10</v>
      </c>
      <c r="J709" s="27">
        <v>8.8145189885778796E-3</v>
      </c>
      <c r="K709" s="27" t="str">
        <f>IF(OR(LEFT(G709,3)="SRM", LEFT(G709,3)="IRM", LEFT(G709,3)="CRM"),"", IF((J709*100/H709)&gt;5,"x",""))</f>
        <v/>
      </c>
      <c r="L709" s="26">
        <f>2*J709</f>
        <v>1.7629037977155759E-2</v>
      </c>
      <c r="M709" s="20"/>
      <c r="N709" s="20"/>
      <c r="O709" s="58" t="str">
        <f>IF(F709="Repeatability","---", SQRT(L709^2+(N709*H709*0.01)^2)+ABS(M709)*0.01*H709)</f>
        <v>---</v>
      </c>
      <c r="P709" s="6" t="str">
        <f>IF(F709="Repeatability","---", O709*100/H709)</f>
        <v>---</v>
      </c>
      <c r="Q709" s="31" t="str">
        <f>IF(F709="Repeatability", "n/a",IF(E709="MG_P_KG",6,IF(E709="G_P_100G",2,"n/a")))</f>
        <v>n/a</v>
      </c>
      <c r="R709" s="34" t="str">
        <f>IF(Q709="n/a","-",2*(H709*2^(1-0.5*LOG(H709/(10^Q709))))/100)</f>
        <v>-</v>
      </c>
      <c r="S709" s="3">
        <f>IF(F709="Intermed. Precision","---",IF(LOG(J709/2)&lt;0,10^(TRUNC(LOG(J709/2))-1), 10^(TRUNC(LOG(J709/2)))))</f>
        <v>1E-3</v>
      </c>
      <c r="T709" s="4">
        <f>2*SQRT(2)*J709</f>
        <v>2.4931224598884031E-2</v>
      </c>
      <c r="U709" s="22">
        <f>IF(F709="Repeatability",10*J709,"---")</f>
        <v>8.8145189885778796E-2</v>
      </c>
      <c r="V709" s="22" t="str">
        <f>IF(AND(U709&gt;H709,U709&lt;&gt;"---"),"x","")</f>
        <v/>
      </c>
      <c r="W709" s="52">
        <v>42374</v>
      </c>
    </row>
    <row r="710" spans="1:23" ht="25.5" customHeight="1">
      <c r="A710" s="65" t="s">
        <v>52</v>
      </c>
      <c r="B710" s="8" t="s">
        <v>334</v>
      </c>
      <c r="C710" s="61"/>
      <c r="D710" s="10" t="s">
        <v>174</v>
      </c>
      <c r="E710" s="3" t="s">
        <v>30</v>
      </c>
      <c r="F710" s="42" t="s">
        <v>23</v>
      </c>
      <c r="G710" s="22" t="s">
        <v>4</v>
      </c>
      <c r="H710" s="37">
        <v>3.1703480000000002</v>
      </c>
      <c r="I710" s="3">
        <v>10</v>
      </c>
      <c r="J710" s="27">
        <v>0.17195271547725</v>
      </c>
      <c r="K710" s="27" t="str">
        <f>IF(OR(LEFT(G710,3)="SRM", LEFT(G710,3)="IRM", LEFT(G710,3)="CRM"),"", IF((J710*100/H710)&gt;5,"x",""))</f>
        <v>x</v>
      </c>
      <c r="L710" s="26">
        <f>2*J710</f>
        <v>0.34390543095449999</v>
      </c>
      <c r="M710" s="20"/>
      <c r="N710" s="20"/>
      <c r="O710" s="58">
        <f>IF(F710="Repeatability","---", SQRT(L710^2+(N710*H710*0.01)^2)+ABS(M710)*0.01*H710)</f>
        <v>0.34390543095449999</v>
      </c>
      <c r="P710" s="6">
        <f>IF(F710="Repeatability","---", O710*100/H710)</f>
        <v>10.847560928784473</v>
      </c>
      <c r="Q710" s="31">
        <f>IF(F710="Repeatability", "n/a",IF(E710="MG_P_KG",6,IF(E710="G_P_100G",2,"n/a")))</f>
        <v>6</v>
      </c>
      <c r="R710" s="34">
        <f>IF(Q710="n/a","-",2*(H710*2^(1-0.5*LOG(H710/(10^Q710))))/100)</f>
        <v>0.85277175016308082</v>
      </c>
      <c r="S710" s="3">
        <f>IF(F710="Intermed. Precision","---",IF(LOG(J710/2)&lt;0,10^(TRUNC(LOG(J710/2))-1), 10^(TRUNC(LOG(J710/2)))))</f>
        <v>0.01</v>
      </c>
      <c r="T710" s="4">
        <f>2*SQRT(2)*J710</f>
        <v>0.48635572462961796</v>
      </c>
      <c r="U710" s="22" t="str">
        <f>IF(F710="Repeatability",10*J710,"---")</f>
        <v>---</v>
      </c>
      <c r="V710" s="22" t="str">
        <f>IF(AND(U710&gt;H710,U710&lt;&gt;"---"),"x","")</f>
        <v/>
      </c>
      <c r="W710" s="52">
        <v>42399</v>
      </c>
    </row>
    <row r="711" spans="1:23" ht="25.5" hidden="1" customHeight="1">
      <c r="A711" s="65" t="s">
        <v>129</v>
      </c>
      <c r="B711" s="8" t="s">
        <v>334</v>
      </c>
      <c r="C711" s="61"/>
      <c r="D711" s="10" t="s">
        <v>174</v>
      </c>
      <c r="E711" s="3" t="s">
        <v>30</v>
      </c>
      <c r="F711" s="42" t="s">
        <v>24</v>
      </c>
      <c r="G711" s="22" t="s">
        <v>25</v>
      </c>
      <c r="H711" s="37">
        <v>2.1870000000000001E-3</v>
      </c>
      <c r="I711" s="3">
        <v>10</v>
      </c>
      <c r="J711" s="27">
        <v>3.88587184554509E-5</v>
      </c>
      <c r="K711" s="27" t="str">
        <f>IF(OR(LEFT(G711,3)="SRM", LEFT(G711,3)="IRM", LEFT(G711,3)="CRM"),"", IF((J711*100/H711)&gt;5,"x",""))</f>
        <v/>
      </c>
      <c r="L711" s="26">
        <f>2*J711</f>
        <v>7.77174369109018E-5</v>
      </c>
      <c r="M711" s="20"/>
      <c r="N711" s="20"/>
      <c r="O711" s="58" t="str">
        <f>IF(F711="Repeatability","---", SQRT(L711^2+(N711*H711*0.01)^2)+ABS(M711)*0.01*H711)</f>
        <v>---</v>
      </c>
      <c r="P711" s="6" t="str">
        <f>IF(F711="Repeatability","---", O711*100/H711)</f>
        <v>---</v>
      </c>
      <c r="Q711" s="31" t="str">
        <f>IF(F711="Repeatability", "n/a",IF(E711="MG_P_KG",6,IF(E711="G_P_100G",2,"n/a")))</f>
        <v>n/a</v>
      </c>
      <c r="R711" s="34" t="str">
        <f>IF(Q711="n/a","-",2*(H711*2^(1-0.5*LOG(H711/(10^Q711))))/100)</f>
        <v>-</v>
      </c>
      <c r="S711" s="3">
        <f>IF(F711="Intermed. Precision","---",IF(LOG(J711/2)&lt;0,10^(TRUNC(LOG(J711/2))-1), 10^(TRUNC(LOG(J711/2)))))</f>
        <v>1.0000000000000001E-5</v>
      </c>
      <c r="T711" s="4">
        <f>2*SQRT(2)*J711</f>
        <v>1.0990905331227271E-4</v>
      </c>
      <c r="U711" s="22">
        <f>IF(F711="Repeatability",10*J711,"---")</f>
        <v>3.8858718455450902E-4</v>
      </c>
      <c r="V711" s="22" t="str">
        <f>IF(AND(U711&gt;H711,U711&lt;&gt;"---"),"x","")</f>
        <v/>
      </c>
      <c r="W711" s="52">
        <v>42416</v>
      </c>
    </row>
    <row r="712" spans="1:23" ht="25.5" hidden="1" customHeight="1">
      <c r="A712" s="65" t="s">
        <v>116</v>
      </c>
      <c r="B712" s="8" t="s">
        <v>334</v>
      </c>
      <c r="C712" s="61"/>
      <c r="D712" s="10" t="s">
        <v>174</v>
      </c>
      <c r="E712" s="3" t="s">
        <v>30</v>
      </c>
      <c r="F712" s="42" t="s">
        <v>24</v>
      </c>
      <c r="G712" s="22" t="s">
        <v>25</v>
      </c>
      <c r="H712" s="37">
        <v>6.6820000000000004E-2</v>
      </c>
      <c r="I712" s="3">
        <v>8</v>
      </c>
      <c r="J712" s="27">
        <v>1.50063944703583E-3</v>
      </c>
      <c r="K712" s="27" t="str">
        <f>IF(OR(LEFT(G712,3)="SRM", LEFT(G712,3)="IRM", LEFT(G712,3)="CRM"),"", IF((J712*100/H712)&gt;5,"x",""))</f>
        <v/>
      </c>
      <c r="L712" s="26">
        <f>2*J712</f>
        <v>3.00127889407166E-3</v>
      </c>
      <c r="M712" s="20"/>
      <c r="N712" s="20"/>
      <c r="O712" s="58" t="str">
        <f>IF(F712="Repeatability","---", SQRT(L712^2+(N712*H712*0.01)^2)+ABS(M712)*0.01*H712)</f>
        <v>---</v>
      </c>
      <c r="P712" s="6" t="str">
        <f>IF(F712="Repeatability","---", O712*100/H712)</f>
        <v>---</v>
      </c>
      <c r="Q712" s="31" t="str">
        <f>IF(F712="Repeatability", "n/a",IF(E712="MG_P_KG",6,IF(E712="G_P_100G",2,"n/a")))</f>
        <v>n/a</v>
      </c>
      <c r="R712" s="34" t="str">
        <f>IF(Q712="n/a","-",2*(H712*2^(1-0.5*LOG(H712/(10^Q712))))/100)</f>
        <v>-</v>
      </c>
      <c r="S712" s="3">
        <f>IF(F712="Intermed. Precision","---",IF(LOG(J712/2)&lt;0,10^(TRUNC(LOG(J712/2))-1), 10^(TRUNC(LOG(J712/2)))))</f>
        <v>1E-4</v>
      </c>
      <c r="T712" s="4">
        <f>2*SQRT(2)*J712</f>
        <v>4.2444493164602659E-3</v>
      </c>
      <c r="U712" s="22">
        <f>IF(F712="Repeatability",10*J712,"---")</f>
        <v>1.50063944703583E-2</v>
      </c>
      <c r="V712" s="22" t="str">
        <f>IF(AND(U712&gt;H712,U712&lt;&gt;"---"),"x","")</f>
        <v/>
      </c>
      <c r="W712" s="52">
        <v>42362</v>
      </c>
    </row>
    <row r="713" spans="1:23" ht="25.5" customHeight="1">
      <c r="A713" s="65" t="s">
        <v>181</v>
      </c>
      <c r="B713" s="8" t="s">
        <v>334</v>
      </c>
      <c r="C713" s="61"/>
      <c r="D713" s="10" t="s">
        <v>174</v>
      </c>
      <c r="E713" s="3" t="s">
        <v>30</v>
      </c>
      <c r="F713" s="42" t="s">
        <v>23</v>
      </c>
      <c r="G713" s="22" t="s">
        <v>4</v>
      </c>
      <c r="H713" s="37">
        <v>3.6114285714285703E-2</v>
      </c>
      <c r="I713" s="3">
        <v>7</v>
      </c>
      <c r="J713" s="27">
        <v>1.2894406317691201E-3</v>
      </c>
      <c r="K713" s="27" t="str">
        <f>IF(OR(LEFT(G713,3)="SRM", LEFT(G713,3)="IRM", LEFT(G713,3)="CRM"),"", IF((J713*100/H713)&gt;5,"x",""))</f>
        <v/>
      </c>
      <c r="L713" s="26">
        <f>2*J713</f>
        <v>2.5788812635382402E-3</v>
      </c>
      <c r="M713" s="20"/>
      <c r="N713" s="20"/>
      <c r="O713" s="58">
        <f>IF(F713="Repeatability","---", SQRT(L713^2+(N713*H713*0.01)^2)+ABS(M713)*0.01*H713)</f>
        <v>2.5788812635382402E-3</v>
      </c>
      <c r="P713" s="6">
        <f>IF(F713="Repeatability","---", O713*100/H713)</f>
        <v>7.1408895746707621</v>
      </c>
      <c r="Q713" s="31">
        <f>IF(F713="Repeatability", "n/a",IF(E713="MG_P_KG",6,IF(E713="G_P_100G",2,"n/a")))</f>
        <v>6</v>
      </c>
      <c r="R713" s="34">
        <f>IF(Q713="n/a","-",2*(H713*2^(1-0.5*LOG(H713/(10^Q713))))/100)</f>
        <v>1.9051095130352542E-2</v>
      </c>
      <c r="S713" s="3">
        <f>IF(F713="Intermed. Precision","---",IF(LOG(J713/2)&lt;0,10^(TRUNC(LOG(J713/2))-1), 10^(TRUNC(LOG(J713/2)))))</f>
        <v>1E-4</v>
      </c>
      <c r="T713" s="4">
        <f>2*SQRT(2)*J713</f>
        <v>3.6470888586456435E-3</v>
      </c>
      <c r="U713" s="22" t="str">
        <f>IF(F713="Repeatability",10*J713,"---")</f>
        <v>---</v>
      </c>
      <c r="V713" s="22" t="str">
        <f>IF(AND(U713&gt;H713,U713&lt;&gt;"---"),"x","")</f>
        <v/>
      </c>
      <c r="W713" s="52">
        <v>42363</v>
      </c>
    </row>
    <row r="714" spans="1:23" ht="25.5" customHeight="1">
      <c r="A714" s="65" t="s">
        <v>119</v>
      </c>
      <c r="B714" s="8" t="s">
        <v>334</v>
      </c>
      <c r="C714" s="61"/>
      <c r="D714" s="10" t="s">
        <v>174</v>
      </c>
      <c r="E714" s="3" t="s">
        <v>30</v>
      </c>
      <c r="F714" s="42" t="s">
        <v>23</v>
      </c>
      <c r="G714" s="22" t="s">
        <v>4</v>
      </c>
      <c r="H714" s="37">
        <v>0.55268142857142899</v>
      </c>
      <c r="I714" s="3">
        <v>7</v>
      </c>
      <c r="J714" s="27">
        <v>1.5405900539357399E-2</v>
      </c>
      <c r="K714" s="27" t="str">
        <f>IF(OR(LEFT(G714,3)="SRM", LEFT(G714,3)="IRM", LEFT(G714,3)="CRM"),"", IF((J714*100/H714)&gt;5,"x",""))</f>
        <v/>
      </c>
      <c r="L714" s="26">
        <f>2*J714</f>
        <v>3.0811801078714798E-2</v>
      </c>
      <c r="M714" s="20"/>
      <c r="N714" s="20"/>
      <c r="O714" s="58">
        <f>IF(F714="Repeatability","---", SQRT(L714^2+(N714*H714*0.01)^2)+ABS(M714)*0.01*H714)</f>
        <v>3.0811801078714798E-2</v>
      </c>
      <c r="P714" s="6">
        <f>IF(F714="Repeatability","---", O714*100/H714)</f>
        <v>5.5749658819470644</v>
      </c>
      <c r="Q714" s="31">
        <f>IF(F714="Repeatability", "n/a",IF(E714="MG_P_KG",6,IF(E714="G_P_100G",2,"n/a")))</f>
        <v>6</v>
      </c>
      <c r="R714" s="34">
        <f>IF(Q714="n/a","-",2*(H714*2^(1-0.5*LOG(H714/(10^Q714))))/100)</f>
        <v>0.1933687295861822</v>
      </c>
      <c r="S714" s="3">
        <f>IF(F714="Intermed. Precision","---",IF(LOG(J714/2)&lt;0,10^(TRUNC(LOG(J714/2))-1), 10^(TRUNC(LOG(J714/2)))))</f>
        <v>1E-3</v>
      </c>
      <c r="T714" s="4">
        <f>2*SQRT(2)*J714</f>
        <v>4.3574466966660431E-2</v>
      </c>
      <c r="U714" s="22" t="str">
        <f>IF(F714="Repeatability",10*J714,"---")</f>
        <v>---</v>
      </c>
      <c r="V714" s="22" t="str">
        <f>IF(AND(U714&gt;H714,U714&lt;&gt;"---"),"x","")</f>
        <v/>
      </c>
      <c r="W714" s="52">
        <v>42373</v>
      </c>
    </row>
    <row r="715" spans="1:23" ht="25.5" customHeight="1">
      <c r="A715" s="65" t="s">
        <v>102</v>
      </c>
      <c r="B715" s="8" t="s">
        <v>334</v>
      </c>
      <c r="C715" s="61"/>
      <c r="D715" s="10" t="s">
        <v>174</v>
      </c>
      <c r="E715" s="3" t="s">
        <v>30</v>
      </c>
      <c r="F715" s="42" t="s">
        <v>23</v>
      </c>
      <c r="G715" s="22" t="s">
        <v>4</v>
      </c>
      <c r="H715" s="37">
        <v>6.9414285714285706E-2</v>
      </c>
      <c r="I715" s="3">
        <v>7</v>
      </c>
      <c r="J715" s="27">
        <v>4.6813032373474797E-3</v>
      </c>
      <c r="K715" s="27" t="str">
        <f>IF(OR(LEFT(G715,3)="SRM", LEFT(G715,3)="IRM", LEFT(G715,3)="CRM"),"", IF((J715*100/H715)&gt;5,"x",""))</f>
        <v>x</v>
      </c>
      <c r="L715" s="26">
        <f>2*J715</f>
        <v>9.3626064746949594E-3</v>
      </c>
      <c r="M715" s="20"/>
      <c r="N715" s="20"/>
      <c r="O715" s="58">
        <f>IF(F715="Repeatability","---", SQRT(L715^2+(N715*H715*0.01)^2)+ABS(M715)*0.01*H715)</f>
        <v>9.3626064746949594E-3</v>
      </c>
      <c r="P715" s="6">
        <f>IF(F715="Repeatability","---", O715*100/H715)</f>
        <v>13.488010974040897</v>
      </c>
      <c r="Q715" s="31">
        <f>IF(F715="Repeatability", "n/a",IF(E715="MG_P_KG",6,IF(E715="G_P_100G",2,"n/a")))</f>
        <v>6</v>
      </c>
      <c r="R715" s="34">
        <f>IF(Q715="n/a","-",2*(H715*2^(1-0.5*LOG(H715/(10^Q715))))/100)</f>
        <v>3.3187776738721905E-2</v>
      </c>
      <c r="S715" s="3">
        <f>IF(F715="Intermed. Precision","---",IF(LOG(J715/2)&lt;0,10^(TRUNC(LOG(J715/2))-1), 10^(TRUNC(LOG(J715/2)))))</f>
        <v>1E-3</v>
      </c>
      <c r="T715" s="4">
        <f>2*SQRT(2)*J715</f>
        <v>1.3240725055675764E-2</v>
      </c>
      <c r="U715" s="22" t="str">
        <f>IF(F715="Repeatability",10*J715,"---")</f>
        <v>---</v>
      </c>
      <c r="V715" s="22" t="str">
        <f>IF(AND(U715&gt;H715,U715&lt;&gt;"---"),"x","")</f>
        <v/>
      </c>
      <c r="W715" s="52">
        <v>42377</v>
      </c>
    </row>
    <row r="716" spans="1:23" ht="25.5" customHeight="1">
      <c r="A716" s="65" t="s">
        <v>77</v>
      </c>
      <c r="B716" s="8" t="s">
        <v>334</v>
      </c>
      <c r="C716" s="61"/>
      <c r="D716" s="10" t="s">
        <v>174</v>
      </c>
      <c r="E716" s="3" t="s">
        <v>30</v>
      </c>
      <c r="F716" s="42" t="s">
        <v>23</v>
      </c>
      <c r="G716" s="22" t="s">
        <v>4</v>
      </c>
      <c r="H716" s="37">
        <v>0.15338571428571399</v>
      </c>
      <c r="I716" s="3">
        <v>7</v>
      </c>
      <c r="J716" s="27">
        <v>6.9094572869365101E-3</v>
      </c>
      <c r="K716" s="27" t="str">
        <f>IF(OR(LEFT(G716,3)="SRM", LEFT(G716,3)="IRM", LEFT(G716,3)="CRM"),"", IF((J716*100/H716)&gt;5,"x",""))</f>
        <v/>
      </c>
      <c r="L716" s="26">
        <f>2*J716</f>
        <v>1.381891457387302E-2</v>
      </c>
      <c r="M716" s="20"/>
      <c r="N716" s="20"/>
      <c r="O716" s="58">
        <f>IF(F716="Repeatability","---", SQRT(L716^2+(N716*H716*0.01)^2)+ABS(M716)*0.01*H716)</f>
        <v>1.381891457387302E-2</v>
      </c>
      <c r="P716" s="6">
        <f>IF(F716="Repeatability","---", O716*100/H716)</f>
        <v>9.0092578948599549</v>
      </c>
      <c r="Q716" s="31">
        <f>IF(F716="Repeatability", "n/a",IF(E716="MG_P_KG",6,IF(E716="G_P_100G",2,"n/a")))</f>
        <v>6</v>
      </c>
      <c r="R716" s="34">
        <f>IF(Q716="n/a","-",2*(H716*2^(1-0.5*LOG(H716/(10^Q716))))/100)</f>
        <v>6.508583388781046E-2</v>
      </c>
      <c r="S716" s="3">
        <f>IF(F716="Intermed. Precision","---",IF(LOG(J716/2)&lt;0,10^(TRUNC(LOG(J716/2))-1), 10^(TRUNC(LOG(J716/2)))))</f>
        <v>1E-3</v>
      </c>
      <c r="T716" s="4">
        <f>2*SQRT(2)*J716</f>
        <v>1.9542896407646445E-2</v>
      </c>
      <c r="U716" s="22" t="str">
        <f>IF(F716="Repeatability",10*J716,"---")</f>
        <v>---</v>
      </c>
      <c r="V716" s="22" t="str">
        <f>IF(AND(U716&gt;H716,U716&lt;&gt;"---"),"x","")</f>
        <v/>
      </c>
      <c r="W716" s="52">
        <v>42379</v>
      </c>
    </row>
    <row r="717" spans="1:23" ht="25.5" hidden="1" customHeight="1">
      <c r="A717" s="65" t="s">
        <v>156</v>
      </c>
      <c r="B717" s="8" t="s">
        <v>334</v>
      </c>
      <c r="C717" s="61"/>
      <c r="D717" s="10" t="s">
        <v>174</v>
      </c>
      <c r="E717" s="3" t="s">
        <v>30</v>
      </c>
      <c r="F717" s="42" t="s">
        <v>24</v>
      </c>
      <c r="G717" s="22" t="s">
        <v>25</v>
      </c>
      <c r="H717" s="37">
        <v>4.0828571428571398E-3</v>
      </c>
      <c r="I717" s="3">
        <v>7</v>
      </c>
      <c r="J717" s="27">
        <v>2.1030589965231999E-4</v>
      </c>
      <c r="K717" s="27" t="str">
        <f>IF(OR(LEFT(G717,3)="SRM", LEFT(G717,3)="IRM", LEFT(G717,3)="CRM"),"", IF((J717*100/H717)&gt;5,"x",""))</f>
        <v>x</v>
      </c>
      <c r="L717" s="26">
        <f>2*J717</f>
        <v>4.2061179930463999E-4</v>
      </c>
      <c r="M717" s="20"/>
      <c r="N717" s="20"/>
      <c r="O717" s="58" t="str">
        <f>IF(F717="Repeatability","---", SQRT(L717^2+(N717*H717*0.01)^2)+ABS(M717)*0.01*H717)</f>
        <v>---</v>
      </c>
      <c r="P717" s="6" t="str">
        <f>IF(F717="Repeatability","---", O717*100/H717)</f>
        <v>---</v>
      </c>
      <c r="Q717" s="31" t="str">
        <f>IF(F717="Repeatability", "n/a",IF(E717="MG_P_KG",6,IF(E717="G_P_100G",2,"n/a")))</f>
        <v>n/a</v>
      </c>
      <c r="R717" s="34" t="str">
        <f>IF(Q717="n/a","-",2*(H717*2^(1-0.5*LOG(H717/(10^Q717))))/100)</f>
        <v>-</v>
      </c>
      <c r="S717" s="3">
        <f>IF(F717="Intermed. Precision","---",IF(LOG(J717/2)&lt;0,10^(TRUNC(LOG(J717/2))-1), 10^(TRUNC(LOG(J717/2)))))</f>
        <v>1E-4</v>
      </c>
      <c r="T717" s="4">
        <f>2*SQRT(2)*J717</f>
        <v>5.9483491107077224E-4</v>
      </c>
      <c r="U717" s="22">
        <f>IF(F717="Repeatability",10*J717,"---")</f>
        <v>2.1030589965232E-3</v>
      </c>
      <c r="V717" s="22" t="str">
        <f>IF(AND(U717&gt;H717,U717&lt;&gt;"---"),"x","")</f>
        <v/>
      </c>
      <c r="W717" s="52">
        <v>42413</v>
      </c>
    </row>
    <row r="718" spans="1:23" ht="25.5" customHeight="1">
      <c r="A718" s="65" t="s">
        <v>26</v>
      </c>
      <c r="B718" s="8" t="s">
        <v>335</v>
      </c>
      <c r="C718" s="61"/>
      <c r="D718" s="10" t="s">
        <v>174</v>
      </c>
      <c r="E718" s="3" t="s">
        <v>30</v>
      </c>
      <c r="F718" s="42" t="s">
        <v>23</v>
      </c>
      <c r="G718" s="22" t="s">
        <v>177</v>
      </c>
      <c r="H718" s="37">
        <v>0.44950424632352898</v>
      </c>
      <c r="I718" s="3">
        <v>544</v>
      </c>
      <c r="J718" s="27">
        <v>3.4179046177289701E-2</v>
      </c>
      <c r="K718" s="27" t="str">
        <f>IF(OR(LEFT(G718,3)="SRM", LEFT(G718,3)="IRM", LEFT(G718,3)="CRM"),"", IF((J718*100/H718)&gt;5,"x",""))</f>
        <v/>
      </c>
      <c r="L718" s="26">
        <f>2*J718</f>
        <v>6.8358092354579403E-2</v>
      </c>
      <c r="M718" s="20"/>
      <c r="N718" s="20"/>
      <c r="O718" s="58">
        <f>IF(F718="Repeatability","---", SQRT(L718^2+(N718*H718*0.01)^2)+ABS(M718)*0.01*H718)</f>
        <v>6.8358092354579403E-2</v>
      </c>
      <c r="P718" s="6">
        <f>IF(F718="Repeatability","---", O718*100/H718)</f>
        <v>15.207440844814384</v>
      </c>
      <c r="Q718" s="31">
        <f>IF(F718="Repeatability", "n/a",IF(E718="MG_P_KG",6,IF(E718="G_P_100G",2,"n/a")))</f>
        <v>6</v>
      </c>
      <c r="R718" s="34">
        <f>IF(Q718="n/a","-",2*(H718*2^(1-0.5*LOG(H718/(10^Q718))))/100)</f>
        <v>0.16223798680937918</v>
      </c>
      <c r="S718" s="3">
        <f>IF(F718="Intermed. Precision","---",IF(LOG(J718/2)&lt;0,10^(TRUNC(LOG(J718/2))-1), 10^(TRUNC(LOG(J718/2)))))</f>
        <v>0.01</v>
      </c>
      <c r="T718" s="4">
        <f>2*SQRT(2)*J718</f>
        <v>9.6672941305798774E-2</v>
      </c>
      <c r="U718" s="22" t="str">
        <f>IF(F718="Repeatability",10*J718,"---")</f>
        <v>---</v>
      </c>
      <c r="V718" s="22" t="str">
        <f>IF(AND(U718&gt;H718,U718&lt;&gt;"---"),"x","")</f>
        <v/>
      </c>
      <c r="W718" s="52">
        <v>42469</v>
      </c>
    </row>
    <row r="719" spans="1:23" ht="25.5" hidden="1" customHeight="1">
      <c r="A719" s="65" t="s">
        <v>67</v>
      </c>
      <c r="B719" s="8" t="s">
        <v>335</v>
      </c>
      <c r="C719" s="61"/>
      <c r="D719" s="10" t="s">
        <v>174</v>
      </c>
      <c r="E719" s="3" t="s">
        <v>30</v>
      </c>
      <c r="F719" s="42" t="s">
        <v>24</v>
      </c>
      <c r="G719" s="22" t="s">
        <v>25</v>
      </c>
      <c r="H719" s="37">
        <v>3.5779825072886302E-2</v>
      </c>
      <c r="I719" s="3">
        <v>343</v>
      </c>
      <c r="J719" s="27">
        <v>3.7924023709833602E-3</v>
      </c>
      <c r="K719" s="27" t="str">
        <f>IF(OR(LEFT(G719,3)="SRM", LEFT(G719,3)="IRM", LEFT(G719,3)="CRM"),"", IF((J719*100/H719)&gt;5,"x",""))</f>
        <v>x</v>
      </c>
      <c r="L719" s="26">
        <f>2*J719</f>
        <v>7.5848047419667204E-3</v>
      </c>
      <c r="M719" s="20"/>
      <c r="N719" s="20"/>
      <c r="O719" s="58" t="str">
        <f>IF(F719="Repeatability","---", SQRT(L719^2+(N719*H719*0.01)^2)+ABS(M719)*0.01*H719)</f>
        <v>---</v>
      </c>
      <c r="P719" s="6" t="str">
        <f>IF(F719="Repeatability","---", O719*100/H719)</f>
        <v>---</v>
      </c>
      <c r="Q719" s="31" t="str">
        <f>IF(F719="Repeatability", "n/a",IF(E719="MG_P_KG",6,IF(E719="G_P_100G",2,"n/a")))</f>
        <v>n/a</v>
      </c>
      <c r="R719" s="34" t="str">
        <f>IF(Q719="n/a","-",2*(H719*2^(1-0.5*LOG(H719/(10^Q719))))/100)</f>
        <v>-</v>
      </c>
      <c r="S719" s="3">
        <f>IF(F719="Intermed. Precision","---",IF(LOG(J719/2)&lt;0,10^(TRUNC(LOG(J719/2))-1), 10^(TRUNC(LOG(J719/2)))))</f>
        <v>1E-3</v>
      </c>
      <c r="T719" s="4">
        <f>2*SQRT(2)*J719</f>
        <v>1.07265337340411E-2</v>
      </c>
      <c r="U719" s="22">
        <f>IF(F719="Repeatability",10*J719,"---")</f>
        <v>3.7924023709833603E-2</v>
      </c>
      <c r="V719" s="22" t="str">
        <f>IF(AND(U719&gt;H719,U719&lt;&gt;"---"),"x","")</f>
        <v>x</v>
      </c>
      <c r="W719" s="52">
        <v>42449</v>
      </c>
    </row>
    <row r="720" spans="1:23" ht="25.5" hidden="1" customHeight="1">
      <c r="A720" s="65" t="s">
        <v>71</v>
      </c>
      <c r="B720" s="8" t="s">
        <v>335</v>
      </c>
      <c r="C720" s="61"/>
      <c r="D720" s="10" t="s">
        <v>174</v>
      </c>
      <c r="E720" s="3" t="s">
        <v>30</v>
      </c>
      <c r="F720" s="42" t="s">
        <v>24</v>
      </c>
      <c r="G720" s="22" t="s">
        <v>25</v>
      </c>
      <c r="H720" s="37">
        <v>1.3495474860335199E-2</v>
      </c>
      <c r="I720" s="3">
        <v>179</v>
      </c>
      <c r="J720" s="27">
        <v>2.58530294951716E-3</v>
      </c>
      <c r="K720" s="27" t="str">
        <f>IF(OR(LEFT(G720,3)="SRM", LEFT(G720,3)="IRM", LEFT(G720,3)="CRM"),"", IF((J720*100/H720)&gt;5,"x",""))</f>
        <v>x</v>
      </c>
      <c r="L720" s="26">
        <f>2*J720</f>
        <v>5.1706058990343201E-3</v>
      </c>
      <c r="M720" s="20"/>
      <c r="N720" s="20"/>
      <c r="O720" s="58" t="str">
        <f>IF(F720="Repeatability","---", SQRT(L720^2+(N720*H720*0.01)^2)+ABS(M720)*0.01*H720)</f>
        <v>---</v>
      </c>
      <c r="P720" s="6" t="str">
        <f>IF(F720="Repeatability","---", O720*100/H720)</f>
        <v>---</v>
      </c>
      <c r="Q720" s="31" t="str">
        <f>IF(F720="Repeatability", "n/a",IF(E720="MG_P_KG",6,IF(E720="G_P_100G",2,"n/a")))</f>
        <v>n/a</v>
      </c>
      <c r="R720" s="34" t="str">
        <f>IF(Q720="n/a","-",2*(H720*2^(1-0.5*LOG(H720/(10^Q720))))/100)</f>
        <v>-</v>
      </c>
      <c r="S720" s="3">
        <f>IF(F720="Intermed. Precision","---",IF(LOG(J720/2)&lt;0,10^(TRUNC(LOG(J720/2))-1), 10^(TRUNC(LOG(J720/2)))))</f>
        <v>1E-3</v>
      </c>
      <c r="T720" s="4">
        <f>2*SQRT(2)*J720</f>
        <v>7.312340988100666E-3</v>
      </c>
      <c r="U720" s="22">
        <f>IF(F720="Repeatability",10*J720,"---")</f>
        <v>2.5853029495171601E-2</v>
      </c>
      <c r="V720" s="22" t="str">
        <f>IF(AND(U720&gt;H720,U720&lt;&gt;"---"),"x","")</f>
        <v>x</v>
      </c>
      <c r="W720" s="52">
        <v>42421</v>
      </c>
    </row>
    <row r="721" spans="1:23" ht="25.5" customHeight="1">
      <c r="A721" s="65" t="s">
        <v>26</v>
      </c>
      <c r="B721" s="8" t="s">
        <v>335</v>
      </c>
      <c r="C721" s="61"/>
      <c r="D721" s="10" t="s">
        <v>174</v>
      </c>
      <c r="E721" s="3" t="s">
        <v>30</v>
      </c>
      <c r="F721" s="42" t="s">
        <v>23</v>
      </c>
      <c r="G721" s="22" t="s">
        <v>124</v>
      </c>
      <c r="H721" s="37">
        <v>3.2706785714285702E-2</v>
      </c>
      <c r="I721" s="3">
        <v>168</v>
      </c>
      <c r="J721" s="27">
        <v>6.6525307706470204E-3</v>
      </c>
      <c r="K721" s="27" t="str">
        <f>IF(OR(LEFT(G721,3)="SRM", LEFT(G721,3)="IRM", LEFT(G721,3)="CRM"),"", IF((J721*100/H721)&gt;5,"x",""))</f>
        <v/>
      </c>
      <c r="L721" s="26">
        <f>2*J721</f>
        <v>1.3305061541294041E-2</v>
      </c>
      <c r="M721" s="20"/>
      <c r="N721" s="20"/>
      <c r="O721" s="58">
        <f>IF(F721="Repeatability","---", SQRT(L721^2+(N721*H721*0.01)^2)+ABS(M721)*0.01*H721)</f>
        <v>1.3305061541294041E-2</v>
      </c>
      <c r="P721" s="6">
        <f>IF(F721="Repeatability","---", O721*100/H721)</f>
        <v>40.679819953945042</v>
      </c>
      <c r="Q721" s="31">
        <f>IF(F721="Repeatability", "n/a",IF(E721="MG_P_KG",6,IF(E721="G_P_100G",2,"n/a")))</f>
        <v>6</v>
      </c>
      <c r="R721" s="34">
        <f>IF(Q721="n/a","-",2*(H721*2^(1-0.5*LOG(H721/(10^Q721))))/100)</f>
        <v>1.7512861873512465E-2</v>
      </c>
      <c r="S721" s="3">
        <f>IF(F721="Intermed. Precision","---",IF(LOG(J721/2)&lt;0,10^(TRUNC(LOG(J721/2))-1), 10^(TRUNC(LOG(J721/2)))))</f>
        <v>1E-3</v>
      </c>
      <c r="T721" s="4">
        <f>2*SQRT(2)*J721</f>
        <v>1.8816198479906711E-2</v>
      </c>
      <c r="U721" s="22" t="str">
        <f>IF(F721="Repeatability",10*J721,"---")</f>
        <v>---</v>
      </c>
      <c r="V721" s="22" t="str">
        <f>IF(AND(U721&gt;H721,U721&lt;&gt;"---"),"x","")</f>
        <v/>
      </c>
      <c r="W721" s="52">
        <v>42467</v>
      </c>
    </row>
    <row r="722" spans="1:23" ht="25.5" customHeight="1">
      <c r="A722" s="65" t="s">
        <v>67</v>
      </c>
      <c r="B722" s="8" t="s">
        <v>335</v>
      </c>
      <c r="C722" s="61"/>
      <c r="D722" s="10" t="s">
        <v>174</v>
      </c>
      <c r="E722" s="3" t="s">
        <v>30</v>
      </c>
      <c r="F722" s="42" t="s">
        <v>23</v>
      </c>
      <c r="G722" s="22" t="s">
        <v>4</v>
      </c>
      <c r="H722" s="37">
        <v>2.6736769230769199E-2</v>
      </c>
      <c r="I722" s="3">
        <v>130</v>
      </c>
      <c r="J722" s="27">
        <v>4.7307985990332896E-3</v>
      </c>
      <c r="K722" s="27" t="str">
        <f>IF(OR(LEFT(G722,3)="SRM", LEFT(G722,3)="IRM", LEFT(G722,3)="CRM"),"", IF((J722*100/H722)&gt;5,"x",""))</f>
        <v>x</v>
      </c>
      <c r="L722" s="26">
        <f>2*J722</f>
        <v>9.4615971980665792E-3</v>
      </c>
      <c r="M722" s="20"/>
      <c r="N722" s="20"/>
      <c r="O722" s="58">
        <f>IF(F722="Repeatability","---", SQRT(L722^2+(N722*H722*0.01)^2)+ABS(M722)*0.01*H722)</f>
        <v>9.4615971980665792E-3</v>
      </c>
      <c r="P722" s="6">
        <f>IF(F722="Repeatability","---", O722*100/H722)</f>
        <v>35.387959990236915</v>
      </c>
      <c r="Q722" s="31">
        <f>IF(F722="Repeatability", "n/a",IF(E722="MG_P_KG",6,IF(E722="G_P_100G",2,"n/a")))</f>
        <v>6</v>
      </c>
      <c r="R722" s="34">
        <f>IF(Q722="n/a","-",2*(H722*2^(1-0.5*LOG(H722/(10^Q722))))/100)</f>
        <v>1.4757153756879868E-2</v>
      </c>
      <c r="S722" s="3">
        <f>IF(F722="Intermed. Precision","---",IF(LOG(J722/2)&lt;0,10^(TRUNC(LOG(J722/2))-1), 10^(TRUNC(LOG(J722/2)))))</f>
        <v>1E-3</v>
      </c>
      <c r="T722" s="4">
        <f>2*SQRT(2)*J722</f>
        <v>1.3380719079217033E-2</v>
      </c>
      <c r="U722" s="22" t="str">
        <f>IF(F722="Repeatability",10*J722,"---")</f>
        <v>---</v>
      </c>
      <c r="V722" s="22" t="str">
        <f>IF(AND(U722&gt;H722,U722&lt;&gt;"---"),"x","")</f>
        <v/>
      </c>
      <c r="W722" s="52">
        <v>42448</v>
      </c>
    </row>
    <row r="723" spans="1:23" ht="25.5" hidden="1" customHeight="1">
      <c r="A723" s="65" t="s">
        <v>82</v>
      </c>
      <c r="B723" s="8" t="s">
        <v>335</v>
      </c>
      <c r="C723" s="61"/>
      <c r="D723" s="10" t="s">
        <v>174</v>
      </c>
      <c r="E723" s="3" t="s">
        <v>30</v>
      </c>
      <c r="F723" s="42" t="s">
        <v>24</v>
      </c>
      <c r="G723" s="22" t="s">
        <v>25</v>
      </c>
      <c r="H723" s="37">
        <v>1.36484761904762E-2</v>
      </c>
      <c r="I723" s="3">
        <v>105</v>
      </c>
      <c r="J723" s="27">
        <v>2.61714038781335E-3</v>
      </c>
      <c r="K723" s="27" t="str">
        <f>IF(OR(LEFT(G723,3)="SRM", LEFT(G723,3)="IRM", LEFT(G723,3)="CRM"),"", IF((J723*100/H723)&gt;5,"x",""))</f>
        <v>x</v>
      </c>
      <c r="L723" s="26">
        <f>2*J723</f>
        <v>5.2342807756267E-3</v>
      </c>
      <c r="M723" s="20"/>
      <c r="N723" s="20"/>
      <c r="O723" s="58" t="str">
        <f>IF(F723="Repeatability","---", SQRT(L723^2+(N723*H723*0.01)^2)+ABS(M723)*0.01*H723)</f>
        <v>---</v>
      </c>
      <c r="P723" s="6" t="str">
        <f>IF(F723="Repeatability","---", O723*100/H723)</f>
        <v>---</v>
      </c>
      <c r="Q723" s="31" t="str">
        <f>IF(F723="Repeatability", "n/a",IF(E723="MG_P_KG",6,IF(E723="G_P_100G",2,"n/a")))</f>
        <v>n/a</v>
      </c>
      <c r="R723" s="34" t="str">
        <f>IF(Q723="n/a","-",2*(H723*2^(1-0.5*LOG(H723/(10^Q723))))/100)</f>
        <v>-</v>
      </c>
      <c r="S723" s="3">
        <f>IF(F723="Intermed. Precision","---",IF(LOG(J723/2)&lt;0,10^(TRUNC(LOG(J723/2))-1), 10^(TRUNC(LOG(J723/2)))))</f>
        <v>1E-3</v>
      </c>
      <c r="T723" s="4">
        <f>2*SQRT(2)*J723</f>
        <v>7.402390862160043E-3</v>
      </c>
      <c r="U723" s="22">
        <f>IF(F723="Repeatability",10*J723,"---")</f>
        <v>2.6171403878133499E-2</v>
      </c>
      <c r="V723" s="22" t="str">
        <f>IF(AND(U723&gt;H723,U723&lt;&gt;"---"),"x","")</f>
        <v>x</v>
      </c>
      <c r="W723" s="52">
        <v>42462</v>
      </c>
    </row>
    <row r="724" spans="1:23" ht="25.5" hidden="1" customHeight="1">
      <c r="A724" s="65" t="s">
        <v>69</v>
      </c>
      <c r="B724" s="8" t="s">
        <v>335</v>
      </c>
      <c r="C724" s="61"/>
      <c r="D724" s="10" t="s">
        <v>174</v>
      </c>
      <c r="E724" s="3" t="s">
        <v>30</v>
      </c>
      <c r="F724" s="42" t="s">
        <v>24</v>
      </c>
      <c r="G724" s="22" t="s">
        <v>25</v>
      </c>
      <c r="H724" s="37">
        <v>1.2892352941176501E-2</v>
      </c>
      <c r="I724" s="3">
        <v>85</v>
      </c>
      <c r="J724" s="27">
        <v>2.2338423768712701E-3</v>
      </c>
      <c r="K724" s="27" t="str">
        <f>IF(OR(LEFT(G724,3)="SRM", LEFT(G724,3)="IRM", LEFT(G724,3)="CRM"),"", IF((J724*100/H724)&gt;5,"x",""))</f>
        <v>x</v>
      </c>
      <c r="L724" s="26">
        <f>2*J724</f>
        <v>4.4676847537425401E-3</v>
      </c>
      <c r="M724" s="20"/>
      <c r="N724" s="20"/>
      <c r="O724" s="58" t="str">
        <f>IF(F724="Repeatability","---", SQRT(L724^2+(N724*H724*0.01)^2)+ABS(M724)*0.01*H724)</f>
        <v>---</v>
      </c>
      <c r="P724" s="6" t="str">
        <f>IF(F724="Repeatability","---", O724*100/H724)</f>
        <v>---</v>
      </c>
      <c r="Q724" s="31" t="str">
        <f>IF(F724="Repeatability", "n/a",IF(E724="MG_P_KG",6,IF(E724="G_P_100G",2,"n/a")))</f>
        <v>n/a</v>
      </c>
      <c r="R724" s="34" t="str">
        <f>IF(Q724="n/a","-",2*(H724*2^(1-0.5*LOG(H724/(10^Q724))))/100)</f>
        <v>-</v>
      </c>
      <c r="S724" s="3">
        <f>IF(F724="Intermed. Precision","---",IF(LOG(J724/2)&lt;0,10^(TRUNC(LOG(J724/2))-1), 10^(TRUNC(LOG(J724/2)))))</f>
        <v>1E-3</v>
      </c>
      <c r="T724" s="4">
        <f>2*SQRT(2)*J724</f>
        <v>6.3182603711502017E-3</v>
      </c>
      <c r="U724" s="22">
        <f>IF(F724="Repeatability",10*J724,"---")</f>
        <v>2.2338423768712701E-2</v>
      </c>
      <c r="V724" s="22" t="str">
        <f>IF(AND(U724&gt;H724,U724&lt;&gt;"---"),"x","")</f>
        <v>x</v>
      </c>
      <c r="W724" s="52">
        <v>42456</v>
      </c>
    </row>
    <row r="725" spans="1:23" ht="25.5" hidden="1" customHeight="1">
      <c r="A725" s="65" t="s">
        <v>122</v>
      </c>
      <c r="B725" s="8" t="s">
        <v>335</v>
      </c>
      <c r="C725" s="61"/>
      <c r="D725" s="10" t="s">
        <v>174</v>
      </c>
      <c r="E725" s="3" t="s">
        <v>30</v>
      </c>
      <c r="F725" s="42" t="s">
        <v>24</v>
      </c>
      <c r="G725" s="22" t="s">
        <v>25</v>
      </c>
      <c r="H725" s="37">
        <v>4.9632682926829298E-2</v>
      </c>
      <c r="I725" s="3">
        <v>82</v>
      </c>
      <c r="J725" s="27">
        <v>8.04663935304974E-3</v>
      </c>
      <c r="K725" s="27" t="str">
        <f>IF(OR(LEFT(G725,3)="SRM", LEFT(G725,3)="IRM", LEFT(G725,3)="CRM"),"", IF((J725*100/H725)&gt;5,"x",""))</f>
        <v>x</v>
      </c>
      <c r="L725" s="26">
        <f>2*J725</f>
        <v>1.609327870609948E-2</v>
      </c>
      <c r="M725" s="20"/>
      <c r="N725" s="20"/>
      <c r="O725" s="58" t="str">
        <f>IF(F725="Repeatability","---", SQRT(L725^2+(N725*H725*0.01)^2)+ABS(M725)*0.01*H725)</f>
        <v>---</v>
      </c>
      <c r="P725" s="6" t="str">
        <f>IF(F725="Repeatability","---", O725*100/H725)</f>
        <v>---</v>
      </c>
      <c r="Q725" s="31" t="str">
        <f>IF(F725="Repeatability", "n/a",IF(E725="MG_P_KG",6,IF(E725="G_P_100G",2,"n/a")))</f>
        <v>n/a</v>
      </c>
      <c r="R725" s="34" t="str">
        <f>IF(Q725="n/a","-",2*(H725*2^(1-0.5*LOG(H725/(10^Q725))))/100)</f>
        <v>-</v>
      </c>
      <c r="S725" s="3">
        <f>IF(F725="Intermed. Precision","---",IF(LOG(J725/2)&lt;0,10^(TRUNC(LOG(J725/2))-1), 10^(TRUNC(LOG(J725/2)))))</f>
        <v>1E-3</v>
      </c>
      <c r="T725" s="4">
        <f>2*SQRT(2)*J725</f>
        <v>2.275933300921602E-2</v>
      </c>
      <c r="U725" s="22">
        <f>IF(F725="Repeatability",10*J725,"---")</f>
        <v>8.0466393530497393E-2</v>
      </c>
      <c r="V725" s="22" t="str">
        <f>IF(AND(U725&gt;H725,U725&lt;&gt;"---"),"x","")</f>
        <v>x</v>
      </c>
      <c r="W725" s="52">
        <v>42460</v>
      </c>
    </row>
    <row r="726" spans="1:23" ht="25.5" hidden="1" customHeight="1">
      <c r="A726" s="65" t="s">
        <v>64</v>
      </c>
      <c r="B726" s="8" t="s">
        <v>335</v>
      </c>
      <c r="C726" s="61"/>
      <c r="D726" s="10" t="s">
        <v>174</v>
      </c>
      <c r="E726" s="3" t="s">
        <v>30</v>
      </c>
      <c r="F726" s="42" t="s">
        <v>24</v>
      </c>
      <c r="G726" s="22" t="s">
        <v>25</v>
      </c>
      <c r="H726" s="37">
        <v>2.0889076923076899E-2</v>
      </c>
      <c r="I726" s="3">
        <v>65</v>
      </c>
      <c r="J726" s="27">
        <v>2.8363135608364298E-3</v>
      </c>
      <c r="K726" s="27" t="str">
        <f>IF(OR(LEFT(G726,3)="SRM", LEFT(G726,3)="IRM", LEFT(G726,3)="CRM"),"", IF((J726*100/H726)&gt;5,"x",""))</f>
        <v>x</v>
      </c>
      <c r="L726" s="26">
        <f>2*J726</f>
        <v>5.6726271216728597E-3</v>
      </c>
      <c r="M726" s="20"/>
      <c r="N726" s="20"/>
      <c r="O726" s="58" t="str">
        <f>IF(F726="Repeatability","---", SQRT(L726^2+(N726*H726*0.01)^2)+ABS(M726)*0.01*H726)</f>
        <v>---</v>
      </c>
      <c r="P726" s="6" t="str">
        <f>IF(F726="Repeatability","---", O726*100/H726)</f>
        <v>---</v>
      </c>
      <c r="Q726" s="31" t="str">
        <f>IF(F726="Repeatability", "n/a",IF(E726="MG_P_KG",6,IF(E726="G_P_100G",2,"n/a")))</f>
        <v>n/a</v>
      </c>
      <c r="R726" s="34" t="str">
        <f>IF(Q726="n/a","-",2*(H726*2^(1-0.5*LOG(H726/(10^Q726))))/100)</f>
        <v>-</v>
      </c>
      <c r="S726" s="3">
        <f>IF(F726="Intermed. Precision","---",IF(LOG(J726/2)&lt;0,10^(TRUNC(LOG(J726/2))-1), 10^(TRUNC(LOG(J726/2)))))</f>
        <v>1E-3</v>
      </c>
      <c r="T726" s="4">
        <f>2*SQRT(2)*J726</f>
        <v>8.0223062097552113E-3</v>
      </c>
      <c r="U726" s="22">
        <f>IF(F726="Repeatability",10*J726,"---")</f>
        <v>2.8363135608364298E-2</v>
      </c>
      <c r="V726" s="22" t="str">
        <f>IF(AND(U726&gt;H726,U726&lt;&gt;"---"),"x","")</f>
        <v>x</v>
      </c>
      <c r="W726" s="52">
        <v>42435</v>
      </c>
    </row>
    <row r="727" spans="1:23" ht="25.5" customHeight="1">
      <c r="A727" s="65" t="s">
        <v>99</v>
      </c>
      <c r="B727" s="8" t="s">
        <v>335</v>
      </c>
      <c r="C727" s="61"/>
      <c r="D727" s="10" t="s">
        <v>174</v>
      </c>
      <c r="E727" s="3" t="s">
        <v>30</v>
      </c>
      <c r="F727" s="42" t="s">
        <v>23</v>
      </c>
      <c r="G727" s="22" t="s">
        <v>4</v>
      </c>
      <c r="H727" s="37">
        <v>1.6714358490565999</v>
      </c>
      <c r="I727" s="3">
        <v>53</v>
      </c>
      <c r="J727" s="27">
        <v>5.4167495753693597E-2</v>
      </c>
      <c r="K727" s="27" t="str">
        <f>IF(OR(LEFT(G727,3)="SRM", LEFT(G727,3)="IRM", LEFT(G727,3)="CRM"),"", IF((J727*100/H727)&gt;5,"x",""))</f>
        <v/>
      </c>
      <c r="L727" s="26">
        <f>2*J727</f>
        <v>0.10833499150738719</v>
      </c>
      <c r="M727" s="20"/>
      <c r="N727" s="20"/>
      <c r="O727" s="58">
        <f>IF(F727="Repeatability","---", SQRT(L727^2+(N727*H727*0.01)^2)+ABS(M727)*0.01*H727)</f>
        <v>0.10833499150738719</v>
      </c>
      <c r="P727" s="6">
        <f>IF(F727="Repeatability","---", O727*100/H727)</f>
        <v>6.4815524669124551</v>
      </c>
      <c r="Q727" s="31">
        <f>IF(F727="Repeatability", "n/a",IF(E727="MG_P_KG",6,IF(E727="G_P_100G",2,"n/a")))</f>
        <v>6</v>
      </c>
      <c r="R727" s="34">
        <f>IF(Q727="n/a","-",2*(H727*2^(1-0.5*LOG(H727/(10^Q727))))/100)</f>
        <v>0.49506399645631788</v>
      </c>
      <c r="S727" s="3">
        <f>IF(F727="Intermed. Precision","---",IF(LOG(J727/2)&lt;0,10^(TRUNC(LOG(J727/2))-1), 10^(TRUNC(LOG(J727/2)))))</f>
        <v>0.01</v>
      </c>
      <c r="T727" s="4">
        <f>2*SQRT(2)*J727</f>
        <v>0.15320881426932106</v>
      </c>
      <c r="U727" s="22" t="str">
        <f>IF(F727="Repeatability",10*J727,"---")</f>
        <v>---</v>
      </c>
      <c r="V727" s="22" t="str">
        <f>IF(AND(U727&gt;H727,U727&lt;&gt;"---"),"x","")</f>
        <v/>
      </c>
      <c r="W727" s="52">
        <v>42429</v>
      </c>
    </row>
    <row r="728" spans="1:23" ht="25.5" customHeight="1">
      <c r="A728" s="65" t="s">
        <v>58</v>
      </c>
      <c r="B728" s="8" t="s">
        <v>335</v>
      </c>
      <c r="C728" s="61"/>
      <c r="D728" s="10" t="s">
        <v>174</v>
      </c>
      <c r="E728" s="3" t="s">
        <v>30</v>
      </c>
      <c r="F728" s="42" t="s">
        <v>23</v>
      </c>
      <c r="G728" s="22" t="s">
        <v>4</v>
      </c>
      <c r="H728" s="37">
        <v>5.0719166666666697E-2</v>
      </c>
      <c r="I728" s="3">
        <v>48</v>
      </c>
      <c r="J728" s="27">
        <v>1.0011202631302601E-2</v>
      </c>
      <c r="K728" s="27" t="str">
        <f>IF(OR(LEFT(G728,3)="SRM", LEFT(G728,3)="IRM", LEFT(G728,3)="CRM"),"", IF((J728*100/H728)&gt;5,"x",""))</f>
        <v>x</v>
      </c>
      <c r="L728" s="26">
        <f>2*J728</f>
        <v>2.0022405262605202E-2</v>
      </c>
      <c r="M728" s="20"/>
      <c r="N728" s="20"/>
      <c r="O728" s="58">
        <f>IF(F728="Repeatability","---", SQRT(L728^2+(N728*H728*0.01)^2)+ABS(M728)*0.01*H728)</f>
        <v>2.0022405262605202E-2</v>
      </c>
      <c r="P728" s="6">
        <f>IF(F728="Repeatability","---", O728*100/H728)</f>
        <v>39.476999679815698</v>
      </c>
      <c r="Q728" s="31">
        <f>IF(F728="Repeatability", "n/a",IF(E728="MG_P_KG",6,IF(E728="G_P_100G",2,"n/a")))</f>
        <v>6</v>
      </c>
      <c r="R728" s="34">
        <f>IF(Q728="n/a","-",2*(H728*2^(1-0.5*LOG(H728/(10^Q728))))/100)</f>
        <v>2.5422198463350622E-2</v>
      </c>
      <c r="S728" s="3">
        <f>IF(F728="Intermed. Precision","---",IF(LOG(J728/2)&lt;0,10^(TRUNC(LOG(J728/2))-1), 10^(TRUNC(LOG(J728/2)))))</f>
        <v>1E-3</v>
      </c>
      <c r="T728" s="4">
        <f>2*SQRT(2)*J728</f>
        <v>2.831595707370671E-2</v>
      </c>
      <c r="U728" s="22" t="str">
        <f>IF(F728="Repeatability",10*J728,"---")</f>
        <v>---</v>
      </c>
      <c r="V728" s="22" t="str">
        <f>IF(AND(U728&gt;H728,U728&lt;&gt;"---"),"x","")</f>
        <v/>
      </c>
      <c r="W728" s="52">
        <v>42425</v>
      </c>
    </row>
    <row r="729" spans="1:23" ht="25.5" hidden="1" customHeight="1">
      <c r="A729" s="65" t="s">
        <v>128</v>
      </c>
      <c r="B729" s="8" t="s">
        <v>335</v>
      </c>
      <c r="C729" s="61"/>
      <c r="D729" s="10" t="s">
        <v>174</v>
      </c>
      <c r="E729" s="3" t="s">
        <v>30</v>
      </c>
      <c r="F729" s="42" t="s">
        <v>24</v>
      </c>
      <c r="G729" s="22" t="s">
        <v>25</v>
      </c>
      <c r="H729" s="37">
        <v>0.120834042553191</v>
      </c>
      <c r="I729" s="3">
        <v>47</v>
      </c>
      <c r="J729" s="27">
        <v>6.7198349618791701E-3</v>
      </c>
      <c r="K729" s="27" t="str">
        <f>IF(OR(LEFT(G729,3)="SRM", LEFT(G729,3)="IRM", LEFT(G729,3)="CRM"),"", IF((J729*100/H729)&gt;5,"x",""))</f>
        <v>x</v>
      </c>
      <c r="L729" s="26">
        <f>2*J729</f>
        <v>1.343966992375834E-2</v>
      </c>
      <c r="M729" s="20"/>
      <c r="N729" s="20"/>
      <c r="O729" s="58" t="str">
        <f>IF(F729="Repeatability","---", SQRT(L729^2+(N729*H729*0.01)^2)+ABS(M729)*0.01*H729)</f>
        <v>---</v>
      </c>
      <c r="P729" s="6" t="str">
        <f>IF(F729="Repeatability","---", O729*100/H729)</f>
        <v>---</v>
      </c>
      <c r="Q729" s="31" t="str">
        <f>IF(F729="Repeatability", "n/a",IF(E729="MG_P_KG",6,IF(E729="G_P_100G",2,"n/a")))</f>
        <v>n/a</v>
      </c>
      <c r="R729" s="34" t="str">
        <f>IF(Q729="n/a","-",2*(H729*2^(1-0.5*LOG(H729/(10^Q729))))/100)</f>
        <v>-</v>
      </c>
      <c r="S729" s="3">
        <f>IF(F729="Intermed. Precision","---",IF(LOG(J729/2)&lt;0,10^(TRUNC(LOG(J729/2))-1), 10^(TRUNC(LOG(J729/2)))))</f>
        <v>1E-3</v>
      </c>
      <c r="T729" s="4">
        <f>2*SQRT(2)*J729</f>
        <v>1.9006563479996828E-2</v>
      </c>
      <c r="U729" s="22">
        <f>IF(F729="Repeatability",10*J729,"---")</f>
        <v>6.7198349618791703E-2</v>
      </c>
      <c r="V729" s="22" t="str">
        <f>IF(AND(U729&gt;H729,U729&lt;&gt;"---"),"x","")</f>
        <v/>
      </c>
      <c r="W729" s="52">
        <v>42473</v>
      </c>
    </row>
    <row r="730" spans="1:23" ht="25.5" hidden="1" customHeight="1">
      <c r="A730" s="65" t="s">
        <v>61</v>
      </c>
      <c r="B730" s="8" t="s">
        <v>335</v>
      </c>
      <c r="C730" s="61"/>
      <c r="D730" s="10" t="s">
        <v>174</v>
      </c>
      <c r="E730" s="3" t="s">
        <v>30</v>
      </c>
      <c r="F730" s="42" t="s">
        <v>24</v>
      </c>
      <c r="G730" s="22" t="s">
        <v>25</v>
      </c>
      <c r="H730" s="37">
        <v>0.38356673913043499</v>
      </c>
      <c r="I730" s="3">
        <v>46</v>
      </c>
      <c r="J730" s="27">
        <v>8.9143240251903892E-3</v>
      </c>
      <c r="K730" s="27" t="str">
        <f>IF(OR(LEFT(G730,3)="SRM", LEFT(G730,3)="IRM", LEFT(G730,3)="CRM"),"", IF((J730*100/H730)&gt;5,"x",""))</f>
        <v/>
      </c>
      <c r="L730" s="26">
        <f>2*J730</f>
        <v>1.7828648050380778E-2</v>
      </c>
      <c r="M730" s="20"/>
      <c r="N730" s="20"/>
      <c r="O730" s="58" t="str">
        <f>IF(F730="Repeatability","---", SQRT(L730^2+(N730*H730*0.01)^2)+ABS(M730)*0.01*H730)</f>
        <v>---</v>
      </c>
      <c r="P730" s="6" t="str">
        <f>IF(F730="Repeatability","---", O730*100/H730)</f>
        <v>---</v>
      </c>
      <c r="Q730" s="31" t="str">
        <f>IF(F730="Repeatability", "n/a",IF(E730="MG_P_KG",6,IF(E730="G_P_100G",2,"n/a")))</f>
        <v>n/a</v>
      </c>
      <c r="R730" s="34" t="str">
        <f>IF(Q730="n/a","-",2*(H730*2^(1-0.5*LOG(H730/(10^Q730))))/100)</f>
        <v>-</v>
      </c>
      <c r="S730" s="3">
        <f>IF(F730="Intermed. Precision","---",IF(LOG(J730/2)&lt;0,10^(TRUNC(LOG(J730/2))-1), 10^(TRUNC(LOG(J730/2)))))</f>
        <v>1E-3</v>
      </c>
      <c r="T730" s="4">
        <f>2*SQRT(2)*J730</f>
        <v>2.5213515871625139E-2</v>
      </c>
      <c r="U730" s="22">
        <f>IF(F730="Repeatability",10*J730,"---")</f>
        <v>8.9143240251903899E-2</v>
      </c>
      <c r="V730" s="22" t="str">
        <f>IF(AND(U730&gt;H730,U730&lt;&gt;"---"),"x","")</f>
        <v/>
      </c>
      <c r="W730" s="52">
        <v>42422</v>
      </c>
    </row>
    <row r="731" spans="1:23" ht="25.5" hidden="1" customHeight="1">
      <c r="A731" s="65" t="s">
        <v>58</v>
      </c>
      <c r="B731" s="8" t="s">
        <v>335</v>
      </c>
      <c r="C731" s="61"/>
      <c r="D731" s="10" t="s">
        <v>174</v>
      </c>
      <c r="E731" s="3" t="s">
        <v>30</v>
      </c>
      <c r="F731" s="42" t="s">
        <v>24</v>
      </c>
      <c r="G731" s="22" t="s">
        <v>25</v>
      </c>
      <c r="H731" s="37">
        <v>8.4579333333333298E-2</v>
      </c>
      <c r="I731" s="3">
        <v>45</v>
      </c>
      <c r="J731" s="27">
        <v>6.52942153299629E-3</v>
      </c>
      <c r="K731" s="27" t="str">
        <f>IF(OR(LEFT(G731,3)="SRM", LEFT(G731,3)="IRM", LEFT(G731,3)="CRM"),"", IF((J731*100/H731)&gt;5,"x",""))</f>
        <v>x</v>
      </c>
      <c r="L731" s="26">
        <f>2*J731</f>
        <v>1.305884306599258E-2</v>
      </c>
      <c r="M731" s="20"/>
      <c r="N731" s="20"/>
      <c r="O731" s="58" t="str">
        <f>IF(F731="Repeatability","---", SQRT(L731^2+(N731*H731*0.01)^2)+ABS(M731)*0.01*H731)</f>
        <v>---</v>
      </c>
      <c r="P731" s="6" t="str">
        <f>IF(F731="Repeatability","---", O731*100/H731)</f>
        <v>---</v>
      </c>
      <c r="Q731" s="31" t="str">
        <f>IF(F731="Repeatability", "n/a",IF(E731="MG_P_KG",6,IF(E731="G_P_100G",2,"n/a")))</f>
        <v>n/a</v>
      </c>
      <c r="R731" s="34" t="str">
        <f>IF(Q731="n/a","-",2*(H731*2^(1-0.5*LOG(H731/(10^Q731))))/100)</f>
        <v>-</v>
      </c>
      <c r="S731" s="3">
        <f>IF(F731="Intermed. Precision","---",IF(LOG(J731/2)&lt;0,10^(TRUNC(LOG(J731/2))-1), 10^(TRUNC(LOG(J731/2)))))</f>
        <v>1E-3</v>
      </c>
      <c r="T731" s="4">
        <f>2*SQRT(2)*J731</f>
        <v>1.846799297282856E-2</v>
      </c>
      <c r="U731" s="22">
        <f>IF(F731="Repeatability",10*J731,"---")</f>
        <v>6.5294215329962907E-2</v>
      </c>
      <c r="V731" s="22" t="str">
        <f>IF(AND(U731&gt;H731,U731&lt;&gt;"---"),"x","")</f>
        <v/>
      </c>
      <c r="W731" s="52">
        <v>42426</v>
      </c>
    </row>
    <row r="732" spans="1:23" ht="25.5" customHeight="1">
      <c r="A732" s="65" t="s">
        <v>64</v>
      </c>
      <c r="B732" s="8" t="s">
        <v>335</v>
      </c>
      <c r="C732" s="61"/>
      <c r="D732" s="10" t="s">
        <v>174</v>
      </c>
      <c r="E732" s="3" t="s">
        <v>30</v>
      </c>
      <c r="F732" s="42" t="s">
        <v>23</v>
      </c>
      <c r="G732" s="22" t="s">
        <v>4</v>
      </c>
      <c r="H732" s="37">
        <v>2.8882790697674399E-2</v>
      </c>
      <c r="I732" s="3">
        <v>43</v>
      </c>
      <c r="J732" s="27">
        <v>6.5905258815476099E-3</v>
      </c>
      <c r="K732" s="27" t="str">
        <f>IF(OR(LEFT(G732,3)="SRM", LEFT(G732,3)="IRM", LEFT(G732,3)="CRM"),"", IF((J732*100/H732)&gt;5,"x",""))</f>
        <v>x</v>
      </c>
      <c r="L732" s="26">
        <f>2*J732</f>
        <v>1.318105176309522E-2</v>
      </c>
      <c r="M732" s="20"/>
      <c r="N732" s="20"/>
      <c r="O732" s="58">
        <f>IF(F732="Repeatability","---", SQRT(L732^2+(N732*H732*0.01)^2)+ABS(M732)*0.01*H732)</f>
        <v>1.318105176309522E-2</v>
      </c>
      <c r="P732" s="6">
        <f>IF(F732="Repeatability","---", O732*100/H732)</f>
        <v>45.636351075163034</v>
      </c>
      <c r="Q732" s="31">
        <f>IF(F732="Repeatability", "n/a",IF(E732="MG_P_KG",6,IF(E732="G_P_100G",2,"n/a")))</f>
        <v>6</v>
      </c>
      <c r="R732" s="34">
        <f>IF(Q732="n/a","-",2*(H732*2^(1-0.5*LOG(H732/(10^Q732))))/100)</f>
        <v>1.5757453200555285E-2</v>
      </c>
      <c r="S732" s="3">
        <f>IF(F732="Intermed. Precision","---",IF(LOG(J732/2)&lt;0,10^(TRUNC(LOG(J732/2))-1), 10^(TRUNC(LOG(J732/2)))))</f>
        <v>1E-3</v>
      </c>
      <c r="T732" s="4">
        <f>2*SQRT(2)*J732</f>
        <v>1.8640822169711059E-2</v>
      </c>
      <c r="U732" s="22" t="str">
        <f>IF(F732="Repeatability",10*J732,"---")</f>
        <v>---</v>
      </c>
      <c r="V732" s="22" t="str">
        <f>IF(AND(U732&gt;H732,U732&lt;&gt;"---"),"x","")</f>
        <v/>
      </c>
      <c r="W732" s="52">
        <v>42434</v>
      </c>
    </row>
    <row r="733" spans="1:23" ht="25.5" customHeight="1">
      <c r="A733" s="65" t="s">
        <v>82</v>
      </c>
      <c r="B733" s="8" t="s">
        <v>335</v>
      </c>
      <c r="C733" s="61"/>
      <c r="D733" s="10" t="s">
        <v>174</v>
      </c>
      <c r="E733" s="3" t="s">
        <v>30</v>
      </c>
      <c r="F733" s="42" t="s">
        <v>23</v>
      </c>
      <c r="G733" s="22" t="s">
        <v>4</v>
      </c>
      <c r="H733" s="37">
        <v>8.8148837209302295E-3</v>
      </c>
      <c r="I733" s="3">
        <v>43</v>
      </c>
      <c r="J733" s="27">
        <v>3.1375657132004702E-3</v>
      </c>
      <c r="K733" s="27" t="str">
        <f>IF(OR(LEFT(G733,3)="SRM", LEFT(G733,3)="IRM", LEFT(G733,3)="CRM"),"", IF((J733*100/H733)&gt;5,"x",""))</f>
        <v>x</v>
      </c>
      <c r="L733" s="26">
        <f>2*J733</f>
        <v>6.2751314264009404E-3</v>
      </c>
      <c r="M733" s="20"/>
      <c r="N733" s="20"/>
      <c r="O733" s="58">
        <f>IF(F733="Repeatability","---", SQRT(L733^2+(N733*H733*0.01)^2)+ABS(M733)*0.01*H733)</f>
        <v>6.2751314264009404E-3</v>
      </c>
      <c r="P733" s="6">
        <f>IF(F733="Repeatability","---", O733*100/H733)</f>
        <v>71.187909280086672</v>
      </c>
      <c r="Q733" s="31">
        <f>IF(F733="Repeatability", "n/a",IF(E733="MG_P_KG",6,IF(E733="G_P_100G",2,"n/a")))</f>
        <v>6</v>
      </c>
      <c r="R733" s="34">
        <f>IF(Q733="n/a","-",2*(H733*2^(1-0.5*LOG(H733/(10^Q733))))/100)</f>
        <v>5.7496616289740175E-3</v>
      </c>
      <c r="S733" s="3">
        <f>IF(F733="Intermed. Precision","---",IF(LOG(J733/2)&lt;0,10^(TRUNC(LOG(J733/2))-1), 10^(TRUNC(LOG(J733/2)))))</f>
        <v>1E-3</v>
      </c>
      <c r="T733" s="4">
        <f>2*SQRT(2)*J733</f>
        <v>8.874375968889835E-3</v>
      </c>
      <c r="U733" s="22" t="str">
        <f>IF(F733="Repeatability",10*J733,"---")</f>
        <v>---</v>
      </c>
      <c r="V733" s="22" t="str">
        <f>IF(AND(U733&gt;H733,U733&lt;&gt;"---"),"x","")</f>
        <v/>
      </c>
      <c r="W733" s="52">
        <v>42461</v>
      </c>
    </row>
    <row r="734" spans="1:23" ht="25.5" hidden="1" customHeight="1">
      <c r="A734" s="65" t="s">
        <v>52</v>
      </c>
      <c r="B734" s="8" t="s">
        <v>335</v>
      </c>
      <c r="C734" s="61"/>
      <c r="D734" s="10" t="s">
        <v>174</v>
      </c>
      <c r="E734" s="3" t="s">
        <v>30</v>
      </c>
      <c r="F734" s="42" t="s">
        <v>24</v>
      </c>
      <c r="G734" s="22" t="s">
        <v>25</v>
      </c>
      <c r="H734" s="37">
        <v>2.4456904761904801E-2</v>
      </c>
      <c r="I734" s="3">
        <v>42</v>
      </c>
      <c r="J734" s="27">
        <v>2.7360055172598202E-3</v>
      </c>
      <c r="K734" s="27" t="str">
        <f>IF(OR(LEFT(G734,3)="SRM", LEFT(G734,3)="IRM", LEFT(G734,3)="CRM"),"", IF((J734*100/H734)&gt;5,"x",""))</f>
        <v>x</v>
      </c>
      <c r="L734" s="26">
        <f>2*J734</f>
        <v>5.4720110345196403E-3</v>
      </c>
      <c r="M734" s="20"/>
      <c r="N734" s="20"/>
      <c r="O734" s="58" t="str">
        <f>IF(F734="Repeatability","---", SQRT(L734^2+(N734*H734*0.01)^2)+ABS(M734)*0.01*H734)</f>
        <v>---</v>
      </c>
      <c r="P734" s="6" t="str">
        <f>IF(F734="Repeatability","---", O734*100/H734)</f>
        <v>---</v>
      </c>
      <c r="Q734" s="31" t="str">
        <f>IF(F734="Repeatability", "n/a",IF(E734="MG_P_KG",6,IF(E734="G_P_100G",2,"n/a")))</f>
        <v>n/a</v>
      </c>
      <c r="R734" s="34" t="str">
        <f>IF(Q734="n/a","-",2*(H734*2^(1-0.5*LOG(H734/(10^Q734))))/100)</f>
        <v>-</v>
      </c>
      <c r="S734" s="3">
        <f>IF(F734="Intermed. Precision","---",IF(LOG(J734/2)&lt;0,10^(TRUNC(LOG(J734/2))-1), 10^(TRUNC(LOG(J734/2)))))</f>
        <v>1E-3</v>
      </c>
      <c r="T734" s="4">
        <f>2*SQRT(2)*J734</f>
        <v>7.7385922184729063E-3</v>
      </c>
      <c r="U734" s="22">
        <f>IF(F734="Repeatability",10*J734,"---")</f>
        <v>2.7360055172598201E-2</v>
      </c>
      <c r="V734" s="22" t="str">
        <f>IF(AND(U734&gt;H734,U734&lt;&gt;"---"),"x","")</f>
        <v>x</v>
      </c>
      <c r="W734" s="52">
        <v>42458</v>
      </c>
    </row>
    <row r="735" spans="1:23" ht="25.5" hidden="1" customHeight="1">
      <c r="A735" s="65" t="s">
        <v>31</v>
      </c>
      <c r="B735" s="8" t="s">
        <v>335</v>
      </c>
      <c r="C735" s="61"/>
      <c r="D735" s="10" t="s">
        <v>174</v>
      </c>
      <c r="E735" s="3" t="s">
        <v>30</v>
      </c>
      <c r="F735" s="42" t="s">
        <v>24</v>
      </c>
      <c r="G735" s="22" t="s">
        <v>25</v>
      </c>
      <c r="H735" s="37">
        <v>8.5717499999999995E-3</v>
      </c>
      <c r="I735" s="3">
        <v>40</v>
      </c>
      <c r="J735" s="27">
        <v>5.3378951844336496E-4</v>
      </c>
      <c r="K735" s="27" t="str">
        <f>IF(OR(LEFT(G735,3)="SRM", LEFT(G735,3)="IRM", LEFT(G735,3)="CRM"),"", IF((J735*100/H735)&gt;5,"x",""))</f>
        <v>x</v>
      </c>
      <c r="L735" s="26">
        <f>2*J735</f>
        <v>1.0675790368867299E-3</v>
      </c>
      <c r="M735" s="20"/>
      <c r="N735" s="20"/>
      <c r="O735" s="58" t="str">
        <f>IF(F735="Repeatability","---", SQRT(L735^2+(N735*H735*0.01)^2)+ABS(M735)*0.01*H735)</f>
        <v>---</v>
      </c>
      <c r="P735" s="6" t="str">
        <f>IF(F735="Repeatability","---", O735*100/H735)</f>
        <v>---</v>
      </c>
      <c r="Q735" s="31" t="str">
        <f>IF(F735="Repeatability", "n/a",IF(E735="MG_P_KG",6,IF(E735="G_P_100G",2,"n/a")))</f>
        <v>n/a</v>
      </c>
      <c r="R735" s="34" t="str">
        <f>IF(Q735="n/a","-",2*(H735*2^(1-0.5*LOG(H735/(10^Q735))))/100)</f>
        <v>-</v>
      </c>
      <c r="S735" s="3">
        <f>IF(F735="Intermed. Precision","---",IF(LOG(J735/2)&lt;0,10^(TRUNC(LOG(J735/2))-1), 10^(TRUNC(LOG(J735/2)))))</f>
        <v>1E-4</v>
      </c>
      <c r="T735" s="4">
        <f>2*SQRT(2)*J735</f>
        <v>1.5097847528704202E-3</v>
      </c>
      <c r="U735" s="22">
        <f>IF(F735="Repeatability",10*J735,"---")</f>
        <v>5.3378951844336494E-3</v>
      </c>
      <c r="V735" s="22" t="str">
        <f>IF(AND(U735&gt;H735,U735&lt;&gt;"---"),"x","")</f>
        <v/>
      </c>
      <c r="W735" s="52">
        <v>42431</v>
      </c>
    </row>
    <row r="736" spans="1:23" ht="25.5" customHeight="1">
      <c r="A736" s="65" t="s">
        <v>128</v>
      </c>
      <c r="B736" s="8" t="s">
        <v>335</v>
      </c>
      <c r="C736" s="61"/>
      <c r="D736" s="10" t="s">
        <v>174</v>
      </c>
      <c r="E736" s="3" t="s">
        <v>30</v>
      </c>
      <c r="F736" s="42" t="s">
        <v>23</v>
      </c>
      <c r="G736" s="22" t="s">
        <v>4</v>
      </c>
      <c r="H736" s="37">
        <v>0.26587461538461499</v>
      </c>
      <c r="I736" s="3">
        <v>39</v>
      </c>
      <c r="J736" s="27">
        <v>1.9901338474507799E-2</v>
      </c>
      <c r="K736" s="27" t="str">
        <f>IF(OR(LEFT(G736,3)="SRM", LEFT(G736,3)="IRM", LEFT(G736,3)="CRM"),"", IF((J736*100/H736)&gt;5,"x",""))</f>
        <v>x</v>
      </c>
      <c r="L736" s="26">
        <f>2*J736</f>
        <v>3.9802676949015597E-2</v>
      </c>
      <c r="M736" s="20"/>
      <c r="N736" s="20"/>
      <c r="O736" s="58">
        <f>IF(F736="Repeatability","---", SQRT(L736^2+(N736*H736*0.01)^2)+ABS(M736)*0.01*H736)</f>
        <v>3.9802676949015597E-2</v>
      </c>
      <c r="P736" s="6">
        <f>IF(F736="Repeatability","---", O736*100/H736)</f>
        <v>14.970469027829878</v>
      </c>
      <c r="Q736" s="31">
        <f>IF(F736="Repeatability", "n/a",IF(E736="MG_P_KG",6,IF(E736="G_P_100G",2,"n/a")))</f>
        <v>6</v>
      </c>
      <c r="R736" s="34">
        <f>IF(Q736="n/a","-",2*(H736*2^(1-0.5*LOG(H736/(10^Q736))))/100)</f>
        <v>0.10385361347450571</v>
      </c>
      <c r="S736" s="3">
        <f>IF(F736="Intermed. Precision","---",IF(LOG(J736/2)&lt;0,10^(TRUNC(LOG(J736/2))-1), 10^(TRUNC(LOG(J736/2)))))</f>
        <v>1E-3</v>
      </c>
      <c r="T736" s="4">
        <f>2*SQRT(2)*J736</f>
        <v>5.6289485560052824E-2</v>
      </c>
      <c r="U736" s="22" t="str">
        <f>IF(F736="Repeatability",10*J736,"---")</f>
        <v>---</v>
      </c>
      <c r="V736" s="22" t="str">
        <f>IF(AND(U736&gt;H736,U736&lt;&gt;"---"),"x","")</f>
        <v/>
      </c>
      <c r="W736" s="52">
        <v>42472</v>
      </c>
    </row>
    <row r="737" spans="1:23" ht="25.5" customHeight="1">
      <c r="A737" s="65" t="s">
        <v>26</v>
      </c>
      <c r="B737" s="8" t="s">
        <v>335</v>
      </c>
      <c r="C737" s="61"/>
      <c r="D737" s="10" t="s">
        <v>174</v>
      </c>
      <c r="E737" s="3" t="s">
        <v>30</v>
      </c>
      <c r="F737" s="42" t="s">
        <v>23</v>
      </c>
      <c r="G737" s="22" t="s">
        <v>178</v>
      </c>
      <c r="H737" s="37">
        <v>0.66211578947368399</v>
      </c>
      <c r="I737" s="3">
        <v>38</v>
      </c>
      <c r="J737" s="27">
        <v>6.0984768662505802E-2</v>
      </c>
      <c r="K737" s="27" t="str">
        <f>IF(OR(LEFT(G737,3)="SRM", LEFT(G737,3)="IRM", LEFT(G737,3)="CRM"),"", IF((J737*100/H737)&gt;5,"x",""))</f>
        <v/>
      </c>
      <c r="L737" s="26">
        <f>2*J737</f>
        <v>0.1219695373250116</v>
      </c>
      <c r="M737" s="20"/>
      <c r="N737" s="20"/>
      <c r="O737" s="58">
        <f>IF(F737="Repeatability","---", SQRT(L737^2+(N737*H737*0.01)^2)+ABS(M737)*0.01*H737)</f>
        <v>0.1219695373250116</v>
      </c>
      <c r="P737" s="6">
        <f>IF(F737="Repeatability","---", O737*100/H737)</f>
        <v>18.421179386458256</v>
      </c>
      <c r="Q737" s="31">
        <f>IF(F737="Repeatability", "n/a",IF(E737="MG_P_KG",6,IF(E737="G_P_100G",2,"n/a")))</f>
        <v>6</v>
      </c>
      <c r="R737" s="34">
        <f>IF(Q737="n/a","-",2*(H737*2^(1-0.5*LOG(H737/(10^Q737))))/100)</f>
        <v>0.22544263396231609</v>
      </c>
      <c r="S737" s="3">
        <f>IF(F737="Intermed. Precision","---",IF(LOG(J737/2)&lt;0,10^(TRUNC(LOG(J737/2))-1), 10^(TRUNC(LOG(J737/2)))))</f>
        <v>0.01</v>
      </c>
      <c r="T737" s="4">
        <f>2*SQRT(2)*J737</f>
        <v>0.17249097388140286</v>
      </c>
      <c r="U737" s="22" t="str">
        <f>IF(F737="Repeatability",10*J737,"---")</f>
        <v>---</v>
      </c>
      <c r="V737" s="22" t="str">
        <f>IF(AND(U737&gt;H737,U737&lt;&gt;"---"),"x","")</f>
        <v/>
      </c>
      <c r="W737" s="52">
        <v>42470</v>
      </c>
    </row>
    <row r="738" spans="1:23" ht="25.5" hidden="1" customHeight="1">
      <c r="A738" s="65" t="s">
        <v>78</v>
      </c>
      <c r="B738" s="8" t="s">
        <v>335</v>
      </c>
      <c r="C738" s="61"/>
      <c r="D738" s="10" t="s">
        <v>174</v>
      </c>
      <c r="E738" s="3" t="s">
        <v>30</v>
      </c>
      <c r="F738" s="42" t="s">
        <v>24</v>
      </c>
      <c r="G738" s="22" t="s">
        <v>25</v>
      </c>
      <c r="H738" s="37">
        <v>0.1096371875</v>
      </c>
      <c r="I738" s="3">
        <v>32</v>
      </c>
      <c r="J738" s="27">
        <v>4.5552932808986101E-3</v>
      </c>
      <c r="K738" s="27" t="str">
        <f>IF(OR(LEFT(G738,3)="SRM", LEFT(G738,3)="IRM", LEFT(G738,3)="CRM"),"", IF((J738*100/H738)&gt;5,"x",""))</f>
        <v/>
      </c>
      <c r="L738" s="26">
        <f>2*J738</f>
        <v>9.1105865617972202E-3</v>
      </c>
      <c r="M738" s="20"/>
      <c r="N738" s="20"/>
      <c r="O738" s="58" t="str">
        <f>IF(F738="Repeatability","---", SQRT(L738^2+(N738*H738*0.01)^2)+ABS(M738)*0.01*H738)</f>
        <v>---</v>
      </c>
      <c r="P738" s="6" t="str">
        <f>IF(F738="Repeatability","---", O738*100/H738)</f>
        <v>---</v>
      </c>
      <c r="Q738" s="31" t="str">
        <f>IF(F738="Repeatability", "n/a",IF(E738="MG_P_KG",6,IF(E738="G_P_100G",2,"n/a")))</f>
        <v>n/a</v>
      </c>
      <c r="R738" s="34" t="str">
        <f>IF(Q738="n/a","-",2*(H738*2^(1-0.5*LOG(H738/(10^Q738))))/100)</f>
        <v>-</v>
      </c>
      <c r="S738" s="3">
        <f>IF(F738="Intermed. Precision","---",IF(LOG(J738/2)&lt;0,10^(TRUNC(LOG(J738/2))-1), 10^(TRUNC(LOG(J738/2)))))</f>
        <v>1E-3</v>
      </c>
      <c r="T738" s="4">
        <f>2*SQRT(2)*J738</f>
        <v>1.2884315076867695E-2</v>
      </c>
      <c r="U738" s="22">
        <f>IF(F738="Repeatability",10*J738,"---")</f>
        <v>4.5552932808986105E-2</v>
      </c>
      <c r="V738" s="22" t="str">
        <f>IF(AND(U738&gt;H738,U738&lt;&gt;"---"),"x","")</f>
        <v/>
      </c>
      <c r="W738" s="52">
        <v>42440</v>
      </c>
    </row>
    <row r="739" spans="1:23" ht="25.5" customHeight="1">
      <c r="A739" s="65" t="s">
        <v>60</v>
      </c>
      <c r="B739" s="8" t="s">
        <v>335</v>
      </c>
      <c r="C739" s="61"/>
      <c r="D739" s="10" t="s">
        <v>174</v>
      </c>
      <c r="E739" s="3" t="s">
        <v>30</v>
      </c>
      <c r="F739" s="42" t="s">
        <v>23</v>
      </c>
      <c r="G739" s="22" t="s">
        <v>4</v>
      </c>
      <c r="H739" s="37">
        <v>0.13684687500000001</v>
      </c>
      <c r="I739" s="3">
        <v>32</v>
      </c>
      <c r="J739" s="27">
        <v>8.3394628499082607E-3</v>
      </c>
      <c r="K739" s="27" t="str">
        <f>IF(OR(LEFT(G739,3)="SRM", LEFT(G739,3)="IRM", LEFT(G739,3)="CRM"),"", IF((J739*100/H739)&gt;5,"x",""))</f>
        <v>x</v>
      </c>
      <c r="L739" s="26">
        <f>2*J739</f>
        <v>1.6678925699816521E-2</v>
      </c>
      <c r="M739" s="20"/>
      <c r="N739" s="20"/>
      <c r="O739" s="58">
        <f>IF(F739="Repeatability","---", SQRT(L739^2+(N739*H739*0.01)^2)+ABS(M739)*0.01*H739)</f>
        <v>1.6678925699816521E-2</v>
      </c>
      <c r="P739" s="6">
        <f>IF(F739="Repeatability","---", O739*100/H739)</f>
        <v>12.188020880868871</v>
      </c>
      <c r="Q739" s="31">
        <f>IF(F739="Repeatability", "n/a",IF(E739="MG_P_KG",6,IF(E739="G_P_100G",2,"n/a")))</f>
        <v>6</v>
      </c>
      <c r="R739" s="34">
        <f>IF(Q739="n/a","-",2*(H739*2^(1-0.5*LOG(H739/(10^Q739))))/100)</f>
        <v>5.9073740003228806E-2</v>
      </c>
      <c r="S739" s="3">
        <f>IF(F739="Intermed. Precision","---",IF(LOG(J739/2)&lt;0,10^(TRUNC(LOG(J739/2))-1), 10^(TRUNC(LOG(J739/2)))))</f>
        <v>1E-3</v>
      </c>
      <c r="T739" s="4">
        <f>2*SQRT(2)*J739</f>
        <v>2.3587562930493692E-2</v>
      </c>
      <c r="U739" s="22" t="str">
        <f>IF(F739="Repeatability",10*J739,"---")</f>
        <v>---</v>
      </c>
      <c r="V739" s="22" t="str">
        <f>IF(AND(U739&gt;H739,U739&lt;&gt;"---"),"x","")</f>
        <v/>
      </c>
      <c r="W739" s="52">
        <v>42465</v>
      </c>
    </row>
    <row r="740" spans="1:23" ht="25.5" hidden="1" customHeight="1">
      <c r="A740" s="65" t="s">
        <v>29</v>
      </c>
      <c r="B740" s="8" t="s">
        <v>335</v>
      </c>
      <c r="C740" s="61"/>
      <c r="D740" s="10" t="s">
        <v>174</v>
      </c>
      <c r="E740" s="3" t="s">
        <v>30</v>
      </c>
      <c r="F740" s="42" t="s">
        <v>24</v>
      </c>
      <c r="G740" s="22" t="s">
        <v>25</v>
      </c>
      <c r="H740" s="37">
        <v>1.5475483870967701E-2</v>
      </c>
      <c r="I740" s="3">
        <v>31</v>
      </c>
      <c r="J740" s="27">
        <v>2.4292933394368501E-3</v>
      </c>
      <c r="K740" s="27" t="str">
        <f>IF(OR(LEFT(G740,3)="SRM", LEFT(G740,3)="IRM", LEFT(G740,3)="CRM"),"", IF((J740*100/H740)&gt;5,"x",""))</f>
        <v>x</v>
      </c>
      <c r="L740" s="26">
        <f>2*J740</f>
        <v>4.8585866788737001E-3</v>
      </c>
      <c r="M740" s="20"/>
      <c r="N740" s="20"/>
      <c r="O740" s="58" t="str">
        <f>IF(F740="Repeatability","---", SQRT(L740^2+(N740*H740*0.01)^2)+ABS(M740)*0.01*H740)</f>
        <v>---</v>
      </c>
      <c r="P740" s="6" t="str">
        <f>IF(F740="Repeatability","---", O740*100/H740)</f>
        <v>---</v>
      </c>
      <c r="Q740" s="31" t="str">
        <f>IF(F740="Repeatability", "n/a",IF(E740="MG_P_KG",6,IF(E740="G_P_100G",2,"n/a")))</f>
        <v>n/a</v>
      </c>
      <c r="R740" s="34" t="str">
        <f>IF(Q740="n/a","-",2*(H740*2^(1-0.5*LOG(H740/(10^Q740))))/100)</f>
        <v>-</v>
      </c>
      <c r="S740" s="3">
        <f>IF(F740="Intermed. Precision","---",IF(LOG(J740/2)&lt;0,10^(TRUNC(LOG(J740/2))-1), 10^(TRUNC(LOG(J740/2)))))</f>
        <v>1E-3</v>
      </c>
      <c r="T740" s="4">
        <f>2*SQRT(2)*J740</f>
        <v>6.8710791752284407E-3</v>
      </c>
      <c r="U740" s="22">
        <f>IF(F740="Repeatability",10*J740,"---")</f>
        <v>2.4292933394368499E-2</v>
      </c>
      <c r="V740" s="22" t="str">
        <f>IF(AND(U740&gt;H740,U740&lt;&gt;"---"),"x","")</f>
        <v>x</v>
      </c>
      <c r="W740" s="52">
        <v>42447</v>
      </c>
    </row>
    <row r="741" spans="1:23" ht="25.5" customHeight="1">
      <c r="A741" s="65" t="s">
        <v>104</v>
      </c>
      <c r="B741" s="8" t="s">
        <v>335</v>
      </c>
      <c r="C741" s="61"/>
      <c r="D741" s="10" t="s">
        <v>174</v>
      </c>
      <c r="E741" s="3" t="s">
        <v>30</v>
      </c>
      <c r="F741" s="42" t="s">
        <v>23</v>
      </c>
      <c r="G741" s="22" t="s">
        <v>4</v>
      </c>
      <c r="H741" s="37">
        <v>0.48488689655172401</v>
      </c>
      <c r="I741" s="3">
        <v>29</v>
      </c>
      <c r="J741" s="27">
        <v>3.6721519036456401E-2</v>
      </c>
      <c r="K741" s="27" t="str">
        <f>IF(OR(LEFT(G741,3)="SRM", LEFT(G741,3)="IRM", LEFT(G741,3)="CRM"),"", IF((J741*100/H741)&gt;5,"x",""))</f>
        <v>x</v>
      </c>
      <c r="L741" s="26">
        <f>2*J741</f>
        <v>7.3443038072912803E-2</v>
      </c>
      <c r="M741" s="20"/>
      <c r="N741" s="20"/>
      <c r="O741" s="58">
        <f>IF(F741="Repeatability","---", SQRT(L741^2+(N741*H741*0.01)^2)+ABS(M741)*0.01*H741)</f>
        <v>7.3443038072912803E-2</v>
      </c>
      <c r="P741" s="6">
        <f>IF(F741="Repeatability","---", O741*100/H741)</f>
        <v>15.146426639944984</v>
      </c>
      <c r="Q741" s="31">
        <f>IF(F741="Repeatability", "n/a",IF(E741="MG_P_KG",6,IF(E741="G_P_100G",2,"n/a")))</f>
        <v>6</v>
      </c>
      <c r="R741" s="34">
        <f>IF(Q741="n/a","-",2*(H741*2^(1-0.5*LOG(H741/(10^Q741))))/100)</f>
        <v>0.17302396244262983</v>
      </c>
      <c r="S741" s="3">
        <f>IF(F741="Intermed. Precision","---",IF(LOG(J741/2)&lt;0,10^(TRUNC(LOG(J741/2))-1), 10^(TRUNC(LOG(J741/2)))))</f>
        <v>0.01</v>
      </c>
      <c r="T741" s="4">
        <f>2*SQRT(2)*J741</f>
        <v>0.10386414050459687</v>
      </c>
      <c r="U741" s="22" t="str">
        <f>IF(F741="Repeatability",10*J741,"---")</f>
        <v>---</v>
      </c>
      <c r="V741" s="22" t="str">
        <f>IF(AND(U741&gt;H741,U741&lt;&gt;"---"),"x","")</f>
        <v/>
      </c>
      <c r="W741" s="52">
        <v>42463</v>
      </c>
    </row>
    <row r="742" spans="1:23" ht="25.5" hidden="1" customHeight="1">
      <c r="A742" s="65" t="s">
        <v>55</v>
      </c>
      <c r="B742" s="8" t="s">
        <v>335</v>
      </c>
      <c r="C742" s="61"/>
      <c r="D742" s="10" t="s">
        <v>174</v>
      </c>
      <c r="E742" s="3" t="s">
        <v>30</v>
      </c>
      <c r="F742" s="42" t="s">
        <v>24</v>
      </c>
      <c r="G742" s="22" t="s">
        <v>25</v>
      </c>
      <c r="H742" s="37">
        <v>0.28549142857142901</v>
      </c>
      <c r="I742" s="3">
        <v>28</v>
      </c>
      <c r="J742" s="27">
        <v>9.0529147831750097E-3</v>
      </c>
      <c r="K742" s="27" t="str">
        <f>IF(OR(LEFT(G742,3)="SRM", LEFT(G742,3)="IRM", LEFT(G742,3)="CRM"),"", IF((J742*100/H742)&gt;5,"x",""))</f>
        <v/>
      </c>
      <c r="L742" s="26">
        <f>2*J742</f>
        <v>1.8105829566350019E-2</v>
      </c>
      <c r="M742" s="20"/>
      <c r="N742" s="20"/>
      <c r="O742" s="58" t="str">
        <f>IF(F742="Repeatability","---", SQRT(L742^2+(N742*H742*0.01)^2)+ABS(M742)*0.01*H742)</f>
        <v>---</v>
      </c>
      <c r="P742" s="6" t="str">
        <f>IF(F742="Repeatability","---", O742*100/H742)</f>
        <v>---</v>
      </c>
      <c r="Q742" s="31" t="str">
        <f>IF(F742="Repeatability", "n/a",IF(E742="MG_P_KG",6,IF(E742="G_P_100G",2,"n/a")))</f>
        <v>n/a</v>
      </c>
      <c r="R742" s="34" t="str">
        <f>IF(Q742="n/a","-",2*(H742*2^(1-0.5*LOG(H742/(10^Q742))))/100)</f>
        <v>-</v>
      </c>
      <c r="S742" s="3">
        <f>IF(F742="Intermed. Precision","---",IF(LOG(J742/2)&lt;0,10^(TRUNC(LOG(J742/2))-1), 10^(TRUNC(LOG(J742/2)))))</f>
        <v>1E-3</v>
      </c>
      <c r="T742" s="4">
        <f>2*SQRT(2)*J742</f>
        <v>2.5605509730747975E-2</v>
      </c>
      <c r="U742" s="22">
        <f>IF(F742="Repeatability",10*J742,"---")</f>
        <v>9.052914783175009E-2</v>
      </c>
      <c r="V742" s="22" t="str">
        <f>IF(AND(U742&gt;H742,U742&lt;&gt;"---"),"x","")</f>
        <v/>
      </c>
      <c r="W742" s="52">
        <v>42419</v>
      </c>
    </row>
    <row r="743" spans="1:23" ht="25.5" hidden="1" customHeight="1">
      <c r="A743" s="65" t="s">
        <v>142</v>
      </c>
      <c r="B743" s="8" t="s">
        <v>335</v>
      </c>
      <c r="C743" s="61"/>
      <c r="D743" s="10" t="s">
        <v>174</v>
      </c>
      <c r="E743" s="3" t="s">
        <v>30</v>
      </c>
      <c r="F743" s="42" t="s">
        <v>24</v>
      </c>
      <c r="G743" s="22" t="s">
        <v>25</v>
      </c>
      <c r="H743" s="37">
        <v>1.13496296296296E-2</v>
      </c>
      <c r="I743" s="3">
        <v>27</v>
      </c>
      <c r="J743" s="27">
        <v>1.4685902789435201E-3</v>
      </c>
      <c r="K743" s="27" t="str">
        <f>IF(OR(LEFT(G743,3)="SRM", LEFT(G743,3)="IRM", LEFT(G743,3)="CRM"),"", IF((J743*100/H743)&gt;5,"x",""))</f>
        <v>x</v>
      </c>
      <c r="L743" s="26">
        <f>2*J743</f>
        <v>2.9371805578870401E-3</v>
      </c>
      <c r="M743" s="20"/>
      <c r="N743" s="20"/>
      <c r="O743" s="58" t="str">
        <f>IF(F743="Repeatability","---", SQRT(L743^2+(N743*H743*0.01)^2)+ABS(M743)*0.01*H743)</f>
        <v>---</v>
      </c>
      <c r="P743" s="6" t="str">
        <f>IF(F743="Repeatability","---", O743*100/H743)</f>
        <v>---</v>
      </c>
      <c r="Q743" s="31" t="str">
        <f>IF(F743="Repeatability", "n/a",IF(E743="MG_P_KG",6,IF(E743="G_P_100G",2,"n/a")))</f>
        <v>n/a</v>
      </c>
      <c r="R743" s="34" t="str">
        <f>IF(Q743="n/a","-",2*(H743*2^(1-0.5*LOG(H743/(10^Q743))))/100)</f>
        <v>-</v>
      </c>
      <c r="S743" s="3">
        <f>IF(F743="Intermed. Precision","---",IF(LOG(J743/2)&lt;0,10^(TRUNC(LOG(J743/2))-1), 10^(TRUNC(LOG(J743/2)))))</f>
        <v>1E-4</v>
      </c>
      <c r="T743" s="4">
        <f>2*SQRT(2)*J743</f>
        <v>4.1538005801024262E-3</v>
      </c>
      <c r="U743" s="22">
        <f>IF(F743="Repeatability",10*J743,"---")</f>
        <v>1.46859027894352E-2</v>
      </c>
      <c r="V743" s="22" t="str">
        <f>IF(AND(U743&gt;H743,U743&lt;&gt;"---"),"x","")</f>
        <v>x</v>
      </c>
      <c r="W743" s="52">
        <v>42450</v>
      </c>
    </row>
    <row r="744" spans="1:23" ht="25.5" hidden="1" customHeight="1">
      <c r="A744" s="65" t="s">
        <v>60</v>
      </c>
      <c r="B744" s="8" t="s">
        <v>335</v>
      </c>
      <c r="C744" s="61"/>
      <c r="D744" s="10" t="s">
        <v>174</v>
      </c>
      <c r="E744" s="3" t="s">
        <v>30</v>
      </c>
      <c r="F744" s="42" t="s">
        <v>24</v>
      </c>
      <c r="G744" s="22" t="s">
        <v>25</v>
      </c>
      <c r="H744" s="37">
        <v>0.13807800000000001</v>
      </c>
      <c r="I744" s="3">
        <v>25</v>
      </c>
      <c r="J744" s="27">
        <v>5.1052798160336E-3</v>
      </c>
      <c r="K744" s="27" t="str">
        <f>IF(OR(LEFT(G744,3)="SRM", LEFT(G744,3)="IRM", LEFT(G744,3)="CRM"),"", IF((J744*100/H744)&gt;5,"x",""))</f>
        <v/>
      </c>
      <c r="L744" s="26">
        <f>2*J744</f>
        <v>1.02105596320672E-2</v>
      </c>
      <c r="M744" s="20"/>
      <c r="N744" s="20"/>
      <c r="O744" s="58" t="str">
        <f>IF(F744="Repeatability","---", SQRT(L744^2+(N744*H744*0.01)^2)+ABS(M744)*0.01*H744)</f>
        <v>---</v>
      </c>
      <c r="P744" s="6" t="str">
        <f>IF(F744="Repeatability","---", O744*100/H744)</f>
        <v>---</v>
      </c>
      <c r="Q744" s="31" t="str">
        <f>IF(F744="Repeatability", "n/a",IF(E744="MG_P_KG",6,IF(E744="G_P_100G",2,"n/a")))</f>
        <v>n/a</v>
      </c>
      <c r="R744" s="34" t="str">
        <f>IF(Q744="n/a","-",2*(H744*2^(1-0.5*LOG(H744/(10^Q744))))/100)</f>
        <v>-</v>
      </c>
      <c r="S744" s="3">
        <f>IF(F744="Intermed. Precision","---",IF(LOG(J744/2)&lt;0,10^(TRUNC(LOG(J744/2))-1), 10^(TRUNC(LOG(J744/2)))))</f>
        <v>1E-3</v>
      </c>
      <c r="T744" s="4">
        <f>2*SQRT(2)*J744</f>
        <v>1.4439911911088675E-2</v>
      </c>
      <c r="U744" s="22">
        <f>IF(F744="Repeatability",10*J744,"---")</f>
        <v>5.1052798160335998E-2</v>
      </c>
      <c r="V744" s="22" t="str">
        <f>IF(AND(U744&gt;H744,U744&lt;&gt;"---"),"x","")</f>
        <v/>
      </c>
      <c r="W744" s="52">
        <v>42466</v>
      </c>
    </row>
    <row r="745" spans="1:23" ht="25.5" hidden="1" customHeight="1">
      <c r="A745" s="65" t="s">
        <v>117</v>
      </c>
      <c r="B745" s="8" t="s">
        <v>335</v>
      </c>
      <c r="C745" s="61"/>
      <c r="D745" s="10" t="s">
        <v>174</v>
      </c>
      <c r="E745" s="3" t="s">
        <v>30</v>
      </c>
      <c r="F745" s="42" t="s">
        <v>24</v>
      </c>
      <c r="G745" s="22" t="s">
        <v>25</v>
      </c>
      <c r="H745" s="37">
        <v>7.7249999999999997E-4</v>
      </c>
      <c r="I745" s="3">
        <v>24</v>
      </c>
      <c r="J745" s="27">
        <v>3.1498346517449697E-4</v>
      </c>
      <c r="K745" s="27" t="str">
        <f>IF(OR(LEFT(G745,3)="SRM", LEFT(G745,3)="IRM", LEFT(G745,3)="CRM"),"", IF((J745*100/H745)&gt;5,"x",""))</f>
        <v>x</v>
      </c>
      <c r="L745" s="26">
        <f>2*J745</f>
        <v>6.2996693034899395E-4</v>
      </c>
      <c r="M745" s="20"/>
      <c r="N745" s="20"/>
      <c r="O745" s="58" t="str">
        <f>IF(F745="Repeatability","---", SQRT(L745^2+(N745*H745*0.01)^2)+ABS(M745)*0.01*H745)</f>
        <v>---</v>
      </c>
      <c r="P745" s="6" t="str">
        <f>IF(F745="Repeatability","---", O745*100/H745)</f>
        <v>---</v>
      </c>
      <c r="Q745" s="31" t="str">
        <f>IF(F745="Repeatability", "n/a",IF(E745="MG_P_KG",6,IF(E745="G_P_100G",2,"n/a")))</f>
        <v>n/a</v>
      </c>
      <c r="R745" s="34" t="str">
        <f>IF(Q745="n/a","-",2*(H745*2^(1-0.5*LOG(H745/(10^Q745))))/100)</f>
        <v>-</v>
      </c>
      <c r="S745" s="3">
        <f>IF(F745="Intermed. Precision","---",IF(LOG(J745/2)&lt;0,10^(TRUNC(LOG(J745/2))-1), 10^(TRUNC(LOG(J745/2)))))</f>
        <v>1E-4</v>
      </c>
      <c r="T745" s="4">
        <f>2*SQRT(2)*J745</f>
        <v>8.9090777674609423E-4</v>
      </c>
      <c r="U745" s="22">
        <f>IF(F745="Repeatability",10*J745,"---")</f>
        <v>3.1498346517449699E-3</v>
      </c>
      <c r="V745" s="22" t="str">
        <f>IF(AND(U745&gt;H745,U745&lt;&gt;"---"),"x","")</f>
        <v>x</v>
      </c>
      <c r="W745" s="52">
        <v>42424</v>
      </c>
    </row>
    <row r="746" spans="1:23" ht="25.5" hidden="1" customHeight="1">
      <c r="A746" s="65" t="s">
        <v>81</v>
      </c>
      <c r="B746" s="8" t="s">
        <v>335</v>
      </c>
      <c r="C746" s="61"/>
      <c r="D746" s="10" t="s">
        <v>174</v>
      </c>
      <c r="E746" s="3" t="s">
        <v>30</v>
      </c>
      <c r="F746" s="42" t="s">
        <v>24</v>
      </c>
      <c r="G746" s="22" t="s">
        <v>25</v>
      </c>
      <c r="H746" s="37">
        <v>1.1662499999999999E-2</v>
      </c>
      <c r="I746" s="3">
        <v>24</v>
      </c>
      <c r="J746" s="27">
        <v>1.46761285767058E-3</v>
      </c>
      <c r="K746" s="27" t="str">
        <f>IF(OR(LEFT(G746,3)="SRM", LEFT(G746,3)="IRM", LEFT(G746,3)="CRM"),"", IF((J746*100/H746)&gt;5,"x",""))</f>
        <v>x</v>
      </c>
      <c r="L746" s="26">
        <f>2*J746</f>
        <v>2.9352257153411601E-3</v>
      </c>
      <c r="M746" s="20"/>
      <c r="N746" s="20"/>
      <c r="O746" s="58" t="str">
        <f>IF(F746="Repeatability","---", SQRT(L746^2+(N746*H746*0.01)^2)+ABS(M746)*0.01*H746)</f>
        <v>---</v>
      </c>
      <c r="P746" s="6" t="str">
        <f>IF(F746="Repeatability","---", O746*100/H746)</f>
        <v>---</v>
      </c>
      <c r="Q746" s="31" t="str">
        <f>IF(F746="Repeatability", "n/a",IF(E746="MG_P_KG",6,IF(E746="G_P_100G",2,"n/a")))</f>
        <v>n/a</v>
      </c>
      <c r="R746" s="34" t="str">
        <f>IF(Q746="n/a","-",2*(H746*2^(1-0.5*LOG(H746/(10^Q746))))/100)</f>
        <v>-</v>
      </c>
      <c r="S746" s="3">
        <f>IF(F746="Intermed. Precision","---",IF(LOG(J746/2)&lt;0,10^(TRUNC(LOG(J746/2))-1), 10^(TRUNC(LOG(J746/2)))))</f>
        <v>1E-4</v>
      </c>
      <c r="T746" s="4">
        <f>2*SQRT(2)*J746</f>
        <v>4.1510360152617384E-3</v>
      </c>
      <c r="U746" s="22">
        <f>IF(F746="Repeatability",10*J746,"---")</f>
        <v>1.4676128576705801E-2</v>
      </c>
      <c r="V746" s="22" t="str">
        <f>IF(AND(U746&gt;H746,U746&lt;&gt;"---"),"x","")</f>
        <v>x</v>
      </c>
      <c r="W746" s="52">
        <v>42454</v>
      </c>
    </row>
    <row r="747" spans="1:23" ht="25.5" hidden="1" customHeight="1">
      <c r="A747" s="65" t="s">
        <v>99</v>
      </c>
      <c r="B747" s="8" t="s">
        <v>335</v>
      </c>
      <c r="C747" s="61"/>
      <c r="D747" s="10" t="s">
        <v>174</v>
      </c>
      <c r="E747" s="3" t="s">
        <v>30</v>
      </c>
      <c r="F747" s="42" t="s">
        <v>24</v>
      </c>
      <c r="G747" s="22" t="s">
        <v>25</v>
      </c>
      <c r="H747" s="37">
        <v>0.72490260869565204</v>
      </c>
      <c r="I747" s="3">
        <v>23</v>
      </c>
      <c r="J747" s="27">
        <v>1.5433796977103001E-2</v>
      </c>
      <c r="K747" s="27" t="str">
        <f>IF(OR(LEFT(G747,3)="SRM", LEFT(G747,3)="IRM", LEFT(G747,3)="CRM"),"", IF((J747*100/H747)&gt;5,"x",""))</f>
        <v/>
      </c>
      <c r="L747" s="26">
        <f>2*J747</f>
        <v>3.0867593954206001E-2</v>
      </c>
      <c r="M747" s="20"/>
      <c r="N747" s="20"/>
      <c r="O747" s="58" t="str">
        <f>IF(F747="Repeatability","---", SQRT(L747^2+(N747*H747*0.01)^2)+ABS(M747)*0.01*H747)</f>
        <v>---</v>
      </c>
      <c r="P747" s="6" t="str">
        <f>IF(F747="Repeatability","---", O747*100/H747)</f>
        <v>---</v>
      </c>
      <c r="Q747" s="31" t="str">
        <f>IF(F747="Repeatability", "n/a",IF(E747="MG_P_KG",6,IF(E747="G_P_100G",2,"n/a")))</f>
        <v>n/a</v>
      </c>
      <c r="R747" s="34" t="str">
        <f>IF(Q747="n/a","-",2*(H747*2^(1-0.5*LOG(H747/(10^Q747))))/100)</f>
        <v>-</v>
      </c>
      <c r="S747" s="3">
        <f>IF(F747="Intermed. Precision","---",IF(LOG(J747/2)&lt;0,10^(TRUNC(LOG(J747/2))-1), 10^(TRUNC(LOG(J747/2)))))</f>
        <v>1E-3</v>
      </c>
      <c r="T747" s="4">
        <f>2*SQRT(2)*J747</f>
        <v>4.365337000786388E-2</v>
      </c>
      <c r="U747" s="22">
        <f>IF(F747="Repeatability",10*J747,"---")</f>
        <v>0.15433796977103001</v>
      </c>
      <c r="V747" s="22" t="str">
        <f>IF(AND(U747&gt;H747,U747&lt;&gt;"---"),"x","")</f>
        <v/>
      </c>
      <c r="W747" s="52">
        <v>42430</v>
      </c>
    </row>
    <row r="748" spans="1:23" ht="25.5" hidden="1" customHeight="1">
      <c r="A748" s="65" t="s">
        <v>104</v>
      </c>
      <c r="B748" s="8" t="s">
        <v>335</v>
      </c>
      <c r="C748" s="61"/>
      <c r="D748" s="10" t="s">
        <v>174</v>
      </c>
      <c r="E748" s="3" t="s">
        <v>30</v>
      </c>
      <c r="F748" s="42" t="s">
        <v>24</v>
      </c>
      <c r="G748" s="22" t="s">
        <v>25</v>
      </c>
      <c r="H748" s="37">
        <v>0.666668095238095</v>
      </c>
      <c r="I748" s="3">
        <v>21</v>
      </c>
      <c r="J748" s="27">
        <v>2.8254240516121801E-2</v>
      </c>
      <c r="K748" s="27" t="str">
        <f>IF(OR(LEFT(G748,3)="SRM", LEFT(G748,3)="IRM", LEFT(G748,3)="CRM"),"", IF((J748*100/H748)&gt;5,"x",""))</f>
        <v/>
      </c>
      <c r="L748" s="26">
        <f>2*J748</f>
        <v>5.6508481032243603E-2</v>
      </c>
      <c r="M748" s="20"/>
      <c r="N748" s="20"/>
      <c r="O748" s="58" t="str">
        <f>IF(F748="Repeatability","---", SQRT(L748^2+(N748*H748*0.01)^2)+ABS(M748)*0.01*H748)</f>
        <v>---</v>
      </c>
      <c r="P748" s="6" t="str">
        <f>IF(F748="Repeatability","---", O748*100/H748)</f>
        <v>---</v>
      </c>
      <c r="Q748" s="31" t="str">
        <f>IF(F748="Repeatability", "n/a",IF(E748="MG_P_KG",6,IF(E748="G_P_100G",2,"n/a")))</f>
        <v>n/a</v>
      </c>
      <c r="R748" s="34" t="str">
        <f>IF(Q748="n/a","-",2*(H748*2^(1-0.5*LOG(H748/(10^Q748))))/100)</f>
        <v>-</v>
      </c>
      <c r="S748" s="3">
        <f>IF(F748="Intermed. Precision","---",IF(LOG(J748/2)&lt;0,10^(TRUNC(LOG(J748/2))-1), 10^(TRUNC(LOG(J748/2)))))</f>
        <v>0.01</v>
      </c>
      <c r="T748" s="4">
        <f>2*SQRT(2)*J748</f>
        <v>7.9915060264901708E-2</v>
      </c>
      <c r="U748" s="22">
        <f>IF(F748="Repeatability",10*J748,"---")</f>
        <v>0.28254240516121804</v>
      </c>
      <c r="V748" s="22" t="str">
        <f>IF(AND(U748&gt;H748,U748&lt;&gt;"---"),"x","")</f>
        <v/>
      </c>
      <c r="W748" s="52">
        <v>42464</v>
      </c>
    </row>
    <row r="749" spans="1:23" ht="25.5" customHeight="1">
      <c r="A749" s="65" t="s">
        <v>122</v>
      </c>
      <c r="B749" s="8" t="s">
        <v>335</v>
      </c>
      <c r="C749" s="61"/>
      <c r="D749" s="10" t="s">
        <v>174</v>
      </c>
      <c r="E749" s="3" t="s">
        <v>30</v>
      </c>
      <c r="F749" s="42" t="s">
        <v>23</v>
      </c>
      <c r="G749" s="22" t="s">
        <v>4</v>
      </c>
      <c r="H749" s="37">
        <v>5.0335263157894702E-2</v>
      </c>
      <c r="I749" s="3">
        <v>19</v>
      </c>
      <c r="J749" s="27">
        <v>1.9577504881072599E-2</v>
      </c>
      <c r="K749" s="27" t="str">
        <f>IF(OR(LEFT(G749,3)="SRM", LEFT(G749,3)="IRM", LEFT(G749,3)="CRM"),"", IF((J749*100/H749)&gt;5,"x",""))</f>
        <v>x</v>
      </c>
      <c r="L749" s="26">
        <f>2*J749</f>
        <v>3.9155009762145199E-2</v>
      </c>
      <c r="M749" s="20"/>
      <c r="N749" s="20"/>
      <c r="O749" s="58">
        <f>IF(F749="Repeatability","---", SQRT(L749^2+(N749*H749*0.01)^2)+ABS(M749)*0.01*H749)</f>
        <v>3.9155009762145199E-2</v>
      </c>
      <c r="P749" s="6">
        <f>IF(F749="Repeatability","---", O749*100/H749)</f>
        <v>77.788427646283267</v>
      </c>
      <c r="Q749" s="31">
        <f>IF(F749="Repeatability", "n/a",IF(E749="MG_P_KG",6,IF(E749="G_P_100G",2,"n/a")))</f>
        <v>6</v>
      </c>
      <c r="R749" s="34">
        <f>IF(Q749="n/a","-",2*(H749*2^(1-0.5*LOG(H749/(10^Q749))))/100)</f>
        <v>2.5258642330308442E-2</v>
      </c>
      <c r="S749" s="3">
        <f>IF(F749="Intermed. Precision","---",IF(LOG(J749/2)&lt;0,10^(TRUNC(LOG(J749/2))-1), 10^(TRUNC(LOG(J749/2)))))</f>
        <v>1E-3</v>
      </c>
      <c r="T749" s="4">
        <f>2*SQRT(2)*J749</f>
        <v>5.5373545840476678E-2</v>
      </c>
      <c r="U749" s="22" t="str">
        <f>IF(F749="Repeatability",10*J749,"---")</f>
        <v>---</v>
      </c>
      <c r="V749" s="22" t="str">
        <f>IF(AND(U749&gt;H749,U749&lt;&gt;"---"),"x","")</f>
        <v/>
      </c>
      <c r="W749" s="52">
        <v>42459</v>
      </c>
    </row>
    <row r="750" spans="1:23" ht="25.5" hidden="1" customHeight="1">
      <c r="A750" s="65" t="s">
        <v>102</v>
      </c>
      <c r="B750" s="8" t="s">
        <v>335</v>
      </c>
      <c r="C750" s="61"/>
      <c r="D750" s="10" t="s">
        <v>174</v>
      </c>
      <c r="E750" s="3" t="s">
        <v>30</v>
      </c>
      <c r="F750" s="42" t="s">
        <v>24</v>
      </c>
      <c r="G750" s="22" t="s">
        <v>25</v>
      </c>
      <c r="H750" s="37">
        <v>0.17546611111111099</v>
      </c>
      <c r="I750" s="3">
        <v>18</v>
      </c>
      <c r="J750" s="27">
        <v>6.0376563701857499E-3</v>
      </c>
      <c r="K750" s="27" t="str">
        <f>IF(OR(LEFT(G750,3)="SRM", LEFT(G750,3)="IRM", LEFT(G750,3)="CRM"),"", IF((J750*100/H750)&gt;5,"x",""))</f>
        <v/>
      </c>
      <c r="L750" s="26">
        <f>2*J750</f>
        <v>1.20753127403715E-2</v>
      </c>
      <c r="M750" s="20"/>
      <c r="N750" s="20"/>
      <c r="O750" s="58" t="str">
        <f>IF(F750="Repeatability","---", SQRT(L750^2+(N750*H750*0.01)^2)+ABS(M750)*0.01*H750)</f>
        <v>---</v>
      </c>
      <c r="P750" s="6" t="str">
        <f>IF(F750="Repeatability","---", O750*100/H750)</f>
        <v>---</v>
      </c>
      <c r="Q750" s="31" t="str">
        <f>IF(F750="Repeatability", "n/a",IF(E750="MG_P_KG",6,IF(E750="G_P_100G",2,"n/a")))</f>
        <v>n/a</v>
      </c>
      <c r="R750" s="34" t="str">
        <f>IF(Q750="n/a","-",2*(H750*2^(1-0.5*LOG(H750/(10^Q750))))/100)</f>
        <v>-</v>
      </c>
      <c r="S750" s="3">
        <f>IF(F750="Intermed. Precision","---",IF(LOG(J750/2)&lt;0,10^(TRUNC(LOG(J750/2))-1), 10^(TRUNC(LOG(J750/2)))))</f>
        <v>1E-3</v>
      </c>
      <c r="T750" s="4">
        <f>2*SQRT(2)*J750</f>
        <v>1.707707104733E-2</v>
      </c>
      <c r="U750" s="22">
        <f>IF(F750="Repeatability",10*J750,"---")</f>
        <v>6.0376563701857497E-2</v>
      </c>
      <c r="V750" s="22" t="str">
        <f>IF(AND(U750&gt;H750,U750&lt;&gt;"---"),"x","")</f>
        <v/>
      </c>
      <c r="W750" s="52">
        <v>42437</v>
      </c>
    </row>
    <row r="751" spans="1:23" ht="25.5" customHeight="1">
      <c r="A751" s="65" t="s">
        <v>81</v>
      </c>
      <c r="B751" s="8" t="s">
        <v>335</v>
      </c>
      <c r="C751" s="61"/>
      <c r="D751" s="10" t="s">
        <v>174</v>
      </c>
      <c r="E751" s="3" t="s">
        <v>30</v>
      </c>
      <c r="F751" s="42" t="s">
        <v>23</v>
      </c>
      <c r="G751" s="22" t="s">
        <v>4</v>
      </c>
      <c r="H751" s="37">
        <v>1.6424444444444401E-2</v>
      </c>
      <c r="I751" s="3">
        <v>18</v>
      </c>
      <c r="J751" s="27">
        <v>3.5178647248326998E-3</v>
      </c>
      <c r="K751" s="27" t="str">
        <f>IF(OR(LEFT(G751,3)="SRM", LEFT(G751,3)="IRM", LEFT(G751,3)="CRM"),"", IF((J751*100/H751)&gt;5,"x",""))</f>
        <v>x</v>
      </c>
      <c r="L751" s="26">
        <f>2*J751</f>
        <v>7.0357294496653996E-3</v>
      </c>
      <c r="M751" s="20"/>
      <c r="N751" s="20"/>
      <c r="O751" s="58">
        <f>IF(F751="Repeatability","---", SQRT(L751^2+(N751*H751*0.01)^2)+ABS(M751)*0.01*H751)</f>
        <v>7.0357294496653996E-3</v>
      </c>
      <c r="P751" s="6">
        <f>IF(F751="Repeatability","---", O751*100/H751)</f>
        <v>42.836940229325371</v>
      </c>
      <c r="Q751" s="31">
        <f>IF(F751="Repeatability", "n/a",IF(E751="MG_P_KG",6,IF(E751="G_P_100G",2,"n/a")))</f>
        <v>6</v>
      </c>
      <c r="R751" s="34">
        <f>IF(Q751="n/a","-",2*(H751*2^(1-0.5*LOG(H751/(10^Q751))))/100)</f>
        <v>9.7551978502880814E-3</v>
      </c>
      <c r="S751" s="3">
        <f>IF(F751="Intermed. Precision","---",IF(LOG(J751/2)&lt;0,10^(TRUNC(LOG(J751/2))-1), 10^(TRUNC(LOG(J751/2)))))</f>
        <v>1E-3</v>
      </c>
      <c r="T751" s="4">
        <f>2*SQRT(2)*J751</f>
        <v>9.950024008904601E-3</v>
      </c>
      <c r="U751" s="22" t="str">
        <f>IF(F751="Repeatability",10*J751,"---")</f>
        <v>---</v>
      </c>
      <c r="V751" s="22" t="str">
        <f>IF(AND(U751&gt;H751,U751&lt;&gt;"---"),"x","")</f>
        <v/>
      </c>
      <c r="W751" s="52">
        <v>42453</v>
      </c>
    </row>
    <row r="752" spans="1:23" ht="25.5" customHeight="1">
      <c r="A752" s="65" t="s">
        <v>71</v>
      </c>
      <c r="B752" s="8" t="s">
        <v>335</v>
      </c>
      <c r="C752" s="61"/>
      <c r="D752" s="10" t="s">
        <v>174</v>
      </c>
      <c r="E752" s="3" t="s">
        <v>30</v>
      </c>
      <c r="F752" s="42" t="s">
        <v>23</v>
      </c>
      <c r="G752" s="22" t="s">
        <v>4</v>
      </c>
      <c r="H752" s="37">
        <v>9.2370588235294107E-3</v>
      </c>
      <c r="I752" s="3">
        <v>17</v>
      </c>
      <c r="J752" s="27">
        <v>1.52258294471251E-3</v>
      </c>
      <c r="K752" s="27" t="str">
        <f>IF(OR(LEFT(G752,3)="SRM", LEFT(G752,3)="IRM", LEFT(G752,3)="CRM"),"", IF((J752*100/H752)&gt;5,"x",""))</f>
        <v>x</v>
      </c>
      <c r="L752" s="26">
        <f>2*J752</f>
        <v>3.04516588942502E-3</v>
      </c>
      <c r="M752" s="20"/>
      <c r="N752" s="20"/>
      <c r="O752" s="58">
        <f>IF(F752="Repeatability","---", SQRT(L752^2+(N752*H752*0.01)^2)+ABS(M752)*0.01*H752)</f>
        <v>3.04516588942502E-3</v>
      </c>
      <c r="P752" s="6">
        <f>IF(F752="Repeatability","---", O752*100/H752)</f>
        <v>32.966834439422627</v>
      </c>
      <c r="Q752" s="31">
        <f>IF(F752="Repeatability", "n/a",IF(E752="MG_P_KG",6,IF(E752="G_P_100G",2,"n/a")))</f>
        <v>6</v>
      </c>
      <c r="R752" s="34">
        <f>IF(Q752="n/a","-",2*(H752*2^(1-0.5*LOG(H752/(10^Q752))))/100)</f>
        <v>5.9827571843480845E-3</v>
      </c>
      <c r="S752" s="3">
        <f>IF(F752="Intermed. Precision","---",IF(LOG(J752/2)&lt;0,10^(TRUNC(LOG(J752/2))-1), 10^(TRUNC(LOG(J752/2)))))</f>
        <v>1E-4</v>
      </c>
      <c r="T752" s="4">
        <f>2*SQRT(2)*J752</f>
        <v>4.306514900500792E-3</v>
      </c>
      <c r="U752" s="22" t="str">
        <f>IF(F752="Repeatability",10*J752,"---")</f>
        <v>---</v>
      </c>
      <c r="V752" s="22" t="str">
        <f>IF(AND(U752&gt;H752,U752&lt;&gt;"---"),"x","")</f>
        <v/>
      </c>
      <c r="W752" s="52">
        <v>42420</v>
      </c>
    </row>
    <row r="753" spans="1:23" ht="25.5" hidden="1" customHeight="1">
      <c r="A753" s="65" t="s">
        <v>175</v>
      </c>
      <c r="B753" s="8" t="s">
        <v>335</v>
      </c>
      <c r="C753" s="61"/>
      <c r="D753" s="10" t="s">
        <v>174</v>
      </c>
      <c r="E753" s="3" t="s">
        <v>30</v>
      </c>
      <c r="F753" s="42" t="s">
        <v>24</v>
      </c>
      <c r="G753" s="22" t="s">
        <v>25</v>
      </c>
      <c r="H753" s="37">
        <v>0.33311470588235298</v>
      </c>
      <c r="I753" s="3">
        <v>17</v>
      </c>
      <c r="J753" s="27">
        <v>9.8751151892015904E-3</v>
      </c>
      <c r="K753" s="27" t="str">
        <f>IF(OR(LEFT(G753,3)="SRM", LEFT(G753,3)="IRM", LEFT(G753,3)="CRM"),"", IF((J753*100/H753)&gt;5,"x",""))</f>
        <v/>
      </c>
      <c r="L753" s="26">
        <f>2*J753</f>
        <v>1.9750230378403181E-2</v>
      </c>
      <c r="M753" s="20"/>
      <c r="N753" s="20"/>
      <c r="O753" s="58" t="str">
        <f>IF(F753="Repeatability","---", SQRT(L753^2+(N753*H753*0.01)^2)+ABS(M753)*0.01*H753)</f>
        <v>---</v>
      </c>
      <c r="P753" s="6" t="str">
        <f>IF(F753="Repeatability","---", O753*100/H753)</f>
        <v>---</v>
      </c>
      <c r="Q753" s="31" t="str">
        <f>IF(F753="Repeatability", "n/a",IF(E753="MG_P_KG",6,IF(E753="G_P_100G",2,"n/a")))</f>
        <v>n/a</v>
      </c>
      <c r="R753" s="34" t="str">
        <f>IF(Q753="n/a","-",2*(H753*2^(1-0.5*LOG(H753/(10^Q753))))/100)</f>
        <v>-</v>
      </c>
      <c r="S753" s="3">
        <f>IF(F753="Intermed. Precision","---",IF(LOG(J753/2)&lt;0,10^(TRUNC(LOG(J753/2))-1), 10^(TRUNC(LOG(J753/2)))))</f>
        <v>1E-3</v>
      </c>
      <c r="T753" s="4">
        <f>2*SQRT(2)*J753</f>
        <v>2.7931043661130885E-2</v>
      </c>
      <c r="U753" s="22">
        <f>IF(F753="Repeatability",10*J753,"---")</f>
        <v>9.8751151892015901E-2</v>
      </c>
      <c r="V753" s="22" t="str">
        <f>IF(AND(U753&gt;H753,U753&lt;&gt;"---"),"x","")</f>
        <v/>
      </c>
      <c r="W753" s="52">
        <v>42428</v>
      </c>
    </row>
    <row r="754" spans="1:23" ht="25.5" customHeight="1">
      <c r="A754" s="65" t="s">
        <v>69</v>
      </c>
      <c r="B754" s="8" t="s">
        <v>335</v>
      </c>
      <c r="C754" s="61"/>
      <c r="D754" s="10" t="s">
        <v>174</v>
      </c>
      <c r="E754" s="3" t="s">
        <v>30</v>
      </c>
      <c r="F754" s="42" t="s">
        <v>23</v>
      </c>
      <c r="G754" s="22" t="s">
        <v>4</v>
      </c>
      <c r="H754" s="37">
        <v>1.10658823529412E-2</v>
      </c>
      <c r="I754" s="3">
        <v>17</v>
      </c>
      <c r="J754" s="27">
        <v>2.46945576285664E-3</v>
      </c>
      <c r="K754" s="27" t="str">
        <f>IF(OR(LEFT(G754,3)="SRM", LEFT(G754,3)="IRM", LEFT(G754,3)="CRM"),"", IF((J754*100/H754)&gt;5,"x",""))</f>
        <v>x</v>
      </c>
      <c r="L754" s="26">
        <f>2*J754</f>
        <v>4.93891152571328E-3</v>
      </c>
      <c r="M754" s="20"/>
      <c r="N754" s="20"/>
      <c r="O754" s="58">
        <f>IF(F754="Repeatability","---", SQRT(L754^2+(N754*H754*0.01)^2)+ABS(M754)*0.01*H754)</f>
        <v>4.93891152571328E-3</v>
      </c>
      <c r="P754" s="6">
        <f>IF(F754="Repeatability","---", O754*100/H754)</f>
        <v>44.631881744166265</v>
      </c>
      <c r="Q754" s="31">
        <f>IF(F754="Repeatability", "n/a",IF(E754="MG_P_KG",6,IF(E754="G_P_100G",2,"n/a")))</f>
        <v>6</v>
      </c>
      <c r="R754" s="34">
        <f>IF(Q754="n/a","-",2*(H754*2^(1-0.5*LOG(H754/(10^Q754))))/100)</f>
        <v>6.9750200870947101E-3</v>
      </c>
      <c r="S754" s="3">
        <f>IF(F754="Intermed. Precision","---",IF(LOG(J754/2)&lt;0,10^(TRUNC(LOG(J754/2))-1), 10^(TRUNC(LOG(J754/2)))))</f>
        <v>1E-3</v>
      </c>
      <c r="T754" s="4">
        <f>2*SQRT(2)*J754</f>
        <v>6.9846756630245165E-3</v>
      </c>
      <c r="U754" s="22" t="str">
        <f>IF(F754="Repeatability",10*J754,"---")</f>
        <v>---</v>
      </c>
      <c r="V754" s="22" t="str">
        <f>IF(AND(U754&gt;H754,U754&lt;&gt;"---"),"x","")</f>
        <v/>
      </c>
      <c r="W754" s="52">
        <v>42455</v>
      </c>
    </row>
    <row r="755" spans="1:23" ht="25.5" customHeight="1">
      <c r="A755" s="65" t="s">
        <v>78</v>
      </c>
      <c r="B755" s="8" t="s">
        <v>335</v>
      </c>
      <c r="C755" s="61"/>
      <c r="D755" s="10" t="s">
        <v>174</v>
      </c>
      <c r="E755" s="3" t="s">
        <v>30</v>
      </c>
      <c r="F755" s="42" t="s">
        <v>23</v>
      </c>
      <c r="G755" s="22" t="s">
        <v>4</v>
      </c>
      <c r="H755" s="37">
        <v>0.11479625</v>
      </c>
      <c r="I755" s="3">
        <v>16</v>
      </c>
      <c r="J755" s="27">
        <v>7.7959111879240903E-3</v>
      </c>
      <c r="K755" s="27" t="str">
        <f>IF(OR(LEFT(G755,3)="SRM", LEFT(G755,3)="IRM", LEFT(G755,3)="CRM"),"", IF((J755*100/H755)&gt;5,"x",""))</f>
        <v>x</v>
      </c>
      <c r="L755" s="26">
        <f>2*J755</f>
        <v>1.5591822375848181E-2</v>
      </c>
      <c r="M755" s="20"/>
      <c r="N755" s="20"/>
      <c r="O755" s="58">
        <f>IF(F755="Repeatability","---", SQRT(L755^2+(N755*H755*0.01)^2)+ABS(M755)*0.01*H755)</f>
        <v>1.5591822375848181E-2</v>
      </c>
      <c r="P755" s="6">
        <f>IF(F755="Repeatability","---", O755*100/H755)</f>
        <v>13.582170476690816</v>
      </c>
      <c r="Q755" s="31">
        <f>IF(F755="Repeatability", "n/a",IF(E755="MG_P_KG",6,IF(E755="G_P_100G",2,"n/a")))</f>
        <v>6</v>
      </c>
      <c r="R755" s="34">
        <f>IF(Q755="n/a","-",2*(H755*2^(1-0.5*LOG(H755/(10^Q755))))/100)</f>
        <v>5.0882994237778735E-2</v>
      </c>
      <c r="S755" s="3">
        <f>IF(F755="Intermed. Precision","---",IF(LOG(J755/2)&lt;0,10^(TRUNC(LOG(J755/2))-1), 10^(TRUNC(LOG(J755/2)))))</f>
        <v>1E-3</v>
      </c>
      <c r="T755" s="4">
        <f>2*SQRT(2)*J755</f>
        <v>2.2050166666036791E-2</v>
      </c>
      <c r="U755" s="22" t="str">
        <f>IF(F755="Repeatability",10*J755,"---")</f>
        <v>---</v>
      </c>
      <c r="V755" s="22" t="str">
        <f>IF(AND(U755&gt;H755,U755&lt;&gt;"---"),"x","")</f>
        <v/>
      </c>
      <c r="W755" s="52">
        <v>42439</v>
      </c>
    </row>
    <row r="756" spans="1:23" ht="25.5" hidden="1" customHeight="1">
      <c r="A756" s="65" t="s">
        <v>176</v>
      </c>
      <c r="B756" s="8" t="s">
        <v>335</v>
      </c>
      <c r="C756" s="61"/>
      <c r="D756" s="10" t="s">
        <v>174</v>
      </c>
      <c r="E756" s="3" t="s">
        <v>30</v>
      </c>
      <c r="F756" s="42" t="s">
        <v>24</v>
      </c>
      <c r="G756" s="22" t="s">
        <v>25</v>
      </c>
      <c r="H756" s="37">
        <v>1.9207693749999999</v>
      </c>
      <c r="I756" s="3">
        <v>16</v>
      </c>
      <c r="J756" s="27">
        <v>8.6155022615486604E-2</v>
      </c>
      <c r="K756" s="27" t="str">
        <f>IF(OR(LEFT(G756,3)="SRM", LEFT(G756,3)="IRM", LEFT(G756,3)="CRM"),"", IF((J756*100/H756)&gt;5,"x",""))</f>
        <v/>
      </c>
      <c r="L756" s="26">
        <f>2*J756</f>
        <v>0.17231004523097321</v>
      </c>
      <c r="M756" s="20"/>
      <c r="N756" s="20"/>
      <c r="O756" s="58" t="str">
        <f>IF(F756="Repeatability","---", SQRT(L756^2+(N756*H756*0.01)^2)+ABS(M756)*0.01*H756)</f>
        <v>---</v>
      </c>
      <c r="P756" s="6" t="str">
        <f>IF(F756="Repeatability","---", O756*100/H756)</f>
        <v>---</v>
      </c>
      <c r="Q756" s="31" t="str">
        <f>IF(F756="Repeatability", "n/a",IF(E756="MG_P_KG",6,IF(E756="G_P_100G",2,"n/a")))</f>
        <v>n/a</v>
      </c>
      <c r="R756" s="34" t="str">
        <f>IF(Q756="n/a","-",2*(H756*2^(1-0.5*LOG(H756/(10^Q756))))/100)</f>
        <v>-</v>
      </c>
      <c r="S756" s="3">
        <f>IF(F756="Intermed. Precision","---",IF(LOG(J756/2)&lt;0,10^(TRUNC(LOG(J756/2))-1), 10^(TRUNC(LOG(J756/2)))))</f>
        <v>0.01</v>
      </c>
      <c r="T756" s="4">
        <f>2*SQRT(2)*J756</f>
        <v>0.24368320289876377</v>
      </c>
      <c r="U756" s="22">
        <f>IF(F756="Repeatability",10*J756,"---")</f>
        <v>0.86155022615486598</v>
      </c>
      <c r="V756" s="22" t="str">
        <f>IF(AND(U756&gt;H756,U756&lt;&gt;"---"),"x","")</f>
        <v/>
      </c>
      <c r="W756" s="52">
        <v>42442</v>
      </c>
    </row>
    <row r="757" spans="1:23" ht="25.5" hidden="1" customHeight="1">
      <c r="A757" s="65" t="s">
        <v>79</v>
      </c>
      <c r="B757" s="8" t="s">
        <v>335</v>
      </c>
      <c r="C757" s="61"/>
      <c r="D757" s="10" t="s">
        <v>174</v>
      </c>
      <c r="E757" s="3" t="s">
        <v>30</v>
      </c>
      <c r="F757" s="42" t="s">
        <v>24</v>
      </c>
      <c r="G757" s="22" t="s">
        <v>25</v>
      </c>
      <c r="H757" s="37">
        <v>1.9387999999999999E-2</v>
      </c>
      <c r="I757" s="3">
        <v>15</v>
      </c>
      <c r="J757" s="27">
        <v>3.5168669769175698E-3</v>
      </c>
      <c r="K757" s="27" t="str">
        <f>IF(OR(LEFT(G757,3)="SRM", LEFT(G757,3)="IRM", LEFT(G757,3)="CRM"),"", IF((J757*100/H757)&gt;5,"x",""))</f>
        <v>x</v>
      </c>
      <c r="L757" s="26">
        <f>2*J757</f>
        <v>7.0337339538351397E-3</v>
      </c>
      <c r="M757" s="20"/>
      <c r="N757" s="20"/>
      <c r="O757" s="58" t="str">
        <f>IF(F757="Repeatability","---", SQRT(L757^2+(N757*H757*0.01)^2)+ABS(M757)*0.01*H757)</f>
        <v>---</v>
      </c>
      <c r="P757" s="6" t="str">
        <f>IF(F757="Repeatability","---", O757*100/H757)</f>
        <v>---</v>
      </c>
      <c r="Q757" s="31" t="str">
        <f>IF(F757="Repeatability", "n/a",IF(E757="MG_P_KG",6,IF(E757="G_P_100G",2,"n/a")))</f>
        <v>n/a</v>
      </c>
      <c r="R757" s="34" t="str">
        <f>IF(Q757="n/a","-",2*(H757*2^(1-0.5*LOG(H757/(10^Q757))))/100)</f>
        <v>-</v>
      </c>
      <c r="S757" s="3">
        <f>IF(F757="Intermed. Precision","---",IF(LOG(J757/2)&lt;0,10^(TRUNC(LOG(J757/2))-1), 10^(TRUNC(LOG(J757/2)))))</f>
        <v>1E-3</v>
      </c>
      <c r="T757" s="4">
        <f>2*SQRT(2)*J757</f>
        <v>9.9472019516377887E-3</v>
      </c>
      <c r="U757" s="22">
        <f>IF(F757="Repeatability",10*J757,"---")</f>
        <v>3.5168669769175695E-2</v>
      </c>
      <c r="V757" s="22" t="str">
        <f>IF(AND(U757&gt;H757,U757&lt;&gt;"---"),"x","")</f>
        <v>x</v>
      </c>
      <c r="W757" s="52">
        <v>42445</v>
      </c>
    </row>
    <row r="758" spans="1:23" ht="25.5" hidden="1" customHeight="1">
      <c r="A758" s="65" t="s">
        <v>77</v>
      </c>
      <c r="B758" s="8" t="s">
        <v>335</v>
      </c>
      <c r="C758" s="61"/>
      <c r="D758" s="10" t="s">
        <v>174</v>
      </c>
      <c r="E758" s="3" t="s">
        <v>30</v>
      </c>
      <c r="F758" s="42" t="s">
        <v>24</v>
      </c>
      <c r="G758" s="22" t="s">
        <v>25</v>
      </c>
      <c r="H758" s="37">
        <v>0.195545</v>
      </c>
      <c r="I758" s="3">
        <v>14</v>
      </c>
      <c r="J758" s="27">
        <v>1.0749067899789499E-2</v>
      </c>
      <c r="K758" s="27" t="str">
        <f>IF(OR(LEFT(G758,3)="SRM", LEFT(G758,3)="IRM", LEFT(G758,3)="CRM"),"", IF((J758*100/H758)&gt;5,"x",""))</f>
        <v>x</v>
      </c>
      <c r="L758" s="26">
        <f>2*J758</f>
        <v>2.1498135799578998E-2</v>
      </c>
      <c r="M758" s="20"/>
      <c r="N758" s="20"/>
      <c r="O758" s="58" t="str">
        <f>IF(F758="Repeatability","---", SQRT(L758^2+(N758*H758*0.01)^2)+ABS(M758)*0.01*H758)</f>
        <v>---</v>
      </c>
      <c r="P758" s="6" t="str">
        <f>IF(F758="Repeatability","---", O758*100/H758)</f>
        <v>---</v>
      </c>
      <c r="Q758" s="31" t="str">
        <f>IF(F758="Repeatability", "n/a",IF(E758="MG_P_KG",6,IF(E758="G_P_100G",2,"n/a")))</f>
        <v>n/a</v>
      </c>
      <c r="R758" s="34" t="str">
        <f>IF(Q758="n/a","-",2*(H758*2^(1-0.5*LOG(H758/(10^Q758))))/100)</f>
        <v>-</v>
      </c>
      <c r="S758" s="3">
        <f>IF(F758="Intermed. Precision","---",IF(LOG(J758/2)&lt;0,10^(TRUNC(LOG(J758/2))-1), 10^(TRUNC(LOG(J758/2)))))</f>
        <v>1E-3</v>
      </c>
      <c r="T758" s="4">
        <f>2*SQRT(2)*J758</f>
        <v>3.0402955213503183E-2</v>
      </c>
      <c r="U758" s="22">
        <f>IF(F758="Repeatability",10*J758,"---")</f>
        <v>0.107490678997895</v>
      </c>
      <c r="V758" s="22" t="str">
        <f>IF(AND(U758&gt;H758,U758&lt;&gt;"---"),"x","")</f>
        <v/>
      </c>
      <c r="W758" s="52">
        <v>42438</v>
      </c>
    </row>
    <row r="759" spans="1:23" ht="25.5" hidden="1" customHeight="1">
      <c r="A759" s="65" t="s">
        <v>68</v>
      </c>
      <c r="B759" s="8" t="s">
        <v>335</v>
      </c>
      <c r="C759" s="61"/>
      <c r="D759" s="10" t="s">
        <v>174</v>
      </c>
      <c r="E759" s="3" t="s">
        <v>30</v>
      </c>
      <c r="F759" s="42" t="s">
        <v>24</v>
      </c>
      <c r="G759" s="22" t="s">
        <v>25</v>
      </c>
      <c r="H759" s="37">
        <v>1.6888571428571399E-2</v>
      </c>
      <c r="I759" s="3">
        <v>14</v>
      </c>
      <c r="J759" s="27">
        <v>3.4920010636555398E-3</v>
      </c>
      <c r="K759" s="27" t="str">
        <f>IF(OR(LEFT(G759,3)="SRM", LEFT(G759,3)="IRM", LEFT(G759,3)="CRM"),"", IF((J759*100/H759)&gt;5,"x",""))</f>
        <v>x</v>
      </c>
      <c r="L759" s="26">
        <f>2*J759</f>
        <v>6.9840021273110797E-3</v>
      </c>
      <c r="M759" s="20"/>
      <c r="N759" s="20"/>
      <c r="O759" s="58" t="str">
        <f>IF(F759="Repeatability","---", SQRT(L759^2+(N759*H759*0.01)^2)+ABS(M759)*0.01*H759)</f>
        <v>---</v>
      </c>
      <c r="P759" s="6" t="str">
        <f>IF(F759="Repeatability","---", O759*100/H759)</f>
        <v>---</v>
      </c>
      <c r="Q759" s="31" t="str">
        <f>IF(F759="Repeatability", "n/a",IF(E759="MG_P_KG",6,IF(E759="G_P_100G",2,"n/a")))</f>
        <v>n/a</v>
      </c>
      <c r="R759" s="34" t="str">
        <f>IF(Q759="n/a","-",2*(H759*2^(1-0.5*LOG(H759/(10^Q759))))/100)</f>
        <v>-</v>
      </c>
      <c r="S759" s="3">
        <f>IF(F759="Intermed. Precision","---",IF(LOG(J759/2)&lt;0,10^(TRUNC(LOG(J759/2))-1), 10^(TRUNC(LOG(J759/2)))))</f>
        <v>1E-3</v>
      </c>
      <c r="T759" s="4">
        <f>2*SQRT(2)*J759</f>
        <v>9.8768705280858765E-3</v>
      </c>
      <c r="U759" s="22">
        <f>IF(F759="Repeatability",10*J759,"---")</f>
        <v>3.49200106365554E-2</v>
      </c>
      <c r="V759" s="22" t="str">
        <f>IF(AND(U759&gt;H759,U759&lt;&gt;"---"),"x","")</f>
        <v>x</v>
      </c>
      <c r="W759" s="52">
        <v>42451</v>
      </c>
    </row>
    <row r="760" spans="1:23" ht="25.5" customHeight="1">
      <c r="A760" s="65" t="s">
        <v>176</v>
      </c>
      <c r="B760" s="8" t="s">
        <v>335</v>
      </c>
      <c r="C760" s="61"/>
      <c r="D760" s="10" t="s">
        <v>174</v>
      </c>
      <c r="E760" s="3" t="s">
        <v>30</v>
      </c>
      <c r="F760" s="42" t="s">
        <v>23</v>
      </c>
      <c r="G760" s="22" t="s">
        <v>4</v>
      </c>
      <c r="H760" s="37">
        <v>2.8769361538461502</v>
      </c>
      <c r="I760" s="3">
        <v>13</v>
      </c>
      <c r="J760" s="27">
        <v>0.22096742218985799</v>
      </c>
      <c r="K760" s="27" t="str">
        <f>IF(OR(LEFT(G760,3)="SRM", LEFT(G760,3)="IRM", LEFT(G760,3)="CRM"),"", IF((J760*100/H760)&gt;5,"x",""))</f>
        <v>x</v>
      </c>
      <c r="L760" s="26">
        <f>2*J760</f>
        <v>0.44193484437971597</v>
      </c>
      <c r="M760" s="20"/>
      <c r="N760" s="20"/>
      <c r="O760" s="58">
        <f>IF(F760="Repeatability","---", SQRT(L760^2+(N760*H760*0.01)^2)+ABS(M760)*0.01*H760)</f>
        <v>0.44193484437971597</v>
      </c>
      <c r="P760" s="6">
        <f>IF(F760="Repeatability","---", O760*100/H760)</f>
        <v>15.36130177198744</v>
      </c>
      <c r="Q760" s="31">
        <f>IF(F760="Repeatability", "n/a",IF(E760="MG_P_KG",6,IF(E760="G_P_100G",2,"n/a")))</f>
        <v>6</v>
      </c>
      <c r="R760" s="34">
        <f>IF(Q760="n/a","-",2*(H760*2^(1-0.5*LOG(H760/(10^Q760))))/100)</f>
        <v>0.78524344662461498</v>
      </c>
      <c r="S760" s="3">
        <f>IF(F760="Intermed. Precision","---",IF(LOG(J760/2)&lt;0,10^(TRUNC(LOG(J760/2))-1), 10^(TRUNC(LOG(J760/2)))))</f>
        <v>0.1</v>
      </c>
      <c r="T760" s="4">
        <f>2*SQRT(2)*J760</f>
        <v>0.6249902506070375</v>
      </c>
      <c r="U760" s="22" t="str">
        <f>IF(F760="Repeatability",10*J760,"---")</f>
        <v>---</v>
      </c>
      <c r="V760" s="22" t="str">
        <f>IF(AND(U760&gt;H760,U760&lt;&gt;"---"),"x","")</f>
        <v/>
      </c>
      <c r="W760" s="52">
        <v>42441</v>
      </c>
    </row>
    <row r="761" spans="1:23" ht="25.5" customHeight="1">
      <c r="A761" s="65" t="s">
        <v>26</v>
      </c>
      <c r="B761" s="8" t="s">
        <v>335</v>
      </c>
      <c r="C761" s="61"/>
      <c r="D761" s="10" t="s">
        <v>174</v>
      </c>
      <c r="E761" s="3" t="s">
        <v>30</v>
      </c>
      <c r="F761" s="42" t="s">
        <v>23</v>
      </c>
      <c r="G761" s="22" t="s">
        <v>125</v>
      </c>
      <c r="H761" s="37">
        <v>3.86276923076923E-2</v>
      </c>
      <c r="I761" s="3">
        <v>13</v>
      </c>
      <c r="J761" s="27">
        <v>1.18645305805765E-2</v>
      </c>
      <c r="K761" s="27" t="str">
        <f>IF(OR(LEFT(G761,3)="SRM", LEFT(G761,3)="IRM", LEFT(G761,3)="CRM"),"", IF((J761*100/H761)&gt;5,"x",""))</f>
        <v/>
      </c>
      <c r="L761" s="26">
        <f>2*J761</f>
        <v>2.3729061161153E-2</v>
      </c>
      <c r="M761" s="20"/>
      <c r="N761" s="20"/>
      <c r="O761" s="58">
        <f>IF(F761="Repeatability","---", SQRT(L761^2+(N761*H761*0.01)^2)+ABS(M761)*0.01*H761)</f>
        <v>2.3729061161153E-2</v>
      </c>
      <c r="P761" s="6">
        <f>IF(F761="Repeatability","---", O761*100/H761)</f>
        <v>61.430180638638895</v>
      </c>
      <c r="Q761" s="31">
        <f>IF(F761="Repeatability", "n/a",IF(E761="MG_P_KG",6,IF(E761="G_P_100G",2,"n/a")))</f>
        <v>6</v>
      </c>
      <c r="R761" s="34">
        <f>IF(Q761="n/a","-",2*(H761*2^(1-0.5*LOG(H761/(10^Q761))))/100)</f>
        <v>2.0171661479658241E-2</v>
      </c>
      <c r="S761" s="3">
        <f>IF(F761="Intermed. Precision","---",IF(LOG(J761/2)&lt;0,10^(TRUNC(LOG(J761/2))-1), 10^(TRUNC(LOG(J761/2)))))</f>
        <v>1E-3</v>
      </c>
      <c r="T761" s="4">
        <f>2*SQRT(2)*J761</f>
        <v>3.3557960116483238E-2</v>
      </c>
      <c r="U761" s="22" t="str">
        <f>IF(F761="Repeatability",10*J761,"---")</f>
        <v>---</v>
      </c>
      <c r="V761" s="22" t="str">
        <f>IF(AND(U761&gt;H761,U761&lt;&gt;"---"),"x","")</f>
        <v/>
      </c>
      <c r="W761" s="52">
        <v>42468</v>
      </c>
    </row>
    <row r="762" spans="1:23" ht="25.5" customHeight="1">
      <c r="A762" s="65" t="s">
        <v>55</v>
      </c>
      <c r="B762" s="8" t="s">
        <v>335</v>
      </c>
      <c r="C762" s="61"/>
      <c r="D762" s="10" t="s">
        <v>174</v>
      </c>
      <c r="E762" s="3" t="s">
        <v>30</v>
      </c>
      <c r="F762" s="42" t="s">
        <v>23</v>
      </c>
      <c r="G762" s="22" t="s">
        <v>4</v>
      </c>
      <c r="H762" s="37">
        <v>0.19087333333333301</v>
      </c>
      <c r="I762" s="3">
        <v>12</v>
      </c>
      <c r="J762" s="27">
        <v>1.46554668411939E-2</v>
      </c>
      <c r="K762" s="27" t="str">
        <f>IF(OR(LEFT(G762,3)="SRM", LEFT(G762,3)="IRM", LEFT(G762,3)="CRM"),"", IF((J762*100/H762)&gt;5,"x",""))</f>
        <v>x</v>
      </c>
      <c r="L762" s="26">
        <f>2*J762</f>
        <v>2.93109336823878E-2</v>
      </c>
      <c r="M762" s="20"/>
      <c r="N762" s="20"/>
      <c r="O762" s="58">
        <f>IF(F762="Repeatability","---", SQRT(L762^2+(N762*H762*0.01)^2)+ABS(M762)*0.01*H762)</f>
        <v>2.93109336823878E-2</v>
      </c>
      <c r="P762" s="6">
        <f>IF(F762="Repeatability","---", O762*100/H762)</f>
        <v>15.35622245942572</v>
      </c>
      <c r="Q762" s="31">
        <f>IF(F762="Repeatability", "n/a",IF(E762="MG_P_KG",6,IF(E762="G_P_100G",2,"n/a")))</f>
        <v>6</v>
      </c>
      <c r="R762" s="34">
        <f>IF(Q762="n/a","-",2*(H762*2^(1-0.5*LOG(H762/(10^Q762))))/100)</f>
        <v>7.8370724598361377E-2</v>
      </c>
      <c r="S762" s="3">
        <f>IF(F762="Intermed. Precision","---",IF(LOG(J762/2)&lt;0,10^(TRUNC(LOG(J762/2))-1), 10^(TRUNC(LOG(J762/2)))))</f>
        <v>1E-3</v>
      </c>
      <c r="T762" s="4">
        <f>2*SQRT(2)*J762</f>
        <v>4.1451919939451194E-2</v>
      </c>
      <c r="U762" s="22" t="str">
        <f>IF(F762="Repeatability",10*J762,"---")</f>
        <v>---</v>
      </c>
      <c r="V762" s="22" t="str">
        <f>IF(AND(U762&gt;H762,U762&lt;&gt;"---"),"x","")</f>
        <v/>
      </c>
      <c r="W762" s="52">
        <v>42418</v>
      </c>
    </row>
    <row r="763" spans="1:23" ht="25.5" customHeight="1">
      <c r="A763" s="65" t="s">
        <v>119</v>
      </c>
      <c r="B763" s="8" t="s">
        <v>335</v>
      </c>
      <c r="C763" s="61"/>
      <c r="D763" s="10" t="s">
        <v>174</v>
      </c>
      <c r="E763" s="3" t="s">
        <v>30</v>
      </c>
      <c r="F763" s="42" t="s">
        <v>23</v>
      </c>
      <c r="G763" s="22" t="s">
        <v>4</v>
      </c>
      <c r="H763" s="37">
        <v>2.0018875</v>
      </c>
      <c r="I763" s="3">
        <v>12</v>
      </c>
      <c r="J763" s="27">
        <v>0.29180200671859702</v>
      </c>
      <c r="K763" s="27" t="str">
        <f>IF(OR(LEFT(G763,3)="SRM", LEFT(G763,3)="IRM", LEFT(G763,3)="CRM"),"", IF((J763*100/H763)&gt;5,"x",""))</f>
        <v>x</v>
      </c>
      <c r="L763" s="26">
        <f>2*J763</f>
        <v>0.58360401343719404</v>
      </c>
      <c r="M763" s="20"/>
      <c r="N763" s="20"/>
      <c r="O763" s="58">
        <f>IF(F763="Repeatability","---", SQRT(L763^2+(N763*H763*0.01)^2)+ABS(M763)*0.01*H763)</f>
        <v>0.58360401343719404</v>
      </c>
      <c r="P763" s="6">
        <f>IF(F763="Repeatability","---", O763*100/H763)</f>
        <v>29.152687822727003</v>
      </c>
      <c r="Q763" s="31">
        <f>IF(F763="Repeatability", "n/a",IF(E763="MG_P_KG",6,IF(E763="G_P_100G",2,"n/a")))</f>
        <v>6</v>
      </c>
      <c r="R763" s="34">
        <f>IF(Q763="n/a","-",2*(H763*2^(1-0.5*LOG(H763/(10^Q763))))/100)</f>
        <v>0.57705665660665195</v>
      </c>
      <c r="S763" s="3">
        <f>IF(F763="Intermed. Precision","---",IF(LOG(J763/2)&lt;0,10^(TRUNC(LOG(J763/2))-1), 10^(TRUNC(LOG(J763/2)))))</f>
        <v>0.1</v>
      </c>
      <c r="T763" s="4">
        <f>2*SQRT(2)*J763</f>
        <v>0.82534071085824989</v>
      </c>
      <c r="U763" s="22" t="str">
        <f>IF(F763="Repeatability",10*J763,"---")</f>
        <v>---</v>
      </c>
      <c r="V763" s="22" t="str">
        <f>IF(AND(U763&gt;H763,U763&lt;&gt;"---"),"x","")</f>
        <v/>
      </c>
      <c r="W763" s="52">
        <v>42432</v>
      </c>
    </row>
    <row r="764" spans="1:23" ht="25.5" hidden="1" customHeight="1">
      <c r="A764" s="65" t="s">
        <v>119</v>
      </c>
      <c r="B764" s="8" t="s">
        <v>335</v>
      </c>
      <c r="C764" s="61"/>
      <c r="D764" s="10" t="s">
        <v>174</v>
      </c>
      <c r="E764" s="3" t="s">
        <v>30</v>
      </c>
      <c r="F764" s="42" t="s">
        <v>24</v>
      </c>
      <c r="G764" s="22" t="s">
        <v>25</v>
      </c>
      <c r="H764" s="37">
        <v>1.2491827272727301</v>
      </c>
      <c r="I764" s="3">
        <v>11</v>
      </c>
      <c r="J764" s="27">
        <v>6.8162962883745903E-2</v>
      </c>
      <c r="K764" s="27" t="str">
        <f>IF(OR(LEFT(G764,3)="SRM", LEFT(G764,3)="IRM", LEFT(G764,3)="CRM"),"", IF((J764*100/H764)&gt;5,"x",""))</f>
        <v>x</v>
      </c>
      <c r="L764" s="26">
        <f>2*J764</f>
        <v>0.13632592576749181</v>
      </c>
      <c r="M764" s="20"/>
      <c r="N764" s="20"/>
      <c r="O764" s="58" t="str">
        <f>IF(F764="Repeatability","---", SQRT(L764^2+(N764*H764*0.01)^2)+ABS(M764)*0.01*H764)</f>
        <v>---</v>
      </c>
      <c r="P764" s="6" t="str">
        <f>IF(F764="Repeatability","---", O764*100/H764)</f>
        <v>---</v>
      </c>
      <c r="Q764" s="31" t="str">
        <f>IF(F764="Repeatability", "n/a",IF(E764="MG_P_KG",6,IF(E764="G_P_100G",2,"n/a")))</f>
        <v>n/a</v>
      </c>
      <c r="R764" s="34" t="str">
        <f>IF(Q764="n/a","-",2*(H764*2^(1-0.5*LOG(H764/(10^Q764))))/100)</f>
        <v>-</v>
      </c>
      <c r="S764" s="3">
        <f>IF(F764="Intermed. Precision","---",IF(LOG(J764/2)&lt;0,10^(TRUNC(LOG(J764/2))-1), 10^(TRUNC(LOG(J764/2)))))</f>
        <v>0.01</v>
      </c>
      <c r="T764" s="4">
        <f>2*SQRT(2)*J764</f>
        <v>0.19279397312345473</v>
      </c>
      <c r="U764" s="22">
        <f>IF(F764="Repeatability",10*J764,"---")</f>
        <v>0.68162962883745903</v>
      </c>
      <c r="V764" s="22" t="str">
        <f>IF(AND(U764&gt;H764,U764&lt;&gt;"---"),"x","")</f>
        <v/>
      </c>
      <c r="W764" s="52">
        <v>42433</v>
      </c>
    </row>
    <row r="765" spans="1:23" ht="25.5" hidden="1" customHeight="1">
      <c r="A765" s="65" t="s">
        <v>80</v>
      </c>
      <c r="B765" s="8" t="s">
        <v>335</v>
      </c>
      <c r="C765" s="61"/>
      <c r="D765" s="10" t="s">
        <v>174</v>
      </c>
      <c r="E765" s="3" t="s">
        <v>30</v>
      </c>
      <c r="F765" s="42" t="s">
        <v>24</v>
      </c>
      <c r="G765" s="22" t="s">
        <v>25</v>
      </c>
      <c r="H765" s="37">
        <v>3.3049090909090903E-2</v>
      </c>
      <c r="I765" s="3">
        <v>11</v>
      </c>
      <c r="J765" s="27">
        <v>3.1292302277368201E-3</v>
      </c>
      <c r="K765" s="27" t="str">
        <f>IF(OR(LEFT(G765,3)="SRM", LEFT(G765,3)="IRM", LEFT(G765,3)="CRM"),"", IF((J765*100/H765)&gt;5,"x",""))</f>
        <v>x</v>
      </c>
      <c r="L765" s="26">
        <f>2*J765</f>
        <v>6.2584604554736401E-3</v>
      </c>
      <c r="M765" s="20"/>
      <c r="N765" s="20"/>
      <c r="O765" s="58" t="str">
        <f>IF(F765="Repeatability","---", SQRT(L765^2+(N765*H765*0.01)^2)+ABS(M765)*0.01*H765)</f>
        <v>---</v>
      </c>
      <c r="P765" s="6" t="str">
        <f>IF(F765="Repeatability","---", O765*100/H765)</f>
        <v>---</v>
      </c>
      <c r="Q765" s="31" t="str">
        <f>IF(F765="Repeatability", "n/a",IF(E765="MG_P_KG",6,IF(E765="G_P_100G",2,"n/a")))</f>
        <v>n/a</v>
      </c>
      <c r="R765" s="34" t="str">
        <f>IF(Q765="n/a","-",2*(H765*2^(1-0.5*LOG(H765/(10^Q765))))/100)</f>
        <v>-</v>
      </c>
      <c r="S765" s="3">
        <f>IF(F765="Intermed. Precision","---",IF(LOG(J765/2)&lt;0,10^(TRUNC(LOG(J765/2))-1), 10^(TRUNC(LOG(J765/2)))))</f>
        <v>1E-3</v>
      </c>
      <c r="T765" s="4">
        <f>2*SQRT(2)*J765</f>
        <v>8.8507996557065198E-3</v>
      </c>
      <c r="U765" s="22">
        <f>IF(F765="Repeatability",10*J765,"---")</f>
        <v>3.1292302277368199E-2</v>
      </c>
      <c r="V765" s="22" t="str">
        <f>IF(AND(U765&gt;H765,U765&lt;&gt;"---"),"x","")</f>
        <v/>
      </c>
      <c r="W765" s="52">
        <v>42452</v>
      </c>
    </row>
    <row r="766" spans="1:23" ht="25.5" hidden="1" customHeight="1">
      <c r="A766" s="65" t="s">
        <v>120</v>
      </c>
      <c r="B766" s="8" t="s">
        <v>335</v>
      </c>
      <c r="C766" s="61"/>
      <c r="D766" s="10" t="s">
        <v>174</v>
      </c>
      <c r="E766" s="3" t="s">
        <v>30</v>
      </c>
      <c r="F766" s="42" t="s">
        <v>24</v>
      </c>
      <c r="G766" s="22" t="s">
        <v>25</v>
      </c>
      <c r="H766" s="37">
        <v>4.7176000000000003E-2</v>
      </c>
      <c r="I766" s="3">
        <v>10</v>
      </c>
      <c r="J766" s="27">
        <v>6.8541797466947097E-3</v>
      </c>
      <c r="K766" s="27" t="str">
        <f>IF(OR(LEFT(G766,3)="SRM", LEFT(G766,3)="IRM", LEFT(G766,3)="CRM"),"", IF((J766*100/H766)&gt;5,"x",""))</f>
        <v>x</v>
      </c>
      <c r="L766" s="26">
        <f>2*J766</f>
        <v>1.3708359493389419E-2</v>
      </c>
      <c r="M766" s="20"/>
      <c r="N766" s="20"/>
      <c r="O766" s="58" t="str">
        <f>IF(F766="Repeatability","---", SQRT(L766^2+(N766*H766*0.01)^2)+ABS(M766)*0.01*H766)</f>
        <v>---</v>
      </c>
      <c r="P766" s="6" t="str">
        <f>IF(F766="Repeatability","---", O766*100/H766)</f>
        <v>---</v>
      </c>
      <c r="Q766" s="31" t="str">
        <f>IF(F766="Repeatability", "n/a",IF(E766="MG_P_KG",6,IF(E766="G_P_100G",2,"n/a")))</f>
        <v>n/a</v>
      </c>
      <c r="R766" s="34" t="str">
        <f>IF(Q766="n/a","-",2*(H766*2^(1-0.5*LOG(H766/(10^Q766))))/100)</f>
        <v>-</v>
      </c>
      <c r="S766" s="3">
        <f>IF(F766="Intermed. Precision","---",IF(LOG(J766/2)&lt;0,10^(TRUNC(LOG(J766/2))-1), 10^(TRUNC(LOG(J766/2)))))</f>
        <v>1E-3</v>
      </c>
      <c r="T766" s="4">
        <f>2*SQRT(2)*J766</f>
        <v>1.9386547913437288E-2</v>
      </c>
      <c r="U766" s="22">
        <f>IF(F766="Repeatability",10*J766,"---")</f>
        <v>6.8541797466947094E-2</v>
      </c>
      <c r="V766" s="22" t="str">
        <f>IF(AND(U766&gt;H766,U766&lt;&gt;"---"),"x","")</f>
        <v>x</v>
      </c>
      <c r="W766" s="52">
        <v>42446</v>
      </c>
    </row>
    <row r="767" spans="1:23" ht="25.5" hidden="1" customHeight="1">
      <c r="A767" s="65" t="s">
        <v>129</v>
      </c>
      <c r="B767" s="8" t="s">
        <v>335</v>
      </c>
      <c r="C767" s="61"/>
      <c r="D767" s="10" t="s">
        <v>174</v>
      </c>
      <c r="E767" s="3" t="s">
        <v>30</v>
      </c>
      <c r="F767" s="42" t="s">
        <v>24</v>
      </c>
      <c r="G767" s="22" t="s">
        <v>25</v>
      </c>
      <c r="H767" s="37">
        <v>1.5741000000000002E-2</v>
      </c>
      <c r="I767" s="3">
        <v>10</v>
      </c>
      <c r="J767" s="27">
        <v>4.6274723121808201E-4</v>
      </c>
      <c r="K767" s="27" t="str">
        <f>IF(OR(LEFT(G767,3)="SRM", LEFT(G767,3)="IRM", LEFT(G767,3)="CRM"),"", IF((J767*100/H767)&gt;5,"x",""))</f>
        <v/>
      </c>
      <c r="L767" s="26">
        <f>2*J767</f>
        <v>9.2549446243616403E-4</v>
      </c>
      <c r="M767" s="20"/>
      <c r="N767" s="20"/>
      <c r="O767" s="58" t="str">
        <f>IF(F767="Repeatability","---", SQRT(L767^2+(N767*H767*0.01)^2)+ABS(M767)*0.01*H767)</f>
        <v>---</v>
      </c>
      <c r="P767" s="6" t="str">
        <f>IF(F767="Repeatability","---", O767*100/H767)</f>
        <v>---</v>
      </c>
      <c r="Q767" s="31" t="str">
        <f>IF(F767="Repeatability", "n/a",IF(E767="MG_P_KG",6,IF(E767="G_P_100G",2,"n/a")))</f>
        <v>n/a</v>
      </c>
      <c r="R767" s="34" t="str">
        <f>IF(Q767="n/a","-",2*(H767*2^(1-0.5*LOG(H767/(10^Q767))))/100)</f>
        <v>-</v>
      </c>
      <c r="S767" s="3">
        <f>IF(F767="Intermed. Precision","---",IF(LOG(J767/2)&lt;0,10^(TRUNC(LOG(J767/2))-1), 10^(TRUNC(LOG(J767/2)))))</f>
        <v>1E-4</v>
      </c>
      <c r="T767" s="4">
        <f>2*SQRT(2)*J767</f>
        <v>1.3088468206784202E-3</v>
      </c>
      <c r="U767" s="22">
        <f>IF(F767="Repeatability",10*J767,"---")</f>
        <v>4.6274723121808199E-3</v>
      </c>
      <c r="V767" s="22" t="str">
        <f>IF(AND(U767&gt;H767,U767&lt;&gt;"---"),"x","")</f>
        <v/>
      </c>
      <c r="W767" s="52">
        <v>42474</v>
      </c>
    </row>
    <row r="768" spans="1:23" ht="25.5" customHeight="1">
      <c r="A768" s="65" t="s">
        <v>175</v>
      </c>
      <c r="B768" s="8" t="s">
        <v>335</v>
      </c>
      <c r="C768" s="61"/>
      <c r="D768" s="10" t="s">
        <v>174</v>
      </c>
      <c r="E768" s="3" t="s">
        <v>30</v>
      </c>
      <c r="F768" s="42" t="s">
        <v>23</v>
      </c>
      <c r="G768" s="22" t="s">
        <v>4</v>
      </c>
      <c r="H768" s="37">
        <v>0.48901222222222201</v>
      </c>
      <c r="I768" s="3">
        <v>9</v>
      </c>
      <c r="J768" s="27">
        <v>2.10245742459205E-2</v>
      </c>
      <c r="K768" s="27" t="str">
        <f>IF(OR(LEFT(G768,3)="SRM", LEFT(G768,3)="IRM", LEFT(G768,3)="CRM"),"", IF((J768*100/H768)&gt;5,"x",""))</f>
        <v/>
      </c>
      <c r="L768" s="26">
        <f>2*J768</f>
        <v>4.2049148491841E-2</v>
      </c>
      <c r="M768" s="20"/>
      <c r="N768" s="20"/>
      <c r="O768" s="58">
        <f>IF(F768="Repeatability","---", SQRT(L768^2+(N768*H768*0.01)^2)+ABS(M768)*0.01*H768)</f>
        <v>4.2049148491841E-2</v>
      </c>
      <c r="P768" s="6">
        <f>IF(F768="Repeatability","---", O768*100/H768)</f>
        <v>8.5987929505640448</v>
      </c>
      <c r="Q768" s="31">
        <f>IF(F768="Repeatability", "n/a",IF(E768="MG_P_KG",6,IF(E768="G_P_100G",2,"n/a")))</f>
        <v>6</v>
      </c>
      <c r="R768" s="34">
        <f>IF(Q768="n/a","-",2*(H768*2^(1-0.5*LOG(H768/(10^Q768))))/100)</f>
        <v>0.17427365305289083</v>
      </c>
      <c r="S768" s="3">
        <f>IF(F768="Intermed. Precision","---",IF(LOG(J768/2)&lt;0,10^(TRUNC(LOG(J768/2))-1), 10^(TRUNC(LOG(J768/2)))))</f>
        <v>0.01</v>
      </c>
      <c r="T768" s="4">
        <f>2*SQRT(2)*J768</f>
        <v>5.946647608340172E-2</v>
      </c>
      <c r="U768" s="22" t="str">
        <f>IF(F768="Repeatability",10*J768,"---")</f>
        <v>---</v>
      </c>
      <c r="V768" s="22" t="str">
        <f>IF(AND(U768&gt;H768,U768&lt;&gt;"---"),"x","")</f>
        <v/>
      </c>
      <c r="W768" s="52">
        <v>42427</v>
      </c>
    </row>
    <row r="769" spans="1:23" ht="25.5" customHeight="1">
      <c r="A769" s="65" t="s">
        <v>103</v>
      </c>
      <c r="B769" s="8" t="s">
        <v>335</v>
      </c>
      <c r="C769" s="61"/>
      <c r="D769" s="10" t="s">
        <v>174</v>
      </c>
      <c r="E769" s="3" t="s">
        <v>30</v>
      </c>
      <c r="F769" s="42" t="s">
        <v>23</v>
      </c>
      <c r="G769" s="22" t="s">
        <v>4</v>
      </c>
      <c r="H769" s="37">
        <v>0.249063333333333</v>
      </c>
      <c r="I769" s="3">
        <v>9</v>
      </c>
      <c r="J769" s="27">
        <v>6.7297890837017399E-3</v>
      </c>
      <c r="K769" s="27" t="str">
        <f>IF(OR(LEFT(G769,3)="SRM", LEFT(G769,3)="IRM", LEFT(G769,3)="CRM"),"", IF((J769*100/H769)&gt;5,"x",""))</f>
        <v/>
      </c>
      <c r="L769" s="26">
        <f>2*J769</f>
        <v>1.345957816740348E-2</v>
      </c>
      <c r="M769" s="20"/>
      <c r="N769" s="20"/>
      <c r="O769" s="58">
        <f>IF(F769="Repeatability","---", SQRT(L769^2+(N769*H769*0.01)^2)+ABS(M769)*0.01*H769)</f>
        <v>1.345957816740348E-2</v>
      </c>
      <c r="P769" s="6">
        <f>IF(F769="Repeatability","---", O769*100/H769)</f>
        <v>5.4040785479209434</v>
      </c>
      <c r="Q769" s="31">
        <f>IF(F769="Repeatability", "n/a",IF(E769="MG_P_KG",6,IF(E769="G_P_100G",2,"n/a")))</f>
        <v>6</v>
      </c>
      <c r="R769" s="34">
        <f>IF(Q769="n/a","-",2*(H769*2^(1-0.5*LOG(H769/(10^Q769))))/100)</f>
        <v>9.8248109912130926E-2</v>
      </c>
      <c r="S769" s="3">
        <f>IF(F769="Intermed. Precision","---",IF(LOG(J769/2)&lt;0,10^(TRUNC(LOG(J769/2))-1), 10^(TRUNC(LOG(J769/2)))))</f>
        <v>1E-3</v>
      </c>
      <c r="T769" s="4">
        <f>2*SQRT(2)*J769</f>
        <v>1.9034717988162812E-2</v>
      </c>
      <c r="U769" s="22" t="str">
        <f>IF(F769="Repeatability",10*J769,"---")</f>
        <v>---</v>
      </c>
      <c r="V769" s="22" t="str">
        <f>IF(AND(U769&gt;H769,U769&lt;&gt;"---"),"x","")</f>
        <v/>
      </c>
      <c r="W769" s="52">
        <v>42443</v>
      </c>
    </row>
    <row r="770" spans="1:23" ht="25.5" customHeight="1">
      <c r="A770" s="65" t="s">
        <v>52</v>
      </c>
      <c r="B770" s="8" t="s">
        <v>335</v>
      </c>
      <c r="C770" s="61"/>
      <c r="D770" s="10" t="s">
        <v>174</v>
      </c>
      <c r="E770" s="3" t="s">
        <v>30</v>
      </c>
      <c r="F770" s="42" t="s">
        <v>23</v>
      </c>
      <c r="G770" s="22" t="s">
        <v>4</v>
      </c>
      <c r="H770" s="37">
        <v>0.24045777777777799</v>
      </c>
      <c r="I770" s="3">
        <v>9</v>
      </c>
      <c r="J770" s="27">
        <v>1.05115130003038E-2</v>
      </c>
      <c r="K770" s="27" t="str">
        <f>IF(OR(LEFT(G770,3)="SRM", LEFT(G770,3)="IRM", LEFT(G770,3)="CRM"),"", IF((J770*100/H770)&gt;5,"x",""))</f>
        <v/>
      </c>
      <c r="L770" s="26">
        <f>2*J770</f>
        <v>2.1023026000607601E-2</v>
      </c>
      <c r="M770" s="20"/>
      <c r="N770" s="20"/>
      <c r="O770" s="58">
        <f>IF(F770="Repeatability","---", SQRT(L770^2+(N770*H770*0.01)^2)+ABS(M770)*0.01*H770)</f>
        <v>2.1023026000607601E-2</v>
      </c>
      <c r="P770" s="6">
        <f>IF(F770="Repeatability","---", O770*100/H770)</f>
        <v>8.7429178606301061</v>
      </c>
      <c r="Q770" s="31">
        <f>IF(F770="Repeatability", "n/a",IF(E770="MG_P_KG",6,IF(E770="G_P_100G",2,"n/a")))</f>
        <v>6</v>
      </c>
      <c r="R770" s="34">
        <f>IF(Q770="n/a","-",2*(H770*2^(1-0.5*LOG(H770/(10^Q770))))/100)</f>
        <v>9.5356817189987494E-2</v>
      </c>
      <c r="S770" s="3">
        <f>IF(F770="Intermed. Precision","---",IF(LOG(J770/2)&lt;0,10^(TRUNC(LOG(J770/2))-1), 10^(TRUNC(LOG(J770/2)))))</f>
        <v>1E-3</v>
      </c>
      <c r="T770" s="4">
        <f>2*SQRT(2)*J770</f>
        <v>2.9731048492181479E-2</v>
      </c>
      <c r="U770" s="22" t="str">
        <f>IF(F770="Repeatability",10*J770,"---")</f>
        <v>---</v>
      </c>
      <c r="V770" s="22" t="str">
        <f>IF(AND(U770&gt;H770,U770&lt;&gt;"---"),"x","")</f>
        <v/>
      </c>
      <c r="W770" s="52">
        <v>42457</v>
      </c>
    </row>
    <row r="771" spans="1:23" ht="25.5" hidden="1" customHeight="1">
      <c r="A771" s="65" t="s">
        <v>161</v>
      </c>
      <c r="B771" s="8" t="s">
        <v>335</v>
      </c>
      <c r="C771" s="61"/>
      <c r="D771" s="10" t="s">
        <v>174</v>
      </c>
      <c r="E771" s="3" t="s">
        <v>30</v>
      </c>
      <c r="F771" s="42" t="s">
        <v>24</v>
      </c>
      <c r="G771" s="22" t="s">
        <v>25</v>
      </c>
      <c r="H771" s="37">
        <v>1.37128571428571E-2</v>
      </c>
      <c r="I771" s="3">
        <v>7</v>
      </c>
      <c r="J771" s="27">
        <v>4.3742346269294401E-3</v>
      </c>
      <c r="K771" s="27" t="str">
        <f>IF(OR(LEFT(G771,3)="SRM", LEFT(G771,3)="IRM", LEFT(G771,3)="CRM"),"", IF((J771*100/H771)&gt;5,"x",""))</f>
        <v>x</v>
      </c>
      <c r="L771" s="26">
        <f>2*J771</f>
        <v>8.7484692538588801E-3</v>
      </c>
      <c r="M771" s="20"/>
      <c r="N771" s="20"/>
      <c r="O771" s="58" t="str">
        <f>IF(F771="Repeatability","---", SQRT(L771^2+(N771*H771*0.01)^2)+ABS(M771)*0.01*H771)</f>
        <v>---</v>
      </c>
      <c r="P771" s="6" t="str">
        <f>IF(F771="Repeatability","---", O771*100/H771)</f>
        <v>---</v>
      </c>
      <c r="Q771" s="31" t="str">
        <f>IF(F771="Repeatability", "n/a",IF(E771="MG_P_KG",6,IF(E771="G_P_100G",2,"n/a")))</f>
        <v>n/a</v>
      </c>
      <c r="R771" s="34" t="str">
        <f>IF(Q771="n/a","-",2*(H771*2^(1-0.5*LOG(H771/(10^Q771))))/100)</f>
        <v>-</v>
      </c>
      <c r="S771" s="3">
        <f>IF(F771="Intermed. Precision","---",IF(LOG(J771/2)&lt;0,10^(TRUNC(LOG(J771/2))-1), 10^(TRUNC(LOG(J771/2)))))</f>
        <v>1E-3</v>
      </c>
      <c r="T771" s="4">
        <f>2*SQRT(2)*J771</f>
        <v>1.2372203868811261E-2</v>
      </c>
      <c r="U771" s="22">
        <f>IF(F771="Repeatability",10*J771,"---")</f>
        <v>4.3742346269294401E-2</v>
      </c>
      <c r="V771" s="22" t="str">
        <f>IF(AND(U771&gt;H771,U771&lt;&gt;"---"),"x","")</f>
        <v>x</v>
      </c>
      <c r="W771" s="52">
        <v>42417</v>
      </c>
    </row>
    <row r="772" spans="1:23" ht="25.5" hidden="1" customHeight="1">
      <c r="A772" s="65" t="s">
        <v>116</v>
      </c>
      <c r="B772" s="8" t="s">
        <v>335</v>
      </c>
      <c r="C772" s="61"/>
      <c r="D772" s="10" t="s">
        <v>174</v>
      </c>
      <c r="E772" s="3" t="s">
        <v>30</v>
      </c>
      <c r="F772" s="42" t="s">
        <v>24</v>
      </c>
      <c r="G772" s="22" t="s">
        <v>25</v>
      </c>
      <c r="H772" s="37">
        <v>0.26599428571428602</v>
      </c>
      <c r="I772" s="3">
        <v>7</v>
      </c>
      <c r="J772" s="27">
        <v>6.9177489113149996E-3</v>
      </c>
      <c r="K772" s="27" t="str">
        <f>IF(OR(LEFT(G772,3)="SRM", LEFT(G772,3)="IRM", LEFT(G772,3)="CRM"),"", IF((J772*100/H772)&gt;5,"x",""))</f>
        <v/>
      </c>
      <c r="L772" s="26">
        <f>2*J772</f>
        <v>1.3835497822629999E-2</v>
      </c>
      <c r="M772" s="20"/>
      <c r="N772" s="20"/>
      <c r="O772" s="58" t="str">
        <f>IF(F772="Repeatability","---", SQRT(L772^2+(N772*H772*0.01)^2)+ABS(M772)*0.01*H772)</f>
        <v>---</v>
      </c>
      <c r="P772" s="6" t="str">
        <f>IF(F772="Repeatability","---", O772*100/H772)</f>
        <v>---</v>
      </c>
      <c r="Q772" s="31" t="str">
        <f>IF(F772="Repeatability", "n/a",IF(E772="MG_P_KG",6,IF(E772="G_P_100G",2,"n/a")))</f>
        <v>n/a</v>
      </c>
      <c r="R772" s="34" t="str">
        <f>IF(Q772="n/a","-",2*(H772*2^(1-0.5*LOG(H772/(10^Q772))))/100)</f>
        <v>-</v>
      </c>
      <c r="S772" s="3">
        <f>IF(F772="Intermed. Precision","---",IF(LOG(J772/2)&lt;0,10^(TRUNC(LOG(J772/2))-1), 10^(TRUNC(LOG(J772/2)))))</f>
        <v>1E-3</v>
      </c>
      <c r="T772" s="4">
        <f>2*SQRT(2)*J772</f>
        <v>1.9566348662946771E-2</v>
      </c>
      <c r="U772" s="22">
        <f>IF(F772="Repeatability",10*J772,"---")</f>
        <v>6.9177489113149998E-2</v>
      </c>
      <c r="V772" s="22" t="str">
        <f>IF(AND(U772&gt;H772,U772&lt;&gt;"---"),"x","")</f>
        <v/>
      </c>
      <c r="W772" s="52">
        <v>42423</v>
      </c>
    </row>
    <row r="773" spans="1:23" ht="25.5" customHeight="1">
      <c r="A773" s="65" t="s">
        <v>102</v>
      </c>
      <c r="B773" s="8" t="s">
        <v>335</v>
      </c>
      <c r="C773" s="61"/>
      <c r="D773" s="10" t="s">
        <v>174</v>
      </c>
      <c r="E773" s="3" t="s">
        <v>30</v>
      </c>
      <c r="F773" s="42" t="s">
        <v>23</v>
      </c>
      <c r="G773" s="22" t="s">
        <v>4</v>
      </c>
      <c r="H773" s="37">
        <v>8.6235714285714304E-2</v>
      </c>
      <c r="I773" s="3">
        <v>7</v>
      </c>
      <c r="J773" s="27">
        <v>6.8301234040305404E-3</v>
      </c>
      <c r="K773" s="27" t="str">
        <f>IF(OR(LEFT(G773,3)="SRM", LEFT(G773,3)="IRM", LEFT(G773,3)="CRM"),"", IF((J773*100/H773)&gt;5,"x",""))</f>
        <v>x</v>
      </c>
      <c r="L773" s="26">
        <f>2*J773</f>
        <v>1.3660246808061081E-2</v>
      </c>
      <c r="M773" s="20"/>
      <c r="N773" s="20"/>
      <c r="O773" s="58">
        <f>IF(F773="Repeatability","---", SQRT(L773^2+(N773*H773*0.01)^2)+ABS(M773)*0.01*H773)</f>
        <v>1.3660246808061081E-2</v>
      </c>
      <c r="P773" s="6">
        <f>IF(F773="Repeatability","---", O773*100/H773)</f>
        <v>15.840591014069004</v>
      </c>
      <c r="Q773" s="31">
        <f>IF(F773="Repeatability", "n/a",IF(E773="MG_P_KG",6,IF(E773="G_P_100G",2,"n/a")))</f>
        <v>6</v>
      </c>
      <c r="R773" s="34">
        <f>IF(Q773="n/a","-",2*(H773*2^(1-0.5*LOG(H773/(10^Q773))))/100)</f>
        <v>3.9905447681928566E-2</v>
      </c>
      <c r="S773" s="3">
        <f>IF(F773="Intermed. Precision","---",IF(LOG(J773/2)&lt;0,10^(TRUNC(LOG(J773/2))-1), 10^(TRUNC(LOG(J773/2)))))</f>
        <v>1E-3</v>
      </c>
      <c r="T773" s="4">
        <f>2*SQRT(2)*J773</f>
        <v>1.9318506301323764E-2</v>
      </c>
      <c r="U773" s="22" t="str">
        <f>IF(F773="Repeatability",10*J773,"---")</f>
        <v>---</v>
      </c>
      <c r="V773" s="22" t="str">
        <f>IF(AND(U773&gt;H773,U773&lt;&gt;"---"),"x","")</f>
        <v/>
      </c>
      <c r="W773" s="52">
        <v>42436</v>
      </c>
    </row>
    <row r="774" spans="1:23" ht="25.5" hidden="1" customHeight="1">
      <c r="A774" s="65" t="s">
        <v>103</v>
      </c>
      <c r="B774" s="8" t="s">
        <v>335</v>
      </c>
      <c r="C774" s="61"/>
      <c r="D774" s="10" t="s">
        <v>174</v>
      </c>
      <c r="E774" s="3" t="s">
        <v>30</v>
      </c>
      <c r="F774" s="42" t="s">
        <v>24</v>
      </c>
      <c r="G774" s="22" t="s">
        <v>25</v>
      </c>
      <c r="H774" s="37">
        <v>0.50719714285714301</v>
      </c>
      <c r="I774" s="3">
        <v>7</v>
      </c>
      <c r="J774" s="27">
        <v>1.6079514029614599E-2</v>
      </c>
      <c r="K774" s="27" t="str">
        <f>IF(OR(LEFT(G774,3)="SRM", LEFT(G774,3)="IRM", LEFT(G774,3)="CRM"),"", IF((J774*100/H774)&gt;5,"x",""))</f>
        <v/>
      </c>
      <c r="L774" s="26">
        <f>2*J774</f>
        <v>3.2159028059229197E-2</v>
      </c>
      <c r="M774" s="20"/>
      <c r="N774" s="20"/>
      <c r="O774" s="58" t="str">
        <f>IF(F774="Repeatability","---", SQRT(L774^2+(N774*H774*0.01)^2)+ABS(M774)*0.01*H774)</f>
        <v>---</v>
      </c>
      <c r="P774" s="6" t="str">
        <f>IF(F774="Repeatability","---", O774*100/H774)</f>
        <v>---</v>
      </c>
      <c r="Q774" s="31" t="str">
        <f>IF(F774="Repeatability", "n/a",IF(E774="MG_P_KG",6,IF(E774="G_P_100G",2,"n/a")))</f>
        <v>n/a</v>
      </c>
      <c r="R774" s="34" t="str">
        <f>IF(Q774="n/a","-",2*(H774*2^(1-0.5*LOG(H774/(10^Q774))))/100)</f>
        <v>-</v>
      </c>
      <c r="S774" s="3">
        <f>IF(F774="Intermed. Precision","---",IF(LOG(J774/2)&lt;0,10^(TRUNC(LOG(J774/2))-1), 10^(TRUNC(LOG(J774/2)))))</f>
        <v>1E-3</v>
      </c>
      <c r="T774" s="4">
        <f>2*SQRT(2)*J774</f>
        <v>4.5479733634098844E-2</v>
      </c>
      <c r="U774" s="22">
        <f>IF(F774="Repeatability",10*J774,"---")</f>
        <v>0.160795140296146</v>
      </c>
      <c r="V774" s="22" t="str">
        <f>IF(AND(U774&gt;H774,U774&lt;&gt;"---"),"x","")</f>
        <v/>
      </c>
      <c r="W774" s="52">
        <v>42444</v>
      </c>
    </row>
    <row r="775" spans="1:23" ht="25.5" hidden="1" customHeight="1">
      <c r="A775" s="65" t="s">
        <v>156</v>
      </c>
      <c r="B775" s="8" t="s">
        <v>335</v>
      </c>
      <c r="C775" s="61"/>
      <c r="D775" s="10" t="s">
        <v>174</v>
      </c>
      <c r="E775" s="3" t="s">
        <v>30</v>
      </c>
      <c r="F775" s="42" t="s">
        <v>24</v>
      </c>
      <c r="G775" s="22" t="s">
        <v>25</v>
      </c>
      <c r="H775" s="37">
        <v>1.0461428571428601E-2</v>
      </c>
      <c r="I775" s="3">
        <v>7</v>
      </c>
      <c r="J775" s="27">
        <v>2.4711622482432999E-3</v>
      </c>
      <c r="K775" s="27" t="str">
        <f>IF(OR(LEFT(G775,3)="SRM", LEFT(G775,3)="IRM", LEFT(G775,3)="CRM"),"", IF((J775*100/H775)&gt;5,"x",""))</f>
        <v>x</v>
      </c>
      <c r="L775" s="26">
        <f>2*J775</f>
        <v>4.9423244964865998E-3</v>
      </c>
      <c r="M775" s="20"/>
      <c r="N775" s="20"/>
      <c r="O775" s="58" t="str">
        <f>IF(F775="Repeatability","---", SQRT(L775^2+(N775*H775*0.01)^2)+ABS(M775)*0.01*H775)</f>
        <v>---</v>
      </c>
      <c r="P775" s="6" t="str">
        <f>IF(F775="Repeatability","---", O775*100/H775)</f>
        <v>---</v>
      </c>
      <c r="Q775" s="31" t="str">
        <f>IF(F775="Repeatability", "n/a",IF(E775="MG_P_KG",6,IF(E775="G_P_100G",2,"n/a")))</f>
        <v>n/a</v>
      </c>
      <c r="R775" s="34" t="str">
        <f>IF(Q775="n/a","-",2*(H775*2^(1-0.5*LOG(H775/(10^Q775))))/100)</f>
        <v>-</v>
      </c>
      <c r="S775" s="3">
        <f>IF(F775="Intermed. Precision","---",IF(LOG(J775/2)&lt;0,10^(TRUNC(LOG(J775/2))-1), 10^(TRUNC(LOG(J775/2)))))</f>
        <v>1E-3</v>
      </c>
      <c r="T775" s="4">
        <f>2*SQRT(2)*J775</f>
        <v>6.9895023325801282E-3</v>
      </c>
      <c r="U775" s="22">
        <f>IF(F775="Repeatability",10*J775,"---")</f>
        <v>2.4711622482432999E-2</v>
      </c>
      <c r="V775" s="22" t="str">
        <f>IF(AND(U775&gt;H775,U775&lt;&gt;"---"),"x","")</f>
        <v>x</v>
      </c>
      <c r="W775" s="52">
        <v>42471</v>
      </c>
    </row>
    <row r="776" spans="1:23" ht="25.5" customHeight="1">
      <c r="A776" s="65" t="s">
        <v>26</v>
      </c>
      <c r="B776" s="8" t="s">
        <v>336</v>
      </c>
      <c r="C776" s="61"/>
      <c r="D776" s="10" t="s">
        <v>174</v>
      </c>
      <c r="E776" s="3" t="s">
        <v>30</v>
      </c>
      <c r="F776" s="42" t="s">
        <v>23</v>
      </c>
      <c r="G776" s="22" t="s">
        <v>177</v>
      </c>
      <c r="H776" s="37">
        <v>0.10977001785714301</v>
      </c>
      <c r="I776" s="3">
        <v>560</v>
      </c>
      <c r="J776" s="27">
        <v>6.1678212012266503E-2</v>
      </c>
      <c r="K776" s="27" t="str">
        <f>IF(OR(LEFT(G776,3)="SRM", LEFT(G776,3)="IRM", LEFT(G776,3)="CRM"),"", IF((J776*100/H776)&gt;5,"x",""))</f>
        <v/>
      </c>
      <c r="L776" s="26">
        <f>2*J776</f>
        <v>0.12335642402453301</v>
      </c>
      <c r="M776" s="20"/>
      <c r="N776" s="20"/>
      <c r="O776" s="58">
        <f>IF(F776="Repeatability","---", SQRT(L776^2+(N776*H776*0.01)^2)+ABS(M776)*0.01*H776)</f>
        <v>0.12335642402453301</v>
      </c>
      <c r="P776" s="6">
        <f>IF(F776="Repeatability","---", O776*100/H776)</f>
        <v>112.37715583236184</v>
      </c>
      <c r="Q776" s="31">
        <f>IF(F776="Repeatability", "n/a",IF(E776="MG_P_KG",6,IF(E776="G_P_100G",2,"n/a")))</f>
        <v>6</v>
      </c>
      <c r="R776" s="34">
        <f>IF(Q776="n/a","-",2*(H776*2^(1-0.5*LOG(H776/(10^Q776))))/100)</f>
        <v>4.8984119029103004E-2</v>
      </c>
      <c r="S776" s="3">
        <f>IF(F776="Intermed. Precision","---",IF(LOG(J776/2)&lt;0,10^(TRUNC(LOG(J776/2))-1), 10^(TRUNC(LOG(J776/2)))))</f>
        <v>0.01</v>
      </c>
      <c r="T776" s="4">
        <f>2*SQRT(2)*J776</f>
        <v>0.17445232786134088</v>
      </c>
      <c r="U776" s="22" t="str">
        <f>IF(F776="Repeatability",10*J776,"---")</f>
        <v>---</v>
      </c>
      <c r="V776" s="22" t="str">
        <f>IF(AND(U776&gt;H776,U776&lt;&gt;"---"),"x","")</f>
        <v/>
      </c>
      <c r="W776" s="52">
        <v>42528</v>
      </c>
    </row>
    <row r="777" spans="1:23" ht="25.5" hidden="1" customHeight="1">
      <c r="A777" s="65" t="s">
        <v>67</v>
      </c>
      <c r="B777" s="8" t="s">
        <v>336</v>
      </c>
      <c r="C777" s="61"/>
      <c r="D777" s="10" t="s">
        <v>174</v>
      </c>
      <c r="E777" s="3" t="s">
        <v>30</v>
      </c>
      <c r="F777" s="42" t="s">
        <v>24</v>
      </c>
      <c r="G777" s="22" t="s">
        <v>25</v>
      </c>
      <c r="H777" s="37">
        <v>9.9781101449275406E-2</v>
      </c>
      <c r="I777" s="3">
        <v>345</v>
      </c>
      <c r="J777" s="27">
        <v>5.1468798343253996E-3</v>
      </c>
      <c r="K777" s="27" t="str">
        <f>IF(OR(LEFT(G777,3)="SRM", LEFT(G777,3)="IRM", LEFT(G777,3)="CRM"),"", IF((J777*100/H777)&gt;5,"x",""))</f>
        <v>x</v>
      </c>
      <c r="L777" s="26">
        <f>2*J777</f>
        <v>1.0293759668650799E-2</v>
      </c>
      <c r="M777" s="20"/>
      <c r="N777" s="20"/>
      <c r="O777" s="58" t="str">
        <f>IF(F777="Repeatability","---", SQRT(L777^2+(N777*H777*0.01)^2)+ABS(M777)*0.01*H777)</f>
        <v>---</v>
      </c>
      <c r="P777" s="6" t="str">
        <f>IF(F777="Repeatability","---", O777*100/H777)</f>
        <v>---</v>
      </c>
      <c r="Q777" s="31" t="str">
        <f>IF(F777="Repeatability", "n/a",IF(E777="MG_P_KG",6,IF(E777="G_P_100G",2,"n/a")))</f>
        <v>n/a</v>
      </c>
      <c r="R777" s="34" t="str">
        <f>IF(Q777="n/a","-",2*(H777*2^(1-0.5*LOG(H777/(10^Q777))))/100)</f>
        <v>-</v>
      </c>
      <c r="S777" s="3">
        <f>IF(F777="Intermed. Precision","---",IF(LOG(J777/2)&lt;0,10^(TRUNC(LOG(J777/2))-1), 10^(TRUNC(LOG(J777/2)))))</f>
        <v>1E-3</v>
      </c>
      <c r="T777" s="4">
        <f>2*SQRT(2)*J777</f>
        <v>1.4557574531215138E-2</v>
      </c>
      <c r="U777" s="22">
        <f>IF(F777="Repeatability",10*J777,"---")</f>
        <v>5.1468798343253998E-2</v>
      </c>
      <c r="V777" s="22" t="str">
        <f>IF(AND(U777&gt;H777,U777&lt;&gt;"---"),"x","")</f>
        <v/>
      </c>
      <c r="W777" s="52">
        <v>42508</v>
      </c>
    </row>
    <row r="778" spans="1:23" ht="25.5" hidden="1" customHeight="1">
      <c r="A778" s="65" t="s">
        <v>71</v>
      </c>
      <c r="B778" s="8" t="s">
        <v>336</v>
      </c>
      <c r="C778" s="61"/>
      <c r="D778" s="10" t="s">
        <v>174</v>
      </c>
      <c r="E778" s="3" t="s">
        <v>30</v>
      </c>
      <c r="F778" s="42" t="s">
        <v>24</v>
      </c>
      <c r="G778" s="22" t="s">
        <v>25</v>
      </c>
      <c r="H778" s="37">
        <v>6.7067272727272698E-2</v>
      </c>
      <c r="I778" s="3">
        <v>253</v>
      </c>
      <c r="J778" s="27">
        <v>4.7992826580251103E-3</v>
      </c>
      <c r="K778" s="27" t="str">
        <f>IF(OR(LEFT(G778,3)="SRM", LEFT(G778,3)="IRM", LEFT(G778,3)="CRM"),"", IF((J778*100/H778)&gt;5,"x",""))</f>
        <v>x</v>
      </c>
      <c r="L778" s="26">
        <f>2*J778</f>
        <v>9.5985653160502206E-3</v>
      </c>
      <c r="M778" s="20"/>
      <c r="N778" s="20"/>
      <c r="O778" s="58" t="str">
        <f>IF(F778="Repeatability","---", SQRT(L778^2+(N778*H778*0.01)^2)+ABS(M778)*0.01*H778)</f>
        <v>---</v>
      </c>
      <c r="P778" s="6" t="str">
        <f>IF(F778="Repeatability","---", O778*100/H778)</f>
        <v>---</v>
      </c>
      <c r="Q778" s="31" t="str">
        <f>IF(F778="Repeatability", "n/a",IF(E778="MG_P_KG",6,IF(E778="G_P_100G",2,"n/a")))</f>
        <v>n/a</v>
      </c>
      <c r="R778" s="34" t="str">
        <f>IF(Q778="n/a","-",2*(H778*2^(1-0.5*LOG(H778/(10^Q778))))/100)</f>
        <v>-</v>
      </c>
      <c r="S778" s="3">
        <f>IF(F778="Intermed. Precision","---",IF(LOG(J778/2)&lt;0,10^(TRUNC(LOG(J778/2))-1), 10^(TRUNC(LOG(J778/2)))))</f>
        <v>1E-3</v>
      </c>
      <c r="T778" s="4">
        <f>2*SQRT(2)*J778</f>
        <v>1.3574421249282216E-2</v>
      </c>
      <c r="U778" s="22">
        <f>IF(F778="Repeatability",10*J778,"---")</f>
        <v>4.7992826580251099E-2</v>
      </c>
      <c r="V778" s="22" t="str">
        <f>IF(AND(U778&gt;H778,U778&lt;&gt;"---"),"x","")</f>
        <v/>
      </c>
      <c r="W778" s="52">
        <v>42480</v>
      </c>
    </row>
    <row r="779" spans="1:23" ht="25.5" customHeight="1">
      <c r="A779" s="65" t="s">
        <v>26</v>
      </c>
      <c r="B779" s="8" t="s">
        <v>336</v>
      </c>
      <c r="C779" s="61"/>
      <c r="D779" s="10" t="s">
        <v>174</v>
      </c>
      <c r="E779" s="3" t="s">
        <v>30</v>
      </c>
      <c r="F779" s="42" t="s">
        <v>23</v>
      </c>
      <c r="G779" s="22" t="s">
        <v>124</v>
      </c>
      <c r="H779" s="37">
        <v>2.0683832335329298E-2</v>
      </c>
      <c r="I779" s="3">
        <v>167</v>
      </c>
      <c r="J779" s="27">
        <v>8.0413587337571403E-3</v>
      </c>
      <c r="K779" s="27" t="str">
        <f>IF(OR(LEFT(G779,3)="SRM", LEFT(G779,3)="IRM", LEFT(G779,3)="CRM"),"", IF((J779*100/H779)&gt;5,"x",""))</f>
        <v/>
      </c>
      <c r="L779" s="26">
        <f>2*J779</f>
        <v>1.6082717467514281E-2</v>
      </c>
      <c r="M779" s="20"/>
      <c r="N779" s="20"/>
      <c r="O779" s="58">
        <f>IF(F779="Repeatability","---", SQRT(L779^2+(N779*H779*0.01)^2)+ABS(M779)*0.01*H779)</f>
        <v>1.6082717467514281E-2</v>
      </c>
      <c r="P779" s="6">
        <f>IF(F779="Repeatability","---", O779*100/H779)</f>
        <v>77.755017574978012</v>
      </c>
      <c r="Q779" s="31">
        <f>IF(F779="Repeatability", "n/a",IF(E779="MG_P_KG",6,IF(E779="G_P_100G",2,"n/a")))</f>
        <v>6</v>
      </c>
      <c r="R779" s="34">
        <f>IF(Q779="n/a","-",2*(H779*2^(1-0.5*LOG(H779/(10^Q779))))/100)</f>
        <v>1.1865984647095587E-2</v>
      </c>
      <c r="S779" s="3">
        <f>IF(F779="Intermed. Precision","---",IF(LOG(J779/2)&lt;0,10^(TRUNC(LOG(J779/2))-1), 10^(TRUNC(LOG(J779/2)))))</f>
        <v>1E-3</v>
      </c>
      <c r="T779" s="4">
        <f>2*SQRT(2)*J779</f>
        <v>2.2744397162373375E-2</v>
      </c>
      <c r="U779" s="22" t="str">
        <f>IF(F779="Repeatability",10*J779,"---")</f>
        <v>---</v>
      </c>
      <c r="V779" s="22" t="str">
        <f>IF(AND(U779&gt;H779,U779&lt;&gt;"---"),"x","")</f>
        <v/>
      </c>
      <c r="W779" s="52">
        <v>42526</v>
      </c>
    </row>
    <row r="780" spans="1:23" ht="25.5" hidden="1" customHeight="1">
      <c r="A780" s="65" t="s">
        <v>69</v>
      </c>
      <c r="B780" s="8" t="s">
        <v>336</v>
      </c>
      <c r="C780" s="61"/>
      <c r="D780" s="10" t="s">
        <v>174</v>
      </c>
      <c r="E780" s="3" t="s">
        <v>30</v>
      </c>
      <c r="F780" s="42" t="s">
        <v>24</v>
      </c>
      <c r="G780" s="22" t="s">
        <v>25</v>
      </c>
      <c r="H780" s="37">
        <v>7.3254489795918407E-2</v>
      </c>
      <c r="I780" s="3">
        <v>147</v>
      </c>
      <c r="J780" s="27">
        <v>4.5341868069147797E-3</v>
      </c>
      <c r="K780" s="27" t="str">
        <f>IF(OR(LEFT(G780,3)="SRM", LEFT(G780,3)="IRM", LEFT(G780,3)="CRM"),"", IF((J780*100/H780)&gt;5,"x",""))</f>
        <v>x</v>
      </c>
      <c r="L780" s="26">
        <f>2*J780</f>
        <v>9.0683736138295595E-3</v>
      </c>
      <c r="M780" s="20"/>
      <c r="N780" s="20"/>
      <c r="O780" s="58" t="str">
        <f>IF(F780="Repeatability","---", SQRT(L780^2+(N780*H780*0.01)^2)+ABS(M780)*0.01*H780)</f>
        <v>---</v>
      </c>
      <c r="P780" s="6" t="str">
        <f>IF(F780="Repeatability","---", O780*100/H780)</f>
        <v>---</v>
      </c>
      <c r="Q780" s="31" t="str">
        <f>IF(F780="Repeatability", "n/a",IF(E780="MG_P_KG",6,IF(E780="G_P_100G",2,"n/a")))</f>
        <v>n/a</v>
      </c>
      <c r="R780" s="34" t="str">
        <f>IF(Q780="n/a","-",2*(H780*2^(1-0.5*LOG(H780/(10^Q780))))/100)</f>
        <v>-</v>
      </c>
      <c r="S780" s="3">
        <f>IF(F780="Intermed. Precision","---",IF(LOG(J780/2)&lt;0,10^(TRUNC(LOG(J780/2))-1), 10^(TRUNC(LOG(J780/2)))))</f>
        <v>1E-3</v>
      </c>
      <c r="T780" s="4">
        <f>2*SQRT(2)*J780</f>
        <v>1.282461695334408E-2</v>
      </c>
      <c r="U780" s="22">
        <f>IF(F780="Repeatability",10*J780,"---")</f>
        <v>4.5341868069147799E-2</v>
      </c>
      <c r="V780" s="22" t="str">
        <f>IF(AND(U780&gt;H780,U780&lt;&gt;"---"),"x","")</f>
        <v/>
      </c>
      <c r="W780" s="52">
        <v>42515</v>
      </c>
    </row>
    <row r="781" spans="1:23" ht="25.5" hidden="1" customHeight="1">
      <c r="A781" s="65" t="s">
        <v>82</v>
      </c>
      <c r="B781" s="8" t="s">
        <v>336</v>
      </c>
      <c r="C781" s="61"/>
      <c r="D781" s="10" t="s">
        <v>174</v>
      </c>
      <c r="E781" s="3" t="s">
        <v>30</v>
      </c>
      <c r="F781" s="42" t="s">
        <v>24</v>
      </c>
      <c r="G781" s="22" t="s">
        <v>25</v>
      </c>
      <c r="H781" s="37">
        <v>9.4784087591240906E-2</v>
      </c>
      <c r="I781" s="3">
        <v>137</v>
      </c>
      <c r="J781" s="27">
        <v>4.2352740153857203E-3</v>
      </c>
      <c r="K781" s="27" t="str">
        <f>IF(OR(LEFT(G781,3)="SRM", LEFT(G781,3)="IRM", LEFT(G781,3)="CRM"),"", IF((J781*100/H781)&gt;5,"x",""))</f>
        <v/>
      </c>
      <c r="L781" s="26">
        <f>2*J781</f>
        <v>8.4705480307714406E-3</v>
      </c>
      <c r="M781" s="20"/>
      <c r="N781" s="20"/>
      <c r="O781" s="58" t="str">
        <f>IF(F781="Repeatability","---", SQRT(L781^2+(N781*H781*0.01)^2)+ABS(M781)*0.01*H781)</f>
        <v>---</v>
      </c>
      <c r="P781" s="6" t="str">
        <f>IF(F781="Repeatability","---", O781*100/H781)</f>
        <v>---</v>
      </c>
      <c r="Q781" s="31" t="str">
        <f>IF(F781="Repeatability", "n/a",IF(E781="MG_P_KG",6,IF(E781="G_P_100G",2,"n/a")))</f>
        <v>n/a</v>
      </c>
      <c r="R781" s="34" t="str">
        <f>IF(Q781="n/a","-",2*(H781*2^(1-0.5*LOG(H781/(10^Q781))))/100)</f>
        <v>-</v>
      </c>
      <c r="S781" s="3">
        <f>IF(F781="Intermed. Precision","---",IF(LOG(J781/2)&lt;0,10^(TRUNC(LOG(J781/2))-1), 10^(TRUNC(LOG(J781/2)))))</f>
        <v>1E-3</v>
      </c>
      <c r="T781" s="4">
        <f>2*SQRT(2)*J781</f>
        <v>1.1979163905849684E-2</v>
      </c>
      <c r="U781" s="22">
        <f>IF(F781="Repeatability",10*J781,"---")</f>
        <v>4.2352740153857205E-2</v>
      </c>
      <c r="V781" s="22" t="str">
        <f>IF(AND(U781&gt;H781,U781&lt;&gt;"---"),"x","")</f>
        <v/>
      </c>
      <c r="W781" s="52">
        <v>42521</v>
      </c>
    </row>
    <row r="782" spans="1:23" ht="25.5" customHeight="1">
      <c r="A782" s="65" t="s">
        <v>67</v>
      </c>
      <c r="B782" s="8" t="s">
        <v>336</v>
      </c>
      <c r="C782" s="61"/>
      <c r="D782" s="10" t="s">
        <v>174</v>
      </c>
      <c r="E782" s="3" t="s">
        <v>30</v>
      </c>
      <c r="F782" s="42" t="s">
        <v>23</v>
      </c>
      <c r="G782" s="22" t="s">
        <v>4</v>
      </c>
      <c r="H782" s="37">
        <v>8.8435740740740704E-2</v>
      </c>
      <c r="I782" s="3">
        <v>108</v>
      </c>
      <c r="J782" s="27">
        <v>1.5282413079649299E-2</v>
      </c>
      <c r="K782" s="27" t="str">
        <f>IF(OR(LEFT(G782,3)="SRM", LEFT(G782,3)="IRM", LEFT(G782,3)="CRM"),"", IF((J782*100/H782)&gt;5,"x",""))</f>
        <v>x</v>
      </c>
      <c r="L782" s="26">
        <f>2*J782</f>
        <v>3.0564826159298598E-2</v>
      </c>
      <c r="M782" s="20"/>
      <c r="N782" s="20"/>
      <c r="O782" s="58">
        <f>IF(F782="Repeatability","---", SQRT(L782^2+(N782*H782*0.01)^2)+ABS(M782)*0.01*H782)</f>
        <v>3.0564826159298598E-2</v>
      </c>
      <c r="P782" s="6">
        <f>IF(F782="Repeatability","---", O782*100/H782)</f>
        <v>34.561621696484472</v>
      </c>
      <c r="Q782" s="31">
        <f>IF(F782="Repeatability", "n/a",IF(E782="MG_P_KG",6,IF(E782="G_P_100G",2,"n/a")))</f>
        <v>6</v>
      </c>
      <c r="R782" s="34">
        <f>IF(Q782="n/a","-",2*(H782*2^(1-0.5*LOG(H782/(10^Q782))))/100)</f>
        <v>4.0768629091427658E-2</v>
      </c>
      <c r="S782" s="3">
        <f>IF(F782="Intermed. Precision","---",IF(LOG(J782/2)&lt;0,10^(TRUNC(LOG(J782/2))-1), 10^(TRUNC(LOG(J782/2)))))</f>
        <v>1E-3</v>
      </c>
      <c r="T782" s="4">
        <f>2*SQRT(2)*J782</f>
        <v>4.3225191686056041E-2</v>
      </c>
      <c r="U782" s="22" t="str">
        <f>IF(F782="Repeatability",10*J782,"---")</f>
        <v>---</v>
      </c>
      <c r="V782" s="22" t="str">
        <f>IF(AND(U782&gt;H782,U782&lt;&gt;"---"),"x","")</f>
        <v/>
      </c>
      <c r="W782" s="52">
        <v>42507</v>
      </c>
    </row>
    <row r="783" spans="1:23" ht="25.5" hidden="1" customHeight="1">
      <c r="A783" s="65" t="s">
        <v>122</v>
      </c>
      <c r="B783" s="8" t="s">
        <v>336</v>
      </c>
      <c r="C783" s="61"/>
      <c r="D783" s="10" t="s">
        <v>174</v>
      </c>
      <c r="E783" s="3" t="s">
        <v>30</v>
      </c>
      <c r="F783" s="42" t="s">
        <v>24</v>
      </c>
      <c r="G783" s="22" t="s">
        <v>25</v>
      </c>
      <c r="H783" s="37">
        <v>0.13634026666666699</v>
      </c>
      <c r="I783" s="3">
        <v>75</v>
      </c>
      <c r="J783" s="27">
        <v>6.9168343433490802E-3</v>
      </c>
      <c r="K783" s="27" t="str">
        <f>IF(OR(LEFT(G783,3)="SRM", LEFT(G783,3)="IRM", LEFT(G783,3)="CRM"),"", IF((J783*100/H783)&gt;5,"x",""))</f>
        <v>x</v>
      </c>
      <c r="L783" s="26">
        <f>2*J783</f>
        <v>1.383366868669816E-2</v>
      </c>
      <c r="M783" s="20"/>
      <c r="N783" s="20"/>
      <c r="O783" s="58" t="str">
        <f>IF(F783="Repeatability","---", SQRT(L783^2+(N783*H783*0.01)^2)+ABS(M783)*0.01*H783)</f>
        <v>---</v>
      </c>
      <c r="P783" s="6" t="str">
        <f>IF(F783="Repeatability","---", O783*100/H783)</f>
        <v>---</v>
      </c>
      <c r="Q783" s="31" t="str">
        <f>IF(F783="Repeatability", "n/a",IF(E783="MG_P_KG",6,IF(E783="G_P_100G",2,"n/a")))</f>
        <v>n/a</v>
      </c>
      <c r="R783" s="34" t="str">
        <f>IF(Q783="n/a","-",2*(H783*2^(1-0.5*LOG(H783/(10^Q783))))/100)</f>
        <v>-</v>
      </c>
      <c r="S783" s="3">
        <f>IF(F783="Intermed. Precision","---",IF(LOG(J783/2)&lt;0,10^(TRUNC(LOG(J783/2))-1), 10^(TRUNC(LOG(J783/2)))))</f>
        <v>1E-3</v>
      </c>
      <c r="T783" s="4">
        <f>2*SQRT(2)*J783</f>
        <v>1.9563761874104541E-2</v>
      </c>
      <c r="U783" s="22">
        <f>IF(F783="Repeatability",10*J783,"---")</f>
        <v>6.9168343433490806E-2</v>
      </c>
      <c r="V783" s="22" t="str">
        <f>IF(AND(U783&gt;H783,U783&lt;&gt;"---"),"x","")</f>
        <v/>
      </c>
      <c r="W783" s="52">
        <v>42519</v>
      </c>
    </row>
    <row r="784" spans="1:23" ht="25.5" hidden="1" customHeight="1">
      <c r="A784" s="65" t="s">
        <v>64</v>
      </c>
      <c r="B784" s="8" t="s">
        <v>336</v>
      </c>
      <c r="C784" s="61"/>
      <c r="D784" s="10" t="s">
        <v>174</v>
      </c>
      <c r="E784" s="3" t="s">
        <v>30</v>
      </c>
      <c r="F784" s="42" t="s">
        <v>24</v>
      </c>
      <c r="G784" s="22" t="s">
        <v>25</v>
      </c>
      <c r="H784" s="37">
        <v>7.2217611940298507E-2</v>
      </c>
      <c r="I784" s="3">
        <v>67</v>
      </c>
      <c r="J784" s="27">
        <v>3.9190818106804E-3</v>
      </c>
      <c r="K784" s="27" t="str">
        <f>IF(OR(LEFT(G784,3)="SRM", LEFT(G784,3)="IRM", LEFT(G784,3)="CRM"),"", IF((J784*100/H784)&gt;5,"x",""))</f>
        <v>x</v>
      </c>
      <c r="L784" s="26">
        <f>2*J784</f>
        <v>7.8381636213608E-3</v>
      </c>
      <c r="M784" s="20"/>
      <c r="N784" s="20"/>
      <c r="O784" s="58" t="str">
        <f>IF(F784="Repeatability","---", SQRT(L784^2+(N784*H784*0.01)^2)+ABS(M784)*0.01*H784)</f>
        <v>---</v>
      </c>
      <c r="P784" s="6" t="str">
        <f>IF(F784="Repeatability","---", O784*100/H784)</f>
        <v>---</v>
      </c>
      <c r="Q784" s="31" t="str">
        <f>IF(F784="Repeatability", "n/a",IF(E784="MG_P_KG",6,IF(E784="G_P_100G",2,"n/a")))</f>
        <v>n/a</v>
      </c>
      <c r="R784" s="34" t="str">
        <f>IF(Q784="n/a","-",2*(H784*2^(1-0.5*LOG(H784/(10^Q784))))/100)</f>
        <v>-</v>
      </c>
      <c r="S784" s="3">
        <f>IF(F784="Intermed. Precision","---",IF(LOG(J784/2)&lt;0,10^(TRUNC(LOG(J784/2))-1), 10^(TRUNC(LOG(J784/2)))))</f>
        <v>1E-3</v>
      </c>
      <c r="T784" s="4">
        <f>2*SQRT(2)*J784</f>
        <v>1.1084837297427857E-2</v>
      </c>
      <c r="U784" s="22">
        <f>IF(F784="Repeatability",10*J784,"---")</f>
        <v>3.9190818106803998E-2</v>
      </c>
      <c r="V784" s="22" t="str">
        <f>IF(AND(U784&gt;H784,U784&lt;&gt;"---"),"x","")</f>
        <v/>
      </c>
      <c r="W784" s="52">
        <v>42494</v>
      </c>
    </row>
    <row r="785" spans="1:23" ht="25.5" hidden="1" customHeight="1">
      <c r="A785" s="65" t="s">
        <v>142</v>
      </c>
      <c r="B785" s="8" t="s">
        <v>336</v>
      </c>
      <c r="C785" s="61"/>
      <c r="D785" s="10" t="s">
        <v>174</v>
      </c>
      <c r="E785" s="3" t="s">
        <v>30</v>
      </c>
      <c r="F785" s="42" t="s">
        <v>24</v>
      </c>
      <c r="G785" s="22" t="s">
        <v>25</v>
      </c>
      <c r="H785" s="37">
        <v>7.2389999999999996E-2</v>
      </c>
      <c r="I785" s="3">
        <v>66</v>
      </c>
      <c r="J785" s="27">
        <v>3.9690668508689398E-3</v>
      </c>
      <c r="K785" s="27" t="str">
        <f>IF(OR(LEFT(G785,3)="SRM", LEFT(G785,3)="IRM", LEFT(G785,3)="CRM"),"", IF((J785*100/H785)&gt;5,"x",""))</f>
        <v>x</v>
      </c>
      <c r="L785" s="26">
        <f>2*J785</f>
        <v>7.9381337017378796E-3</v>
      </c>
      <c r="M785" s="20"/>
      <c r="N785" s="20"/>
      <c r="O785" s="58" t="str">
        <f>IF(F785="Repeatability","---", SQRT(L785^2+(N785*H785*0.01)^2)+ABS(M785)*0.01*H785)</f>
        <v>---</v>
      </c>
      <c r="P785" s="6" t="str">
        <f>IF(F785="Repeatability","---", O785*100/H785)</f>
        <v>---</v>
      </c>
      <c r="Q785" s="31" t="str">
        <f>IF(F785="Repeatability", "n/a",IF(E785="MG_P_KG",6,IF(E785="G_P_100G",2,"n/a")))</f>
        <v>n/a</v>
      </c>
      <c r="R785" s="34" t="str">
        <f>IF(Q785="n/a","-",2*(H785*2^(1-0.5*LOG(H785/(10^Q785))))/100)</f>
        <v>-</v>
      </c>
      <c r="S785" s="3">
        <f>IF(F785="Intermed. Precision","---",IF(LOG(J785/2)&lt;0,10^(TRUNC(LOG(J785/2))-1), 10^(TRUNC(LOG(J785/2)))))</f>
        <v>1E-3</v>
      </c>
      <c r="T785" s="4">
        <f>2*SQRT(2)*J785</f>
        <v>1.1226216340928652E-2</v>
      </c>
      <c r="U785" s="22">
        <f>IF(F785="Repeatability",10*J785,"---")</f>
        <v>3.9690668508689395E-2</v>
      </c>
      <c r="V785" s="22" t="str">
        <f>IF(AND(U785&gt;H785,U785&lt;&gt;"---"),"x","")</f>
        <v/>
      </c>
      <c r="W785" s="52">
        <v>42509</v>
      </c>
    </row>
    <row r="786" spans="1:23" ht="25.5" hidden="1" customHeight="1">
      <c r="A786" s="65" t="s">
        <v>52</v>
      </c>
      <c r="B786" s="8" t="s">
        <v>336</v>
      </c>
      <c r="C786" s="61"/>
      <c r="D786" s="10" t="s">
        <v>174</v>
      </c>
      <c r="E786" s="3" t="s">
        <v>30</v>
      </c>
      <c r="F786" s="42" t="s">
        <v>24</v>
      </c>
      <c r="G786" s="22" t="s">
        <v>25</v>
      </c>
      <c r="H786" s="37">
        <v>6.7415692307692301E-2</v>
      </c>
      <c r="I786" s="3">
        <v>65</v>
      </c>
      <c r="J786" s="27">
        <v>3.9338278480967499E-3</v>
      </c>
      <c r="K786" s="27" t="str">
        <f>IF(OR(LEFT(G786,3)="SRM", LEFT(G786,3)="IRM", LEFT(G786,3)="CRM"),"", IF((J786*100/H786)&gt;5,"x",""))</f>
        <v>x</v>
      </c>
      <c r="L786" s="26">
        <f>2*J786</f>
        <v>7.8676556961934999E-3</v>
      </c>
      <c r="M786" s="20"/>
      <c r="N786" s="20"/>
      <c r="O786" s="58" t="str">
        <f>IF(F786="Repeatability","---", SQRT(L786^2+(N786*H786*0.01)^2)+ABS(M786)*0.01*H786)</f>
        <v>---</v>
      </c>
      <c r="P786" s="6" t="str">
        <f>IF(F786="Repeatability","---", O786*100/H786)</f>
        <v>---</v>
      </c>
      <c r="Q786" s="31" t="str">
        <f>IF(F786="Repeatability", "n/a",IF(E786="MG_P_KG",6,IF(E786="G_P_100G",2,"n/a")))</f>
        <v>n/a</v>
      </c>
      <c r="R786" s="34" t="str">
        <f>IF(Q786="n/a","-",2*(H786*2^(1-0.5*LOG(H786/(10^Q786))))/100)</f>
        <v>-</v>
      </c>
      <c r="S786" s="3">
        <f>IF(F786="Intermed. Precision","---",IF(LOG(J786/2)&lt;0,10^(TRUNC(LOG(J786/2))-1), 10^(TRUNC(LOG(J786/2)))))</f>
        <v>1E-3</v>
      </c>
      <c r="T786" s="4">
        <f>2*SQRT(2)*J786</f>
        <v>1.1126545389638783E-2</v>
      </c>
      <c r="U786" s="22">
        <f>IF(F786="Repeatability",10*J786,"---")</f>
        <v>3.9338278480967499E-2</v>
      </c>
      <c r="V786" s="22" t="str">
        <f>IF(AND(U786&gt;H786,U786&lt;&gt;"---"),"x","")</f>
        <v/>
      </c>
      <c r="W786" s="52">
        <v>42517</v>
      </c>
    </row>
    <row r="787" spans="1:23" ht="25.5" customHeight="1">
      <c r="A787" s="65" t="s">
        <v>82</v>
      </c>
      <c r="B787" s="8" t="s">
        <v>336</v>
      </c>
      <c r="C787" s="61"/>
      <c r="D787" s="10" t="s">
        <v>174</v>
      </c>
      <c r="E787" s="3" t="s">
        <v>30</v>
      </c>
      <c r="F787" s="42" t="s">
        <v>23</v>
      </c>
      <c r="G787" s="22" t="s">
        <v>4</v>
      </c>
      <c r="H787" s="37">
        <v>7.7037460317460296E-2</v>
      </c>
      <c r="I787" s="3">
        <v>63</v>
      </c>
      <c r="J787" s="27">
        <v>9.2120110949074803E-3</v>
      </c>
      <c r="K787" s="27" t="str">
        <f>IF(OR(LEFT(G787,3)="SRM", LEFT(G787,3)="IRM", LEFT(G787,3)="CRM"),"", IF((J787*100/H787)&gt;5,"x",""))</f>
        <v>x</v>
      </c>
      <c r="L787" s="26">
        <f>2*J787</f>
        <v>1.8424022189814961E-2</v>
      </c>
      <c r="M787" s="20"/>
      <c r="N787" s="20"/>
      <c r="O787" s="58">
        <f>IF(F787="Repeatability","---", SQRT(L787^2+(N787*H787*0.01)^2)+ABS(M787)*0.01*H787)</f>
        <v>1.8424022189814961E-2</v>
      </c>
      <c r="P787" s="6">
        <f>IF(F787="Repeatability","---", O787*100/H787)</f>
        <v>23.915666630094261</v>
      </c>
      <c r="Q787" s="31">
        <f>IF(F787="Repeatability", "n/a",IF(E787="MG_P_KG",6,IF(E787="G_P_100G",2,"n/a")))</f>
        <v>6</v>
      </c>
      <c r="R787" s="34">
        <f>IF(Q787="n/a","-",2*(H787*2^(1-0.5*LOG(H787/(10^Q787))))/100)</f>
        <v>3.6259347778025412E-2</v>
      </c>
      <c r="S787" s="3">
        <f>IF(F787="Intermed. Precision","---",IF(LOG(J787/2)&lt;0,10^(TRUNC(LOG(J787/2))-1), 10^(TRUNC(LOG(J787/2)))))</f>
        <v>1E-3</v>
      </c>
      <c r="T787" s="4">
        <f>2*SQRT(2)*J787</f>
        <v>2.6055502054299167E-2</v>
      </c>
      <c r="U787" s="22" t="str">
        <f>IF(F787="Repeatability",10*J787,"---")</f>
        <v>---</v>
      </c>
      <c r="V787" s="22" t="str">
        <f>IF(AND(U787&gt;H787,U787&lt;&gt;"---"),"x","")</f>
        <v/>
      </c>
      <c r="W787" s="52">
        <v>42520</v>
      </c>
    </row>
    <row r="788" spans="1:23" ht="25.5" hidden="1" customHeight="1">
      <c r="A788" s="65" t="s">
        <v>61</v>
      </c>
      <c r="B788" s="8" t="s">
        <v>336</v>
      </c>
      <c r="C788" s="61"/>
      <c r="D788" s="10" t="s">
        <v>174</v>
      </c>
      <c r="E788" s="3" t="s">
        <v>30</v>
      </c>
      <c r="F788" s="42" t="s">
        <v>24</v>
      </c>
      <c r="G788" s="22" t="s">
        <v>25</v>
      </c>
      <c r="H788" s="37">
        <v>0.11805400000000001</v>
      </c>
      <c r="I788" s="3">
        <v>55</v>
      </c>
      <c r="J788" s="27">
        <v>6.9160016036593098E-3</v>
      </c>
      <c r="K788" s="27" t="str">
        <f>IF(OR(LEFT(G788,3)="SRM", LEFT(G788,3)="IRM", LEFT(G788,3)="CRM"),"", IF((J788*100/H788)&gt;5,"x",""))</f>
        <v>x</v>
      </c>
      <c r="L788" s="26">
        <f>2*J788</f>
        <v>1.383200320731862E-2</v>
      </c>
      <c r="M788" s="20"/>
      <c r="N788" s="20"/>
      <c r="O788" s="58" t="str">
        <f>IF(F788="Repeatability","---", SQRT(L788^2+(N788*H788*0.01)^2)+ABS(M788)*0.01*H788)</f>
        <v>---</v>
      </c>
      <c r="P788" s="6" t="str">
        <f>IF(F788="Repeatability","---", O788*100/H788)</f>
        <v>---</v>
      </c>
      <c r="Q788" s="31" t="str">
        <f>IF(F788="Repeatability", "n/a",IF(E788="MG_P_KG",6,IF(E788="G_P_100G",2,"n/a")))</f>
        <v>n/a</v>
      </c>
      <c r="R788" s="34" t="str">
        <f>IF(Q788="n/a","-",2*(H788*2^(1-0.5*LOG(H788/(10^Q788))))/100)</f>
        <v>-</v>
      </c>
      <c r="S788" s="3">
        <f>IF(F788="Intermed. Precision","---",IF(LOG(J788/2)&lt;0,10^(TRUNC(LOG(J788/2))-1), 10^(TRUNC(LOG(J788/2)))))</f>
        <v>1E-3</v>
      </c>
      <c r="T788" s="4">
        <f>2*SQRT(2)*J788</f>
        <v>1.9561406530578144E-2</v>
      </c>
      <c r="U788" s="22">
        <f>IF(F788="Repeatability",10*J788,"---")</f>
        <v>6.9160016036593094E-2</v>
      </c>
      <c r="V788" s="22" t="str">
        <f>IF(AND(U788&gt;H788,U788&lt;&gt;"---"),"x","")</f>
        <v/>
      </c>
      <c r="W788" s="52">
        <v>42481</v>
      </c>
    </row>
    <row r="789" spans="1:23" ht="25.5" customHeight="1">
      <c r="A789" s="65" t="s">
        <v>64</v>
      </c>
      <c r="B789" s="8" t="s">
        <v>336</v>
      </c>
      <c r="C789" s="61"/>
      <c r="D789" s="10" t="s">
        <v>174</v>
      </c>
      <c r="E789" s="3" t="s">
        <v>30</v>
      </c>
      <c r="F789" s="42" t="s">
        <v>23</v>
      </c>
      <c r="G789" s="22" t="s">
        <v>4</v>
      </c>
      <c r="H789" s="37">
        <v>9.3912884615384606E-2</v>
      </c>
      <c r="I789" s="3">
        <v>52</v>
      </c>
      <c r="J789" s="27">
        <v>2.4661124713106299E-2</v>
      </c>
      <c r="K789" s="27" t="str">
        <f>IF(OR(LEFT(G789,3)="SRM", LEFT(G789,3)="IRM", LEFT(G789,3)="CRM"),"", IF((J789*100/H789)&gt;5,"x",""))</f>
        <v>x</v>
      </c>
      <c r="L789" s="26">
        <f>2*J789</f>
        <v>4.9322249426212598E-2</v>
      </c>
      <c r="M789" s="20"/>
      <c r="N789" s="20"/>
      <c r="O789" s="58">
        <f>IF(F789="Repeatability","---", SQRT(L789^2+(N789*H789*0.01)^2)+ABS(M789)*0.01*H789)</f>
        <v>4.9322249426212598E-2</v>
      </c>
      <c r="P789" s="6">
        <f>IF(F789="Repeatability","---", O789*100/H789)</f>
        <v>52.519150730178652</v>
      </c>
      <c r="Q789" s="31">
        <f>IF(F789="Repeatability", "n/a",IF(E789="MG_P_KG",6,IF(E789="G_P_100G",2,"n/a")))</f>
        <v>6</v>
      </c>
      <c r="R789" s="34">
        <f>IF(Q789="n/a","-",2*(H789*2^(1-0.5*LOG(H789/(10^Q789))))/100)</f>
        <v>4.2903767061417922E-2</v>
      </c>
      <c r="S789" s="3">
        <f>IF(F789="Intermed. Precision","---",IF(LOG(J789/2)&lt;0,10^(TRUNC(LOG(J789/2))-1), 10^(TRUNC(LOG(J789/2)))))</f>
        <v>0.01</v>
      </c>
      <c r="T789" s="4">
        <f>2*SQRT(2)*J789</f>
        <v>6.9752194065298465E-2</v>
      </c>
      <c r="U789" s="22" t="str">
        <f>IF(F789="Repeatability",10*J789,"---")</f>
        <v>---</v>
      </c>
      <c r="V789" s="22" t="str">
        <f>IF(AND(U789&gt;H789,U789&lt;&gt;"---"),"x","")</f>
        <v/>
      </c>
      <c r="W789" s="52">
        <v>42493</v>
      </c>
    </row>
    <row r="790" spans="1:23" ht="25.5" hidden="1" customHeight="1">
      <c r="A790" s="65" t="s">
        <v>58</v>
      </c>
      <c r="B790" s="8" t="s">
        <v>336</v>
      </c>
      <c r="C790" s="61"/>
      <c r="D790" s="10" t="s">
        <v>174</v>
      </c>
      <c r="E790" s="3" t="s">
        <v>30</v>
      </c>
      <c r="F790" s="42" t="s">
        <v>24</v>
      </c>
      <c r="G790" s="22" t="s">
        <v>25</v>
      </c>
      <c r="H790" s="37">
        <v>6.2752000000000002E-2</v>
      </c>
      <c r="I790" s="3">
        <v>50</v>
      </c>
      <c r="J790" s="27">
        <v>5.1156609543635701E-3</v>
      </c>
      <c r="K790" s="27" t="str">
        <f>IF(OR(LEFT(G790,3)="SRM", LEFT(G790,3)="IRM", LEFT(G790,3)="CRM"),"", IF((J790*100/H790)&gt;5,"x",""))</f>
        <v>x</v>
      </c>
      <c r="L790" s="26">
        <f>2*J790</f>
        <v>1.023132190872714E-2</v>
      </c>
      <c r="M790" s="20"/>
      <c r="N790" s="20"/>
      <c r="O790" s="58" t="str">
        <f>IF(F790="Repeatability","---", SQRT(L790^2+(N790*H790*0.01)^2)+ABS(M790)*0.01*H790)</f>
        <v>---</v>
      </c>
      <c r="P790" s="6" t="str">
        <f>IF(F790="Repeatability","---", O790*100/H790)</f>
        <v>---</v>
      </c>
      <c r="Q790" s="31" t="str">
        <f>IF(F790="Repeatability", "n/a",IF(E790="MG_P_KG",6,IF(E790="G_P_100G",2,"n/a")))</f>
        <v>n/a</v>
      </c>
      <c r="R790" s="34" t="str">
        <f>IF(Q790="n/a","-",2*(H790*2^(1-0.5*LOG(H790/(10^Q790))))/100)</f>
        <v>-</v>
      </c>
      <c r="S790" s="3">
        <f>IF(F790="Intermed. Precision","---",IF(LOG(J790/2)&lt;0,10^(TRUNC(LOG(J790/2))-1), 10^(TRUNC(LOG(J790/2)))))</f>
        <v>1E-3</v>
      </c>
      <c r="T790" s="4">
        <f>2*SQRT(2)*J790</f>
        <v>1.4469274204326905E-2</v>
      </c>
      <c r="U790" s="22">
        <f>IF(F790="Repeatability",10*J790,"---")</f>
        <v>5.1156609543635698E-2</v>
      </c>
      <c r="V790" s="22" t="str">
        <f>IF(AND(U790&gt;H790,U790&lt;&gt;"---"),"x","")</f>
        <v/>
      </c>
      <c r="W790" s="52">
        <v>42486</v>
      </c>
    </row>
    <row r="791" spans="1:23" ht="25.5" hidden="1" customHeight="1">
      <c r="A791" s="65" t="s">
        <v>31</v>
      </c>
      <c r="B791" s="8" t="s">
        <v>336</v>
      </c>
      <c r="C791" s="61"/>
      <c r="D791" s="10" t="s">
        <v>174</v>
      </c>
      <c r="E791" s="3" t="s">
        <v>30</v>
      </c>
      <c r="F791" s="42" t="s">
        <v>24</v>
      </c>
      <c r="G791" s="22" t="s">
        <v>25</v>
      </c>
      <c r="H791" s="37">
        <v>1.23375510204082E-2</v>
      </c>
      <c r="I791" s="3">
        <v>49</v>
      </c>
      <c r="J791" s="27">
        <v>4.40876909102293E-4</v>
      </c>
      <c r="K791" s="27" t="str">
        <f>IF(OR(LEFT(G791,3)="SRM", LEFT(G791,3)="IRM", LEFT(G791,3)="CRM"),"", IF((J791*100/H791)&gt;5,"x",""))</f>
        <v/>
      </c>
      <c r="L791" s="26">
        <f>2*J791</f>
        <v>8.8175381820458599E-4</v>
      </c>
      <c r="M791" s="20"/>
      <c r="N791" s="20"/>
      <c r="O791" s="58" t="str">
        <f>IF(F791="Repeatability","---", SQRT(L791^2+(N791*H791*0.01)^2)+ABS(M791)*0.01*H791)</f>
        <v>---</v>
      </c>
      <c r="P791" s="6" t="str">
        <f>IF(F791="Repeatability","---", O791*100/H791)</f>
        <v>---</v>
      </c>
      <c r="Q791" s="31" t="str">
        <f>IF(F791="Repeatability", "n/a",IF(E791="MG_P_KG",6,IF(E791="G_P_100G",2,"n/a")))</f>
        <v>n/a</v>
      </c>
      <c r="R791" s="34" t="str">
        <f>IF(Q791="n/a","-",2*(H791*2^(1-0.5*LOG(H791/(10^Q791))))/100)</f>
        <v>-</v>
      </c>
      <c r="S791" s="3">
        <f>IF(F791="Intermed. Precision","---",IF(LOG(J791/2)&lt;0,10^(TRUNC(LOG(J791/2))-1), 10^(TRUNC(LOG(J791/2)))))</f>
        <v>1E-4</v>
      </c>
      <c r="T791" s="4">
        <f>2*SQRT(2)*J791</f>
        <v>1.2469882083791862E-3</v>
      </c>
      <c r="U791" s="22">
        <f>IF(F791="Repeatability",10*J791,"---")</f>
        <v>4.4087690910229304E-3</v>
      </c>
      <c r="V791" s="22" t="str">
        <f>IF(AND(U791&gt;H791,U791&lt;&gt;"---"),"x","")</f>
        <v/>
      </c>
      <c r="W791" s="52">
        <v>42491</v>
      </c>
    </row>
    <row r="792" spans="1:23" ht="25.5" hidden="1" customHeight="1">
      <c r="A792" s="65" t="s">
        <v>29</v>
      </c>
      <c r="B792" s="8" t="s">
        <v>336</v>
      </c>
      <c r="C792" s="61"/>
      <c r="D792" s="10" t="s">
        <v>174</v>
      </c>
      <c r="E792" s="3" t="s">
        <v>30</v>
      </c>
      <c r="F792" s="42" t="s">
        <v>24</v>
      </c>
      <c r="G792" s="22" t="s">
        <v>25</v>
      </c>
      <c r="H792" s="37">
        <v>4.0189374999999999E-2</v>
      </c>
      <c r="I792" s="3">
        <v>48</v>
      </c>
      <c r="J792" s="27">
        <v>2.6885962880283799E-3</v>
      </c>
      <c r="K792" s="27" t="str">
        <f>IF(OR(LEFT(G792,3)="SRM", LEFT(G792,3)="IRM", LEFT(G792,3)="CRM"),"", IF((J792*100/H792)&gt;5,"x",""))</f>
        <v>x</v>
      </c>
      <c r="L792" s="26">
        <f>2*J792</f>
        <v>5.3771925760567598E-3</v>
      </c>
      <c r="M792" s="20"/>
      <c r="N792" s="20"/>
      <c r="O792" s="58" t="str">
        <f>IF(F792="Repeatability","---", SQRT(L792^2+(N792*H792*0.01)^2)+ABS(M792)*0.01*H792)</f>
        <v>---</v>
      </c>
      <c r="P792" s="6" t="str">
        <f>IF(F792="Repeatability","---", O792*100/H792)</f>
        <v>---</v>
      </c>
      <c r="Q792" s="31" t="str">
        <f>IF(F792="Repeatability", "n/a",IF(E792="MG_P_KG",6,IF(E792="G_P_100G",2,"n/a")))</f>
        <v>n/a</v>
      </c>
      <c r="R792" s="34" t="str">
        <f>IF(Q792="n/a","-",2*(H792*2^(1-0.5*LOG(H792/(10^Q792))))/100)</f>
        <v>-</v>
      </c>
      <c r="S792" s="3">
        <f>IF(F792="Intermed. Precision","---",IF(LOG(J792/2)&lt;0,10^(TRUNC(LOG(J792/2))-1), 10^(TRUNC(LOG(J792/2)))))</f>
        <v>1E-3</v>
      </c>
      <c r="T792" s="4">
        <f>2*SQRT(2)*J792</f>
        <v>7.6044986685513908E-3</v>
      </c>
      <c r="U792" s="22">
        <f>IF(F792="Repeatability",10*J792,"---")</f>
        <v>2.68859628802838E-2</v>
      </c>
      <c r="V792" s="22" t="str">
        <f>IF(AND(U792&gt;H792,U792&lt;&gt;"---"),"x","")</f>
        <v/>
      </c>
      <c r="W792" s="52">
        <v>42506</v>
      </c>
    </row>
    <row r="793" spans="1:23" ht="25.5" hidden="1" customHeight="1">
      <c r="A793" s="65" t="s">
        <v>117</v>
      </c>
      <c r="B793" s="8" t="s">
        <v>336</v>
      </c>
      <c r="C793" s="61"/>
      <c r="D793" s="10" t="s">
        <v>174</v>
      </c>
      <c r="E793" s="3" t="s">
        <v>30</v>
      </c>
      <c r="F793" s="42" t="s">
        <v>24</v>
      </c>
      <c r="G793" s="22" t="s">
        <v>25</v>
      </c>
      <c r="H793" s="37">
        <v>1.0579545454545499E-2</v>
      </c>
      <c r="I793" s="3">
        <v>44</v>
      </c>
      <c r="J793" s="27">
        <v>5.0138104725393705E-4</v>
      </c>
      <c r="K793" s="27" t="str">
        <f>IF(OR(LEFT(G793,3)="SRM", LEFT(G793,3)="IRM", LEFT(G793,3)="CRM"),"", IF((J793*100/H793)&gt;5,"x",""))</f>
        <v/>
      </c>
      <c r="L793" s="26">
        <f>2*J793</f>
        <v>1.0027620945078741E-3</v>
      </c>
      <c r="M793" s="20"/>
      <c r="N793" s="20"/>
      <c r="O793" s="58" t="str">
        <f>IF(F793="Repeatability","---", SQRT(L793^2+(N793*H793*0.01)^2)+ABS(M793)*0.01*H793)</f>
        <v>---</v>
      </c>
      <c r="P793" s="6" t="str">
        <f>IF(F793="Repeatability","---", O793*100/H793)</f>
        <v>---</v>
      </c>
      <c r="Q793" s="31" t="str">
        <f>IF(F793="Repeatability", "n/a",IF(E793="MG_P_KG",6,IF(E793="G_P_100G",2,"n/a")))</f>
        <v>n/a</v>
      </c>
      <c r="R793" s="34" t="str">
        <f>IF(Q793="n/a","-",2*(H793*2^(1-0.5*LOG(H793/(10^Q793))))/100)</f>
        <v>-</v>
      </c>
      <c r="S793" s="3">
        <f>IF(F793="Intermed. Precision","---",IF(LOG(J793/2)&lt;0,10^(TRUNC(LOG(J793/2))-1), 10^(TRUNC(LOG(J793/2)))))</f>
        <v>1E-4</v>
      </c>
      <c r="T793" s="4">
        <f>2*SQRT(2)*J793</f>
        <v>1.418119753886687E-3</v>
      </c>
      <c r="U793" s="22">
        <f>IF(F793="Repeatability",10*J793,"---")</f>
        <v>5.013810472539371E-3</v>
      </c>
      <c r="V793" s="22" t="str">
        <f>IF(AND(U793&gt;H793,U793&lt;&gt;"---"),"x","")</f>
        <v/>
      </c>
      <c r="W793" s="52">
        <v>42483</v>
      </c>
    </row>
    <row r="794" spans="1:23" ht="25.5" customHeight="1">
      <c r="A794" s="65" t="s">
        <v>58</v>
      </c>
      <c r="B794" s="8" t="s">
        <v>336</v>
      </c>
      <c r="C794" s="61"/>
      <c r="D794" s="10" t="s">
        <v>174</v>
      </c>
      <c r="E794" s="3" t="s">
        <v>30</v>
      </c>
      <c r="F794" s="42" t="s">
        <v>23</v>
      </c>
      <c r="G794" s="22" t="s">
        <v>4</v>
      </c>
      <c r="H794" s="37">
        <v>6.0656500000000002E-2</v>
      </c>
      <c r="I794" s="3">
        <v>40</v>
      </c>
      <c r="J794" s="27">
        <v>1.5835986312825599E-2</v>
      </c>
      <c r="K794" s="27" t="str">
        <f>IF(OR(LEFT(G794,3)="SRM", LEFT(G794,3)="IRM", LEFT(G794,3)="CRM"),"", IF((J794*100/H794)&gt;5,"x",""))</f>
        <v>x</v>
      </c>
      <c r="L794" s="26">
        <f>2*J794</f>
        <v>3.1671972625651197E-2</v>
      </c>
      <c r="M794" s="20"/>
      <c r="N794" s="20"/>
      <c r="O794" s="58">
        <f>IF(F794="Repeatability","---", SQRT(L794^2+(N794*H794*0.01)^2)+ABS(M794)*0.01*H794)</f>
        <v>3.1671972625651197E-2</v>
      </c>
      <c r="P794" s="6">
        <f>IF(F794="Repeatability","---", O794*100/H794)</f>
        <v>52.215298650022994</v>
      </c>
      <c r="Q794" s="31">
        <f>IF(F794="Repeatability", "n/a",IF(E794="MG_P_KG",6,IF(E794="G_P_100G",2,"n/a")))</f>
        <v>6</v>
      </c>
      <c r="R794" s="34">
        <f>IF(Q794="n/a","-",2*(H794*2^(1-0.5*LOG(H794/(10^Q794))))/100)</f>
        <v>2.9595285837629236E-2</v>
      </c>
      <c r="S794" s="3">
        <f>IF(F794="Intermed. Precision","---",IF(LOG(J794/2)&lt;0,10^(TRUNC(LOG(J794/2))-1), 10^(TRUNC(LOG(J794/2)))))</f>
        <v>1E-3</v>
      </c>
      <c r="T794" s="4">
        <f>2*SQRT(2)*J794</f>
        <v>4.479093323430533E-2</v>
      </c>
      <c r="U794" s="22" t="str">
        <f>IF(F794="Repeatability",10*J794,"---")</f>
        <v>---</v>
      </c>
      <c r="V794" s="22" t="str">
        <f>IF(AND(U794&gt;H794,U794&lt;&gt;"---"),"x","")</f>
        <v/>
      </c>
      <c r="W794" s="52">
        <v>42485</v>
      </c>
    </row>
    <row r="795" spans="1:23" ht="25.5" hidden="1" customHeight="1">
      <c r="A795" s="65" t="s">
        <v>81</v>
      </c>
      <c r="B795" s="8" t="s">
        <v>336</v>
      </c>
      <c r="C795" s="61"/>
      <c r="D795" s="10" t="s">
        <v>174</v>
      </c>
      <c r="E795" s="3" t="s">
        <v>30</v>
      </c>
      <c r="F795" s="42" t="s">
        <v>24</v>
      </c>
      <c r="G795" s="22" t="s">
        <v>25</v>
      </c>
      <c r="H795" s="37">
        <v>6.1284358974359E-2</v>
      </c>
      <c r="I795" s="3">
        <v>39</v>
      </c>
      <c r="J795" s="27">
        <v>3.88684104811778E-3</v>
      </c>
      <c r="K795" s="27" t="str">
        <f>IF(OR(LEFT(G795,3)="SRM", LEFT(G795,3)="IRM", LEFT(G795,3)="CRM"),"", IF((J795*100/H795)&gt;5,"x",""))</f>
        <v>x</v>
      </c>
      <c r="L795" s="26">
        <f>2*J795</f>
        <v>7.77368209623556E-3</v>
      </c>
      <c r="M795" s="20"/>
      <c r="N795" s="20"/>
      <c r="O795" s="58" t="str">
        <f>IF(F795="Repeatability","---", SQRT(L795^2+(N795*H795*0.01)^2)+ABS(M795)*0.01*H795)</f>
        <v>---</v>
      </c>
      <c r="P795" s="6" t="str">
        <f>IF(F795="Repeatability","---", O795*100/H795)</f>
        <v>---</v>
      </c>
      <c r="Q795" s="31" t="str">
        <f>IF(F795="Repeatability", "n/a",IF(E795="MG_P_KG",6,IF(E795="G_P_100G",2,"n/a")))</f>
        <v>n/a</v>
      </c>
      <c r="R795" s="34" t="str">
        <f>IF(Q795="n/a","-",2*(H795*2^(1-0.5*LOG(H795/(10^Q795))))/100)</f>
        <v>-</v>
      </c>
      <c r="S795" s="3">
        <f>IF(F795="Intermed. Precision","---",IF(LOG(J795/2)&lt;0,10^(TRUNC(LOG(J795/2))-1), 10^(TRUNC(LOG(J795/2)))))</f>
        <v>1E-3</v>
      </c>
      <c r="T795" s="4">
        <f>2*SQRT(2)*J795</f>
        <v>1.0993646650073241E-2</v>
      </c>
      <c r="U795" s="22">
        <f>IF(F795="Repeatability",10*J795,"---")</f>
        <v>3.8868410481177798E-2</v>
      </c>
      <c r="V795" s="22" t="str">
        <f>IF(AND(U795&gt;H795,U795&lt;&gt;"---"),"x","")</f>
        <v/>
      </c>
      <c r="W795" s="52">
        <v>42513</v>
      </c>
    </row>
    <row r="796" spans="1:23" ht="25.5" hidden="1" customHeight="1">
      <c r="A796" s="65" t="s">
        <v>128</v>
      </c>
      <c r="B796" s="8" t="s">
        <v>336</v>
      </c>
      <c r="C796" s="61"/>
      <c r="D796" s="10" t="s">
        <v>174</v>
      </c>
      <c r="E796" s="3" t="s">
        <v>30</v>
      </c>
      <c r="F796" s="42" t="s">
        <v>24</v>
      </c>
      <c r="G796" s="22" t="s">
        <v>25</v>
      </c>
      <c r="H796" s="37">
        <v>4.7777692307692299E-2</v>
      </c>
      <c r="I796" s="3">
        <v>39</v>
      </c>
      <c r="J796" s="27">
        <v>2.8622816790554399E-3</v>
      </c>
      <c r="K796" s="27" t="str">
        <f>IF(OR(LEFT(G796,3)="SRM", LEFT(G796,3)="IRM", LEFT(G796,3)="CRM"),"", IF((J796*100/H796)&gt;5,"x",""))</f>
        <v>x</v>
      </c>
      <c r="L796" s="26">
        <f>2*J796</f>
        <v>5.7245633581108797E-3</v>
      </c>
      <c r="M796" s="20"/>
      <c r="N796" s="20"/>
      <c r="O796" s="58" t="str">
        <f>IF(F796="Repeatability","---", SQRT(L796^2+(N796*H796*0.01)^2)+ABS(M796)*0.01*H796)</f>
        <v>---</v>
      </c>
      <c r="P796" s="6" t="str">
        <f>IF(F796="Repeatability","---", O796*100/H796)</f>
        <v>---</v>
      </c>
      <c r="Q796" s="31" t="str">
        <f>IF(F796="Repeatability", "n/a",IF(E796="MG_P_KG",6,IF(E796="G_P_100G",2,"n/a")))</f>
        <v>n/a</v>
      </c>
      <c r="R796" s="34" t="str">
        <f>IF(Q796="n/a","-",2*(H796*2^(1-0.5*LOG(H796/(10^Q796))))/100)</f>
        <v>-</v>
      </c>
      <c r="S796" s="3">
        <f>IF(F796="Intermed. Precision","---",IF(LOG(J796/2)&lt;0,10^(TRUNC(LOG(J796/2))-1), 10^(TRUNC(LOG(J796/2)))))</f>
        <v>1E-3</v>
      </c>
      <c r="T796" s="4">
        <f>2*SQRT(2)*J796</f>
        <v>8.095755139704475E-3</v>
      </c>
      <c r="U796" s="22">
        <f>IF(F796="Repeatability",10*J796,"---")</f>
        <v>2.8622816790554399E-2</v>
      </c>
      <c r="V796" s="22" t="str">
        <f>IF(AND(U796&gt;H796,U796&lt;&gt;"---"),"x","")</f>
        <v/>
      </c>
      <c r="W796" s="52">
        <v>42531</v>
      </c>
    </row>
    <row r="797" spans="1:23" ht="25.5" customHeight="1">
      <c r="A797" s="65" t="s">
        <v>26</v>
      </c>
      <c r="B797" s="8" t="s">
        <v>336</v>
      </c>
      <c r="C797" s="61"/>
      <c r="D797" s="10" t="s">
        <v>174</v>
      </c>
      <c r="E797" s="3" t="s">
        <v>30</v>
      </c>
      <c r="F797" s="42" t="s">
        <v>23</v>
      </c>
      <c r="G797" s="22" t="s">
        <v>178</v>
      </c>
      <c r="H797" s="37">
        <v>8.1771388888888893E-2</v>
      </c>
      <c r="I797" s="3">
        <v>36</v>
      </c>
      <c r="J797" s="27">
        <v>2.2012213512733299E-2</v>
      </c>
      <c r="K797" s="27" t="str">
        <f>IF(OR(LEFT(G797,3)="SRM", LEFT(G797,3)="IRM", LEFT(G797,3)="CRM"),"", IF((J797*100/H797)&gt;5,"x",""))</f>
        <v/>
      </c>
      <c r="L797" s="26">
        <f>2*J797</f>
        <v>4.4024427025466599E-2</v>
      </c>
      <c r="M797" s="20"/>
      <c r="N797" s="20"/>
      <c r="O797" s="58">
        <f>IF(F797="Repeatability","---", SQRT(L797^2+(N797*H797*0.01)^2)+ABS(M797)*0.01*H797)</f>
        <v>4.4024427025466599E-2</v>
      </c>
      <c r="P797" s="6">
        <f>IF(F797="Repeatability","---", O797*100/H797)</f>
        <v>53.838423956925894</v>
      </c>
      <c r="Q797" s="31">
        <f>IF(F797="Repeatability", "n/a",IF(E797="MG_P_KG",6,IF(E797="G_P_100G",2,"n/a")))</f>
        <v>6</v>
      </c>
      <c r="R797" s="34">
        <f>IF(Q797="n/a","-",2*(H797*2^(1-0.5*LOG(H797/(10^Q797))))/100)</f>
        <v>3.814355388862456E-2</v>
      </c>
      <c r="S797" s="3">
        <f>IF(F797="Intermed. Precision","---",IF(LOG(J797/2)&lt;0,10^(TRUNC(LOG(J797/2))-1), 10^(TRUNC(LOG(J797/2)))))</f>
        <v>0.01</v>
      </c>
      <c r="T797" s="4">
        <f>2*SQRT(2)*J797</f>
        <v>6.2259941775119482E-2</v>
      </c>
      <c r="U797" s="22" t="str">
        <f>IF(F797="Repeatability",10*J797,"---")</f>
        <v>---</v>
      </c>
      <c r="V797" s="22" t="str">
        <f>IF(AND(U797&gt;H797,U797&lt;&gt;"---"),"x","")</f>
        <v/>
      </c>
      <c r="W797" s="52">
        <v>42529</v>
      </c>
    </row>
    <row r="798" spans="1:23" ht="25.5" customHeight="1">
      <c r="A798" s="65" t="s">
        <v>60</v>
      </c>
      <c r="B798" s="8" t="s">
        <v>336</v>
      </c>
      <c r="C798" s="61"/>
      <c r="D798" s="10" t="s">
        <v>174</v>
      </c>
      <c r="E798" s="3" t="s">
        <v>30</v>
      </c>
      <c r="F798" s="42" t="s">
        <v>23</v>
      </c>
      <c r="G798" s="22" t="s">
        <v>4</v>
      </c>
      <c r="H798" s="37">
        <v>6.6707428571428598E-2</v>
      </c>
      <c r="I798" s="3">
        <v>35</v>
      </c>
      <c r="J798" s="27">
        <v>7.9842328551786492E-3</v>
      </c>
      <c r="K798" s="27" t="str">
        <f>IF(OR(LEFT(G798,3)="SRM", LEFT(G798,3)="IRM", LEFT(G798,3)="CRM"),"", IF((J798*100/H798)&gt;5,"x",""))</f>
        <v>x</v>
      </c>
      <c r="L798" s="26">
        <f>2*J798</f>
        <v>1.5968465710357298E-2</v>
      </c>
      <c r="M798" s="20"/>
      <c r="N798" s="20"/>
      <c r="O798" s="58">
        <f>IF(F798="Repeatability","---", SQRT(L798^2+(N798*H798*0.01)^2)+ABS(M798)*0.01*H798)</f>
        <v>1.5968465710357298E-2</v>
      </c>
      <c r="P798" s="6">
        <f>IF(F798="Repeatability","---", O798*100/H798)</f>
        <v>23.938062150392554</v>
      </c>
      <c r="Q798" s="31">
        <f>IF(F798="Repeatability", "n/a",IF(E798="MG_P_KG",6,IF(E798="G_P_100G",2,"n/a")))</f>
        <v>6</v>
      </c>
      <c r="R798" s="34">
        <f>IF(Q798="n/a","-",2*(H798*2^(1-0.5*LOG(H798/(10^Q798))))/100)</f>
        <v>3.2085114682105197E-2</v>
      </c>
      <c r="S798" s="3">
        <f>IF(F798="Intermed. Precision","---",IF(LOG(J798/2)&lt;0,10^(TRUNC(LOG(J798/2))-1), 10^(TRUNC(LOG(J798/2)))))</f>
        <v>1E-3</v>
      </c>
      <c r="T798" s="4">
        <f>2*SQRT(2)*J798</f>
        <v>2.2582820777877013E-2</v>
      </c>
      <c r="U798" s="22" t="str">
        <f>IF(F798="Repeatability",10*J798,"---")</f>
        <v>---</v>
      </c>
      <c r="V798" s="22" t="str">
        <f>IF(AND(U798&gt;H798,U798&lt;&gt;"---"),"x","")</f>
        <v/>
      </c>
      <c r="W798" s="52">
        <v>42524</v>
      </c>
    </row>
    <row r="799" spans="1:23" ht="25.5" customHeight="1">
      <c r="A799" s="65" t="s">
        <v>99</v>
      </c>
      <c r="B799" s="8" t="s">
        <v>336</v>
      </c>
      <c r="C799" s="61"/>
      <c r="D799" s="10" t="s">
        <v>174</v>
      </c>
      <c r="E799" s="3" t="s">
        <v>30</v>
      </c>
      <c r="F799" s="42" t="s">
        <v>23</v>
      </c>
      <c r="G799" s="22" t="s">
        <v>4</v>
      </c>
      <c r="H799" s="37">
        <v>7.0922352941176506E-2</v>
      </c>
      <c r="I799" s="3">
        <v>34</v>
      </c>
      <c r="J799" s="27">
        <v>1.6912621592102401E-2</v>
      </c>
      <c r="K799" s="27" t="str">
        <f>IF(OR(LEFT(G799,3)="SRM", LEFT(G799,3)="IRM", LEFT(G799,3)="CRM"),"", IF((J799*100/H799)&gt;5,"x",""))</f>
        <v>x</v>
      </c>
      <c r="L799" s="26">
        <f>2*J799</f>
        <v>3.3825243184204802E-2</v>
      </c>
      <c r="M799" s="20"/>
      <c r="N799" s="20"/>
      <c r="O799" s="58">
        <f>IF(F799="Repeatability","---", SQRT(L799^2+(N799*H799*0.01)^2)+ABS(M799)*0.01*H799)</f>
        <v>3.3825243184204802E-2</v>
      </c>
      <c r="P799" s="6">
        <f>IF(F799="Repeatability","---", O799*100/H799)</f>
        <v>47.693346006525893</v>
      </c>
      <c r="Q799" s="31">
        <f>IF(F799="Repeatability", "n/a",IF(E799="MG_P_KG",6,IF(E799="G_P_100G",2,"n/a")))</f>
        <v>6</v>
      </c>
      <c r="R799" s="34">
        <f>IF(Q799="n/a","-",2*(H799*2^(1-0.5*LOG(H799/(10^Q799))))/100)</f>
        <v>3.3799283012759723E-2</v>
      </c>
      <c r="S799" s="3">
        <f>IF(F799="Intermed. Precision","---",IF(LOG(J799/2)&lt;0,10^(TRUNC(LOG(J799/2))-1), 10^(TRUNC(LOG(J799/2)))))</f>
        <v>1E-3</v>
      </c>
      <c r="T799" s="4">
        <f>2*SQRT(2)*J799</f>
        <v>4.7836117661670528E-2</v>
      </c>
      <c r="U799" s="22" t="str">
        <f>IF(F799="Repeatability",10*J799,"---")</f>
        <v>---</v>
      </c>
      <c r="V799" s="22" t="str">
        <f>IF(AND(U799&gt;H799,U799&lt;&gt;"---"),"x","")</f>
        <v/>
      </c>
      <c r="W799" s="52">
        <v>42489</v>
      </c>
    </row>
    <row r="800" spans="1:23" ht="25.5" customHeight="1">
      <c r="A800" s="65" t="s">
        <v>69</v>
      </c>
      <c r="B800" s="8" t="s">
        <v>336</v>
      </c>
      <c r="C800" s="61"/>
      <c r="D800" s="10" t="s">
        <v>174</v>
      </c>
      <c r="E800" s="3" t="s">
        <v>30</v>
      </c>
      <c r="F800" s="42" t="s">
        <v>23</v>
      </c>
      <c r="G800" s="22" t="s">
        <v>4</v>
      </c>
      <c r="H800" s="37">
        <v>8.4598529411764697E-2</v>
      </c>
      <c r="I800" s="3">
        <v>34</v>
      </c>
      <c r="J800" s="27">
        <v>1.7178338831214199E-2</v>
      </c>
      <c r="K800" s="27" t="str">
        <f>IF(OR(LEFT(G800,3)="SRM", LEFT(G800,3)="IRM", LEFT(G800,3)="CRM"),"", IF((J800*100/H800)&gt;5,"x",""))</f>
        <v>x</v>
      </c>
      <c r="L800" s="26">
        <f>2*J800</f>
        <v>3.4356677662428399E-2</v>
      </c>
      <c r="M800" s="20"/>
      <c r="N800" s="20"/>
      <c r="O800" s="58">
        <f>IF(F800="Repeatability","---", SQRT(L800^2+(N800*H800*0.01)^2)+ABS(M800)*0.01*H800)</f>
        <v>3.4356677662428399E-2</v>
      </c>
      <c r="P800" s="6">
        <f>IF(F800="Repeatability","---", O800*100/H800)</f>
        <v>40.611436039514167</v>
      </c>
      <c r="Q800" s="31">
        <f>IF(F800="Repeatability", "n/a",IF(E800="MG_P_KG",6,IF(E800="G_P_100G",2,"n/a")))</f>
        <v>6</v>
      </c>
      <c r="R800" s="34">
        <f>IF(Q800="n/a","-",2*(H800*2^(1-0.5*LOG(H800/(10^Q800))))/100)</f>
        <v>3.9260947445837663E-2</v>
      </c>
      <c r="S800" s="3">
        <f>IF(F800="Intermed. Precision","---",IF(LOG(J800/2)&lt;0,10^(TRUNC(LOG(J800/2))-1), 10^(TRUNC(LOG(J800/2)))))</f>
        <v>1E-3</v>
      </c>
      <c r="T800" s="4">
        <f>2*SQRT(2)*J800</f>
        <v>4.8587679508287011E-2</v>
      </c>
      <c r="U800" s="22" t="str">
        <f>IF(F800="Repeatability",10*J800,"---")</f>
        <v>---</v>
      </c>
      <c r="V800" s="22" t="str">
        <f>IF(AND(U800&gt;H800,U800&lt;&gt;"---"),"x","")</f>
        <v/>
      </c>
      <c r="W800" s="52">
        <v>42514</v>
      </c>
    </row>
    <row r="801" spans="1:23" ht="25.5" hidden="1" customHeight="1">
      <c r="A801" s="65" t="s">
        <v>99</v>
      </c>
      <c r="B801" s="8" t="s">
        <v>336</v>
      </c>
      <c r="C801" s="61"/>
      <c r="D801" s="10" t="s">
        <v>174</v>
      </c>
      <c r="E801" s="3" t="s">
        <v>30</v>
      </c>
      <c r="F801" s="42" t="s">
        <v>24</v>
      </c>
      <c r="G801" s="22" t="s">
        <v>25</v>
      </c>
      <c r="H801" s="37">
        <v>8.2578333333333295E-2</v>
      </c>
      <c r="I801" s="3">
        <v>30</v>
      </c>
      <c r="J801" s="27">
        <v>3.9506003763141303E-3</v>
      </c>
      <c r="K801" s="27" t="str">
        <f>IF(OR(LEFT(G801,3)="SRM", LEFT(G801,3)="IRM", LEFT(G801,3)="CRM"),"", IF((J801*100/H801)&gt;5,"x",""))</f>
        <v/>
      </c>
      <c r="L801" s="26">
        <f>2*J801</f>
        <v>7.9012007526282606E-3</v>
      </c>
      <c r="M801" s="20"/>
      <c r="N801" s="20"/>
      <c r="O801" s="58" t="str">
        <f>IF(F801="Repeatability","---", SQRT(L801^2+(N801*H801*0.01)^2)+ABS(M801)*0.01*H801)</f>
        <v>---</v>
      </c>
      <c r="P801" s="6" t="str">
        <f>IF(F801="Repeatability","---", O801*100/H801)</f>
        <v>---</v>
      </c>
      <c r="Q801" s="31" t="str">
        <f>IF(F801="Repeatability", "n/a",IF(E801="MG_P_KG",6,IF(E801="G_P_100G",2,"n/a")))</f>
        <v>n/a</v>
      </c>
      <c r="R801" s="34" t="str">
        <f>IF(Q801="n/a","-",2*(H801*2^(1-0.5*LOG(H801/(10^Q801))))/100)</f>
        <v>-</v>
      </c>
      <c r="S801" s="3">
        <f>IF(F801="Intermed. Precision","---",IF(LOG(J801/2)&lt;0,10^(TRUNC(LOG(J801/2))-1), 10^(TRUNC(LOG(J801/2)))))</f>
        <v>1E-3</v>
      </c>
      <c r="T801" s="4">
        <f>2*SQRT(2)*J801</f>
        <v>1.1173985263399393E-2</v>
      </c>
      <c r="U801" s="22">
        <f>IF(F801="Repeatability",10*J801,"---")</f>
        <v>3.9506003763141305E-2</v>
      </c>
      <c r="V801" s="22" t="str">
        <f>IF(AND(U801&gt;H801,U801&lt;&gt;"---"),"x","")</f>
        <v/>
      </c>
      <c r="W801" s="52">
        <v>42490</v>
      </c>
    </row>
    <row r="802" spans="1:23" ht="25.5" hidden="1" customHeight="1">
      <c r="A802" s="65" t="s">
        <v>78</v>
      </c>
      <c r="B802" s="8" t="s">
        <v>336</v>
      </c>
      <c r="C802" s="61"/>
      <c r="D802" s="10" t="s">
        <v>174</v>
      </c>
      <c r="E802" s="3" t="s">
        <v>30</v>
      </c>
      <c r="F802" s="42" t="s">
        <v>24</v>
      </c>
      <c r="G802" s="22" t="s">
        <v>25</v>
      </c>
      <c r="H802" s="37">
        <v>8.9215000000000003E-2</v>
      </c>
      <c r="I802" s="3">
        <v>30</v>
      </c>
      <c r="J802" s="27">
        <v>4.3356429742311599E-3</v>
      </c>
      <c r="K802" s="27" t="str">
        <f>IF(OR(LEFT(G802,3)="SRM", LEFT(G802,3)="IRM", LEFT(G802,3)="CRM"),"", IF((J802*100/H802)&gt;5,"x",""))</f>
        <v/>
      </c>
      <c r="L802" s="26">
        <f>2*J802</f>
        <v>8.6712859484623199E-3</v>
      </c>
      <c r="M802" s="20"/>
      <c r="N802" s="20"/>
      <c r="O802" s="58" t="str">
        <f>IF(F802="Repeatability","---", SQRT(L802^2+(N802*H802*0.01)^2)+ABS(M802)*0.01*H802)</f>
        <v>---</v>
      </c>
      <c r="P802" s="6" t="str">
        <f>IF(F802="Repeatability","---", O802*100/H802)</f>
        <v>---</v>
      </c>
      <c r="Q802" s="31" t="str">
        <f>IF(F802="Repeatability", "n/a",IF(E802="MG_P_KG",6,IF(E802="G_P_100G",2,"n/a")))</f>
        <v>n/a</v>
      </c>
      <c r="R802" s="34" t="str">
        <f>IF(Q802="n/a","-",2*(H802*2^(1-0.5*LOG(H802/(10^Q802))))/100)</f>
        <v>-</v>
      </c>
      <c r="S802" s="3">
        <f>IF(F802="Intermed. Precision","---",IF(LOG(J802/2)&lt;0,10^(TRUNC(LOG(J802/2))-1), 10^(TRUNC(LOG(J802/2)))))</f>
        <v>1E-3</v>
      </c>
      <c r="T802" s="4">
        <f>2*SQRT(2)*J802</f>
        <v>1.226305019153066E-2</v>
      </c>
      <c r="U802" s="22">
        <f>IF(F802="Repeatability",10*J802,"---")</f>
        <v>4.3356429742311603E-2</v>
      </c>
      <c r="V802" s="22" t="str">
        <f>IF(AND(U802&gt;H802,U802&lt;&gt;"---"),"x","")</f>
        <v/>
      </c>
      <c r="W802" s="52">
        <v>42498</v>
      </c>
    </row>
    <row r="803" spans="1:23" ht="25.5" hidden="1" customHeight="1">
      <c r="A803" s="65" t="s">
        <v>55</v>
      </c>
      <c r="B803" s="8" t="s">
        <v>336</v>
      </c>
      <c r="C803" s="61"/>
      <c r="D803" s="10" t="s">
        <v>174</v>
      </c>
      <c r="E803" s="3" t="s">
        <v>30</v>
      </c>
      <c r="F803" s="42" t="s">
        <v>24</v>
      </c>
      <c r="G803" s="22" t="s">
        <v>25</v>
      </c>
      <c r="H803" s="37">
        <v>7.5757307692307693E-2</v>
      </c>
      <c r="I803" s="3">
        <v>26</v>
      </c>
      <c r="J803" s="27">
        <v>2.4176995582259899E-3</v>
      </c>
      <c r="K803" s="27" t="str">
        <f>IF(OR(LEFT(G803,3)="SRM", LEFT(G803,3)="IRM", LEFT(G803,3)="CRM"),"", IF((J803*100/H803)&gt;5,"x",""))</f>
        <v/>
      </c>
      <c r="L803" s="26">
        <f>2*J803</f>
        <v>4.8353991164519798E-3</v>
      </c>
      <c r="M803" s="20"/>
      <c r="N803" s="20"/>
      <c r="O803" s="58" t="str">
        <f>IF(F803="Repeatability","---", SQRT(L803^2+(N803*H803*0.01)^2)+ABS(M803)*0.01*H803)</f>
        <v>---</v>
      </c>
      <c r="P803" s="6" t="str">
        <f>IF(F803="Repeatability","---", O803*100/H803)</f>
        <v>---</v>
      </c>
      <c r="Q803" s="31" t="str">
        <f>IF(F803="Repeatability", "n/a",IF(E803="MG_P_KG",6,IF(E803="G_P_100G",2,"n/a")))</f>
        <v>n/a</v>
      </c>
      <c r="R803" s="34" t="str">
        <f>IF(Q803="n/a","-",2*(H803*2^(1-0.5*LOG(H803/(10^Q803))))/100)</f>
        <v>-</v>
      </c>
      <c r="S803" s="3">
        <f>IF(F803="Intermed. Precision","---",IF(LOG(J803/2)&lt;0,10^(TRUNC(LOG(J803/2))-1), 10^(TRUNC(LOG(J803/2)))))</f>
        <v>1E-3</v>
      </c>
      <c r="T803" s="4">
        <f>2*SQRT(2)*J803</f>
        <v>6.8382870099732707E-3</v>
      </c>
      <c r="U803" s="22">
        <f>IF(F803="Repeatability",10*J803,"---")</f>
        <v>2.41769955822599E-2</v>
      </c>
      <c r="V803" s="22" t="str">
        <f>IF(AND(U803&gt;H803,U803&lt;&gt;"---"),"x","")</f>
        <v/>
      </c>
      <c r="W803" s="52">
        <v>42478</v>
      </c>
    </row>
    <row r="804" spans="1:23" ht="25.5" hidden="1" customHeight="1">
      <c r="A804" s="65" t="s">
        <v>175</v>
      </c>
      <c r="B804" s="8" t="s">
        <v>336</v>
      </c>
      <c r="C804" s="61"/>
      <c r="D804" s="10" t="s">
        <v>174</v>
      </c>
      <c r="E804" s="3" t="s">
        <v>30</v>
      </c>
      <c r="F804" s="42" t="s">
        <v>24</v>
      </c>
      <c r="G804" s="22" t="s">
        <v>25</v>
      </c>
      <c r="H804" s="37">
        <v>0.124652916666667</v>
      </c>
      <c r="I804" s="3">
        <v>24</v>
      </c>
      <c r="J804" s="27">
        <v>8.3716545557016402E-3</v>
      </c>
      <c r="K804" s="27" t="str">
        <f>IF(OR(LEFT(G804,3)="SRM", LEFT(G804,3)="IRM", LEFT(G804,3)="CRM"),"", IF((J804*100/H804)&gt;5,"x",""))</f>
        <v>x</v>
      </c>
      <c r="L804" s="26">
        <f>2*J804</f>
        <v>1.674330911140328E-2</v>
      </c>
      <c r="M804" s="20"/>
      <c r="N804" s="20"/>
      <c r="O804" s="58" t="str">
        <f>IF(F804="Repeatability","---", SQRT(L804^2+(N804*H804*0.01)^2)+ABS(M804)*0.01*H804)</f>
        <v>---</v>
      </c>
      <c r="P804" s="6" t="str">
        <f>IF(F804="Repeatability","---", O804*100/H804)</f>
        <v>---</v>
      </c>
      <c r="Q804" s="31" t="str">
        <f>IF(F804="Repeatability", "n/a",IF(E804="MG_P_KG",6,IF(E804="G_P_100G",2,"n/a")))</f>
        <v>n/a</v>
      </c>
      <c r="R804" s="34" t="str">
        <f>IF(Q804="n/a","-",2*(H804*2^(1-0.5*LOG(H804/(10^Q804))))/100)</f>
        <v>-</v>
      </c>
      <c r="S804" s="3">
        <f>IF(F804="Intermed. Precision","---",IF(LOG(J804/2)&lt;0,10^(TRUNC(LOG(J804/2))-1), 10^(TRUNC(LOG(J804/2)))))</f>
        <v>1E-3</v>
      </c>
      <c r="T804" s="4">
        <f>2*SQRT(2)*J804</f>
        <v>2.3678614824351536E-2</v>
      </c>
      <c r="U804" s="22">
        <f>IF(F804="Repeatability",10*J804,"---")</f>
        <v>8.3716545557016409E-2</v>
      </c>
      <c r="V804" s="22" t="str">
        <f>IF(AND(U804&gt;H804,U804&lt;&gt;"---"),"x","")</f>
        <v/>
      </c>
      <c r="W804" s="52">
        <v>42488</v>
      </c>
    </row>
    <row r="805" spans="1:23" ht="25.5" hidden="1" customHeight="1">
      <c r="A805" s="65" t="s">
        <v>60</v>
      </c>
      <c r="B805" s="8" t="s">
        <v>336</v>
      </c>
      <c r="C805" s="61"/>
      <c r="D805" s="10" t="s">
        <v>174</v>
      </c>
      <c r="E805" s="3" t="s">
        <v>30</v>
      </c>
      <c r="F805" s="42" t="s">
        <v>24</v>
      </c>
      <c r="G805" s="22" t="s">
        <v>25</v>
      </c>
      <c r="H805" s="37">
        <v>7.31329166666667E-2</v>
      </c>
      <c r="I805" s="3">
        <v>24</v>
      </c>
      <c r="J805" s="27">
        <v>4.9190812573758798E-3</v>
      </c>
      <c r="K805" s="27" t="str">
        <f>IF(OR(LEFT(G805,3)="SRM", LEFT(G805,3)="IRM", LEFT(G805,3)="CRM"),"", IF((J805*100/H805)&gt;5,"x",""))</f>
        <v>x</v>
      </c>
      <c r="L805" s="26">
        <f>2*J805</f>
        <v>9.8381625147517596E-3</v>
      </c>
      <c r="M805" s="20"/>
      <c r="N805" s="20"/>
      <c r="O805" s="58" t="str">
        <f>IF(F805="Repeatability","---", SQRT(L805^2+(N805*H805*0.01)^2)+ABS(M805)*0.01*H805)</f>
        <v>---</v>
      </c>
      <c r="P805" s="6" t="str">
        <f>IF(F805="Repeatability","---", O805*100/H805)</f>
        <v>---</v>
      </c>
      <c r="Q805" s="31" t="str">
        <f>IF(F805="Repeatability", "n/a",IF(E805="MG_P_KG",6,IF(E805="G_P_100G",2,"n/a")))</f>
        <v>n/a</v>
      </c>
      <c r="R805" s="34" t="str">
        <f>IF(Q805="n/a","-",2*(H805*2^(1-0.5*LOG(H805/(10^Q805))))/100)</f>
        <v>-</v>
      </c>
      <c r="S805" s="3">
        <f>IF(F805="Intermed. Precision","---",IF(LOG(J805/2)&lt;0,10^(TRUNC(LOG(J805/2))-1), 10^(TRUNC(LOG(J805/2)))))</f>
        <v>1E-3</v>
      </c>
      <c r="T805" s="4">
        <f>2*SQRT(2)*J805</f>
        <v>1.3913262857192535E-2</v>
      </c>
      <c r="U805" s="22">
        <f>IF(F805="Repeatability",10*J805,"---")</f>
        <v>4.9190812573758798E-2</v>
      </c>
      <c r="V805" s="22" t="str">
        <f>IF(AND(U805&gt;H805,U805&lt;&gt;"---"),"x","")</f>
        <v/>
      </c>
      <c r="W805" s="52">
        <v>42525</v>
      </c>
    </row>
    <row r="806" spans="1:23" ht="25.5" hidden="1" customHeight="1">
      <c r="A806" s="65" t="s">
        <v>161</v>
      </c>
      <c r="B806" s="8" t="s">
        <v>336</v>
      </c>
      <c r="C806" s="61"/>
      <c r="D806" s="10" t="s">
        <v>174</v>
      </c>
      <c r="E806" s="3" t="s">
        <v>30</v>
      </c>
      <c r="F806" s="42" t="s">
        <v>24</v>
      </c>
      <c r="G806" s="22" t="s">
        <v>25</v>
      </c>
      <c r="H806" s="37">
        <v>0.19252652173913001</v>
      </c>
      <c r="I806" s="3">
        <v>23</v>
      </c>
      <c r="J806" s="27">
        <v>2.1163896349577299E-2</v>
      </c>
      <c r="K806" s="27" t="str">
        <f>IF(OR(LEFT(G806,3)="SRM", LEFT(G806,3)="IRM", LEFT(G806,3)="CRM"),"", IF((J806*100/H806)&gt;5,"x",""))</f>
        <v>x</v>
      </c>
      <c r="L806" s="26">
        <f>2*J806</f>
        <v>4.2327792699154598E-2</v>
      </c>
      <c r="M806" s="20"/>
      <c r="N806" s="20"/>
      <c r="O806" s="58" t="str">
        <f>IF(F806="Repeatability","---", SQRT(L806^2+(N806*H806*0.01)^2)+ABS(M806)*0.01*H806)</f>
        <v>---</v>
      </c>
      <c r="P806" s="6" t="str">
        <f>IF(F806="Repeatability","---", O806*100/H806)</f>
        <v>---</v>
      </c>
      <c r="Q806" s="31" t="str">
        <f>IF(F806="Repeatability", "n/a",IF(E806="MG_P_KG",6,IF(E806="G_P_100G",2,"n/a")))</f>
        <v>n/a</v>
      </c>
      <c r="R806" s="34" t="str">
        <f>IF(Q806="n/a","-",2*(H806*2^(1-0.5*LOG(H806/(10^Q806))))/100)</f>
        <v>-</v>
      </c>
      <c r="S806" s="3">
        <f>IF(F806="Intermed. Precision","---",IF(LOG(J806/2)&lt;0,10^(TRUNC(LOG(J806/2))-1), 10^(TRUNC(LOG(J806/2)))))</f>
        <v>0.01</v>
      </c>
      <c r="T806" s="4">
        <f>2*SQRT(2)*J806</f>
        <v>5.9860538500461316E-2</v>
      </c>
      <c r="U806" s="22">
        <f>IF(F806="Repeatability",10*J806,"---")</f>
        <v>0.21163896349577299</v>
      </c>
      <c r="V806" s="22" t="str">
        <f>IF(AND(U806&gt;H806,U806&lt;&gt;"---"),"x","")</f>
        <v>x</v>
      </c>
      <c r="W806" s="52">
        <v>42475</v>
      </c>
    </row>
    <row r="807" spans="1:23" ht="25.5" customHeight="1">
      <c r="A807" s="65" t="s">
        <v>104</v>
      </c>
      <c r="B807" s="8" t="s">
        <v>336</v>
      </c>
      <c r="C807" s="61"/>
      <c r="D807" s="10" t="s">
        <v>174</v>
      </c>
      <c r="E807" s="3" t="s">
        <v>30</v>
      </c>
      <c r="F807" s="42" t="s">
        <v>23</v>
      </c>
      <c r="G807" s="22" t="s">
        <v>4</v>
      </c>
      <c r="H807" s="37">
        <v>5.23573913043478E-2</v>
      </c>
      <c r="I807" s="3">
        <v>23</v>
      </c>
      <c r="J807" s="27">
        <v>7.7281859899754101E-3</v>
      </c>
      <c r="K807" s="27" t="str">
        <f>IF(OR(LEFT(G807,3)="SRM", LEFT(G807,3)="IRM", LEFT(G807,3)="CRM"),"", IF((J807*100/H807)&gt;5,"x",""))</f>
        <v>x</v>
      </c>
      <c r="L807" s="26">
        <f>2*J807</f>
        <v>1.545637197995082E-2</v>
      </c>
      <c r="M807" s="20"/>
      <c r="N807" s="20"/>
      <c r="O807" s="58">
        <f>IF(F807="Repeatability","---", SQRT(L807^2+(N807*H807*0.01)^2)+ABS(M807)*0.01*H807)</f>
        <v>1.545637197995082E-2</v>
      </c>
      <c r="P807" s="6">
        <f>IF(F807="Repeatability","---", O807*100/H807)</f>
        <v>29.520897804293988</v>
      </c>
      <c r="Q807" s="31">
        <f>IF(F807="Repeatability", "n/a",IF(E807="MG_P_KG",6,IF(E807="G_P_100G",2,"n/a")))</f>
        <v>6</v>
      </c>
      <c r="R807" s="34">
        <f>IF(Q807="n/a","-",2*(H807*2^(1-0.5*LOG(H807/(10^Q807))))/100)</f>
        <v>2.6118065199856804E-2</v>
      </c>
      <c r="S807" s="3">
        <f>IF(F807="Intermed. Precision","---",IF(LOG(J807/2)&lt;0,10^(TRUNC(LOG(J807/2))-1), 10^(TRUNC(LOG(J807/2)))))</f>
        <v>1E-3</v>
      </c>
      <c r="T807" s="4">
        <f>2*SQRT(2)*J807</f>
        <v>2.185861087912994E-2</v>
      </c>
      <c r="U807" s="22" t="str">
        <f>IF(F807="Repeatability",10*J807,"---")</f>
        <v>---</v>
      </c>
      <c r="V807" s="22" t="str">
        <f>IF(AND(U807&gt;H807,U807&lt;&gt;"---"),"x","")</f>
        <v/>
      </c>
      <c r="W807" s="52">
        <v>42522</v>
      </c>
    </row>
    <row r="808" spans="1:23" ht="25.5" customHeight="1">
      <c r="A808" s="65" t="s">
        <v>128</v>
      </c>
      <c r="B808" s="8" t="s">
        <v>336</v>
      </c>
      <c r="C808" s="61"/>
      <c r="D808" s="10" t="s">
        <v>174</v>
      </c>
      <c r="E808" s="3" t="s">
        <v>30</v>
      </c>
      <c r="F808" s="42" t="s">
        <v>23</v>
      </c>
      <c r="G808" s="22" t="s">
        <v>4</v>
      </c>
      <c r="H808" s="37">
        <v>1.39168181818182E-2</v>
      </c>
      <c r="I808" s="3">
        <v>22</v>
      </c>
      <c r="J808" s="27">
        <v>3.5385484312073501E-3</v>
      </c>
      <c r="K808" s="27" t="str">
        <f>IF(OR(LEFT(G808,3)="SRM", LEFT(G808,3)="IRM", LEFT(G808,3)="CRM"),"", IF((J808*100/H808)&gt;5,"x",""))</f>
        <v>x</v>
      </c>
      <c r="L808" s="26">
        <f>2*J808</f>
        <v>7.0770968624147002E-3</v>
      </c>
      <c r="M808" s="20"/>
      <c r="N808" s="20"/>
      <c r="O808" s="58">
        <f>IF(F808="Repeatability","---", SQRT(L808^2+(N808*H808*0.01)^2)+ABS(M808)*0.01*H808)</f>
        <v>7.0770968624147002E-3</v>
      </c>
      <c r="P808" s="6">
        <f>IF(F808="Repeatability","---", O808*100/H808)</f>
        <v>50.852836977209783</v>
      </c>
      <c r="Q808" s="31">
        <f>IF(F808="Repeatability", "n/a",IF(E808="MG_P_KG",6,IF(E808="G_P_100G",2,"n/a")))</f>
        <v>6</v>
      </c>
      <c r="R808" s="34">
        <f>IF(Q808="n/a","-",2*(H808*2^(1-0.5*LOG(H808/(10^Q808))))/100)</f>
        <v>8.4745180997833139E-3</v>
      </c>
      <c r="S808" s="3">
        <f>IF(F808="Intermed. Precision","---",IF(LOG(J808/2)&lt;0,10^(TRUNC(LOG(J808/2))-1), 10^(TRUNC(LOG(J808/2)))))</f>
        <v>1E-3</v>
      </c>
      <c r="T808" s="4">
        <f>2*SQRT(2)*J808</f>
        <v>1.0008526365054948E-2</v>
      </c>
      <c r="U808" s="22" t="str">
        <f>IF(F808="Repeatability",10*J808,"---")</f>
        <v>---</v>
      </c>
      <c r="V808" s="22" t="str">
        <f>IF(AND(U808&gt;H808,U808&lt;&gt;"---"),"x","")</f>
        <v/>
      </c>
      <c r="W808" s="52">
        <v>42530</v>
      </c>
    </row>
    <row r="809" spans="1:23" ht="25.5" hidden="1" customHeight="1">
      <c r="A809" s="65" t="s">
        <v>102</v>
      </c>
      <c r="B809" s="8" t="s">
        <v>336</v>
      </c>
      <c r="C809" s="61"/>
      <c r="D809" s="10" t="s">
        <v>174</v>
      </c>
      <c r="E809" s="3" t="s">
        <v>30</v>
      </c>
      <c r="F809" s="42" t="s">
        <v>24</v>
      </c>
      <c r="G809" s="22" t="s">
        <v>25</v>
      </c>
      <c r="H809" s="37">
        <v>8.4367142857142904E-2</v>
      </c>
      <c r="I809" s="3">
        <v>21</v>
      </c>
      <c r="J809" s="27">
        <v>8.4631216800556807E-3</v>
      </c>
      <c r="K809" s="27" t="str">
        <f>IF(OR(LEFT(G809,3)="SRM", LEFT(G809,3)="IRM", LEFT(G809,3)="CRM"),"", IF((J809*100/H809)&gt;5,"x",""))</f>
        <v>x</v>
      </c>
      <c r="L809" s="26">
        <f>2*J809</f>
        <v>1.6926243360111361E-2</v>
      </c>
      <c r="M809" s="20"/>
      <c r="N809" s="20"/>
      <c r="O809" s="58" t="str">
        <f>IF(F809="Repeatability","---", SQRT(L809^2+(N809*H809*0.01)^2)+ABS(M809)*0.01*H809)</f>
        <v>---</v>
      </c>
      <c r="P809" s="6" t="str">
        <f>IF(F809="Repeatability","---", O809*100/H809)</f>
        <v>---</v>
      </c>
      <c r="Q809" s="31" t="str">
        <f>IF(F809="Repeatability", "n/a",IF(E809="MG_P_KG",6,IF(E809="G_P_100G",2,"n/a")))</f>
        <v>n/a</v>
      </c>
      <c r="R809" s="34" t="str">
        <f>IF(Q809="n/a","-",2*(H809*2^(1-0.5*LOG(H809/(10^Q809))))/100)</f>
        <v>-</v>
      </c>
      <c r="S809" s="3">
        <f>IF(F809="Intermed. Precision","---",IF(LOG(J809/2)&lt;0,10^(TRUNC(LOG(J809/2))-1), 10^(TRUNC(LOG(J809/2)))))</f>
        <v>1E-3</v>
      </c>
      <c r="T809" s="4">
        <f>2*SQRT(2)*J809</f>
        <v>2.3937322919897037E-2</v>
      </c>
      <c r="U809" s="22">
        <f>IF(F809="Repeatability",10*J809,"---")</f>
        <v>8.4631216800556811E-2</v>
      </c>
      <c r="V809" s="22" t="str">
        <f>IF(AND(U809&gt;H809,U809&lt;&gt;"---"),"x","")</f>
        <v>x</v>
      </c>
      <c r="W809" s="52">
        <v>42495</v>
      </c>
    </row>
    <row r="810" spans="1:23" ht="25.5" hidden="1" customHeight="1">
      <c r="A810" s="65" t="s">
        <v>74</v>
      </c>
      <c r="B810" s="8" t="s">
        <v>336</v>
      </c>
      <c r="C810" s="61"/>
      <c r="D810" s="10" t="s">
        <v>174</v>
      </c>
      <c r="E810" s="3" t="s">
        <v>30</v>
      </c>
      <c r="F810" s="42" t="s">
        <v>24</v>
      </c>
      <c r="G810" s="22" t="s">
        <v>25</v>
      </c>
      <c r="H810" s="37">
        <v>0.2294795</v>
      </c>
      <c r="I810" s="3">
        <v>20</v>
      </c>
      <c r="J810" s="27">
        <v>3.0746967370783099E-2</v>
      </c>
      <c r="K810" s="27" t="str">
        <f>IF(OR(LEFT(G810,3)="SRM", LEFT(G810,3)="IRM", LEFT(G810,3)="CRM"),"", IF((J810*100/H810)&gt;5,"x",""))</f>
        <v>x</v>
      </c>
      <c r="L810" s="26">
        <f>2*J810</f>
        <v>6.1493934741566197E-2</v>
      </c>
      <c r="M810" s="20"/>
      <c r="N810" s="20"/>
      <c r="O810" s="58" t="str">
        <f>IF(F810="Repeatability","---", SQRT(L810^2+(N810*H810*0.01)^2)+ABS(M810)*0.01*H810)</f>
        <v>---</v>
      </c>
      <c r="P810" s="6" t="str">
        <f>IF(F810="Repeatability","---", O810*100/H810)</f>
        <v>---</v>
      </c>
      <c r="Q810" s="31" t="str">
        <f>IF(F810="Repeatability", "n/a",IF(E810="MG_P_KG",6,IF(E810="G_P_100G",2,"n/a")))</f>
        <v>n/a</v>
      </c>
      <c r="R810" s="34" t="str">
        <f>IF(Q810="n/a","-",2*(H810*2^(1-0.5*LOG(H810/(10^Q810))))/100)</f>
        <v>-</v>
      </c>
      <c r="S810" s="3">
        <f>IF(F810="Intermed. Precision","---",IF(LOG(J810/2)&lt;0,10^(TRUNC(LOG(J810/2))-1), 10^(TRUNC(LOG(J810/2)))))</f>
        <v>0.01</v>
      </c>
      <c r="T810" s="4">
        <f>2*SQRT(2)*J810</f>
        <v>8.6965556515208972E-2</v>
      </c>
      <c r="U810" s="22">
        <f>IF(F810="Repeatability",10*J810,"---")</f>
        <v>0.30746967370783096</v>
      </c>
      <c r="V810" s="22" t="str">
        <f>IF(AND(U810&gt;H810,U810&lt;&gt;"---"),"x","")</f>
        <v>x</v>
      </c>
      <c r="W810" s="52">
        <v>42484</v>
      </c>
    </row>
    <row r="811" spans="1:23" ht="25.5" hidden="1" customHeight="1">
      <c r="A811" s="65" t="s">
        <v>79</v>
      </c>
      <c r="B811" s="8" t="s">
        <v>336</v>
      </c>
      <c r="C811" s="61"/>
      <c r="D811" s="10" t="s">
        <v>174</v>
      </c>
      <c r="E811" s="3" t="s">
        <v>30</v>
      </c>
      <c r="F811" s="42" t="s">
        <v>24</v>
      </c>
      <c r="G811" s="22" t="s">
        <v>25</v>
      </c>
      <c r="H811" s="37">
        <v>9.1919473684210495E-2</v>
      </c>
      <c r="I811" s="3">
        <v>19</v>
      </c>
      <c r="J811" s="27">
        <v>6.37820383889746E-3</v>
      </c>
      <c r="K811" s="27" t="str">
        <f>IF(OR(LEFT(G811,3)="SRM", LEFT(G811,3)="IRM", LEFT(G811,3)="CRM"),"", IF((J811*100/H811)&gt;5,"x",""))</f>
        <v>x</v>
      </c>
      <c r="L811" s="26">
        <f>2*J811</f>
        <v>1.275640767779492E-2</v>
      </c>
      <c r="M811" s="20"/>
      <c r="N811" s="20"/>
      <c r="O811" s="58" t="str">
        <f>IF(F811="Repeatability","---", SQRT(L811^2+(N811*H811*0.01)^2)+ABS(M811)*0.01*H811)</f>
        <v>---</v>
      </c>
      <c r="P811" s="6" t="str">
        <f>IF(F811="Repeatability","---", O811*100/H811)</f>
        <v>---</v>
      </c>
      <c r="Q811" s="31" t="str">
        <f>IF(F811="Repeatability", "n/a",IF(E811="MG_P_KG",6,IF(E811="G_P_100G",2,"n/a")))</f>
        <v>n/a</v>
      </c>
      <c r="R811" s="34" t="str">
        <f>IF(Q811="n/a","-",2*(H811*2^(1-0.5*LOG(H811/(10^Q811))))/100)</f>
        <v>-</v>
      </c>
      <c r="S811" s="3">
        <f>IF(F811="Intermed. Precision","---",IF(LOG(J811/2)&lt;0,10^(TRUNC(LOG(J811/2))-1), 10^(TRUNC(LOG(J811/2)))))</f>
        <v>1E-3</v>
      </c>
      <c r="T811" s="4">
        <f>2*SQRT(2)*J811</f>
        <v>1.8040284745097855E-2</v>
      </c>
      <c r="U811" s="22">
        <f>IF(F811="Repeatability",10*J811,"---")</f>
        <v>6.3782038388974602E-2</v>
      </c>
      <c r="V811" s="22" t="str">
        <f>IF(AND(U811&gt;H811,U811&lt;&gt;"---"),"x","")</f>
        <v/>
      </c>
      <c r="W811" s="52">
        <v>42503</v>
      </c>
    </row>
    <row r="812" spans="1:23" ht="25.5" hidden="1" customHeight="1">
      <c r="A812" s="65" t="s">
        <v>77</v>
      </c>
      <c r="B812" s="8" t="s">
        <v>336</v>
      </c>
      <c r="C812" s="61"/>
      <c r="D812" s="10" t="s">
        <v>174</v>
      </c>
      <c r="E812" s="3" t="s">
        <v>30</v>
      </c>
      <c r="F812" s="42" t="s">
        <v>24</v>
      </c>
      <c r="G812" s="22" t="s">
        <v>25</v>
      </c>
      <c r="H812" s="37">
        <v>0.12551111111111099</v>
      </c>
      <c r="I812" s="3">
        <v>18</v>
      </c>
      <c r="J812" s="27">
        <v>7.1086842429993096E-3</v>
      </c>
      <c r="K812" s="27" t="str">
        <f>IF(OR(LEFT(G812,3)="SRM", LEFT(G812,3)="IRM", LEFT(G812,3)="CRM"),"", IF((J812*100/H812)&gt;5,"x",""))</f>
        <v>x</v>
      </c>
      <c r="L812" s="26">
        <f>2*J812</f>
        <v>1.4217368485998619E-2</v>
      </c>
      <c r="M812" s="20"/>
      <c r="N812" s="20"/>
      <c r="O812" s="58" t="str">
        <f>IF(F812="Repeatability","---", SQRT(L812^2+(N812*H812*0.01)^2)+ABS(M812)*0.01*H812)</f>
        <v>---</v>
      </c>
      <c r="P812" s="6" t="str">
        <f>IF(F812="Repeatability","---", O812*100/H812)</f>
        <v>---</v>
      </c>
      <c r="Q812" s="31" t="str">
        <f>IF(F812="Repeatability", "n/a",IF(E812="MG_P_KG",6,IF(E812="G_P_100G",2,"n/a")))</f>
        <v>n/a</v>
      </c>
      <c r="R812" s="34" t="str">
        <f>IF(Q812="n/a","-",2*(H812*2^(1-0.5*LOG(H812/(10^Q812))))/100)</f>
        <v>-</v>
      </c>
      <c r="S812" s="3">
        <f>IF(F812="Intermed. Precision","---",IF(LOG(J812/2)&lt;0,10^(TRUNC(LOG(J812/2))-1), 10^(TRUNC(LOG(J812/2)))))</f>
        <v>1E-3</v>
      </c>
      <c r="T812" s="4">
        <f>2*SQRT(2)*J812</f>
        <v>2.0106395334155085E-2</v>
      </c>
      <c r="U812" s="22">
        <f>IF(F812="Repeatability",10*J812,"---")</f>
        <v>7.1086842429993094E-2</v>
      </c>
      <c r="V812" s="22" t="str">
        <f>IF(AND(U812&gt;H812,U812&lt;&gt;"---"),"x","")</f>
        <v/>
      </c>
      <c r="W812" s="52">
        <v>42496</v>
      </c>
    </row>
    <row r="813" spans="1:23" ht="25.5" customHeight="1">
      <c r="A813" s="65" t="s">
        <v>122</v>
      </c>
      <c r="B813" s="8" t="s">
        <v>336</v>
      </c>
      <c r="C813" s="61"/>
      <c r="D813" s="10" t="s">
        <v>174</v>
      </c>
      <c r="E813" s="3" t="s">
        <v>30</v>
      </c>
      <c r="F813" s="42" t="s">
        <v>23</v>
      </c>
      <c r="G813" s="22" t="s">
        <v>4</v>
      </c>
      <c r="H813" s="37">
        <v>8.0242222222222201E-2</v>
      </c>
      <c r="I813" s="3">
        <v>18</v>
      </c>
      <c r="J813" s="27">
        <v>5.6030678600606301E-3</v>
      </c>
      <c r="K813" s="27" t="str">
        <f>IF(OR(LEFT(G813,3)="SRM", LEFT(G813,3)="IRM", LEFT(G813,3)="CRM"),"", IF((J813*100/H813)&gt;5,"x",""))</f>
        <v>x</v>
      </c>
      <c r="L813" s="26">
        <f>2*J813</f>
        <v>1.120613572012126E-2</v>
      </c>
      <c r="M813" s="20"/>
      <c r="N813" s="20"/>
      <c r="O813" s="58">
        <f>IF(F813="Repeatability","---", SQRT(L813^2+(N813*H813*0.01)^2)+ABS(M813)*0.01*H813)</f>
        <v>1.120613572012126E-2</v>
      </c>
      <c r="P813" s="6">
        <f>IF(F813="Repeatability","---", O813*100/H813)</f>
        <v>13.965385566076513</v>
      </c>
      <c r="Q813" s="31">
        <f>IF(F813="Repeatability", "n/a",IF(E813="MG_P_KG",6,IF(E813="G_P_100G",2,"n/a")))</f>
        <v>6</v>
      </c>
      <c r="R813" s="34">
        <f>IF(Q813="n/a","-",2*(H813*2^(1-0.5*LOG(H813/(10^Q813))))/100)</f>
        <v>3.7536753966556181E-2</v>
      </c>
      <c r="S813" s="3">
        <f>IF(F813="Intermed. Precision","---",IF(LOG(J813/2)&lt;0,10^(TRUNC(LOG(J813/2))-1), 10^(TRUNC(LOG(J813/2)))))</f>
        <v>1E-3</v>
      </c>
      <c r="T813" s="4">
        <f>2*SQRT(2)*J813</f>
        <v>1.5847869117189078E-2</v>
      </c>
      <c r="U813" s="22" t="str">
        <f>IF(F813="Repeatability",10*J813,"---")</f>
        <v>---</v>
      </c>
      <c r="V813" s="22" t="str">
        <f>IF(AND(U813&gt;H813,U813&lt;&gt;"---"),"x","")</f>
        <v/>
      </c>
      <c r="W813" s="52">
        <v>42518</v>
      </c>
    </row>
    <row r="814" spans="1:23" ht="25.5" hidden="1" customHeight="1">
      <c r="A814" s="65" t="s">
        <v>68</v>
      </c>
      <c r="B814" s="8" t="s">
        <v>336</v>
      </c>
      <c r="C814" s="61"/>
      <c r="D814" s="10" t="s">
        <v>174</v>
      </c>
      <c r="E814" s="3" t="s">
        <v>30</v>
      </c>
      <c r="F814" s="42" t="s">
        <v>24</v>
      </c>
      <c r="G814" s="22" t="s">
        <v>25</v>
      </c>
      <c r="H814" s="37">
        <v>7.4022941176470597E-2</v>
      </c>
      <c r="I814" s="3">
        <v>17</v>
      </c>
      <c r="J814" s="27">
        <v>6.3843632507593904E-3</v>
      </c>
      <c r="K814" s="27" t="str">
        <f>IF(OR(LEFT(G814,3)="SRM", LEFT(G814,3)="IRM", LEFT(G814,3)="CRM"),"", IF((J814*100/H814)&gt;5,"x",""))</f>
        <v>x</v>
      </c>
      <c r="L814" s="26">
        <f>2*J814</f>
        <v>1.2768726501518781E-2</v>
      </c>
      <c r="M814" s="20"/>
      <c r="N814" s="20"/>
      <c r="O814" s="58" t="str">
        <f>IF(F814="Repeatability","---", SQRT(L814^2+(N814*H814*0.01)^2)+ABS(M814)*0.01*H814)</f>
        <v>---</v>
      </c>
      <c r="P814" s="6" t="str">
        <f>IF(F814="Repeatability","---", O814*100/H814)</f>
        <v>---</v>
      </c>
      <c r="Q814" s="31" t="str">
        <f>IF(F814="Repeatability", "n/a",IF(E814="MG_P_KG",6,IF(E814="G_P_100G",2,"n/a")))</f>
        <v>n/a</v>
      </c>
      <c r="R814" s="34" t="str">
        <f>IF(Q814="n/a","-",2*(H814*2^(1-0.5*LOG(H814/(10^Q814))))/100)</f>
        <v>-</v>
      </c>
      <c r="S814" s="3">
        <f>IF(F814="Intermed. Precision","---",IF(LOG(J814/2)&lt;0,10^(TRUNC(LOG(J814/2))-1), 10^(TRUNC(LOG(J814/2)))))</f>
        <v>1E-3</v>
      </c>
      <c r="T814" s="4">
        <f>2*SQRT(2)*J814</f>
        <v>1.8057706192680625E-2</v>
      </c>
      <c r="U814" s="22">
        <f>IF(F814="Repeatability",10*J814,"---")</f>
        <v>6.3843632507593909E-2</v>
      </c>
      <c r="V814" s="22" t="str">
        <f>IF(AND(U814&gt;H814,U814&lt;&gt;"---"),"x","")</f>
        <v/>
      </c>
      <c r="W814" s="52">
        <v>42510</v>
      </c>
    </row>
    <row r="815" spans="1:23" ht="25.5" customHeight="1">
      <c r="A815" s="65" t="s">
        <v>81</v>
      </c>
      <c r="B815" s="8" t="s">
        <v>336</v>
      </c>
      <c r="C815" s="61"/>
      <c r="D815" s="10" t="s">
        <v>174</v>
      </c>
      <c r="E815" s="3" t="s">
        <v>30</v>
      </c>
      <c r="F815" s="42" t="s">
        <v>23</v>
      </c>
      <c r="G815" s="22" t="s">
        <v>4</v>
      </c>
      <c r="H815" s="37">
        <v>7.4307647058823506E-2</v>
      </c>
      <c r="I815" s="3">
        <v>17</v>
      </c>
      <c r="J815" s="27">
        <v>9.0372760732163899E-3</v>
      </c>
      <c r="K815" s="27" t="str">
        <f>IF(OR(LEFT(G815,3)="SRM", LEFT(G815,3)="IRM", LEFT(G815,3)="CRM"),"", IF((J815*100/H815)&gt;5,"x",""))</f>
        <v>x</v>
      </c>
      <c r="L815" s="26">
        <f>2*J815</f>
        <v>1.807455214643278E-2</v>
      </c>
      <c r="M815" s="20"/>
      <c r="N815" s="20"/>
      <c r="O815" s="58">
        <f>IF(F815="Repeatability","---", SQRT(L815^2+(N815*H815*0.01)^2)+ABS(M815)*0.01*H815)</f>
        <v>1.807455214643278E-2</v>
      </c>
      <c r="P815" s="6">
        <f>IF(F815="Repeatability","---", O815*100/H815)</f>
        <v>24.323946271807777</v>
      </c>
      <c r="Q815" s="31">
        <f>IF(F815="Repeatability", "n/a",IF(E815="MG_P_KG",6,IF(E815="G_P_100G",2,"n/a")))</f>
        <v>6</v>
      </c>
      <c r="R815" s="34">
        <f>IF(Q815="n/a","-",2*(H815*2^(1-0.5*LOG(H815/(10^Q815))))/100)</f>
        <v>3.516493968257265E-2</v>
      </c>
      <c r="S815" s="3">
        <f>IF(F815="Intermed. Precision","---",IF(LOG(J815/2)&lt;0,10^(TRUNC(LOG(J815/2))-1), 10^(TRUNC(LOG(J815/2)))))</f>
        <v>1E-3</v>
      </c>
      <c r="T815" s="4">
        <f>2*SQRT(2)*J815</f>
        <v>2.5561276779304976E-2</v>
      </c>
      <c r="U815" s="22" t="str">
        <f>IF(F815="Repeatability",10*J815,"---")</f>
        <v>---</v>
      </c>
      <c r="V815" s="22" t="str">
        <f>IF(AND(U815&gt;H815,U815&lt;&gt;"---"),"x","")</f>
        <v/>
      </c>
      <c r="W815" s="52">
        <v>42512</v>
      </c>
    </row>
    <row r="816" spans="1:23" ht="25.5" customHeight="1">
      <c r="A816" s="65" t="s">
        <v>71</v>
      </c>
      <c r="B816" s="8" t="s">
        <v>336</v>
      </c>
      <c r="C816" s="61"/>
      <c r="D816" s="10" t="s">
        <v>174</v>
      </c>
      <c r="E816" s="3" t="s">
        <v>30</v>
      </c>
      <c r="F816" s="42" t="s">
        <v>23</v>
      </c>
      <c r="G816" s="22" t="s">
        <v>4</v>
      </c>
      <c r="H816" s="37">
        <v>3.2147500000000002E-2</v>
      </c>
      <c r="I816" s="3">
        <v>16</v>
      </c>
      <c r="J816" s="27">
        <v>2.0048386780486798E-3</v>
      </c>
      <c r="K816" s="27" t="str">
        <f>IF(OR(LEFT(G816,3)="SRM", LEFT(G816,3)="IRM", LEFT(G816,3)="CRM"),"", IF((J816*100/H816)&gt;5,"x",""))</f>
        <v>x</v>
      </c>
      <c r="L816" s="26">
        <f>2*J816</f>
        <v>4.0096773560973596E-3</v>
      </c>
      <c r="M816" s="20"/>
      <c r="N816" s="20"/>
      <c r="O816" s="58">
        <f>IF(F816="Repeatability","---", SQRT(L816^2+(N816*H816*0.01)^2)+ABS(M816)*0.01*H816)</f>
        <v>4.0096773560973596E-3</v>
      </c>
      <c r="P816" s="6">
        <f>IF(F816="Repeatability","---", O816*100/H816)</f>
        <v>12.472750155058277</v>
      </c>
      <c r="Q816" s="31">
        <f>IF(F816="Repeatability", "n/a",IF(E816="MG_P_KG",6,IF(E816="G_P_100G",2,"n/a")))</f>
        <v>6</v>
      </c>
      <c r="R816" s="34">
        <f>IF(Q816="n/a","-",2*(H816*2^(1-0.5*LOG(H816/(10^Q816))))/100)</f>
        <v>1.7258137250198646E-2</v>
      </c>
      <c r="S816" s="3">
        <f>IF(F816="Intermed. Precision","---",IF(LOG(J816/2)&lt;0,10^(TRUNC(LOG(J816/2))-1), 10^(TRUNC(LOG(J816/2)))))</f>
        <v>1E-3</v>
      </c>
      <c r="T816" s="4">
        <f>2*SQRT(2)*J816</f>
        <v>5.6705400977331809E-3</v>
      </c>
      <c r="U816" s="22" t="str">
        <f>IF(F816="Repeatability",10*J816,"---")</f>
        <v>---</v>
      </c>
      <c r="V816" s="22" t="str">
        <f>IF(AND(U816&gt;H816,U816&lt;&gt;"---"),"x","")</f>
        <v/>
      </c>
      <c r="W816" s="52">
        <v>42479</v>
      </c>
    </row>
    <row r="817" spans="1:23" ht="25.5" hidden="1" customHeight="1">
      <c r="A817" s="65" t="s">
        <v>176</v>
      </c>
      <c r="B817" s="8" t="s">
        <v>336</v>
      </c>
      <c r="C817" s="61"/>
      <c r="D817" s="10" t="s">
        <v>174</v>
      </c>
      <c r="E817" s="3" t="s">
        <v>30</v>
      </c>
      <c r="F817" s="42" t="s">
        <v>24</v>
      </c>
      <c r="G817" s="22" t="s">
        <v>25</v>
      </c>
      <c r="H817" s="37">
        <v>8.7132000000000001E-2</v>
      </c>
      <c r="I817" s="3">
        <v>15</v>
      </c>
      <c r="J817" s="27">
        <v>5.1719280737458004E-3</v>
      </c>
      <c r="K817" s="27" t="str">
        <f>IF(OR(LEFT(G817,3)="SRM", LEFT(G817,3)="IRM", LEFT(G817,3)="CRM"),"", IF((J817*100/H817)&gt;5,"x",""))</f>
        <v>x</v>
      </c>
      <c r="L817" s="26">
        <f>2*J817</f>
        <v>1.0343856147491601E-2</v>
      </c>
      <c r="M817" s="20"/>
      <c r="N817" s="20"/>
      <c r="O817" s="58" t="str">
        <f>IF(F817="Repeatability","---", SQRT(L817^2+(N817*H817*0.01)^2)+ABS(M817)*0.01*H817)</f>
        <v>---</v>
      </c>
      <c r="P817" s="6" t="str">
        <f>IF(F817="Repeatability","---", O817*100/H817)</f>
        <v>---</v>
      </c>
      <c r="Q817" s="31" t="str">
        <f>IF(F817="Repeatability", "n/a",IF(E817="MG_P_KG",6,IF(E817="G_P_100G",2,"n/a")))</f>
        <v>n/a</v>
      </c>
      <c r="R817" s="34" t="str">
        <f>IF(Q817="n/a","-",2*(H817*2^(1-0.5*LOG(H817/(10^Q817))))/100)</f>
        <v>-</v>
      </c>
      <c r="S817" s="3">
        <f>IF(F817="Intermed. Precision","---",IF(LOG(J817/2)&lt;0,10^(TRUNC(LOG(J817/2))-1), 10^(TRUNC(LOG(J817/2)))))</f>
        <v>1E-3</v>
      </c>
      <c r="T817" s="4">
        <f>2*SQRT(2)*J817</f>
        <v>1.4628421651018936E-2</v>
      </c>
      <c r="U817" s="22">
        <f>IF(F817="Repeatability",10*J817,"---")</f>
        <v>5.1719280737458004E-2</v>
      </c>
      <c r="V817" s="22" t="str">
        <f>IF(AND(U817&gt;H817,U817&lt;&gt;"---"),"x","")</f>
        <v/>
      </c>
      <c r="W817" s="52">
        <v>42500</v>
      </c>
    </row>
    <row r="818" spans="1:23" ht="25.5" hidden="1" customHeight="1">
      <c r="A818" s="65" t="s">
        <v>104</v>
      </c>
      <c r="B818" s="8" t="s">
        <v>336</v>
      </c>
      <c r="C818" s="61"/>
      <c r="D818" s="10" t="s">
        <v>174</v>
      </c>
      <c r="E818" s="3" t="s">
        <v>30</v>
      </c>
      <c r="F818" s="42" t="s">
        <v>24</v>
      </c>
      <c r="G818" s="22" t="s">
        <v>25</v>
      </c>
      <c r="H818" s="37">
        <v>3.9702142857142901E-2</v>
      </c>
      <c r="I818" s="3">
        <v>14</v>
      </c>
      <c r="J818" s="27">
        <v>2.9701094255936101E-3</v>
      </c>
      <c r="K818" s="27" t="str">
        <f>IF(OR(LEFT(G818,3)="SRM", LEFT(G818,3)="IRM", LEFT(G818,3)="CRM"),"", IF((J818*100/H818)&gt;5,"x",""))</f>
        <v>x</v>
      </c>
      <c r="L818" s="26">
        <f>2*J818</f>
        <v>5.9402188511872202E-3</v>
      </c>
      <c r="M818" s="20"/>
      <c r="N818" s="20"/>
      <c r="O818" s="58" t="str">
        <f>IF(F818="Repeatability","---", SQRT(L818^2+(N818*H818*0.01)^2)+ABS(M818)*0.01*H818)</f>
        <v>---</v>
      </c>
      <c r="P818" s="6" t="str">
        <f>IF(F818="Repeatability","---", O818*100/H818)</f>
        <v>---</v>
      </c>
      <c r="Q818" s="31" t="str">
        <f>IF(F818="Repeatability", "n/a",IF(E818="MG_P_KG",6,IF(E818="G_P_100G",2,"n/a")))</f>
        <v>n/a</v>
      </c>
      <c r="R818" s="34" t="str">
        <f>IF(Q818="n/a","-",2*(H818*2^(1-0.5*LOG(H818/(10^Q818))))/100)</f>
        <v>-</v>
      </c>
      <c r="S818" s="3">
        <f>IF(F818="Intermed. Precision","---",IF(LOG(J818/2)&lt;0,10^(TRUNC(LOG(J818/2))-1), 10^(TRUNC(LOG(J818/2)))))</f>
        <v>1E-3</v>
      </c>
      <c r="T818" s="4">
        <f>2*SQRT(2)*J818</f>
        <v>8.4007380628132941E-3</v>
      </c>
      <c r="U818" s="22">
        <f>IF(F818="Repeatability",10*J818,"---")</f>
        <v>2.9701094255936103E-2</v>
      </c>
      <c r="V818" s="22" t="str">
        <f>IF(AND(U818&gt;H818,U818&lt;&gt;"---"),"x","")</f>
        <v/>
      </c>
      <c r="W818" s="52">
        <v>42523</v>
      </c>
    </row>
    <row r="819" spans="1:23" ht="25.5" customHeight="1">
      <c r="A819" s="65" t="s">
        <v>29</v>
      </c>
      <c r="B819" s="8" t="s">
        <v>336</v>
      </c>
      <c r="C819" s="61"/>
      <c r="D819" s="10" t="s">
        <v>174</v>
      </c>
      <c r="E819" s="3" t="s">
        <v>30</v>
      </c>
      <c r="F819" s="42" t="s">
        <v>23</v>
      </c>
      <c r="G819" s="22" t="s">
        <v>4</v>
      </c>
      <c r="H819" s="37">
        <v>3.26430769230769E-2</v>
      </c>
      <c r="I819" s="3">
        <v>13</v>
      </c>
      <c r="J819" s="27">
        <v>5.6519111811846401E-3</v>
      </c>
      <c r="K819" s="27" t="str">
        <f>IF(OR(LEFT(G819,3)="SRM", LEFT(G819,3)="IRM", LEFT(G819,3)="CRM"),"", IF((J819*100/H819)&gt;5,"x",""))</f>
        <v>x</v>
      </c>
      <c r="L819" s="26">
        <f>2*J819</f>
        <v>1.130382236236928E-2</v>
      </c>
      <c r="M819" s="20"/>
      <c r="N819" s="20"/>
      <c r="O819" s="58">
        <f>IF(F819="Repeatability","---", SQRT(L819^2+(N819*H819*0.01)^2)+ABS(M819)*0.01*H819)</f>
        <v>1.130382236236928E-2</v>
      </c>
      <c r="P819" s="6">
        <f>IF(F819="Repeatability","---", O819*100/H819)</f>
        <v>34.628544328117812</v>
      </c>
      <c r="Q819" s="31">
        <f>IF(F819="Repeatability", "n/a",IF(E819="MG_P_KG",6,IF(E819="G_P_100G",2,"n/a")))</f>
        <v>6</v>
      </c>
      <c r="R819" s="34">
        <f>IF(Q819="n/a","-",2*(H819*2^(1-0.5*LOG(H819/(10^Q819))))/100)</f>
        <v>1.7483879226688558E-2</v>
      </c>
      <c r="S819" s="3">
        <f>IF(F819="Intermed. Precision","---",IF(LOG(J819/2)&lt;0,10^(TRUNC(LOG(J819/2))-1), 10^(TRUNC(LOG(J819/2)))))</f>
        <v>1E-3</v>
      </c>
      <c r="T819" s="4">
        <f>2*SQRT(2)*J819</f>
        <v>1.5986018891518915E-2</v>
      </c>
      <c r="U819" s="22" t="str">
        <f>IF(F819="Repeatability",10*J819,"---")</f>
        <v>---</v>
      </c>
      <c r="V819" s="22" t="str">
        <f>IF(AND(U819&gt;H819,U819&lt;&gt;"---"),"x","")</f>
        <v/>
      </c>
      <c r="W819" s="52">
        <v>42505</v>
      </c>
    </row>
    <row r="820" spans="1:23" ht="25.5" hidden="1" customHeight="1">
      <c r="A820" s="65" t="s">
        <v>70</v>
      </c>
      <c r="B820" s="8" t="s">
        <v>336</v>
      </c>
      <c r="C820" s="61"/>
      <c r="D820" s="10" t="s">
        <v>174</v>
      </c>
      <c r="E820" s="3" t="s">
        <v>30</v>
      </c>
      <c r="F820" s="42" t="s">
        <v>24</v>
      </c>
      <c r="G820" s="22" t="s">
        <v>25</v>
      </c>
      <c r="H820" s="37">
        <v>0.17369916666666699</v>
      </c>
      <c r="I820" s="3">
        <v>12</v>
      </c>
      <c r="J820" s="27">
        <v>1.7958084414361499E-2</v>
      </c>
      <c r="K820" s="27" t="str">
        <f>IF(OR(LEFT(G820,3)="SRM", LEFT(G820,3)="IRM", LEFT(G820,3)="CRM"),"", IF((J820*100/H820)&gt;5,"x",""))</f>
        <v>x</v>
      </c>
      <c r="L820" s="26">
        <f>2*J820</f>
        <v>3.5916168828722998E-2</v>
      </c>
      <c r="M820" s="20"/>
      <c r="N820" s="20"/>
      <c r="O820" s="58" t="str">
        <f>IF(F820="Repeatability","---", SQRT(L820^2+(N820*H820*0.01)^2)+ABS(M820)*0.01*H820)</f>
        <v>---</v>
      </c>
      <c r="P820" s="6" t="str">
        <f>IF(F820="Repeatability","---", O820*100/H820)</f>
        <v>---</v>
      </c>
      <c r="Q820" s="31" t="str">
        <f>IF(F820="Repeatability", "n/a",IF(E820="MG_P_KG",6,IF(E820="G_P_100G",2,"n/a")))</f>
        <v>n/a</v>
      </c>
      <c r="R820" s="34" t="str">
        <f>IF(Q820="n/a","-",2*(H820*2^(1-0.5*LOG(H820/(10^Q820))))/100)</f>
        <v>-</v>
      </c>
      <c r="S820" s="3">
        <f>IF(F820="Intermed. Precision","---",IF(LOG(J820/2)&lt;0,10^(TRUNC(LOG(J820/2))-1), 10^(TRUNC(LOG(J820/2)))))</f>
        <v>1E-3</v>
      </c>
      <c r="T820" s="4">
        <f>2*SQRT(2)*J820</f>
        <v>5.0793133066061869E-2</v>
      </c>
      <c r="U820" s="22">
        <f>IF(F820="Repeatability",10*J820,"---")</f>
        <v>0.179580844143615</v>
      </c>
      <c r="V820" s="22" t="str">
        <f>IF(AND(U820&gt;H820,U820&lt;&gt;"---"),"x","")</f>
        <v>x</v>
      </c>
      <c r="W820" s="52">
        <v>42476</v>
      </c>
    </row>
    <row r="821" spans="1:23" ht="25.5" customHeight="1">
      <c r="A821" s="65" t="s">
        <v>55</v>
      </c>
      <c r="B821" s="8" t="s">
        <v>336</v>
      </c>
      <c r="C821" s="61"/>
      <c r="D821" s="10" t="s">
        <v>174</v>
      </c>
      <c r="E821" s="3" t="s">
        <v>30</v>
      </c>
      <c r="F821" s="42" t="s">
        <v>23</v>
      </c>
      <c r="G821" s="22" t="s">
        <v>4</v>
      </c>
      <c r="H821" s="37">
        <v>0.122833333333333</v>
      </c>
      <c r="I821" s="3">
        <v>12</v>
      </c>
      <c r="J821" s="27">
        <v>3.2995698015044303E-2</v>
      </c>
      <c r="K821" s="27" t="str">
        <f>IF(OR(LEFT(G821,3)="SRM", LEFT(G821,3)="IRM", LEFT(G821,3)="CRM"),"", IF((J821*100/H821)&gt;5,"x",""))</f>
        <v>x</v>
      </c>
      <c r="L821" s="26">
        <f>2*J821</f>
        <v>6.5991396030088606E-2</v>
      </c>
      <c r="M821" s="20"/>
      <c r="N821" s="20"/>
      <c r="O821" s="58">
        <f>IF(F821="Repeatability","---", SQRT(L821^2+(N821*H821*0.01)^2)+ABS(M821)*0.01*H821)</f>
        <v>6.5991396030088606E-2</v>
      </c>
      <c r="P821" s="6">
        <f>IF(F821="Repeatability","---", O821*100/H821)</f>
        <v>53.724338694780556</v>
      </c>
      <c r="Q821" s="31">
        <f>IF(F821="Repeatability", "n/a",IF(E821="MG_P_KG",6,IF(E821="G_P_100G",2,"n/a")))</f>
        <v>6</v>
      </c>
      <c r="R821" s="34">
        <f>IF(Q821="n/a","-",2*(H821*2^(1-0.5*LOG(H821/(10^Q821))))/100)</f>
        <v>5.3893672675579388E-2</v>
      </c>
      <c r="S821" s="3">
        <f>IF(F821="Intermed. Precision","---",IF(LOG(J821/2)&lt;0,10^(TRUNC(LOG(J821/2))-1), 10^(TRUNC(LOG(J821/2)))))</f>
        <v>0.01</v>
      </c>
      <c r="T821" s="4">
        <f>2*SQRT(2)*J821</f>
        <v>9.3325927265685338E-2</v>
      </c>
      <c r="U821" s="22" t="str">
        <f>IF(F821="Repeatability",10*J821,"---")</f>
        <v>---</v>
      </c>
      <c r="V821" s="22" t="str">
        <f>IF(AND(U821&gt;H821,U821&lt;&gt;"---"),"x","")</f>
        <v/>
      </c>
      <c r="W821" s="52">
        <v>42477</v>
      </c>
    </row>
    <row r="822" spans="1:23" ht="25.5" hidden="1" customHeight="1">
      <c r="A822" s="65" t="s">
        <v>80</v>
      </c>
      <c r="B822" s="8" t="s">
        <v>336</v>
      </c>
      <c r="C822" s="61"/>
      <c r="D822" s="10" t="s">
        <v>174</v>
      </c>
      <c r="E822" s="3" t="s">
        <v>30</v>
      </c>
      <c r="F822" s="42" t="s">
        <v>24</v>
      </c>
      <c r="G822" s="22" t="s">
        <v>25</v>
      </c>
      <c r="H822" s="37">
        <v>7.9199166666666695E-2</v>
      </c>
      <c r="I822" s="3">
        <v>12</v>
      </c>
      <c r="J822" s="27">
        <v>5.1971322220368196E-3</v>
      </c>
      <c r="K822" s="27" t="str">
        <f>IF(OR(LEFT(G822,3)="SRM", LEFT(G822,3)="IRM", LEFT(G822,3)="CRM"),"", IF((J822*100/H822)&gt;5,"x",""))</f>
        <v>x</v>
      </c>
      <c r="L822" s="26">
        <f>2*J822</f>
        <v>1.0394264444073639E-2</v>
      </c>
      <c r="M822" s="20"/>
      <c r="N822" s="20"/>
      <c r="O822" s="58" t="str">
        <f>IF(F822="Repeatability","---", SQRT(L822^2+(N822*H822*0.01)^2)+ABS(M822)*0.01*H822)</f>
        <v>---</v>
      </c>
      <c r="P822" s="6" t="str">
        <f>IF(F822="Repeatability","---", O822*100/H822)</f>
        <v>---</v>
      </c>
      <c r="Q822" s="31" t="str">
        <f>IF(F822="Repeatability", "n/a",IF(E822="MG_P_KG",6,IF(E822="G_P_100G",2,"n/a")))</f>
        <v>n/a</v>
      </c>
      <c r="R822" s="34" t="str">
        <f>IF(Q822="n/a","-",2*(H822*2^(1-0.5*LOG(H822/(10^Q822))))/100)</f>
        <v>-</v>
      </c>
      <c r="S822" s="3">
        <f>IF(F822="Intermed. Precision","---",IF(LOG(J822/2)&lt;0,10^(TRUNC(LOG(J822/2))-1), 10^(TRUNC(LOG(J822/2)))))</f>
        <v>1E-3</v>
      </c>
      <c r="T822" s="4">
        <f>2*SQRT(2)*J822</f>
        <v>1.469970974770138E-2</v>
      </c>
      <c r="U822" s="22">
        <f>IF(F822="Repeatability",10*J822,"---")</f>
        <v>5.1971322220368196E-2</v>
      </c>
      <c r="V822" s="22" t="str">
        <f>IF(AND(U822&gt;H822,U822&lt;&gt;"---"),"x","")</f>
        <v/>
      </c>
      <c r="W822" s="52">
        <v>42511</v>
      </c>
    </row>
    <row r="823" spans="1:23" ht="25.5" customHeight="1">
      <c r="A823" s="65" t="s">
        <v>26</v>
      </c>
      <c r="B823" s="8" t="s">
        <v>336</v>
      </c>
      <c r="C823" s="61"/>
      <c r="D823" s="10" t="s">
        <v>174</v>
      </c>
      <c r="E823" s="3" t="s">
        <v>30</v>
      </c>
      <c r="F823" s="42" t="s">
        <v>23</v>
      </c>
      <c r="G823" s="22" t="s">
        <v>125</v>
      </c>
      <c r="H823" s="37">
        <v>2.7660000000000001E-2</v>
      </c>
      <c r="I823" s="3">
        <v>12</v>
      </c>
      <c r="J823" s="27">
        <v>2.1301716106710999E-2</v>
      </c>
      <c r="K823" s="27" t="str">
        <f>IF(OR(LEFT(G823,3)="SRM", LEFT(G823,3)="IRM", LEFT(G823,3)="CRM"),"", IF((J823*100/H823)&gt;5,"x",""))</f>
        <v/>
      </c>
      <c r="L823" s="26">
        <f>2*J823</f>
        <v>4.2603432213421999E-2</v>
      </c>
      <c r="M823" s="20"/>
      <c r="N823" s="20"/>
      <c r="O823" s="58">
        <f>IF(F823="Repeatability","---", SQRT(L823^2+(N823*H823*0.01)^2)+ABS(M823)*0.01*H823)</f>
        <v>4.2603432213421999E-2</v>
      </c>
      <c r="P823" s="6">
        <f>IF(F823="Repeatability","---", O823*100/H823)</f>
        <v>154.02542376508316</v>
      </c>
      <c r="Q823" s="31">
        <f>IF(F823="Repeatability", "n/a",IF(E823="MG_P_KG",6,IF(E823="G_P_100G",2,"n/a")))</f>
        <v>6</v>
      </c>
      <c r="R823" s="34">
        <f>IF(Q823="n/a","-",2*(H823*2^(1-0.5*LOG(H823/(10^Q823))))/100)</f>
        <v>1.5188915656044402E-2</v>
      </c>
      <c r="S823" s="3">
        <f>IF(F823="Intermed. Precision","---",IF(LOG(J823/2)&lt;0,10^(TRUNC(LOG(J823/2))-1), 10^(TRUNC(LOG(J823/2)))))</f>
        <v>0.01</v>
      </c>
      <c r="T823" s="4">
        <f>2*SQRT(2)*J823</f>
        <v>6.0250351639864204E-2</v>
      </c>
      <c r="U823" s="22" t="str">
        <f>IF(F823="Repeatability",10*J823,"---")</f>
        <v>---</v>
      </c>
      <c r="V823" s="22" t="str">
        <f>IF(AND(U823&gt;H823,U823&lt;&gt;"---"),"x","")</f>
        <v/>
      </c>
      <c r="W823" s="52">
        <v>42527</v>
      </c>
    </row>
    <row r="824" spans="1:23" ht="25.5" customHeight="1">
      <c r="A824" s="65" t="s">
        <v>176</v>
      </c>
      <c r="B824" s="8" t="s">
        <v>336</v>
      </c>
      <c r="C824" s="61"/>
      <c r="D824" s="10" t="s">
        <v>174</v>
      </c>
      <c r="E824" s="3" t="s">
        <v>30</v>
      </c>
      <c r="F824" s="42" t="s">
        <v>23</v>
      </c>
      <c r="G824" s="22" t="s">
        <v>4</v>
      </c>
      <c r="H824" s="37">
        <v>0.110787272727273</v>
      </c>
      <c r="I824" s="3">
        <v>11</v>
      </c>
      <c r="J824" s="27">
        <v>3.4310139039489297E-2</v>
      </c>
      <c r="K824" s="27" t="str">
        <f>IF(OR(LEFT(G824,3)="SRM", LEFT(G824,3)="IRM", LEFT(G824,3)="CRM"),"", IF((J824*100/H824)&gt;5,"x",""))</f>
        <v>x</v>
      </c>
      <c r="L824" s="26">
        <f>2*J824</f>
        <v>6.8620278078978594E-2</v>
      </c>
      <c r="M824" s="20"/>
      <c r="N824" s="20"/>
      <c r="O824" s="58">
        <f>IF(F824="Repeatability","---", SQRT(L824^2+(N824*H824*0.01)^2)+ABS(M824)*0.01*H824)</f>
        <v>6.8620278078978594E-2</v>
      </c>
      <c r="P824" s="6">
        <f>IF(F824="Repeatability","---", O824*100/H824)</f>
        <v>61.938773642259747</v>
      </c>
      <c r="Q824" s="31">
        <f>IF(F824="Repeatability", "n/a",IF(E824="MG_P_KG",6,IF(E824="G_P_100G",2,"n/a")))</f>
        <v>6</v>
      </c>
      <c r="R824" s="34">
        <f>IF(Q824="n/a","-",2*(H824*2^(1-0.5*LOG(H824/(10^Q824))))/100)</f>
        <v>4.9369468830840882E-2</v>
      </c>
      <c r="S824" s="3">
        <f>IF(F824="Intermed. Precision","---",IF(LOG(J824/2)&lt;0,10^(TRUNC(LOG(J824/2))-1), 10^(TRUNC(LOG(J824/2)))))</f>
        <v>0.01</v>
      </c>
      <c r="T824" s="4">
        <f>2*SQRT(2)*J824</f>
        <v>9.7043727913104727E-2</v>
      </c>
      <c r="U824" s="22" t="str">
        <f>IF(F824="Repeatability",10*J824,"---")</f>
        <v>---</v>
      </c>
      <c r="V824" s="22" t="str">
        <f>IF(AND(U824&gt;H824,U824&lt;&gt;"---"),"x","")</f>
        <v/>
      </c>
      <c r="W824" s="52">
        <v>42499</v>
      </c>
    </row>
    <row r="825" spans="1:23" ht="25.5" customHeight="1">
      <c r="A825" s="65" t="s">
        <v>103</v>
      </c>
      <c r="B825" s="8" t="s">
        <v>336</v>
      </c>
      <c r="C825" s="61"/>
      <c r="D825" s="10" t="s">
        <v>174</v>
      </c>
      <c r="E825" s="3" t="s">
        <v>30</v>
      </c>
      <c r="F825" s="42" t="s">
        <v>23</v>
      </c>
      <c r="G825" s="22" t="s">
        <v>4</v>
      </c>
      <c r="H825" s="37">
        <v>0.209186363636364</v>
      </c>
      <c r="I825" s="3">
        <v>11</v>
      </c>
      <c r="J825" s="27">
        <v>5.2542717339842102E-2</v>
      </c>
      <c r="K825" s="27" t="str">
        <f>IF(OR(LEFT(G825,3)="SRM", LEFT(G825,3)="IRM", LEFT(G825,3)="CRM"),"", IF((J825*100/H825)&gt;5,"x",""))</f>
        <v>x</v>
      </c>
      <c r="L825" s="26">
        <f>2*J825</f>
        <v>0.1050854346796842</v>
      </c>
      <c r="M825" s="20"/>
      <c r="N825" s="20"/>
      <c r="O825" s="58">
        <f>IF(F825="Repeatability","---", SQRT(L825^2+(N825*H825*0.01)^2)+ABS(M825)*0.01*H825)</f>
        <v>0.1050854346796842</v>
      </c>
      <c r="P825" s="6">
        <f>IF(F825="Repeatability","---", O825*100/H825)</f>
        <v>50.235317853872111</v>
      </c>
      <c r="Q825" s="31">
        <f>IF(F825="Repeatability", "n/a",IF(E825="MG_P_KG",6,IF(E825="G_P_100G",2,"n/a")))</f>
        <v>6</v>
      </c>
      <c r="R825" s="34">
        <f>IF(Q825="n/a","-",2*(H825*2^(1-0.5*LOG(H825/(10^Q825))))/100)</f>
        <v>8.4713625184146255E-2</v>
      </c>
      <c r="S825" s="3">
        <f>IF(F825="Intermed. Precision","---",IF(LOG(J825/2)&lt;0,10^(TRUNC(LOG(J825/2))-1), 10^(TRUNC(LOG(J825/2)))))</f>
        <v>0.01</v>
      </c>
      <c r="T825" s="4">
        <f>2*SQRT(2)*J825</f>
        <v>0.14861324693188138</v>
      </c>
      <c r="U825" s="22" t="str">
        <f>IF(F825="Repeatability",10*J825,"---")</f>
        <v>---</v>
      </c>
      <c r="V825" s="22" t="str">
        <f>IF(AND(U825&gt;H825,U825&lt;&gt;"---"),"x","")</f>
        <v/>
      </c>
      <c r="W825" s="52">
        <v>42501</v>
      </c>
    </row>
    <row r="826" spans="1:23" ht="25.5" customHeight="1">
      <c r="A826" s="65" t="s">
        <v>78</v>
      </c>
      <c r="B826" s="8" t="s">
        <v>336</v>
      </c>
      <c r="C826" s="61"/>
      <c r="D826" s="10" t="s">
        <v>174</v>
      </c>
      <c r="E826" s="3" t="s">
        <v>30</v>
      </c>
      <c r="F826" s="42" t="s">
        <v>23</v>
      </c>
      <c r="G826" s="22" t="s">
        <v>4</v>
      </c>
      <c r="H826" s="37">
        <v>0.12114999999999999</v>
      </c>
      <c r="I826" s="3">
        <v>10</v>
      </c>
      <c r="J826" s="27">
        <v>3.1581584824071098E-3</v>
      </c>
      <c r="K826" s="27" t="str">
        <f>IF(OR(LEFT(G826,3)="SRM", LEFT(G826,3)="IRM", LEFT(G826,3)="CRM"),"", IF((J826*100/H826)&gt;5,"x",""))</f>
        <v/>
      </c>
      <c r="L826" s="26">
        <f>2*J826</f>
        <v>6.3163169648142196E-3</v>
      </c>
      <c r="M826" s="20"/>
      <c r="N826" s="20"/>
      <c r="O826" s="58">
        <f>IF(F826="Repeatability","---", SQRT(L826^2+(N826*H826*0.01)^2)+ABS(M826)*0.01*H826)</f>
        <v>6.3163169648142196E-3</v>
      </c>
      <c r="P826" s="6">
        <f>IF(F826="Repeatability","---", O826*100/H826)</f>
        <v>5.2136334831318365</v>
      </c>
      <c r="Q826" s="31">
        <f>IF(F826="Repeatability", "n/a",IF(E826="MG_P_KG",6,IF(E826="G_P_100G",2,"n/a")))</f>
        <v>6</v>
      </c>
      <c r="R826" s="34">
        <f>IF(Q826="n/a","-",2*(H826*2^(1-0.5*LOG(H826/(10^Q826))))/100)</f>
        <v>5.3265618037178705E-2</v>
      </c>
      <c r="S826" s="3">
        <f>IF(F826="Intermed. Precision","---",IF(LOG(J826/2)&lt;0,10^(TRUNC(LOG(J826/2))-1), 10^(TRUNC(LOG(J826/2)))))</f>
        <v>1E-3</v>
      </c>
      <c r="T826" s="4">
        <f>2*SQRT(2)*J826</f>
        <v>8.9326211158875339E-3</v>
      </c>
      <c r="U826" s="22" t="str">
        <f>IF(F826="Repeatability",10*J826,"---")</f>
        <v>---</v>
      </c>
      <c r="V826" s="22" t="str">
        <f>IF(AND(U826&gt;H826,U826&lt;&gt;"---"),"x","")</f>
        <v/>
      </c>
      <c r="W826" s="52">
        <v>42497</v>
      </c>
    </row>
    <row r="827" spans="1:23" ht="25.5" hidden="1" customHeight="1">
      <c r="A827" s="65" t="s">
        <v>120</v>
      </c>
      <c r="B827" s="8" t="s">
        <v>336</v>
      </c>
      <c r="C827" s="61"/>
      <c r="D827" s="10" t="s">
        <v>174</v>
      </c>
      <c r="E827" s="3" t="s">
        <v>30</v>
      </c>
      <c r="F827" s="42" t="s">
        <v>24</v>
      </c>
      <c r="G827" s="22" t="s">
        <v>25</v>
      </c>
      <c r="H827" s="37">
        <v>5.2364000000000001E-2</v>
      </c>
      <c r="I827" s="3">
        <v>10</v>
      </c>
      <c r="J827" s="27">
        <v>3.4250999985401898E-3</v>
      </c>
      <c r="K827" s="27" t="str">
        <f>IF(OR(LEFT(G827,3)="SRM", LEFT(G827,3)="IRM", LEFT(G827,3)="CRM"),"", IF((J827*100/H827)&gt;5,"x",""))</f>
        <v>x</v>
      </c>
      <c r="L827" s="26">
        <f>2*J827</f>
        <v>6.8501999970803796E-3</v>
      </c>
      <c r="M827" s="20"/>
      <c r="N827" s="20"/>
      <c r="O827" s="58" t="str">
        <f>IF(F827="Repeatability","---", SQRT(L827^2+(N827*H827*0.01)^2)+ABS(M827)*0.01*H827)</f>
        <v>---</v>
      </c>
      <c r="P827" s="6" t="str">
        <f>IF(F827="Repeatability","---", O827*100/H827)</f>
        <v>---</v>
      </c>
      <c r="Q827" s="31" t="str">
        <f>IF(F827="Repeatability", "n/a",IF(E827="MG_P_KG",6,IF(E827="G_P_100G",2,"n/a")))</f>
        <v>n/a</v>
      </c>
      <c r="R827" s="34" t="str">
        <f>IF(Q827="n/a","-",2*(H827*2^(1-0.5*LOG(H827/(10^Q827))))/100)</f>
        <v>-</v>
      </c>
      <c r="S827" s="3">
        <f>IF(F827="Intermed. Precision","---",IF(LOG(J827/2)&lt;0,10^(TRUNC(LOG(J827/2))-1), 10^(TRUNC(LOG(J827/2)))))</f>
        <v>1E-3</v>
      </c>
      <c r="T827" s="4">
        <f>2*SQRT(2)*J827</f>
        <v>9.6876457408392094E-3</v>
      </c>
      <c r="U827" s="22">
        <f>IF(F827="Repeatability",10*J827,"---")</f>
        <v>3.4250999985401896E-2</v>
      </c>
      <c r="V827" s="22" t="str">
        <f>IF(AND(U827&gt;H827,U827&lt;&gt;"---"),"x","")</f>
        <v/>
      </c>
      <c r="W827" s="52">
        <v>42504</v>
      </c>
    </row>
    <row r="828" spans="1:23" ht="25.5" customHeight="1">
      <c r="A828" s="65" t="s">
        <v>52</v>
      </c>
      <c r="B828" s="8" t="s">
        <v>336</v>
      </c>
      <c r="C828" s="61"/>
      <c r="D828" s="10" t="s">
        <v>174</v>
      </c>
      <c r="E828" s="3" t="s">
        <v>30</v>
      </c>
      <c r="F828" s="42" t="s">
        <v>23</v>
      </c>
      <c r="G828" s="22" t="s">
        <v>4</v>
      </c>
      <c r="H828" s="37">
        <v>8.5154999999999995E-2</v>
      </c>
      <c r="I828" s="3">
        <v>10</v>
      </c>
      <c r="J828" s="27">
        <v>2.9511747660889199E-2</v>
      </c>
      <c r="K828" s="27" t="str">
        <f>IF(OR(LEFT(G828,3)="SRM", LEFT(G828,3)="IRM", LEFT(G828,3)="CRM"),"", IF((J828*100/H828)&gt;5,"x",""))</f>
        <v>x</v>
      </c>
      <c r="L828" s="26">
        <f>2*J828</f>
        <v>5.9023495321778398E-2</v>
      </c>
      <c r="M828" s="20"/>
      <c r="N828" s="20"/>
      <c r="O828" s="58">
        <f>IF(F828="Repeatability","---", SQRT(L828^2+(N828*H828*0.01)^2)+ABS(M828)*0.01*H828)</f>
        <v>5.9023495321778398E-2</v>
      </c>
      <c r="P828" s="6">
        <f>IF(F828="Repeatability","---", O828*100/H828)</f>
        <v>69.313011945016029</v>
      </c>
      <c r="Q828" s="31">
        <f>IF(F828="Repeatability", "n/a",IF(E828="MG_P_KG",6,IF(E828="G_P_100G",2,"n/a")))</f>
        <v>6</v>
      </c>
      <c r="R828" s="34">
        <f>IF(Q828="n/a","-",2*(H828*2^(1-0.5*LOG(H828/(10^Q828))))/100)</f>
        <v>3.9480218544497341E-2</v>
      </c>
      <c r="S828" s="3">
        <f>IF(F828="Intermed. Precision","---",IF(LOG(J828/2)&lt;0,10^(TRUNC(LOG(J828/2))-1), 10^(TRUNC(LOG(J828/2)))))</f>
        <v>0.01</v>
      </c>
      <c r="T828" s="4">
        <f>2*SQRT(2)*J828</f>
        <v>8.3471827582723937E-2</v>
      </c>
      <c r="U828" s="22" t="str">
        <f>IF(F828="Repeatability",10*J828,"---")</f>
        <v>---</v>
      </c>
      <c r="V828" s="22" t="str">
        <f>IF(AND(U828&gt;H828,U828&lt;&gt;"---"),"x","")</f>
        <v/>
      </c>
      <c r="W828" s="52">
        <v>42516</v>
      </c>
    </row>
    <row r="829" spans="1:23" ht="25.5" hidden="1" customHeight="1">
      <c r="A829" s="65" t="s">
        <v>129</v>
      </c>
      <c r="B829" s="8" t="s">
        <v>336</v>
      </c>
      <c r="C829" s="61"/>
      <c r="D829" s="10" t="s">
        <v>174</v>
      </c>
      <c r="E829" s="3" t="s">
        <v>30</v>
      </c>
      <c r="F829" s="42" t="s">
        <v>24</v>
      </c>
      <c r="G829" s="22" t="s">
        <v>25</v>
      </c>
      <c r="H829" s="37">
        <v>7.1110000000000001E-3</v>
      </c>
      <c r="I829" s="3">
        <v>10</v>
      </c>
      <c r="J829" s="27">
        <v>1.82277261335582E-4</v>
      </c>
      <c r="K829" s="27" t="str">
        <f>IF(OR(LEFT(G829,3)="SRM", LEFT(G829,3)="IRM", LEFT(G829,3)="CRM"),"", IF((J829*100/H829)&gt;5,"x",""))</f>
        <v/>
      </c>
      <c r="L829" s="26">
        <f>2*J829</f>
        <v>3.6455452267116401E-4</v>
      </c>
      <c r="M829" s="20"/>
      <c r="N829" s="20"/>
      <c r="O829" s="58" t="str">
        <f>IF(F829="Repeatability","---", SQRT(L829^2+(N829*H829*0.01)^2)+ABS(M829)*0.01*H829)</f>
        <v>---</v>
      </c>
      <c r="P829" s="6" t="str">
        <f>IF(F829="Repeatability","---", O829*100/H829)</f>
        <v>---</v>
      </c>
      <c r="Q829" s="31" t="str">
        <f>IF(F829="Repeatability", "n/a",IF(E829="MG_P_KG",6,IF(E829="G_P_100G",2,"n/a")))</f>
        <v>n/a</v>
      </c>
      <c r="R829" s="34" t="str">
        <f>IF(Q829="n/a","-",2*(H829*2^(1-0.5*LOG(H829/(10^Q829))))/100)</f>
        <v>-</v>
      </c>
      <c r="S829" s="3">
        <f>IF(F829="Intermed. Precision","---",IF(LOG(J829/2)&lt;0,10^(TRUNC(LOG(J829/2))-1), 10^(TRUNC(LOG(J829/2)))))</f>
        <v>1.0000000000000001E-5</v>
      </c>
      <c r="T829" s="4">
        <f>2*SQRT(2)*J829</f>
        <v>5.155579501860101E-4</v>
      </c>
      <c r="U829" s="22">
        <f>IF(F829="Repeatability",10*J829,"---")</f>
        <v>1.82277261335582E-3</v>
      </c>
      <c r="V829" s="22" t="str">
        <f>IF(AND(U829&gt;H829,U829&lt;&gt;"---"),"x","")</f>
        <v/>
      </c>
      <c r="W829" s="52">
        <v>42532</v>
      </c>
    </row>
    <row r="830" spans="1:23" ht="25.5" hidden="1" customHeight="1">
      <c r="A830" s="65" t="s">
        <v>119</v>
      </c>
      <c r="B830" s="8" t="s">
        <v>336</v>
      </c>
      <c r="C830" s="61"/>
      <c r="D830" s="10" t="s">
        <v>174</v>
      </c>
      <c r="E830" s="3" t="s">
        <v>30</v>
      </c>
      <c r="F830" s="42" t="s">
        <v>24</v>
      </c>
      <c r="G830" s="22" t="s">
        <v>25</v>
      </c>
      <c r="H830" s="37">
        <v>9.1414444444444506E-2</v>
      </c>
      <c r="I830" s="3">
        <v>9</v>
      </c>
      <c r="J830" s="27">
        <v>5.3929573416529901E-3</v>
      </c>
      <c r="K830" s="27" t="str">
        <f>IF(OR(LEFT(G830,3)="SRM", LEFT(G830,3)="IRM", LEFT(G830,3)="CRM"),"", IF((J830*100/H830)&gt;5,"x",""))</f>
        <v>x</v>
      </c>
      <c r="L830" s="26">
        <f>2*J830</f>
        <v>1.078591468330598E-2</v>
      </c>
      <c r="M830" s="20"/>
      <c r="N830" s="20"/>
      <c r="O830" s="58" t="str">
        <f>IF(F830="Repeatability","---", SQRT(L830^2+(N830*H830*0.01)^2)+ABS(M830)*0.01*H830)</f>
        <v>---</v>
      </c>
      <c r="P830" s="6" t="str">
        <f>IF(F830="Repeatability","---", O830*100/H830)</f>
        <v>---</v>
      </c>
      <c r="Q830" s="31" t="str">
        <f>IF(F830="Repeatability", "n/a",IF(E830="MG_P_KG",6,IF(E830="G_P_100G",2,"n/a")))</f>
        <v>n/a</v>
      </c>
      <c r="R830" s="34" t="str">
        <f>IF(Q830="n/a","-",2*(H830*2^(1-0.5*LOG(H830/(10^Q830))))/100)</f>
        <v>-</v>
      </c>
      <c r="S830" s="3">
        <f>IF(F830="Intermed. Precision","---",IF(LOG(J830/2)&lt;0,10^(TRUNC(LOG(J830/2))-1), 10^(TRUNC(LOG(J830/2)))))</f>
        <v>1E-3</v>
      </c>
      <c r="T830" s="4">
        <f>2*SQRT(2)*J830</f>
        <v>1.5253586827730424E-2</v>
      </c>
      <c r="U830" s="22">
        <f>IF(F830="Repeatability",10*J830,"---")</f>
        <v>5.3929573416529902E-2</v>
      </c>
      <c r="V830" s="22" t="str">
        <f>IF(AND(U830&gt;H830,U830&lt;&gt;"---"),"x","")</f>
        <v/>
      </c>
      <c r="W830" s="52">
        <v>42492</v>
      </c>
    </row>
    <row r="831" spans="1:23" ht="25.5" hidden="1" customHeight="1">
      <c r="A831" s="65" t="s">
        <v>116</v>
      </c>
      <c r="B831" s="8" t="s">
        <v>336</v>
      </c>
      <c r="C831" s="61"/>
      <c r="D831" s="10" t="s">
        <v>174</v>
      </c>
      <c r="E831" s="3" t="s">
        <v>30</v>
      </c>
      <c r="F831" s="42" t="s">
        <v>24</v>
      </c>
      <c r="G831" s="22" t="s">
        <v>25</v>
      </c>
      <c r="H831" s="37">
        <v>0.12078999999999999</v>
      </c>
      <c r="I831" s="3">
        <v>8</v>
      </c>
      <c r="J831" s="27">
        <v>5.6719132574467304E-3</v>
      </c>
      <c r="K831" s="27" t="str">
        <f>IF(OR(LEFT(G831,3)="SRM", LEFT(G831,3)="IRM", LEFT(G831,3)="CRM"),"", IF((J831*100/H831)&gt;5,"x",""))</f>
        <v/>
      </c>
      <c r="L831" s="26">
        <f>2*J831</f>
        <v>1.1343826514893461E-2</v>
      </c>
      <c r="M831" s="20"/>
      <c r="N831" s="20"/>
      <c r="O831" s="58" t="str">
        <f>IF(F831="Repeatability","---", SQRT(L831^2+(N831*H831*0.01)^2)+ABS(M831)*0.01*H831)</f>
        <v>---</v>
      </c>
      <c r="P831" s="6" t="str">
        <f>IF(F831="Repeatability","---", O831*100/H831)</f>
        <v>---</v>
      </c>
      <c r="Q831" s="31" t="str">
        <f>IF(F831="Repeatability", "n/a",IF(E831="MG_P_KG",6,IF(E831="G_P_100G",2,"n/a")))</f>
        <v>n/a</v>
      </c>
      <c r="R831" s="34" t="str">
        <f>IF(Q831="n/a","-",2*(H831*2^(1-0.5*LOG(H831/(10^Q831))))/100)</f>
        <v>-</v>
      </c>
      <c r="S831" s="3">
        <f>IF(F831="Intermed. Precision","---",IF(LOG(J831/2)&lt;0,10^(TRUNC(LOG(J831/2))-1), 10^(TRUNC(LOG(J831/2)))))</f>
        <v>1E-3</v>
      </c>
      <c r="T831" s="4">
        <f>2*SQRT(2)*J831</f>
        <v>1.6042593306569854E-2</v>
      </c>
      <c r="U831" s="22">
        <f>IF(F831="Repeatability",10*J831,"---")</f>
        <v>5.6719132574467306E-2</v>
      </c>
      <c r="V831" s="22" t="str">
        <f>IF(AND(U831&gt;H831,U831&lt;&gt;"---"),"x","")</f>
        <v/>
      </c>
      <c r="W831" s="52">
        <v>42482</v>
      </c>
    </row>
    <row r="832" spans="1:23" ht="25.5" customHeight="1">
      <c r="A832" s="65" t="s">
        <v>175</v>
      </c>
      <c r="B832" s="8" t="s">
        <v>336</v>
      </c>
      <c r="C832" s="61"/>
      <c r="D832" s="10" t="s">
        <v>174</v>
      </c>
      <c r="E832" s="3" t="s">
        <v>30</v>
      </c>
      <c r="F832" s="42" t="s">
        <v>23</v>
      </c>
      <c r="G832" s="22" t="s">
        <v>4</v>
      </c>
      <c r="H832" s="37">
        <v>0.142095</v>
      </c>
      <c r="I832" s="3">
        <v>8</v>
      </c>
      <c r="J832" s="27">
        <v>3.1738299615763903E-2</v>
      </c>
      <c r="K832" s="27" t="str">
        <f>IF(OR(LEFT(G832,3)="SRM", LEFT(G832,3)="IRM", LEFT(G832,3)="CRM"),"", IF((J832*100/H832)&gt;5,"x",""))</f>
        <v>x</v>
      </c>
      <c r="L832" s="26">
        <f>2*J832</f>
        <v>6.3476599231527805E-2</v>
      </c>
      <c r="M832" s="20"/>
      <c r="N832" s="20"/>
      <c r="O832" s="58">
        <f>IF(F832="Repeatability","---", SQRT(L832^2+(N832*H832*0.01)^2)+ABS(M832)*0.01*H832)</f>
        <v>6.3476599231527805E-2</v>
      </c>
      <c r="P832" s="6">
        <f>IF(F832="Repeatability","---", O832*100/H832)</f>
        <v>44.671944284829024</v>
      </c>
      <c r="Q832" s="31">
        <f>IF(F832="Repeatability", "n/a",IF(E832="MG_P_KG",6,IF(E832="G_P_100G",2,"n/a")))</f>
        <v>6</v>
      </c>
      <c r="R832" s="34">
        <f>IF(Q832="n/a","-",2*(H832*2^(1-0.5*LOG(H832/(10^Q832))))/100)</f>
        <v>6.0992772517371632E-2</v>
      </c>
      <c r="S832" s="3">
        <f>IF(F832="Intermed. Precision","---",IF(LOG(J832/2)&lt;0,10^(TRUNC(LOG(J832/2))-1), 10^(TRUNC(LOG(J832/2)))))</f>
        <v>0.01</v>
      </c>
      <c r="T832" s="4">
        <f>2*SQRT(2)*J832</f>
        <v>8.9769467526548213E-2</v>
      </c>
      <c r="U832" s="22" t="str">
        <f>IF(F832="Repeatability",10*J832,"---")</f>
        <v>---</v>
      </c>
      <c r="V832" s="22" t="str">
        <f>IF(AND(U832&gt;H832,U832&lt;&gt;"---"),"x","")</f>
        <v/>
      </c>
      <c r="W832" s="52">
        <v>42487</v>
      </c>
    </row>
    <row r="833" spans="1:23" ht="25.5" hidden="1" customHeight="1">
      <c r="A833" s="65" t="s">
        <v>103</v>
      </c>
      <c r="B833" s="8" t="s">
        <v>336</v>
      </c>
      <c r="C833" s="61"/>
      <c r="D833" s="10" t="s">
        <v>174</v>
      </c>
      <c r="E833" s="3" t="s">
        <v>30</v>
      </c>
      <c r="F833" s="42" t="s">
        <v>24</v>
      </c>
      <c r="G833" s="22" t="s">
        <v>25</v>
      </c>
      <c r="H833" s="37">
        <v>0.20508857142857101</v>
      </c>
      <c r="I833" s="3">
        <v>7</v>
      </c>
      <c r="J833" s="27">
        <v>1.11787818784389E-2</v>
      </c>
      <c r="K833" s="27" t="str">
        <f>IF(OR(LEFT(G833,3)="SRM", LEFT(G833,3)="IRM", LEFT(G833,3)="CRM"),"", IF((J833*100/H833)&gt;5,"x",""))</f>
        <v>x</v>
      </c>
      <c r="L833" s="26">
        <f>2*J833</f>
        <v>2.23575637568778E-2</v>
      </c>
      <c r="M833" s="20"/>
      <c r="N833" s="20"/>
      <c r="O833" s="58" t="str">
        <f>IF(F833="Repeatability","---", SQRT(L833^2+(N833*H833*0.01)^2)+ABS(M833)*0.01*H833)</f>
        <v>---</v>
      </c>
      <c r="P833" s="6" t="str">
        <f>IF(F833="Repeatability","---", O833*100/H833)</f>
        <v>---</v>
      </c>
      <c r="Q833" s="31" t="str">
        <f>IF(F833="Repeatability", "n/a",IF(E833="MG_P_KG",6,IF(E833="G_P_100G",2,"n/a")))</f>
        <v>n/a</v>
      </c>
      <c r="R833" s="34" t="str">
        <f>IF(Q833="n/a","-",2*(H833*2^(1-0.5*LOG(H833/(10^Q833))))/100)</f>
        <v>-</v>
      </c>
      <c r="S833" s="3">
        <f>IF(F833="Intermed. Precision","---",IF(LOG(J833/2)&lt;0,10^(TRUNC(LOG(J833/2))-1), 10^(TRUNC(LOG(J833/2)))))</f>
        <v>1E-3</v>
      </c>
      <c r="T833" s="4">
        <f>2*SQRT(2)*J833</f>
        <v>3.1618369886597754E-2</v>
      </c>
      <c r="U833" s="22">
        <f>IF(F833="Repeatability",10*J833,"---")</f>
        <v>0.11178781878438901</v>
      </c>
      <c r="V833" s="22" t="str">
        <f>IF(AND(U833&gt;H833,U833&lt;&gt;"---"),"x","")</f>
        <v/>
      </c>
      <c r="W833" s="52">
        <v>42502</v>
      </c>
    </row>
    <row r="834" spans="1:23" ht="25.5" customHeight="1">
      <c r="A834" s="65" t="s">
        <v>26</v>
      </c>
      <c r="B834" s="8" t="s">
        <v>183</v>
      </c>
      <c r="C834" s="61"/>
      <c r="D834" s="10" t="s">
        <v>184</v>
      </c>
      <c r="E834" s="3" t="s">
        <v>30</v>
      </c>
      <c r="F834" s="42" t="s">
        <v>23</v>
      </c>
      <c r="G834" s="22" t="s">
        <v>185</v>
      </c>
      <c r="H834" s="37">
        <v>2.6973473580785998</v>
      </c>
      <c r="I834" s="3">
        <v>458</v>
      </c>
      <c r="J834" s="27">
        <v>7.8476143402800902E-2</v>
      </c>
      <c r="K834" s="27" t="str">
        <f>IF(OR(LEFT(G834,3)="SRM", LEFT(G834,3)="IRM", LEFT(G834,3)="CRM"),"", IF((J834*100/H834)&gt;5,"x",""))</f>
        <v/>
      </c>
      <c r="L834" s="26">
        <f>2*J834</f>
        <v>0.1569522868056018</v>
      </c>
      <c r="M834" s="20"/>
      <c r="N834" s="20"/>
      <c r="O834" s="58">
        <f>IF(F834="Repeatability","---", SQRT(L834^2+(N834*H834*0.01)^2)+ABS(M834)*0.01*H834)</f>
        <v>0.1569522868056018</v>
      </c>
      <c r="P834" s="6">
        <f>IF(F834="Repeatability","---", O834*100/H834)</f>
        <v>5.8187643625329573</v>
      </c>
      <c r="Q834" s="31">
        <f>IF(F834="Repeatability", "n/a",IF(E834="MG_P_KG",6,IF(E834="G_P_100G",2,"n/a")))</f>
        <v>6</v>
      </c>
      <c r="R834" s="34">
        <f>IF(Q834="n/a","-",2*(H834*2^(1-0.5*LOG(H834/(10^Q834))))/100)</f>
        <v>0.74340314252737061</v>
      </c>
      <c r="S834" s="3">
        <f>IF(F834="Intermed. Precision","---",IF(LOG(J834/2)&lt;0,10^(TRUNC(LOG(J834/2))-1), 10^(TRUNC(LOG(J834/2)))))</f>
        <v>0.01</v>
      </c>
      <c r="T834" s="4">
        <f>2*SQRT(2)*J834</f>
        <v>0.22196405264595387</v>
      </c>
      <c r="U834" s="22" t="str">
        <f>IF(F834="Repeatability",10*J834,"---")</f>
        <v>---</v>
      </c>
      <c r="V834" s="22" t="str">
        <f>IF(AND(U834&gt;H834,U834&lt;&gt;"---"),"x","")</f>
        <v/>
      </c>
      <c r="W834" s="52">
        <v>42101</v>
      </c>
    </row>
    <row r="835" spans="1:23" ht="25.5" customHeight="1">
      <c r="A835" s="65" t="s">
        <v>26</v>
      </c>
      <c r="B835" s="8" t="s">
        <v>183</v>
      </c>
      <c r="C835" s="61"/>
      <c r="D835" s="10" t="s">
        <v>184</v>
      </c>
      <c r="E835" s="3" t="s">
        <v>30</v>
      </c>
      <c r="F835" s="42" t="s">
        <v>23</v>
      </c>
      <c r="G835" s="46" t="s">
        <v>124</v>
      </c>
      <c r="H835" s="37">
        <v>0.13946614349775799</v>
      </c>
      <c r="I835" s="3">
        <v>446</v>
      </c>
      <c r="J835" s="27">
        <v>5.2111162009938899E-3</v>
      </c>
      <c r="K835" s="27" t="str">
        <f>IF(OR(LEFT(G835,3)="SRM", LEFT(G835,3)="IRM", LEFT(G835,3)="CRM"),"", IF((J835*100/H835)&gt;5,"x",""))</f>
        <v/>
      </c>
      <c r="L835" s="26">
        <f>2*J835</f>
        <v>1.042223240198778E-2</v>
      </c>
      <c r="M835" s="20"/>
      <c r="N835" s="20"/>
      <c r="O835" s="58">
        <f>IF(F835="Repeatability","---", SQRT(L835^2+(N835*H835*0.01)^2)+ABS(M835)*0.01*H835)</f>
        <v>1.042223240198778E-2</v>
      </c>
      <c r="P835" s="6">
        <f>IF(F835="Repeatability","---", O835*100/H835)</f>
        <v>7.47294801491039</v>
      </c>
      <c r="Q835" s="31">
        <f>IF(F835="Repeatability", "n/a",IF(E835="MG_P_KG",6,IF(E835="G_P_100G",2,"n/a")))</f>
        <v>6</v>
      </c>
      <c r="R835" s="34">
        <f>IF(Q835="n/a","-",2*(H835*2^(1-0.5*LOG(H835/(10^Q835))))/100)</f>
        <v>6.0032861984263421E-2</v>
      </c>
      <c r="S835" s="3">
        <f>IF(F835="Intermed. Precision","---",IF(LOG(J835/2)&lt;0,10^(TRUNC(LOG(J835/2))-1), 10^(TRUNC(LOG(J835/2)))))</f>
        <v>1E-3</v>
      </c>
      <c r="T835" s="4">
        <f>2*SQRT(2)*J835</f>
        <v>1.4739262413095438E-2</v>
      </c>
      <c r="U835" s="22" t="str">
        <f>IF(F835="Repeatability",10*J835,"---")</f>
        <v>---</v>
      </c>
      <c r="V835" s="22" t="str">
        <f>IF(AND(U835&gt;H835,U835&lt;&gt;"---"),"x","")</f>
        <v/>
      </c>
      <c r="W835" s="52">
        <v>42101</v>
      </c>
    </row>
    <row r="836" spans="1:23" ht="25.5" hidden="1" customHeight="1">
      <c r="A836" s="65" t="s">
        <v>67</v>
      </c>
      <c r="B836" s="8" t="s">
        <v>183</v>
      </c>
      <c r="C836" s="61"/>
      <c r="D836" s="10" t="s">
        <v>184</v>
      </c>
      <c r="E836" s="3" t="s">
        <v>30</v>
      </c>
      <c r="F836" s="19" t="s">
        <v>24</v>
      </c>
      <c r="G836" s="22" t="s">
        <v>25</v>
      </c>
      <c r="H836" s="37">
        <v>0.15106840909090899</v>
      </c>
      <c r="I836" s="3">
        <v>308</v>
      </c>
      <c r="J836" s="27">
        <v>1.67240252176478E-3</v>
      </c>
      <c r="K836" s="27" t="str">
        <f>IF(OR(LEFT(G836,3)="SRM", LEFT(G836,3)="IRM", LEFT(G836,3)="CRM"),"", IF((J836*100/H836)&gt;5,"x",""))</f>
        <v/>
      </c>
      <c r="L836" s="26">
        <f>2*J836</f>
        <v>3.3448050435295599E-3</v>
      </c>
      <c r="M836" s="20"/>
      <c r="N836" s="20"/>
      <c r="O836" s="58" t="str">
        <f>IF(F836="Repeatability","---", SQRT(L836^2+(N836*H836*0.01)^2)+ABS(M836)*0.01*H836)</f>
        <v>---</v>
      </c>
      <c r="P836" s="6" t="str">
        <f>IF(F836="Repeatability","---", O836*100/H836)</f>
        <v>---</v>
      </c>
      <c r="Q836" s="31" t="str">
        <f>IF(F836="Repeatability", "n/a",IF(E836="MG_P_KG",6,IF(E836="G_P_100G",2,"n/a")))</f>
        <v>n/a</v>
      </c>
      <c r="R836" s="34" t="str">
        <f>IF(Q836="n/a","-",2*(H836*2^(1-0.5*LOG(H836/(10^Q836))))/100)</f>
        <v>-</v>
      </c>
      <c r="S836" s="3">
        <f>IF(F836="Intermed. Precision","---",IF(LOG(J836/2)&lt;0,10^(TRUNC(LOG(J836/2))-1), 10^(TRUNC(LOG(J836/2)))))</f>
        <v>1E-4</v>
      </c>
      <c r="T836" s="4">
        <f>2*SQRT(2)*J836</f>
        <v>4.7302686560534348E-3</v>
      </c>
      <c r="U836" s="22">
        <f>IF(F836="Repeatability",10*J836,"---")</f>
        <v>1.6724025217647799E-2</v>
      </c>
      <c r="V836" s="22" t="str">
        <f>IF(AND(U836&gt;H836,U836&lt;&gt;"---"),"x","")</f>
        <v/>
      </c>
      <c r="W836" s="52">
        <v>42101</v>
      </c>
    </row>
    <row r="837" spans="1:23" ht="25.5" hidden="1" customHeight="1">
      <c r="A837" s="65" t="s">
        <v>52</v>
      </c>
      <c r="B837" s="8" t="s">
        <v>183</v>
      </c>
      <c r="C837" s="61"/>
      <c r="D837" s="10" t="s">
        <v>184</v>
      </c>
      <c r="E837" s="3" t="s">
        <v>30</v>
      </c>
      <c r="F837" s="42" t="s">
        <v>24</v>
      </c>
      <c r="G837" s="46" t="s">
        <v>25</v>
      </c>
      <c r="H837" s="36">
        <v>0.15820107438016501</v>
      </c>
      <c r="I837" s="3">
        <v>121</v>
      </c>
      <c r="J837" s="27">
        <v>1.7676598902513199E-3</v>
      </c>
      <c r="K837" s="27" t="str">
        <f>IF(OR(LEFT(G837,3)="SRM", LEFT(G837,3)="IRM", LEFT(G837,3)="CRM"),"", IF((J837*100/H837)&gt;5,"x",""))</f>
        <v/>
      </c>
      <c r="L837" s="26">
        <f>2*J837</f>
        <v>3.5353197805026398E-3</v>
      </c>
      <c r="M837" s="20"/>
      <c r="N837" s="20"/>
      <c r="O837" s="58" t="str">
        <f>IF(F837="Repeatability","---", SQRT(L837^2+(N837*H837*0.01)^2)+ABS(M837)*0.01*H837)</f>
        <v>---</v>
      </c>
      <c r="P837" s="6" t="str">
        <f>IF(F837="Repeatability","---", O837*100/H837)</f>
        <v>---</v>
      </c>
      <c r="Q837" s="31" t="str">
        <f>IF(F837="Repeatability", "n/a",IF(E837="MG_P_KG",6,IF(E837="G_P_100G",2,"n/a")))</f>
        <v>n/a</v>
      </c>
      <c r="R837" s="34" t="str">
        <f>IF(Q837="n/a","-",2*(H837*2^(1-0.5*LOG(H837/(10^Q837))))/100)</f>
        <v>-</v>
      </c>
      <c r="S837" s="3">
        <f>IF(F837="Intermed. Precision","---",IF(LOG(J837/2)&lt;0,10^(TRUNC(LOG(J837/2))-1), 10^(TRUNC(LOG(J837/2)))))</f>
        <v>1E-4</v>
      </c>
      <c r="T837" s="4">
        <f>2*SQRT(2)*J837</f>
        <v>4.9996971809127067E-3</v>
      </c>
      <c r="U837" s="22">
        <f>IF(F837="Repeatability",10*J837,"---")</f>
        <v>1.7676598902513198E-2</v>
      </c>
      <c r="V837" s="22" t="str">
        <f>IF(AND(U837&gt;H837,U837&lt;&gt;"---"),"x","")</f>
        <v/>
      </c>
      <c r="W837" s="52">
        <v>42101</v>
      </c>
    </row>
    <row r="838" spans="1:23" ht="25.5" hidden="1" customHeight="1">
      <c r="A838" s="65" t="s">
        <v>64</v>
      </c>
      <c r="B838" s="8" t="s">
        <v>183</v>
      </c>
      <c r="C838" s="61"/>
      <c r="D838" s="10" t="s">
        <v>184</v>
      </c>
      <c r="E838" s="3" t="s">
        <v>30</v>
      </c>
      <c r="F838" s="42" t="s">
        <v>24</v>
      </c>
      <c r="G838" s="22" t="s">
        <v>25</v>
      </c>
      <c r="H838" s="37">
        <v>0.156381458333333</v>
      </c>
      <c r="I838" s="3">
        <v>48</v>
      </c>
      <c r="J838" s="27">
        <v>1.3522196258990899E-3</v>
      </c>
      <c r="K838" s="27" t="str">
        <f>IF(OR(LEFT(G838,3)="SRM", LEFT(G838,3)="IRM", LEFT(G838,3)="CRM"),"", IF((J838*100/H838)&gt;5,"x",""))</f>
        <v/>
      </c>
      <c r="L838" s="26">
        <f>2*J838</f>
        <v>2.7044392517981799E-3</v>
      </c>
      <c r="M838" s="20"/>
      <c r="N838" s="20"/>
      <c r="O838" s="58" t="str">
        <f>IF(F838="Repeatability","---", SQRT(L838^2+(N838*H838*0.01)^2)+ABS(M838)*0.01*H838)</f>
        <v>---</v>
      </c>
      <c r="P838" s="6" t="str">
        <f>IF(F838="Repeatability","---", O838*100/H838)</f>
        <v>---</v>
      </c>
      <c r="Q838" s="31" t="str">
        <f>IF(F838="Repeatability", "n/a",IF(E838="MG_P_KG",6,IF(E838="G_P_100G",2,"n/a")))</f>
        <v>n/a</v>
      </c>
      <c r="R838" s="34" t="str">
        <f>IF(Q838="n/a","-",2*(H838*2^(1-0.5*LOG(H838/(10^Q838))))/100)</f>
        <v>-</v>
      </c>
      <c r="S838" s="3">
        <f>IF(F838="Intermed. Precision","---",IF(LOG(J838/2)&lt;0,10^(TRUNC(LOG(J838/2))-1), 10^(TRUNC(LOG(J838/2)))))</f>
        <v>1E-4</v>
      </c>
      <c r="T838" s="4">
        <f>2*SQRT(2)*J838</f>
        <v>3.8246546685071318E-3</v>
      </c>
      <c r="U838" s="22">
        <f>IF(F838="Repeatability",10*J838,"---")</f>
        <v>1.3522196258990898E-2</v>
      </c>
      <c r="V838" s="22" t="str">
        <f>IF(AND(U838&gt;H838,U838&lt;&gt;"---"),"x","")</f>
        <v/>
      </c>
      <c r="W838" s="52">
        <v>42101</v>
      </c>
    </row>
    <row r="839" spans="1:23" ht="25.5" hidden="1" customHeight="1">
      <c r="A839" s="65" t="s">
        <v>82</v>
      </c>
      <c r="B839" s="8" t="s">
        <v>183</v>
      </c>
      <c r="C839" s="61"/>
      <c r="D839" s="10" t="s">
        <v>184</v>
      </c>
      <c r="E839" s="3" t="s">
        <v>30</v>
      </c>
      <c r="F839" s="42" t="s">
        <v>24</v>
      </c>
      <c r="G839" s="46" t="s">
        <v>25</v>
      </c>
      <c r="H839" s="37">
        <v>0.18577684210526299</v>
      </c>
      <c r="I839" s="3">
        <v>38</v>
      </c>
      <c r="J839" s="27">
        <v>2.0797045589774502E-3</v>
      </c>
      <c r="K839" s="27" t="str">
        <f>IF(OR(LEFT(G839,3)="SRM", LEFT(G839,3)="IRM", LEFT(G839,3)="CRM"),"", IF((J839*100/H839)&gt;5,"x",""))</f>
        <v/>
      </c>
      <c r="L839" s="26">
        <f>2*J839</f>
        <v>4.1594091179549004E-3</v>
      </c>
      <c r="M839" s="20"/>
      <c r="N839" s="20"/>
      <c r="O839" s="58" t="str">
        <f>IF(F839="Repeatability","---", SQRT(L839^2+(N839*H839*0.01)^2)+ABS(M839)*0.01*H839)</f>
        <v>---</v>
      </c>
      <c r="P839" s="6" t="str">
        <f>IF(F839="Repeatability","---", O839*100/H839)</f>
        <v>---</v>
      </c>
      <c r="Q839" s="31" t="str">
        <f>IF(F839="Repeatability", "n/a",IF(E839="MG_P_KG",6,IF(E839="G_P_100G",2,"n/a")))</f>
        <v>n/a</v>
      </c>
      <c r="R839" s="34" t="str">
        <f>IF(Q839="n/a","-",2*(H839*2^(1-0.5*LOG(H839/(10^Q839))))/100)</f>
        <v>-</v>
      </c>
      <c r="S839" s="3">
        <f>IF(F839="Intermed. Precision","---",IF(LOG(J839/2)&lt;0,10^(TRUNC(LOG(J839/2))-1), 10^(TRUNC(LOG(J839/2)))))</f>
        <v>1E-3</v>
      </c>
      <c r="T839" s="4">
        <f>2*SQRT(2)*J839</f>
        <v>5.8822927860701334E-3</v>
      </c>
      <c r="U839" s="22">
        <f>IF(F839="Repeatability",10*J839,"---")</f>
        <v>2.07970455897745E-2</v>
      </c>
      <c r="V839" s="22" t="str">
        <f>IF(AND(U839&gt;H839,U839&lt;&gt;"---"),"x","")</f>
        <v/>
      </c>
      <c r="W839" s="52">
        <v>42101</v>
      </c>
    </row>
    <row r="840" spans="1:23" ht="25.5" hidden="1" customHeight="1">
      <c r="A840" s="65" t="s">
        <v>69</v>
      </c>
      <c r="B840" s="8" t="s">
        <v>183</v>
      </c>
      <c r="C840" s="61"/>
      <c r="D840" s="10" t="s">
        <v>184</v>
      </c>
      <c r="E840" s="3" t="s">
        <v>30</v>
      </c>
      <c r="F840" s="19" t="s">
        <v>24</v>
      </c>
      <c r="G840" s="22" t="s">
        <v>25</v>
      </c>
      <c r="H840" s="37">
        <v>0.13362648648648601</v>
      </c>
      <c r="I840" s="3">
        <v>37</v>
      </c>
      <c r="J840" s="27">
        <v>1.8944246077884899E-3</v>
      </c>
      <c r="K840" s="27" t="str">
        <f>IF(OR(LEFT(G840,3)="SRM", LEFT(G840,3)="IRM", LEFT(G840,3)="CRM"),"", IF((J840*100/H840)&gt;5,"x",""))</f>
        <v/>
      </c>
      <c r="L840" s="26">
        <f>2*J840</f>
        <v>3.7888492155769798E-3</v>
      </c>
      <c r="M840" s="20"/>
      <c r="N840" s="20"/>
      <c r="O840" s="58" t="str">
        <f>IF(F840="Repeatability","---", SQRT(L840^2+(N840*H840*0.01)^2)+ABS(M840)*0.01*H840)</f>
        <v>---</v>
      </c>
      <c r="P840" s="6" t="str">
        <f>IF(F840="Repeatability","---", O840*100/H840)</f>
        <v>---</v>
      </c>
      <c r="Q840" s="31" t="str">
        <f>IF(F840="Repeatability", "n/a",IF(E840="MG_P_KG",6,IF(E840="G_P_100G",2,"n/a")))</f>
        <v>n/a</v>
      </c>
      <c r="R840" s="34" t="str">
        <f>IF(Q840="n/a","-",2*(H840*2^(1-0.5*LOG(H840/(10^Q840))))/100)</f>
        <v>-</v>
      </c>
      <c r="S840" s="3">
        <f>IF(F840="Intermed. Precision","---",IF(LOG(J840/2)&lt;0,10^(TRUNC(LOG(J840/2))-1), 10^(TRUNC(LOG(J840/2)))))</f>
        <v>1E-4</v>
      </c>
      <c r="T840" s="4">
        <f>2*SQRT(2)*J840</f>
        <v>5.358241946455628E-3</v>
      </c>
      <c r="U840" s="22">
        <f>IF(F840="Repeatability",10*J840,"---")</f>
        <v>1.8944246077884898E-2</v>
      </c>
      <c r="V840" s="22" t="str">
        <f>IF(AND(U840&gt;H840,U840&lt;&gt;"---"),"x","")</f>
        <v/>
      </c>
      <c r="W840" s="52">
        <v>42101</v>
      </c>
    </row>
    <row r="841" spans="1:23" ht="25.5" hidden="1" customHeight="1">
      <c r="A841" s="65" t="s">
        <v>104</v>
      </c>
      <c r="B841" s="8" t="s">
        <v>183</v>
      </c>
      <c r="C841" s="61"/>
      <c r="D841" s="10" t="s">
        <v>184</v>
      </c>
      <c r="E841" s="3" t="s">
        <v>30</v>
      </c>
      <c r="F841" s="42" t="s">
        <v>24</v>
      </c>
      <c r="G841" s="46" t="s">
        <v>25</v>
      </c>
      <c r="H841" s="37">
        <v>0.29190540540540499</v>
      </c>
      <c r="I841" s="3">
        <v>37</v>
      </c>
      <c r="J841" s="27">
        <v>3.0141880713933202E-3</v>
      </c>
      <c r="K841" s="27" t="str">
        <f>IF(OR(LEFT(G841,3)="SRM", LEFT(G841,3)="IRM", LEFT(G841,3)="CRM"),"", IF((J841*100/H841)&gt;5,"x",""))</f>
        <v/>
      </c>
      <c r="L841" s="26">
        <f>2*J841</f>
        <v>6.0283761427866404E-3</v>
      </c>
      <c r="M841" s="20"/>
      <c r="N841" s="20"/>
      <c r="O841" s="58" t="str">
        <f>IF(F841="Repeatability","---", SQRT(L841^2+(N841*H841*0.01)^2)+ABS(M841)*0.01*H841)</f>
        <v>---</v>
      </c>
      <c r="P841" s="6" t="str">
        <f>IF(F841="Repeatability","---", O841*100/H841)</f>
        <v>---</v>
      </c>
      <c r="Q841" s="31" t="str">
        <f>IF(F841="Repeatability", "n/a",IF(E841="MG_P_KG",6,IF(E841="G_P_100G",2,"n/a")))</f>
        <v>n/a</v>
      </c>
      <c r="R841" s="34" t="str">
        <f>IF(Q841="n/a","-",2*(H841*2^(1-0.5*LOG(H841/(10^Q841))))/100)</f>
        <v>-</v>
      </c>
      <c r="S841" s="3">
        <f>IF(F841="Intermed. Precision","---",IF(LOG(J841/2)&lt;0,10^(TRUNC(LOG(J841/2))-1), 10^(TRUNC(LOG(J841/2)))))</f>
        <v>1E-3</v>
      </c>
      <c r="T841" s="4">
        <f>2*SQRT(2)*J841</f>
        <v>8.5254113002152729E-3</v>
      </c>
      <c r="U841" s="22">
        <f>IF(F841="Repeatability",10*J841,"---")</f>
        <v>3.01418807139332E-2</v>
      </c>
      <c r="V841" s="22" t="str">
        <f>IF(AND(U841&gt;H841,U841&lt;&gt;"---"),"x","")</f>
        <v/>
      </c>
      <c r="W841" s="52">
        <v>42101</v>
      </c>
    </row>
    <row r="842" spans="1:23" ht="25.5" customHeight="1">
      <c r="A842" s="65" t="s">
        <v>67</v>
      </c>
      <c r="B842" s="8" t="s">
        <v>183</v>
      </c>
      <c r="C842" s="61"/>
      <c r="D842" s="10" t="s">
        <v>184</v>
      </c>
      <c r="E842" s="3" t="s">
        <v>30</v>
      </c>
      <c r="F842" s="42" t="s">
        <v>23</v>
      </c>
      <c r="G842" s="46" t="s">
        <v>4</v>
      </c>
      <c r="H842" s="37">
        <v>0.179579047619048</v>
      </c>
      <c r="I842" s="3">
        <v>21</v>
      </c>
      <c r="J842" s="27">
        <v>6.0908391399356002E-3</v>
      </c>
      <c r="K842" s="27" t="str">
        <f>IF(OR(LEFT(G842,3)="SRM", LEFT(G842,3)="IRM", LEFT(G842,3)="CRM"),"", IF((J842*100/H842)&gt;5,"x",""))</f>
        <v/>
      </c>
      <c r="L842" s="26">
        <f>2*J842</f>
        <v>1.21816782798712E-2</v>
      </c>
      <c r="M842" s="20"/>
      <c r="N842" s="20"/>
      <c r="O842" s="58">
        <f>IF(F842="Repeatability","---", SQRT(L842^2+(N842*H842*0.01)^2)+ABS(M842)*0.01*H842)</f>
        <v>1.21816782798712E-2</v>
      </c>
      <c r="P842" s="6">
        <f>IF(F842="Repeatability","---", O842*100/H842)</f>
        <v>6.7834630160824432</v>
      </c>
      <c r="Q842" s="31">
        <f>IF(F842="Repeatability", "n/a",IF(E842="MG_P_KG",6,IF(E842="G_P_100G",2,"n/a")))</f>
        <v>6</v>
      </c>
      <c r="R842" s="34">
        <f>IF(Q842="n/a","-",2*(H842*2^(1-0.5*LOG(H842/(10^Q842))))/100)</f>
        <v>7.4413434477531112E-2</v>
      </c>
      <c r="S842" s="3">
        <f>IF(F842="Intermed. Precision","---",IF(LOG(J842/2)&lt;0,10^(TRUNC(LOG(J842/2))-1), 10^(TRUNC(LOG(J842/2)))))</f>
        <v>1E-3</v>
      </c>
      <c r="T842" s="4">
        <f>2*SQRT(2)*J842</f>
        <v>1.7227494635859607E-2</v>
      </c>
      <c r="U842" s="22" t="str">
        <f>IF(F842="Repeatability",10*J842,"---")</f>
        <v>---</v>
      </c>
      <c r="V842" s="22" t="str">
        <f>IF(AND(U842&gt;H842,U842&lt;&gt;"---"),"x","")</f>
        <v/>
      </c>
      <c r="W842" s="52">
        <v>42101</v>
      </c>
    </row>
    <row r="843" spans="1:23" ht="25.5" customHeight="1">
      <c r="A843" s="65" t="s">
        <v>26</v>
      </c>
      <c r="B843" s="8" t="s">
        <v>183</v>
      </c>
      <c r="C843" s="61"/>
      <c r="D843" s="10" t="s">
        <v>184</v>
      </c>
      <c r="E843" s="3" t="s">
        <v>30</v>
      </c>
      <c r="F843" s="19" t="s">
        <v>23</v>
      </c>
      <c r="G843" s="22" t="s">
        <v>186</v>
      </c>
      <c r="H843" s="37">
        <v>2.6616631578947398</v>
      </c>
      <c r="I843" s="3">
        <v>19</v>
      </c>
      <c r="J843" s="27">
        <v>7.9870408444111807E-2</v>
      </c>
      <c r="K843" s="27" t="str">
        <f>IF(OR(LEFT(G843,3)="SRM", LEFT(G843,3)="IRM", LEFT(G843,3)="CRM"),"", IF((J843*100/H843)&gt;5,"x",""))</f>
        <v/>
      </c>
      <c r="L843" s="26">
        <f>2*J843</f>
        <v>0.15974081688822361</v>
      </c>
      <c r="M843" s="20"/>
      <c r="N843" s="20"/>
      <c r="O843" s="58">
        <f>IF(F843="Repeatability","---", SQRT(L843^2+(N843*H843*0.01)^2)+ABS(M843)*0.01*H843)</f>
        <v>0.15974081688822361</v>
      </c>
      <c r="P843" s="6">
        <f>IF(F843="Repeatability","---", O843*100/H843)</f>
        <v>6.0015414202363484</v>
      </c>
      <c r="Q843" s="31">
        <f>IF(F843="Repeatability", "n/a",IF(E843="MG_P_KG",6,IF(E843="G_P_100G",2,"n/a")))</f>
        <v>6</v>
      </c>
      <c r="R843" s="34">
        <f>IF(Q843="n/a","-",2*(H843*2^(1-0.5*LOG(H843/(10^Q843))))/100)</f>
        <v>0.73504030657546593</v>
      </c>
      <c r="S843" s="3">
        <f>IF(F843="Intermed. Precision","---",IF(LOG(J843/2)&lt;0,10^(TRUNC(LOG(J843/2))-1), 10^(TRUNC(LOG(J843/2)))))</f>
        <v>0.01</v>
      </c>
      <c r="T843" s="4">
        <f>2*SQRT(2)*J843</f>
        <v>0.225907629707883</v>
      </c>
      <c r="U843" s="22" t="str">
        <f>IF(F843="Repeatability",10*J843,"---")</f>
        <v>---</v>
      </c>
      <c r="V843" s="22" t="str">
        <f>IF(AND(U843&gt;H843,U843&lt;&gt;"---"),"x","")</f>
        <v/>
      </c>
      <c r="W843" s="52">
        <v>42101</v>
      </c>
    </row>
    <row r="844" spans="1:23" ht="25.5" customHeight="1">
      <c r="A844" s="65" t="s">
        <v>26</v>
      </c>
      <c r="B844" s="8" t="s">
        <v>183</v>
      </c>
      <c r="C844" s="61"/>
      <c r="D844" s="10" t="s">
        <v>184</v>
      </c>
      <c r="E844" s="3" t="s">
        <v>30</v>
      </c>
      <c r="F844" s="42" t="s">
        <v>23</v>
      </c>
      <c r="G844" s="46" t="s">
        <v>125</v>
      </c>
      <c r="H844" s="36">
        <v>0.14188166666666699</v>
      </c>
      <c r="I844" s="3">
        <v>18</v>
      </c>
      <c r="J844" s="27">
        <v>4.78386780507892E-3</v>
      </c>
      <c r="K844" s="27" t="str">
        <f>IF(OR(LEFT(G844,3)="SRM", LEFT(G844,3)="IRM", LEFT(G844,3)="CRM"),"", IF((J844*100/H844)&gt;5,"x",""))</f>
        <v/>
      </c>
      <c r="L844" s="26">
        <f>2*J844</f>
        <v>9.56773561015784E-3</v>
      </c>
      <c r="M844" s="20"/>
      <c r="N844" s="20"/>
      <c r="O844" s="58">
        <f>IF(F844="Repeatability","---", SQRT(L844^2+(N844*H844*0.01)^2)+ABS(M844)*0.01*H844)</f>
        <v>9.56773561015784E-3</v>
      </c>
      <c r="P844" s="6">
        <f>IF(F844="Repeatability","---", O844*100/H844)</f>
        <v>6.7434615302595953</v>
      </c>
      <c r="Q844" s="31">
        <f>IF(F844="Repeatability", "n/a",IF(E844="MG_P_KG",6,IF(E844="G_P_100G",2,"n/a")))</f>
        <v>6</v>
      </c>
      <c r="R844" s="34">
        <f>IF(Q844="n/a","-",2*(H844*2^(1-0.5*LOG(H844/(10^Q844))))/100)</f>
        <v>6.0914975470957297E-2</v>
      </c>
      <c r="S844" s="3">
        <f>IF(F844="Intermed. Precision","---",IF(LOG(J844/2)&lt;0,10^(TRUNC(LOG(J844/2))-1), 10^(TRUNC(LOG(J844/2)))))</f>
        <v>1E-3</v>
      </c>
      <c r="T844" s="4">
        <f>2*SQRT(2)*J844</f>
        <v>1.3530821461085238E-2</v>
      </c>
      <c r="U844" s="22" t="str">
        <f>IF(F844="Repeatability",10*J844,"---")</f>
        <v>---</v>
      </c>
      <c r="V844" s="22" t="str">
        <f>IF(AND(U844&gt;H844,U844&lt;&gt;"---"),"x","")</f>
        <v/>
      </c>
      <c r="W844" s="52">
        <v>42101</v>
      </c>
    </row>
    <row r="845" spans="1:23" ht="25.5" hidden="1" customHeight="1">
      <c r="A845" s="65" t="s">
        <v>80</v>
      </c>
      <c r="B845" s="8" t="s">
        <v>183</v>
      </c>
      <c r="C845" s="61"/>
      <c r="D845" s="10" t="s">
        <v>184</v>
      </c>
      <c r="E845" s="3" t="s">
        <v>30</v>
      </c>
      <c r="F845" s="19" t="s">
        <v>24</v>
      </c>
      <c r="G845" s="22" t="s">
        <v>25</v>
      </c>
      <c r="H845" s="37">
        <v>0.14944647058823499</v>
      </c>
      <c r="I845" s="3">
        <v>17</v>
      </c>
      <c r="J845" s="27">
        <v>1.0910531878985199E-3</v>
      </c>
      <c r="K845" s="27" t="str">
        <f>IF(OR(LEFT(G845,3)="SRM", LEFT(G845,3)="IRM", LEFT(G845,3)="CRM"),"", IF((J845*100/H845)&gt;5,"x",""))</f>
        <v/>
      </c>
      <c r="L845" s="26">
        <f>2*J845</f>
        <v>2.1821063757970398E-3</v>
      </c>
      <c r="M845" s="20"/>
      <c r="N845" s="20"/>
      <c r="O845" s="58" t="str">
        <f>IF(F845="Repeatability","---", SQRT(L845^2+(N845*H845*0.01)^2)+ABS(M845)*0.01*H845)</f>
        <v>---</v>
      </c>
      <c r="P845" s="6" t="str">
        <f>IF(F845="Repeatability","---", O845*100/H845)</f>
        <v>---</v>
      </c>
      <c r="Q845" s="31" t="str">
        <f>IF(F845="Repeatability", "n/a",IF(E845="MG_P_KG",6,IF(E845="G_P_100G",2,"n/a")))</f>
        <v>n/a</v>
      </c>
      <c r="R845" s="34" t="str">
        <f>IF(Q845="n/a","-",2*(H845*2^(1-0.5*LOG(H845/(10^Q845))))/100)</f>
        <v>-</v>
      </c>
      <c r="S845" s="3">
        <f>IF(F845="Intermed. Precision","---",IF(LOG(J845/2)&lt;0,10^(TRUNC(LOG(J845/2))-1), 10^(TRUNC(LOG(J845/2)))))</f>
        <v>1E-4</v>
      </c>
      <c r="T845" s="4">
        <f>2*SQRT(2)*J845</f>
        <v>3.0859644311929755E-3</v>
      </c>
      <c r="U845" s="22">
        <f>IF(F845="Repeatability",10*J845,"---")</f>
        <v>1.0910531878985198E-2</v>
      </c>
      <c r="V845" s="22" t="str">
        <f>IF(AND(U845&gt;H845,U845&lt;&gt;"---"),"x","")</f>
        <v/>
      </c>
      <c r="W845" s="52">
        <v>42101</v>
      </c>
    </row>
    <row r="846" spans="1:23" ht="25.5" customHeight="1">
      <c r="A846" s="65" t="s">
        <v>80</v>
      </c>
      <c r="B846" s="8" t="s">
        <v>183</v>
      </c>
      <c r="C846" s="61"/>
      <c r="D846" s="10" t="s">
        <v>184</v>
      </c>
      <c r="E846" s="3" t="s">
        <v>30</v>
      </c>
      <c r="F846" s="42" t="s">
        <v>23</v>
      </c>
      <c r="G846" s="22" t="s">
        <v>4</v>
      </c>
      <c r="H846" s="37">
        <v>0.18777250000000001</v>
      </c>
      <c r="I846" s="3">
        <v>16</v>
      </c>
      <c r="J846" s="27">
        <v>4.2060471422108399E-2</v>
      </c>
      <c r="K846" s="27" t="str">
        <f>IF(OR(LEFT(G846,3)="SRM", LEFT(G846,3)="IRM", LEFT(G846,3)="CRM"),"", IF((J846*100/H846)&gt;5,"x",""))</f>
        <v>x</v>
      </c>
      <c r="L846" s="26">
        <f>2*J846</f>
        <v>8.4120942844216798E-2</v>
      </c>
      <c r="M846" s="20"/>
      <c r="N846" s="20"/>
      <c r="O846" s="58">
        <f>IF(F846="Repeatability","---", SQRT(L846^2+(N846*H846*0.01)^2)+ABS(M846)*0.01*H846)</f>
        <v>8.4120942844216798E-2</v>
      </c>
      <c r="P846" s="6">
        <f>IF(F846="Repeatability","---", O846*100/H846)</f>
        <v>44.79939439705857</v>
      </c>
      <c r="Q846" s="31">
        <f>IF(F846="Repeatability", "n/a",IF(E846="MG_P_KG",6,IF(E846="G_P_100G",2,"n/a")))</f>
        <v>6</v>
      </c>
      <c r="R846" s="34">
        <f>IF(Q846="n/a","-",2*(H846*2^(1-0.5*LOG(H846/(10^Q846))))/100)</f>
        <v>7.7287853607635973E-2</v>
      </c>
      <c r="S846" s="3">
        <f>IF(F846="Intermed. Precision","---",IF(LOG(J846/2)&lt;0,10^(TRUNC(LOG(J846/2))-1), 10^(TRUNC(LOG(J846/2)))))</f>
        <v>0.01</v>
      </c>
      <c r="T846" s="4">
        <f>2*SQRT(2)*J846</f>
        <v>0.11896497824990336</v>
      </c>
      <c r="U846" s="22" t="str">
        <f>IF(F846="Repeatability",10*J846,"---")</f>
        <v>---</v>
      </c>
      <c r="V846" s="22" t="str">
        <f>IF(AND(U846&gt;H846,U846&lt;&gt;"---"),"x","")</f>
        <v/>
      </c>
      <c r="W846" s="52">
        <v>42101</v>
      </c>
    </row>
    <row r="847" spans="1:23" ht="25.5" hidden="1" customHeight="1">
      <c r="A847" s="65" t="s">
        <v>74</v>
      </c>
      <c r="B847" s="8" t="s">
        <v>183</v>
      </c>
      <c r="C847" s="61"/>
      <c r="D847" s="10" t="s">
        <v>184</v>
      </c>
      <c r="E847" s="3" t="s">
        <v>30</v>
      </c>
      <c r="F847" s="42" t="s">
        <v>24</v>
      </c>
      <c r="G847" s="22" t="s">
        <v>25</v>
      </c>
      <c r="H847" s="37">
        <v>0.13345416666666701</v>
      </c>
      <c r="I847" s="3">
        <v>12</v>
      </c>
      <c r="J847" s="27">
        <v>1.5119441127237499E-3</v>
      </c>
      <c r="K847" s="27" t="str">
        <f>IF(OR(LEFT(G847,3)="SRM", LEFT(G847,3)="IRM", LEFT(G847,3)="CRM"),"", IF((J847*100/H847)&gt;5,"x",""))</f>
        <v/>
      </c>
      <c r="L847" s="26">
        <f>2*J847</f>
        <v>3.0238882254474998E-3</v>
      </c>
      <c r="M847" s="20"/>
      <c r="N847" s="20"/>
      <c r="O847" s="58" t="str">
        <f>IF(F847="Repeatability","---", SQRT(L847^2+(N847*H847*0.01)^2)+ABS(M847)*0.01*H847)</f>
        <v>---</v>
      </c>
      <c r="P847" s="6" t="str">
        <f>IF(F847="Repeatability","---", O847*100/H847)</f>
        <v>---</v>
      </c>
      <c r="Q847" s="31" t="str">
        <f>IF(F847="Repeatability", "n/a",IF(E847="MG_P_KG",6,IF(E847="G_P_100G",2,"n/a")))</f>
        <v>n/a</v>
      </c>
      <c r="R847" s="34" t="str">
        <f>IF(Q847="n/a","-",2*(H847*2^(1-0.5*LOG(H847/(10^Q847))))/100)</f>
        <v>-</v>
      </c>
      <c r="S847" s="3">
        <f>IF(F847="Intermed. Precision","---",IF(LOG(J847/2)&lt;0,10^(TRUNC(LOG(J847/2))-1), 10^(TRUNC(LOG(J847/2)))))</f>
        <v>1E-4</v>
      </c>
      <c r="T847" s="4">
        <f>2*SQRT(2)*J847</f>
        <v>4.2764237395281658E-3</v>
      </c>
      <c r="U847" s="22">
        <f>IF(F847="Repeatability",10*J847,"---")</f>
        <v>1.5119441127237499E-2</v>
      </c>
      <c r="V847" s="22" t="str">
        <f>IF(AND(U847&gt;H847,U847&lt;&gt;"---"),"x","")</f>
        <v/>
      </c>
      <c r="W847" s="52">
        <v>42101</v>
      </c>
    </row>
    <row r="848" spans="1:23" ht="25.5" hidden="1" customHeight="1">
      <c r="A848" s="65" t="s">
        <v>55</v>
      </c>
      <c r="B848" s="8" t="s">
        <v>183</v>
      </c>
      <c r="C848" s="61"/>
      <c r="D848" s="10" t="s">
        <v>184</v>
      </c>
      <c r="E848" s="3" t="s">
        <v>30</v>
      </c>
      <c r="F848" s="42" t="s">
        <v>24</v>
      </c>
      <c r="G848" s="22" t="s">
        <v>25</v>
      </c>
      <c r="H848" s="37">
        <v>0.24517900000000001</v>
      </c>
      <c r="I848" s="3">
        <v>10</v>
      </c>
      <c r="J848" s="27">
        <v>4.7484323728995102E-3</v>
      </c>
      <c r="K848" s="27" t="str">
        <f>IF(OR(LEFT(G848,3)="SRM", LEFT(G848,3)="IRM", LEFT(G848,3)="CRM"),"", IF((J848*100/H848)&gt;5,"x",""))</f>
        <v/>
      </c>
      <c r="L848" s="26">
        <f>2*J848</f>
        <v>9.4968647457990205E-3</v>
      </c>
      <c r="M848" s="20"/>
      <c r="N848" s="20"/>
      <c r="O848" s="58" t="str">
        <f>IF(F848="Repeatability","---", SQRT(L848^2+(N848*H848*0.01)^2)+ABS(M848)*0.01*H848)</f>
        <v>---</v>
      </c>
      <c r="P848" s="6" t="str">
        <f>IF(F848="Repeatability","---", O848*100/H848)</f>
        <v>---</v>
      </c>
      <c r="Q848" s="31" t="str">
        <f>IF(F848="Repeatability", "n/a",IF(E848="MG_P_KG",6,IF(E848="G_P_100G",2,"n/a")))</f>
        <v>n/a</v>
      </c>
      <c r="R848" s="34" t="str">
        <f>IF(Q848="n/a","-",2*(H848*2^(1-0.5*LOG(H848/(10^Q848))))/100)</f>
        <v>-</v>
      </c>
      <c r="S848" s="3">
        <f>IF(F848="Intermed. Precision","---",IF(LOG(J848/2)&lt;0,10^(TRUNC(LOG(J848/2))-1), 10^(TRUNC(LOG(J848/2)))))</f>
        <v>1E-3</v>
      </c>
      <c r="T848" s="4">
        <f>2*SQRT(2)*J848</f>
        <v>1.3430594923531892E-2</v>
      </c>
      <c r="U848" s="22">
        <f>IF(F848="Repeatability",10*J848,"---")</f>
        <v>4.7484323728995102E-2</v>
      </c>
      <c r="V848" s="22" t="str">
        <f>IF(AND(U848&gt;H848,U848&lt;&gt;"---"),"x","")</f>
        <v/>
      </c>
      <c r="W848" s="52">
        <v>42101</v>
      </c>
    </row>
    <row r="849" spans="1:23" ht="25.5" hidden="1" customHeight="1">
      <c r="A849" s="65" t="s">
        <v>79</v>
      </c>
      <c r="B849" s="8" t="s">
        <v>183</v>
      </c>
      <c r="C849" s="61"/>
      <c r="D849" s="10" t="s">
        <v>184</v>
      </c>
      <c r="E849" s="3" t="s">
        <v>30</v>
      </c>
      <c r="F849" s="42" t="s">
        <v>24</v>
      </c>
      <c r="G849" s="22" t="s">
        <v>25</v>
      </c>
      <c r="H849" s="37">
        <v>0.65093900000000005</v>
      </c>
      <c r="I849" s="3">
        <v>10</v>
      </c>
      <c r="J849" s="27">
        <v>3.5598230293091599E-3</v>
      </c>
      <c r="K849" s="27" t="str">
        <f>IF(OR(LEFT(G849,3)="SRM", LEFT(G849,3)="IRM", LEFT(G849,3)="CRM"),"", IF((J849*100/H849)&gt;5,"x",""))</f>
        <v/>
      </c>
      <c r="L849" s="26">
        <f>2*J849</f>
        <v>7.1196460586183197E-3</v>
      </c>
      <c r="M849" s="20"/>
      <c r="N849" s="20"/>
      <c r="O849" s="58" t="str">
        <f>IF(F849="Repeatability","---", SQRT(L849^2+(N849*H849*0.01)^2)+ABS(M849)*0.01*H849)</f>
        <v>---</v>
      </c>
      <c r="P849" s="6" t="str">
        <f>IF(F849="Repeatability","---", O849*100/H849)</f>
        <v>---</v>
      </c>
      <c r="Q849" s="31" t="str">
        <f>IF(F849="Repeatability", "n/a",IF(E849="MG_P_KG",6,IF(E849="G_P_100G",2,"n/a")))</f>
        <v>n/a</v>
      </c>
      <c r="R849" s="34" t="str">
        <f>IF(Q849="n/a","-",2*(H849*2^(1-0.5*LOG(H849/(10^Q849))))/100)</f>
        <v>-</v>
      </c>
      <c r="S849" s="3">
        <f>IF(F849="Intermed. Precision","---",IF(LOG(J849/2)&lt;0,10^(TRUNC(LOG(J849/2))-1), 10^(TRUNC(LOG(J849/2)))))</f>
        <v>1E-3</v>
      </c>
      <c r="T849" s="4">
        <f>2*SQRT(2)*J849</f>
        <v>1.0068700015394181E-2</v>
      </c>
      <c r="U849" s="22">
        <f>IF(F849="Repeatability",10*J849,"---")</f>
        <v>3.5598230293091601E-2</v>
      </c>
      <c r="V849" s="22" t="str">
        <f>IF(AND(U849&gt;H849,U849&lt;&gt;"---"),"x","")</f>
        <v/>
      </c>
      <c r="W849" s="52">
        <v>42101</v>
      </c>
    </row>
    <row r="850" spans="1:23" ht="25.5" hidden="1" customHeight="1">
      <c r="A850" s="65" t="s">
        <v>68</v>
      </c>
      <c r="B850" s="8" t="s">
        <v>183</v>
      </c>
      <c r="C850" s="61"/>
      <c r="D850" s="10" t="s">
        <v>184</v>
      </c>
      <c r="E850" s="3" t="s">
        <v>30</v>
      </c>
      <c r="F850" s="42" t="s">
        <v>24</v>
      </c>
      <c r="G850" s="22" t="s">
        <v>25</v>
      </c>
      <c r="H850" s="37">
        <v>0.13864555555555599</v>
      </c>
      <c r="I850" s="3">
        <v>9</v>
      </c>
      <c r="J850" s="27">
        <v>1.7487042822234599E-3</v>
      </c>
      <c r="K850" s="27" t="str">
        <f>IF(OR(LEFT(G850,3)="SRM", LEFT(G850,3)="IRM", LEFT(G850,3)="CRM"),"", IF((J850*100/H850)&gt;5,"x",""))</f>
        <v/>
      </c>
      <c r="L850" s="26">
        <f>2*J850</f>
        <v>3.4974085644469198E-3</v>
      </c>
      <c r="M850" s="20"/>
      <c r="N850" s="20"/>
      <c r="O850" s="58" t="str">
        <f>IF(F850="Repeatability","---", SQRT(L850^2+(N850*H850*0.01)^2)+ABS(M850)*0.01*H850)</f>
        <v>---</v>
      </c>
      <c r="P850" s="6" t="str">
        <f>IF(F850="Repeatability","---", O850*100/H850)</f>
        <v>---</v>
      </c>
      <c r="Q850" s="31" t="str">
        <f>IF(F850="Repeatability", "n/a",IF(E850="MG_P_KG",6,IF(E850="G_P_100G",2,"n/a")))</f>
        <v>n/a</v>
      </c>
      <c r="R850" s="34" t="str">
        <f>IF(Q850="n/a","-",2*(H850*2^(1-0.5*LOG(H850/(10^Q850))))/100)</f>
        <v>-</v>
      </c>
      <c r="S850" s="3">
        <f>IF(F850="Intermed. Precision","---",IF(LOG(J850/2)&lt;0,10^(TRUNC(LOG(J850/2))-1), 10^(TRUNC(LOG(J850/2)))))</f>
        <v>1E-4</v>
      </c>
      <c r="T850" s="4">
        <f>2*SQRT(2)*J850</f>
        <v>4.9460826250006511E-3</v>
      </c>
      <c r="U850" s="22">
        <f>IF(F850="Repeatability",10*J850,"---")</f>
        <v>1.7487042822234598E-2</v>
      </c>
      <c r="V850" s="22" t="str">
        <f>IF(AND(U850&gt;H850,U850&lt;&gt;"---"),"x","")</f>
        <v/>
      </c>
      <c r="W850" s="52">
        <v>42101</v>
      </c>
    </row>
    <row r="851" spans="1:23" ht="25.5" hidden="1" customHeight="1">
      <c r="A851" s="65" t="s">
        <v>58</v>
      </c>
      <c r="B851" s="8" t="s">
        <v>183</v>
      </c>
      <c r="C851" s="61"/>
      <c r="D851" s="10" t="s">
        <v>184</v>
      </c>
      <c r="E851" s="3" t="s">
        <v>30</v>
      </c>
      <c r="F851" s="42" t="s">
        <v>24</v>
      </c>
      <c r="G851" s="22" t="s">
        <v>25</v>
      </c>
      <c r="H851" s="37">
        <v>0.38735750000000002</v>
      </c>
      <c r="I851" s="3">
        <v>8</v>
      </c>
      <c r="J851" s="27">
        <v>6.2807951327837298E-3</v>
      </c>
      <c r="K851" s="27" t="str">
        <f>IF(OR(LEFT(G851,3)="SRM", LEFT(G851,3)="IRM", LEFT(G851,3)="CRM"),"", IF((J851*100/H851)&gt;5,"x",""))</f>
        <v/>
      </c>
      <c r="L851" s="26">
        <f>2*J851</f>
        <v>1.256159026556746E-2</v>
      </c>
      <c r="M851" s="20"/>
      <c r="N851" s="20"/>
      <c r="O851" s="58" t="str">
        <f>IF(F851="Repeatability","---", SQRT(L851^2+(N851*H851*0.01)^2)+ABS(M851)*0.01*H851)</f>
        <v>---</v>
      </c>
      <c r="P851" s="6" t="str">
        <f>IF(F851="Repeatability","---", O851*100/H851)</f>
        <v>---</v>
      </c>
      <c r="Q851" s="31" t="str">
        <f>IF(F851="Repeatability", "n/a",IF(E851="MG_P_KG",6,IF(E851="G_P_100G",2,"n/a")))</f>
        <v>n/a</v>
      </c>
      <c r="R851" s="34" t="str">
        <f>IF(Q851="n/a","-",2*(H851*2^(1-0.5*LOG(H851/(10^Q851))))/100)</f>
        <v>-</v>
      </c>
      <c r="S851" s="3">
        <f>IF(F851="Intermed. Precision","---",IF(LOG(J851/2)&lt;0,10^(TRUNC(LOG(J851/2))-1), 10^(TRUNC(LOG(J851/2)))))</f>
        <v>1E-3</v>
      </c>
      <c r="T851" s="4">
        <f>2*SQRT(2)*J851</f>
        <v>1.776477131853935E-2</v>
      </c>
      <c r="U851" s="22">
        <f>IF(F851="Repeatability",10*J851,"---")</f>
        <v>6.28079513278373E-2</v>
      </c>
      <c r="V851" s="22" t="str">
        <f>IF(AND(U851&gt;H851,U851&lt;&gt;"---"),"x","")</f>
        <v/>
      </c>
      <c r="W851" s="52">
        <v>42101</v>
      </c>
    </row>
    <row r="852" spans="1:23" ht="25.5" customHeight="1">
      <c r="A852" s="65" t="s">
        <v>104</v>
      </c>
      <c r="B852" s="8" t="s">
        <v>183</v>
      </c>
      <c r="C852" s="61"/>
      <c r="D852" s="10" t="s">
        <v>184</v>
      </c>
      <c r="E852" s="3" t="s">
        <v>30</v>
      </c>
      <c r="F852" s="42" t="s">
        <v>23</v>
      </c>
      <c r="G852" s="46" t="s">
        <v>4</v>
      </c>
      <c r="H852" s="36">
        <v>0.73603874999999996</v>
      </c>
      <c r="I852" s="3">
        <v>8</v>
      </c>
      <c r="J852" s="27">
        <v>8.8987808153701605E-3</v>
      </c>
      <c r="K852" s="27" t="str">
        <f>IF(OR(LEFT(G852,3)="SRM", LEFT(G852,3)="IRM", LEFT(G852,3)="CRM"),"", IF((J852*100/H852)&gt;5,"x",""))</f>
        <v/>
      </c>
      <c r="L852" s="26">
        <f>2*J852</f>
        <v>1.7797561630740321E-2</v>
      </c>
      <c r="M852" s="20"/>
      <c r="N852" s="20"/>
      <c r="O852" s="58">
        <f>IF(F852="Repeatability","---", SQRT(L852^2+(N852*H852*0.01)^2)+ABS(M852)*0.01*H852)</f>
        <v>1.7797561630740321E-2</v>
      </c>
      <c r="P852" s="6">
        <f>IF(F852="Repeatability","---", O852*100/H852)</f>
        <v>2.4180196532778093</v>
      </c>
      <c r="Q852" s="31">
        <f>IF(F852="Repeatability", "n/a",IF(E852="MG_P_KG",6,IF(E852="G_P_100G",2,"n/a")))</f>
        <v>6</v>
      </c>
      <c r="R852" s="34">
        <f>IF(Q852="n/a","-",2*(H852*2^(1-0.5*LOG(H852/(10^Q852))))/100)</f>
        <v>0.24665169336611809</v>
      </c>
      <c r="S852" s="3">
        <f>IF(F852="Intermed. Precision","---",IF(LOG(J852/2)&lt;0,10^(TRUNC(LOG(J852/2))-1), 10^(TRUNC(LOG(J852/2)))))</f>
        <v>1E-3</v>
      </c>
      <c r="T852" s="4">
        <f>2*SQRT(2)*J852</f>
        <v>2.5169553035363983E-2</v>
      </c>
      <c r="U852" s="22" t="str">
        <f>IF(F852="Repeatability",10*J852,"---")</f>
        <v>---</v>
      </c>
      <c r="V852" s="22" t="str">
        <f>IF(AND(U852&gt;H852,U852&lt;&gt;"---"),"x","")</f>
        <v/>
      </c>
      <c r="W852" s="52">
        <v>42101</v>
      </c>
    </row>
    <row r="853" spans="1:23" ht="25.5" hidden="1" customHeight="1">
      <c r="A853" s="65" t="s">
        <v>119</v>
      </c>
      <c r="B853" s="8" t="s">
        <v>183</v>
      </c>
      <c r="C853" s="61"/>
      <c r="D853" s="10" t="s">
        <v>184</v>
      </c>
      <c r="E853" s="3" t="s">
        <v>30</v>
      </c>
      <c r="F853" s="42" t="s">
        <v>24</v>
      </c>
      <c r="G853" s="46" t="s">
        <v>25</v>
      </c>
      <c r="H853" s="36">
        <v>1.38133285714286</v>
      </c>
      <c r="I853" s="3">
        <v>7</v>
      </c>
      <c r="J853" s="27">
        <v>2.2496413523683499E-2</v>
      </c>
      <c r="K853" s="27" t="str">
        <f>IF(OR(LEFT(G853,3)="SRM", LEFT(G853,3)="IRM", LEFT(G853,3)="CRM"),"", IF((J853*100/H853)&gt;5,"x",""))</f>
        <v/>
      </c>
      <c r="L853" s="26">
        <f>2*J853</f>
        <v>4.4992827047366998E-2</v>
      </c>
      <c r="M853" s="20"/>
      <c r="N853" s="20"/>
      <c r="O853" s="58" t="str">
        <f>IF(F853="Repeatability","---", SQRT(L853^2+(N853*H853*0.01)^2)+ABS(M853)*0.01*H853)</f>
        <v>---</v>
      </c>
      <c r="P853" s="6" t="str">
        <f>IF(F853="Repeatability","---", O853*100/H853)</f>
        <v>---</v>
      </c>
      <c r="Q853" s="31" t="str">
        <f>IF(F853="Repeatability", "n/a",IF(E853="MG_P_KG",6,IF(E853="G_P_100G",2,"n/a")))</f>
        <v>n/a</v>
      </c>
      <c r="R853" s="34" t="str">
        <f>IF(Q853="n/a","-",2*(H853*2^(1-0.5*LOG(H853/(10^Q853))))/100)</f>
        <v>-</v>
      </c>
      <c r="S853" s="3">
        <f>IF(F853="Intermed. Precision","---",IF(LOG(J853/2)&lt;0,10^(TRUNC(LOG(J853/2))-1), 10^(TRUNC(LOG(J853/2)))))</f>
        <v>0.01</v>
      </c>
      <c r="T853" s="4">
        <f>2*SQRT(2)*J853</f>
        <v>6.3629466219893432E-2</v>
      </c>
      <c r="U853" s="22">
        <f>IF(F853="Repeatability",10*J853,"---")</f>
        <v>0.22496413523683501</v>
      </c>
      <c r="V853" s="22" t="str">
        <f>IF(AND(U853&gt;H853,U853&lt;&gt;"---"),"x","")</f>
        <v/>
      </c>
      <c r="W853" s="52">
        <v>42101</v>
      </c>
    </row>
    <row r="854" spans="1:23" ht="25.5" customHeight="1">
      <c r="A854" s="65" t="s">
        <v>64</v>
      </c>
      <c r="B854" s="8" t="s">
        <v>183</v>
      </c>
      <c r="C854" s="61"/>
      <c r="D854" s="10" t="s">
        <v>184</v>
      </c>
      <c r="E854" s="3" t="s">
        <v>30</v>
      </c>
      <c r="F854" s="42" t="s">
        <v>23</v>
      </c>
      <c r="G854" s="46" t="s">
        <v>4</v>
      </c>
      <c r="H854" s="37">
        <v>9.6935714285714306E-2</v>
      </c>
      <c r="I854" s="3">
        <v>7</v>
      </c>
      <c r="J854" s="27">
        <v>1.58766450216303E-3</v>
      </c>
      <c r="K854" s="27" t="str">
        <f>IF(OR(LEFT(G854,3)="SRM", LEFT(G854,3)="IRM", LEFT(G854,3)="CRM"),"", IF((J854*100/H854)&gt;5,"x",""))</f>
        <v/>
      </c>
      <c r="L854" s="26">
        <f>2*J854</f>
        <v>3.1753290043260601E-3</v>
      </c>
      <c r="M854" s="20"/>
      <c r="N854" s="20"/>
      <c r="O854" s="58">
        <f>IF(F854="Repeatability","---", SQRT(L854^2+(N854*H854*0.01)^2)+ABS(M854)*0.01*H854)</f>
        <v>3.1753290043260601E-3</v>
      </c>
      <c r="P854" s="6">
        <f>IF(F854="Repeatability","---", O854*100/H854)</f>
        <v>3.275705995178309</v>
      </c>
      <c r="Q854" s="31">
        <f>IF(F854="Repeatability", "n/a",IF(E854="MG_P_KG",6,IF(E854="G_P_100G",2,"n/a")))</f>
        <v>6</v>
      </c>
      <c r="R854" s="34">
        <f>IF(Q854="n/a","-",2*(H854*2^(1-0.5*LOG(H854/(10^Q854))))/100)</f>
        <v>4.4074072279735449E-2</v>
      </c>
      <c r="S854" s="3">
        <f>IF(F854="Intermed. Precision","---",IF(LOG(J854/2)&lt;0,10^(TRUNC(LOG(J854/2))-1), 10^(TRUNC(LOG(J854/2)))))</f>
        <v>1E-4</v>
      </c>
      <c r="T854" s="4">
        <f>2*SQRT(2)*J854</f>
        <v>4.4905933429145711E-3</v>
      </c>
      <c r="U854" s="22" t="str">
        <f>IF(F854="Repeatability",10*J854,"---")</f>
        <v>---</v>
      </c>
      <c r="V854" s="22" t="str">
        <f>IF(AND(U854&gt;H854,U854&lt;&gt;"---"),"x","")</f>
        <v/>
      </c>
      <c r="W854" s="52">
        <v>42101</v>
      </c>
    </row>
    <row r="855" spans="1:23" ht="25.5" hidden="1" customHeight="1">
      <c r="A855" s="65" t="s">
        <v>29</v>
      </c>
      <c r="B855" s="8" t="s">
        <v>183</v>
      </c>
      <c r="C855" s="61"/>
      <c r="D855" s="10" t="s">
        <v>184</v>
      </c>
      <c r="E855" s="3" t="s">
        <v>30</v>
      </c>
      <c r="F855" s="42" t="s">
        <v>24</v>
      </c>
      <c r="G855" s="46" t="s">
        <v>25</v>
      </c>
      <c r="H855" s="37">
        <v>0.13561142857142899</v>
      </c>
      <c r="I855" s="3">
        <v>7</v>
      </c>
      <c r="J855" s="27">
        <v>2.1874234680489802E-3</v>
      </c>
      <c r="K855" s="27" t="str">
        <f>IF(OR(LEFT(G855,3)="SRM", LEFT(G855,3)="IRM", LEFT(G855,3)="CRM"),"", IF((J855*100/H855)&gt;5,"x",""))</f>
        <v/>
      </c>
      <c r="L855" s="26">
        <f>2*J855</f>
        <v>4.3748469360979604E-3</v>
      </c>
      <c r="M855" s="20"/>
      <c r="N855" s="20"/>
      <c r="O855" s="58" t="str">
        <f>IF(F855="Repeatability","---", SQRT(L855^2+(N855*H855*0.01)^2)+ABS(M855)*0.01*H855)</f>
        <v>---</v>
      </c>
      <c r="P855" s="6" t="str">
        <f>IF(F855="Repeatability","---", O855*100/H855)</f>
        <v>---</v>
      </c>
      <c r="Q855" s="31" t="str">
        <f>IF(F855="Repeatability", "n/a",IF(E855="MG_P_KG",6,IF(E855="G_P_100G",2,"n/a")))</f>
        <v>n/a</v>
      </c>
      <c r="R855" s="34" t="str">
        <f>IF(Q855="n/a","-",2*(H855*2^(1-0.5*LOG(H855/(10^Q855))))/100)</f>
        <v>-</v>
      </c>
      <c r="S855" s="3">
        <f>IF(F855="Intermed. Precision","---",IF(LOG(J855/2)&lt;0,10^(TRUNC(LOG(J855/2))-1), 10^(TRUNC(LOG(J855/2)))))</f>
        <v>1E-3</v>
      </c>
      <c r="T855" s="4">
        <f>2*SQRT(2)*J855</f>
        <v>6.1869678703361172E-3</v>
      </c>
      <c r="U855" s="22">
        <f>IF(F855="Repeatability",10*J855,"---")</f>
        <v>2.1874234680489803E-2</v>
      </c>
      <c r="V855" s="22" t="str">
        <f>IF(AND(U855&gt;H855,U855&lt;&gt;"---"),"x","")</f>
        <v/>
      </c>
      <c r="W855" s="52">
        <v>42101</v>
      </c>
    </row>
    <row r="856" spans="1:23" ht="25.5" hidden="1" customHeight="1">
      <c r="A856" s="65" t="s">
        <v>58</v>
      </c>
      <c r="B856" s="8" t="s">
        <v>187</v>
      </c>
      <c r="C856" s="61"/>
      <c r="D856" s="10" t="s">
        <v>188</v>
      </c>
      <c r="E856" s="3" t="s">
        <v>30</v>
      </c>
      <c r="F856" s="42" t="s">
        <v>24</v>
      </c>
      <c r="G856" s="22" t="s">
        <v>25</v>
      </c>
      <c r="H856" s="37">
        <v>0.14686593023255801</v>
      </c>
      <c r="I856" s="3">
        <v>344</v>
      </c>
      <c r="J856" s="27">
        <v>3.4311866760370199E-3</v>
      </c>
      <c r="K856" s="27" t="str">
        <f>IF(OR(LEFT(G856,3)="SRM", LEFT(G856,3)="IRM", LEFT(G856,3)="CRM"),"", IF((J856*100/H856)&gt;5,"x",""))</f>
        <v/>
      </c>
      <c r="L856" s="26">
        <f>2*J856</f>
        <v>6.8623733520740398E-3</v>
      </c>
      <c r="M856" s="20"/>
      <c r="N856" s="20"/>
      <c r="O856" s="58" t="str">
        <f>IF(F856="Repeatability","---", SQRT(L856^2+(N856*H856*0.01)^2)+ABS(M856)*0.01*H856)</f>
        <v>---</v>
      </c>
      <c r="P856" s="6" t="str">
        <f>IF(F856="Repeatability","---", O856*100/H856)</f>
        <v>---</v>
      </c>
      <c r="Q856" s="31" t="str">
        <f>IF(F856="Repeatability", "n/a",IF(E856="MG_P_KG",6,IF(E856="G_P_100G",2,"n/a")))</f>
        <v>n/a</v>
      </c>
      <c r="R856" s="34" t="str">
        <f>IF(Q856="n/a","-",2*(H856*2^(1-0.5*LOG(H856/(10^Q856))))/100)</f>
        <v>-</v>
      </c>
      <c r="S856" s="3">
        <f>IF(F856="Intermed. Precision","---",IF(LOG(J856/2)&lt;0,10^(TRUNC(LOG(J856/2))-1), 10^(TRUNC(LOG(J856/2)))))</f>
        <v>1E-3</v>
      </c>
      <c r="T856" s="4">
        <f>2*SQRT(2)*J856</f>
        <v>9.7048614645708266E-3</v>
      </c>
      <c r="U856" s="22">
        <f>IF(F856="Repeatability",10*J856,"---")</f>
        <v>3.4311866760370201E-2</v>
      </c>
      <c r="V856" s="22" t="str">
        <f>IF(AND(U856&gt;H856,U856&lt;&gt;"---"),"x","")</f>
        <v/>
      </c>
      <c r="W856" s="52">
        <v>42101</v>
      </c>
    </row>
    <row r="857" spans="1:23" ht="25.5" customHeight="1">
      <c r="A857" s="65" t="s">
        <v>58</v>
      </c>
      <c r="B857" s="8" t="s">
        <v>187</v>
      </c>
      <c r="C857" s="61"/>
      <c r="D857" s="10" t="s">
        <v>188</v>
      </c>
      <c r="E857" s="3" t="s">
        <v>30</v>
      </c>
      <c r="F857" s="42" t="s">
        <v>23</v>
      </c>
      <c r="G857" s="22" t="s">
        <v>4</v>
      </c>
      <c r="H857" s="37">
        <v>0.16995745454545499</v>
      </c>
      <c r="I857" s="3">
        <v>165</v>
      </c>
      <c r="J857" s="27">
        <v>9.8106604355577502E-3</v>
      </c>
      <c r="K857" s="27" t="str">
        <f>IF(OR(LEFT(G857,3)="SRM", LEFT(G857,3)="IRM", LEFT(G857,3)="CRM"),"", IF((J857*100/H857)&gt;5,"x",""))</f>
        <v>x</v>
      </c>
      <c r="L857" s="26">
        <f>2*J857</f>
        <v>1.96213208711155E-2</v>
      </c>
      <c r="M857" s="20"/>
      <c r="N857" s="20"/>
      <c r="O857" s="58">
        <f>IF(F857="Repeatability","---", SQRT(L857^2+(N857*H857*0.01)^2)+ABS(M857)*0.01*H857)</f>
        <v>1.96213208711155E-2</v>
      </c>
      <c r="P857" s="6">
        <f>IF(F857="Repeatability","---", O857*100/H857)</f>
        <v>11.544842751141458</v>
      </c>
      <c r="Q857" s="31">
        <f>IF(F857="Repeatability", "n/a",IF(E857="MG_P_KG",6,IF(E857="G_P_100G",2,"n/a")))</f>
        <v>6</v>
      </c>
      <c r="R857" s="34">
        <f>IF(Q857="n/a","-",2*(H857*2^(1-0.5*LOG(H857/(10^Q857))))/100)</f>
        <v>7.1012620096951543E-2</v>
      </c>
      <c r="S857" s="3">
        <f>IF(F857="Intermed. Precision","---",IF(LOG(J857/2)&lt;0,10^(TRUNC(LOG(J857/2))-1), 10^(TRUNC(LOG(J857/2)))))</f>
        <v>1E-3</v>
      </c>
      <c r="T857" s="4">
        <f>2*SQRT(2)*J857</f>
        <v>2.7748738087605813E-2</v>
      </c>
      <c r="U857" s="22" t="str">
        <f>IF(F857="Repeatability",10*J857,"---")</f>
        <v>---</v>
      </c>
      <c r="V857" s="22" t="str">
        <f>IF(AND(U857&gt;H857,U857&lt;&gt;"---"),"x","")</f>
        <v/>
      </c>
      <c r="W857" s="52">
        <v>42101</v>
      </c>
    </row>
    <row r="858" spans="1:23" ht="25.5" customHeight="1">
      <c r="A858" s="65" t="s">
        <v>26</v>
      </c>
      <c r="B858" s="8" t="s">
        <v>187</v>
      </c>
      <c r="C858" s="61"/>
      <c r="D858" s="10" t="s">
        <v>188</v>
      </c>
      <c r="E858" s="3" t="s">
        <v>30</v>
      </c>
      <c r="F858" s="19" t="s">
        <v>23</v>
      </c>
      <c r="G858" s="22" t="s">
        <v>189</v>
      </c>
      <c r="H858" s="37">
        <v>0.119308113207547</v>
      </c>
      <c r="I858" s="3">
        <v>106</v>
      </c>
      <c r="J858" s="27">
        <v>6.1827797898614404E-3</v>
      </c>
      <c r="K858" s="27" t="str">
        <f>IF(OR(LEFT(G858,3)="SRM", LEFT(G858,3)="IRM", LEFT(G858,3)="CRM"),"", IF((J858*100/H858)&gt;5,"x",""))</f>
        <v/>
      </c>
      <c r="L858" s="26">
        <f>2*J858</f>
        <v>1.2365559579722881E-2</v>
      </c>
      <c r="M858" s="20"/>
      <c r="N858" s="20"/>
      <c r="O858" s="58">
        <f>IF(F858="Repeatability","---", SQRT(L858^2+(N858*H858*0.01)^2)+ABS(M858)*0.01*H858)</f>
        <v>1.2365559579722881E-2</v>
      </c>
      <c r="P858" s="6">
        <f>IF(F858="Repeatability","---", O858*100/H858)</f>
        <v>10.364391194597049</v>
      </c>
      <c r="Q858" s="31">
        <f>IF(F858="Repeatability", "n/a",IF(E858="MG_P_KG",6,IF(E858="G_P_100G",2,"n/a")))</f>
        <v>6</v>
      </c>
      <c r="R858" s="34">
        <f>IF(Q858="n/a","-",2*(H858*2^(1-0.5*LOG(H858/(10^Q858))))/100)</f>
        <v>5.257689955062532E-2</v>
      </c>
      <c r="S858" s="3">
        <f>IF(F858="Intermed. Precision","---",IF(LOG(J858/2)&lt;0,10^(TRUNC(LOG(J858/2))-1), 10^(TRUNC(LOG(J858/2)))))</f>
        <v>1E-3</v>
      </c>
      <c r="T858" s="4">
        <f>2*SQRT(2)*J858</f>
        <v>1.7487542063976649E-2</v>
      </c>
      <c r="U858" s="22" t="str">
        <f>IF(F858="Repeatability",10*J858,"---")</f>
        <v>---</v>
      </c>
      <c r="V858" s="22" t="str">
        <f>IF(AND(U858&gt;H858,U858&lt;&gt;"---"),"x","")</f>
        <v/>
      </c>
      <c r="W858" s="52">
        <v>42101</v>
      </c>
    </row>
    <row r="859" spans="1:23" ht="25.5" hidden="1" customHeight="1">
      <c r="A859" s="65" t="s">
        <v>71</v>
      </c>
      <c r="B859" s="8" t="s">
        <v>187</v>
      </c>
      <c r="C859" s="61"/>
      <c r="D859" s="10" t="s">
        <v>188</v>
      </c>
      <c r="E859" s="3" t="s">
        <v>30</v>
      </c>
      <c r="F859" s="42" t="s">
        <v>24</v>
      </c>
      <c r="G859" s="22" t="s">
        <v>25</v>
      </c>
      <c r="H859" s="37">
        <v>8.6720000000000005E-4</v>
      </c>
      <c r="I859" s="3">
        <v>25</v>
      </c>
      <c r="J859" s="27">
        <v>2.7974631364863402E-4</v>
      </c>
      <c r="K859" s="27" t="str">
        <f>IF(OR(LEFT(G859,3)="SRM", LEFT(G859,3)="IRM", LEFT(G859,3)="CRM"),"", IF((J859*100/H859)&gt;5,"x",""))</f>
        <v>x</v>
      </c>
      <c r="L859" s="26">
        <f>2*J859</f>
        <v>5.5949262729726803E-4</v>
      </c>
      <c r="M859" s="20"/>
      <c r="N859" s="20"/>
      <c r="O859" s="58" t="str">
        <f>IF(F859="Repeatability","---", SQRT(L859^2+(N859*H859*0.01)^2)+ABS(M859)*0.01*H859)</f>
        <v>---</v>
      </c>
      <c r="P859" s="6" t="str">
        <f>IF(F859="Repeatability","---", O859*100/H859)</f>
        <v>---</v>
      </c>
      <c r="Q859" s="31" t="str">
        <f>IF(F859="Repeatability", "n/a",IF(E859="MG_P_KG",6,IF(E859="G_P_100G",2,"n/a")))</f>
        <v>n/a</v>
      </c>
      <c r="R859" s="34" t="str">
        <f>IF(Q859="n/a","-",2*(H859*2^(1-0.5*LOG(H859/(10^Q859))))/100)</f>
        <v>-</v>
      </c>
      <c r="S859" s="3">
        <f>IF(F859="Intermed. Precision","---",IF(LOG(J859/2)&lt;0,10^(TRUNC(LOG(J859/2))-1), 10^(TRUNC(LOG(J859/2)))))</f>
        <v>1E-4</v>
      </c>
      <c r="T859" s="4">
        <f>2*SQRT(2)*J859</f>
        <v>7.9124206157155184E-4</v>
      </c>
      <c r="U859" s="22">
        <f>IF(F859="Repeatability",10*J859,"---")</f>
        <v>2.7974631364863401E-3</v>
      </c>
      <c r="V859" s="22" t="str">
        <f>IF(AND(U859&gt;H859,U859&lt;&gt;"---"),"x","")</f>
        <v>x</v>
      </c>
      <c r="W859" s="52">
        <v>42101</v>
      </c>
    </row>
    <row r="860" spans="1:23" ht="25.5" hidden="1" customHeight="1">
      <c r="A860" s="65" t="s">
        <v>31</v>
      </c>
      <c r="B860" s="8" t="s">
        <v>187</v>
      </c>
      <c r="C860" s="61"/>
      <c r="D860" s="10" t="s">
        <v>188</v>
      </c>
      <c r="E860" s="3" t="s">
        <v>30</v>
      </c>
      <c r="F860" s="42" t="s">
        <v>24</v>
      </c>
      <c r="G860" s="22" t="s">
        <v>25</v>
      </c>
      <c r="H860" s="37">
        <v>1.5368421052631601E-4</v>
      </c>
      <c r="I860" s="3">
        <v>19</v>
      </c>
      <c r="J860" s="27">
        <v>4.9150681314547499E-5</v>
      </c>
      <c r="K860" s="27" t="str">
        <f>IF(OR(LEFT(G860,3)="SRM", LEFT(G860,3)="IRM", LEFT(G860,3)="CRM"),"", IF((J860*100/H860)&gt;5,"x",""))</f>
        <v>x</v>
      </c>
      <c r="L860" s="26">
        <f>2*J860</f>
        <v>9.8301362629094998E-5</v>
      </c>
      <c r="M860" s="20"/>
      <c r="N860" s="20"/>
      <c r="O860" s="58" t="str">
        <f>IF(F860="Repeatability","---", SQRT(L860^2+(N860*H860*0.01)^2)+ABS(M860)*0.01*H860)</f>
        <v>---</v>
      </c>
      <c r="P860" s="6" t="str">
        <f>IF(F860="Repeatability","---", O860*100/H860)</f>
        <v>---</v>
      </c>
      <c r="Q860" s="31" t="str">
        <f>IF(F860="Repeatability", "n/a",IF(E860="MG_P_KG",6,IF(E860="G_P_100G",2,"n/a")))</f>
        <v>n/a</v>
      </c>
      <c r="R860" s="34" t="str">
        <f>IF(Q860="n/a","-",2*(H860*2^(1-0.5*LOG(H860/(10^Q860))))/100)</f>
        <v>-</v>
      </c>
      <c r="S860" s="3">
        <f>IF(F860="Intermed. Precision","---",IF(LOG(J860/2)&lt;0,10^(TRUNC(LOG(J860/2))-1), 10^(TRUNC(LOG(J860/2)))))</f>
        <v>1.0000000000000001E-5</v>
      </c>
      <c r="T860" s="4">
        <f>2*SQRT(2)*J860</f>
        <v>1.3901912022982189E-4</v>
      </c>
      <c r="U860" s="22">
        <f>IF(F860="Repeatability",10*J860,"---")</f>
        <v>4.9150681314547495E-4</v>
      </c>
      <c r="V860" s="22" t="str">
        <f>IF(AND(U860&gt;H860,U860&lt;&gt;"---"),"x","")</f>
        <v>x</v>
      </c>
      <c r="W860" s="52">
        <v>42101</v>
      </c>
    </row>
    <row r="861" spans="1:23" ht="25.5" hidden="1" customHeight="1">
      <c r="A861" s="65" t="s">
        <v>99</v>
      </c>
      <c r="B861" s="8" t="s">
        <v>187</v>
      </c>
      <c r="C861" s="61"/>
      <c r="D861" s="10" t="s">
        <v>188</v>
      </c>
      <c r="E861" s="3" t="s">
        <v>30</v>
      </c>
      <c r="F861" s="42" t="s">
        <v>24</v>
      </c>
      <c r="G861" s="22" t="s">
        <v>25</v>
      </c>
      <c r="H861" s="37">
        <v>4.5626666666666697E-3</v>
      </c>
      <c r="I861" s="3">
        <v>15</v>
      </c>
      <c r="J861" s="27">
        <v>3.65609080850025E-4</v>
      </c>
      <c r="K861" s="27" t="str">
        <f>IF(OR(LEFT(G861,3)="SRM", LEFT(G861,3)="IRM", LEFT(G861,3)="CRM"),"", IF((J861*100/H861)&gt;5,"x",""))</f>
        <v>x</v>
      </c>
      <c r="L861" s="26">
        <f>2*J861</f>
        <v>7.3121816170005E-4</v>
      </c>
      <c r="M861" s="20"/>
      <c r="N861" s="20"/>
      <c r="O861" s="58" t="str">
        <f>IF(F861="Repeatability","---", SQRT(L861^2+(N861*H861*0.01)^2)+ABS(M861)*0.01*H861)</f>
        <v>---</v>
      </c>
      <c r="P861" s="6" t="str">
        <f>IF(F861="Repeatability","---", O861*100/H861)</f>
        <v>---</v>
      </c>
      <c r="Q861" s="31" t="str">
        <f>IF(F861="Repeatability", "n/a",IF(E861="MG_P_KG",6,IF(E861="G_P_100G",2,"n/a")))</f>
        <v>n/a</v>
      </c>
      <c r="R861" s="34" t="str">
        <f>IF(Q861="n/a","-",2*(H861*2^(1-0.5*LOG(H861/(10^Q861))))/100)</f>
        <v>-</v>
      </c>
      <c r="S861" s="3">
        <f>IF(F861="Intermed. Precision","---",IF(LOG(J861/2)&lt;0,10^(TRUNC(LOG(J861/2))-1), 10^(TRUNC(LOG(J861/2)))))</f>
        <v>1E-4</v>
      </c>
      <c r="T861" s="4">
        <f>2*SQRT(2)*J861</f>
        <v>1.0340986413297337E-3</v>
      </c>
      <c r="U861" s="22">
        <f>IF(F861="Repeatability",10*J861,"---")</f>
        <v>3.6560908085002501E-3</v>
      </c>
      <c r="V861" s="22" t="str">
        <f>IF(AND(U861&gt;H861,U861&lt;&gt;"---"),"x","")</f>
        <v/>
      </c>
      <c r="W861" s="52">
        <v>42101</v>
      </c>
    </row>
    <row r="862" spans="1:23" ht="25.5" hidden="1" customHeight="1">
      <c r="A862" s="65" t="s">
        <v>67</v>
      </c>
      <c r="B862" s="8" t="s">
        <v>187</v>
      </c>
      <c r="C862" s="61"/>
      <c r="D862" s="10" t="s">
        <v>188</v>
      </c>
      <c r="E862" s="3" t="s">
        <v>30</v>
      </c>
      <c r="F862" s="42" t="s">
        <v>24</v>
      </c>
      <c r="G862" s="22" t="s">
        <v>25</v>
      </c>
      <c r="H862" s="37">
        <v>5.8428571428571405E-4</v>
      </c>
      <c r="I862" s="3">
        <v>14</v>
      </c>
      <c r="J862" s="27">
        <v>1.6852299546352701E-4</v>
      </c>
      <c r="K862" s="27" t="str">
        <f>IF(OR(LEFT(G862,3)="SRM", LEFT(G862,3)="IRM", LEFT(G862,3)="CRM"),"", IF((J862*100/H862)&gt;5,"x",""))</f>
        <v>x</v>
      </c>
      <c r="L862" s="26">
        <f>2*J862</f>
        <v>3.3704599092705402E-4</v>
      </c>
      <c r="M862" s="20"/>
      <c r="N862" s="20"/>
      <c r="O862" s="58" t="str">
        <f>IF(F862="Repeatability","---", SQRT(L862^2+(N862*H862*0.01)^2)+ABS(M862)*0.01*H862)</f>
        <v>---</v>
      </c>
      <c r="P862" s="6" t="str">
        <f>IF(F862="Repeatability","---", O862*100/H862)</f>
        <v>---</v>
      </c>
      <c r="Q862" s="31" t="str">
        <f>IF(F862="Repeatability", "n/a",IF(E862="MG_P_KG",6,IF(E862="G_P_100G",2,"n/a")))</f>
        <v>n/a</v>
      </c>
      <c r="R862" s="34" t="str">
        <f>IF(Q862="n/a","-",2*(H862*2^(1-0.5*LOG(H862/(10^Q862))))/100)</f>
        <v>-</v>
      </c>
      <c r="S862" s="3">
        <f>IF(F862="Intermed. Precision","---",IF(LOG(J862/2)&lt;0,10^(TRUNC(LOG(J862/2))-1), 10^(TRUNC(LOG(J862/2)))))</f>
        <v>1.0000000000000001E-5</v>
      </c>
      <c r="T862" s="4">
        <f>2*SQRT(2)*J862</f>
        <v>4.7665501151251895E-4</v>
      </c>
      <c r="U862" s="22">
        <f>IF(F862="Repeatability",10*J862,"---")</f>
        <v>1.68522995463527E-3</v>
      </c>
      <c r="V862" s="22" t="str">
        <f>IF(AND(U862&gt;H862,U862&lt;&gt;"---"),"x","")</f>
        <v>x</v>
      </c>
      <c r="W862" s="52">
        <v>42101</v>
      </c>
    </row>
    <row r="863" spans="1:23" ht="25.5" hidden="1" customHeight="1">
      <c r="A863" s="65" t="s">
        <v>122</v>
      </c>
      <c r="B863" s="8" t="s">
        <v>187</v>
      </c>
      <c r="C863" s="61"/>
      <c r="D863" s="10" t="s">
        <v>188</v>
      </c>
      <c r="E863" s="3" t="s">
        <v>30</v>
      </c>
      <c r="F863" s="42" t="s">
        <v>24</v>
      </c>
      <c r="G863" s="22" t="s">
        <v>25</v>
      </c>
      <c r="H863" s="37">
        <v>9.9153846153846102E-4</v>
      </c>
      <c r="I863" s="3">
        <v>13</v>
      </c>
      <c r="J863" s="27">
        <v>2.17184784847445E-4</v>
      </c>
      <c r="K863" s="27" t="str">
        <f>IF(OR(LEFT(G863,3)="SRM", LEFT(G863,3)="IRM", LEFT(G863,3)="CRM"),"", IF((J863*100/H863)&gt;5,"x",""))</f>
        <v>x</v>
      </c>
      <c r="L863" s="26">
        <f>2*J863</f>
        <v>4.3436956969488999E-4</v>
      </c>
      <c r="M863" s="20"/>
      <c r="N863" s="20"/>
      <c r="O863" s="58" t="str">
        <f>IF(F863="Repeatability","---", SQRT(L863^2+(N863*H863*0.01)^2)+ABS(M863)*0.01*H863)</f>
        <v>---</v>
      </c>
      <c r="P863" s="6" t="str">
        <f>IF(F863="Repeatability","---", O863*100/H863)</f>
        <v>---</v>
      </c>
      <c r="Q863" s="31" t="str">
        <f>IF(F863="Repeatability", "n/a",IF(E863="MG_P_KG",6,IF(E863="G_P_100G",2,"n/a")))</f>
        <v>n/a</v>
      </c>
      <c r="R863" s="34" t="str">
        <f>IF(Q863="n/a","-",2*(H863*2^(1-0.5*LOG(H863/(10^Q863))))/100)</f>
        <v>-</v>
      </c>
      <c r="S863" s="3">
        <f>IF(F863="Intermed. Precision","---",IF(LOG(J863/2)&lt;0,10^(TRUNC(LOG(J863/2))-1), 10^(TRUNC(LOG(J863/2)))))</f>
        <v>1E-4</v>
      </c>
      <c r="T863" s="4">
        <f>2*SQRT(2)*J863</f>
        <v>6.1429133654467883E-4</v>
      </c>
      <c r="U863" s="22">
        <f>IF(F863="Repeatability",10*J863,"---")</f>
        <v>2.1718478484744497E-3</v>
      </c>
      <c r="V863" s="22" t="str">
        <f>IF(AND(U863&gt;H863,U863&lt;&gt;"---"),"x","")</f>
        <v>x</v>
      </c>
      <c r="W863" s="52">
        <v>42101</v>
      </c>
    </row>
    <row r="864" spans="1:23" ht="25.5" hidden="1" customHeight="1">
      <c r="A864" s="65" t="s">
        <v>104</v>
      </c>
      <c r="B864" s="8" t="s">
        <v>187</v>
      </c>
      <c r="C864" s="61"/>
      <c r="D864" s="10" t="s">
        <v>188</v>
      </c>
      <c r="E864" s="3" t="s">
        <v>30</v>
      </c>
      <c r="F864" s="42" t="s">
        <v>24</v>
      </c>
      <c r="G864" s="22" t="s">
        <v>25</v>
      </c>
      <c r="H864" s="37">
        <v>6.3600000000000002E-3</v>
      </c>
      <c r="I864" s="3">
        <v>13</v>
      </c>
      <c r="J864" s="27">
        <v>8.1399536948219904E-4</v>
      </c>
      <c r="K864" s="27" t="str">
        <f>IF(OR(LEFT(G864,3)="SRM", LEFT(G864,3)="IRM", LEFT(G864,3)="CRM"),"", IF((J864*100/H864)&gt;5,"x",""))</f>
        <v>x</v>
      </c>
      <c r="L864" s="26">
        <f>2*J864</f>
        <v>1.6279907389643981E-3</v>
      </c>
      <c r="M864" s="20"/>
      <c r="N864" s="20"/>
      <c r="O864" s="58" t="str">
        <f>IF(F864="Repeatability","---", SQRT(L864^2+(N864*H864*0.01)^2)+ABS(M864)*0.01*H864)</f>
        <v>---</v>
      </c>
      <c r="P864" s="6" t="str">
        <f>IF(F864="Repeatability","---", O864*100/H864)</f>
        <v>---</v>
      </c>
      <c r="Q864" s="31" t="str">
        <f>IF(F864="Repeatability", "n/a",IF(E864="MG_P_KG",6,IF(E864="G_P_100G",2,"n/a")))</f>
        <v>n/a</v>
      </c>
      <c r="R864" s="34" t="str">
        <f>IF(Q864="n/a","-",2*(H864*2^(1-0.5*LOG(H864/(10^Q864))))/100)</f>
        <v>-</v>
      </c>
      <c r="S864" s="3">
        <f>IF(F864="Intermed. Precision","---",IF(LOG(J864/2)&lt;0,10^(TRUNC(LOG(J864/2))-1), 10^(TRUNC(LOG(J864/2)))))</f>
        <v>1E-4</v>
      </c>
      <c r="T864" s="4">
        <f>2*SQRT(2)*J864</f>
        <v>2.3023265824612489E-3</v>
      </c>
      <c r="U864" s="22">
        <f>IF(F864="Repeatability",10*J864,"---")</f>
        <v>8.13995369482199E-3</v>
      </c>
      <c r="V864" s="22" t="str">
        <f>IF(AND(U864&gt;H864,U864&lt;&gt;"---"),"x","")</f>
        <v>x</v>
      </c>
      <c r="W864" s="52">
        <v>42101</v>
      </c>
    </row>
    <row r="865" spans="1:23" ht="25.5" hidden="1" customHeight="1">
      <c r="A865" s="65" t="s">
        <v>61</v>
      </c>
      <c r="B865" s="8" t="s">
        <v>187</v>
      </c>
      <c r="C865" s="61"/>
      <c r="D865" s="10" t="s">
        <v>188</v>
      </c>
      <c r="E865" s="3" t="s">
        <v>30</v>
      </c>
      <c r="F865" s="42" t="s">
        <v>24</v>
      </c>
      <c r="G865" s="22" t="s">
        <v>25</v>
      </c>
      <c r="H865" s="37">
        <v>4.40272727272727E-3</v>
      </c>
      <c r="I865" s="3">
        <v>11</v>
      </c>
      <c r="J865" s="27">
        <v>3.5695683467077901E-4</v>
      </c>
      <c r="K865" s="27" t="str">
        <f>IF(OR(LEFT(G865,3)="SRM", LEFT(G865,3)="IRM", LEFT(G865,3)="CRM"),"", IF((J865*100/H865)&gt;5,"x",""))</f>
        <v>x</v>
      </c>
      <c r="L865" s="26">
        <f>2*J865</f>
        <v>7.1391366934155803E-4</v>
      </c>
      <c r="M865" s="20"/>
      <c r="N865" s="20"/>
      <c r="O865" s="58" t="str">
        <f>IF(F865="Repeatability","---", SQRT(L865^2+(N865*H865*0.01)^2)+ABS(M865)*0.01*H865)</f>
        <v>---</v>
      </c>
      <c r="P865" s="6" t="str">
        <f>IF(F865="Repeatability","---", O865*100/H865)</f>
        <v>---</v>
      </c>
      <c r="Q865" s="31" t="str">
        <f>IF(F865="Repeatability", "n/a",IF(E865="MG_P_KG",6,IF(E865="G_P_100G",2,"n/a")))</f>
        <v>n/a</v>
      </c>
      <c r="R865" s="34" t="str">
        <f>IF(Q865="n/a","-",2*(H865*2^(1-0.5*LOG(H865/(10^Q865))))/100)</f>
        <v>-</v>
      </c>
      <c r="S865" s="3">
        <f>IF(F865="Intermed. Precision","---",IF(LOG(J865/2)&lt;0,10^(TRUNC(LOG(J865/2))-1), 10^(TRUNC(LOG(J865/2)))))</f>
        <v>1E-4</v>
      </c>
      <c r="T865" s="4">
        <f>2*SQRT(2)*J865</f>
        <v>1.0096263935463728E-3</v>
      </c>
      <c r="U865" s="22">
        <f>IF(F865="Repeatability",10*J865,"---")</f>
        <v>3.56956834670779E-3</v>
      </c>
      <c r="V865" s="22" t="str">
        <f>IF(AND(U865&gt;H865,U865&lt;&gt;"---"),"x","")</f>
        <v/>
      </c>
      <c r="W865" s="52">
        <v>42101</v>
      </c>
    </row>
    <row r="866" spans="1:23" ht="25.5" hidden="1" customHeight="1">
      <c r="A866" s="65" t="s">
        <v>69</v>
      </c>
      <c r="B866" s="8" t="s">
        <v>187</v>
      </c>
      <c r="C866" s="61"/>
      <c r="D866" s="10" t="s">
        <v>188</v>
      </c>
      <c r="E866" s="3" t="s">
        <v>30</v>
      </c>
      <c r="F866" s="42" t="s">
        <v>24</v>
      </c>
      <c r="G866" s="22" t="s">
        <v>25</v>
      </c>
      <c r="H866" s="37">
        <v>7.6181818181818197E-4</v>
      </c>
      <c r="I866" s="3">
        <v>11</v>
      </c>
      <c r="J866" s="27">
        <v>4.2088111039925399E-4</v>
      </c>
      <c r="K866" s="27" t="str">
        <f>IF(OR(LEFT(G866,3)="SRM", LEFT(G866,3)="IRM", LEFT(G866,3)="CRM"),"", IF((J866*100/H866)&gt;5,"x",""))</f>
        <v>x</v>
      </c>
      <c r="L866" s="26">
        <f>2*J866</f>
        <v>8.4176222079850797E-4</v>
      </c>
      <c r="M866" s="20"/>
      <c r="N866" s="20"/>
      <c r="O866" s="58" t="str">
        <f>IF(F866="Repeatability","---", SQRT(L866^2+(N866*H866*0.01)^2)+ABS(M866)*0.01*H866)</f>
        <v>---</v>
      </c>
      <c r="P866" s="6" t="str">
        <f>IF(F866="Repeatability","---", O866*100/H866)</f>
        <v>---</v>
      </c>
      <c r="Q866" s="31" t="str">
        <f>IF(F866="Repeatability", "n/a",IF(E866="MG_P_KG",6,IF(E866="G_P_100G",2,"n/a")))</f>
        <v>n/a</v>
      </c>
      <c r="R866" s="34" t="str">
        <f>IF(Q866="n/a","-",2*(H866*2^(1-0.5*LOG(H866/(10^Q866))))/100)</f>
        <v>-</v>
      </c>
      <c r="S866" s="3">
        <f>IF(F866="Intermed. Precision","---",IF(LOG(J866/2)&lt;0,10^(TRUNC(LOG(J866/2))-1), 10^(TRUNC(LOG(J866/2)))))</f>
        <v>1E-4</v>
      </c>
      <c r="T866" s="4">
        <f>2*SQRT(2)*J866</f>
        <v>1.1904315489465458E-3</v>
      </c>
      <c r="U866" s="22">
        <f>IF(F866="Repeatability",10*J866,"---")</f>
        <v>4.2088111039925401E-3</v>
      </c>
      <c r="V866" s="22" t="str">
        <f>IF(AND(U866&gt;H866,U866&lt;&gt;"---"),"x","")</f>
        <v>x</v>
      </c>
      <c r="W866" s="52">
        <v>42101</v>
      </c>
    </row>
    <row r="867" spans="1:23" ht="25.5" hidden="1" customHeight="1">
      <c r="A867" s="65" t="s">
        <v>78</v>
      </c>
      <c r="B867" s="8" t="s">
        <v>187</v>
      </c>
      <c r="C867" s="61"/>
      <c r="D867" s="10" t="s">
        <v>188</v>
      </c>
      <c r="E867" s="3" t="s">
        <v>30</v>
      </c>
      <c r="F867" s="42" t="s">
        <v>24</v>
      </c>
      <c r="G867" s="22" t="s">
        <v>25</v>
      </c>
      <c r="H867" s="37">
        <v>4.9509999999999997E-3</v>
      </c>
      <c r="I867" s="3">
        <v>10</v>
      </c>
      <c r="J867" s="27">
        <v>2.9401530572403898E-4</v>
      </c>
      <c r="K867" s="27" t="str">
        <f>IF(OR(LEFT(G867,3)="SRM", LEFT(G867,3)="IRM", LEFT(G867,3)="CRM"),"", IF((J867*100/H867)&gt;5,"x",""))</f>
        <v>x</v>
      </c>
      <c r="L867" s="26">
        <f>2*J867</f>
        <v>5.8803061144807795E-4</v>
      </c>
      <c r="M867" s="20"/>
      <c r="N867" s="20"/>
      <c r="O867" s="58" t="str">
        <f>IF(F867="Repeatability","---", SQRT(L867^2+(N867*H867*0.01)^2)+ABS(M867)*0.01*H867)</f>
        <v>---</v>
      </c>
      <c r="P867" s="6" t="str">
        <f>IF(F867="Repeatability","---", O867*100/H867)</f>
        <v>---</v>
      </c>
      <c r="Q867" s="31" t="str">
        <f>IF(F867="Repeatability", "n/a",IF(E867="MG_P_KG",6,IF(E867="G_P_100G",2,"n/a")))</f>
        <v>n/a</v>
      </c>
      <c r="R867" s="34" t="str">
        <f>IF(Q867="n/a","-",2*(H867*2^(1-0.5*LOG(H867/(10^Q867))))/100)</f>
        <v>-</v>
      </c>
      <c r="S867" s="3">
        <f>IF(F867="Intermed. Precision","---",IF(LOG(J867/2)&lt;0,10^(TRUNC(LOG(J867/2))-1), 10^(TRUNC(LOG(J867/2)))))</f>
        <v>1E-4</v>
      </c>
      <c r="T867" s="4">
        <f>2*SQRT(2)*J867</f>
        <v>8.3160086580041568E-4</v>
      </c>
      <c r="U867" s="22">
        <f>IF(F867="Repeatability",10*J867,"---")</f>
        <v>2.9401530572403895E-3</v>
      </c>
      <c r="V867" s="22" t="str">
        <f>IF(AND(U867&gt;H867,U867&lt;&gt;"---"),"x","")</f>
        <v/>
      </c>
      <c r="W867" s="52">
        <v>42101</v>
      </c>
    </row>
    <row r="868" spans="1:23" ht="25.5" hidden="1" customHeight="1">
      <c r="A868" s="65" t="s">
        <v>55</v>
      </c>
      <c r="B868" s="8" t="s">
        <v>187</v>
      </c>
      <c r="C868" s="61"/>
      <c r="D868" s="10" t="s">
        <v>188</v>
      </c>
      <c r="E868" s="3" t="s">
        <v>30</v>
      </c>
      <c r="F868" s="19" t="s">
        <v>24</v>
      </c>
      <c r="G868" s="22" t="s">
        <v>25</v>
      </c>
      <c r="H868" s="37">
        <v>1.4322222222222199E-3</v>
      </c>
      <c r="I868" s="3">
        <v>9</v>
      </c>
      <c r="J868" s="27">
        <v>3.8082512755565099E-4</v>
      </c>
      <c r="K868" s="27" t="str">
        <f>IF(OR(LEFT(G868,3)="SRM", LEFT(G868,3)="IRM", LEFT(G868,3)="CRM"),"", IF((J868*100/H868)&gt;5,"x",""))</f>
        <v>x</v>
      </c>
      <c r="L868" s="26">
        <f>2*J868</f>
        <v>7.6165025511130198E-4</v>
      </c>
      <c r="M868" s="20"/>
      <c r="N868" s="20"/>
      <c r="O868" s="58" t="str">
        <f>IF(F868="Repeatability","---", SQRT(L868^2+(N868*H868*0.01)^2)+ABS(M868)*0.01*H868)</f>
        <v>---</v>
      </c>
      <c r="P868" s="6" t="str">
        <f>IF(F868="Repeatability","---", O868*100/H868)</f>
        <v>---</v>
      </c>
      <c r="Q868" s="31" t="str">
        <f>IF(F868="Repeatability", "n/a",IF(E868="MG_P_KG",6,IF(E868="G_P_100G",2,"n/a")))</f>
        <v>n/a</v>
      </c>
      <c r="R868" s="34" t="str">
        <f>IF(Q868="n/a","-",2*(H868*2^(1-0.5*LOG(H868/(10^Q868))))/100)</f>
        <v>-</v>
      </c>
      <c r="S868" s="3">
        <f>IF(F868="Intermed. Precision","---",IF(LOG(J868/2)&lt;0,10^(TRUNC(LOG(J868/2))-1), 10^(TRUNC(LOG(J868/2)))))</f>
        <v>1E-4</v>
      </c>
      <c r="T868" s="4">
        <f>2*SQRT(2)*J868</f>
        <v>1.077136120563331E-3</v>
      </c>
      <c r="U868" s="22">
        <f>IF(F868="Repeatability",10*J868,"---")</f>
        <v>3.8082512755565098E-3</v>
      </c>
      <c r="V868" s="22" t="str">
        <f>IF(AND(U868&gt;H868,U868&lt;&gt;"---"),"x","")</f>
        <v>x</v>
      </c>
      <c r="W868" s="52">
        <v>42101</v>
      </c>
    </row>
    <row r="869" spans="1:23" ht="25.5" hidden="1" customHeight="1">
      <c r="A869" s="65" t="s">
        <v>64</v>
      </c>
      <c r="B869" s="8" t="s">
        <v>187</v>
      </c>
      <c r="C869" s="61"/>
      <c r="D869" s="10" t="s">
        <v>188</v>
      </c>
      <c r="E869" s="3" t="s">
        <v>30</v>
      </c>
      <c r="F869" s="19" t="s">
        <v>24</v>
      </c>
      <c r="G869" s="22" t="s">
        <v>25</v>
      </c>
      <c r="H869" s="37">
        <v>2.2666666666666701E-4</v>
      </c>
      <c r="I869" s="3">
        <v>9</v>
      </c>
      <c r="J869" s="27">
        <v>1.5735663669229599E-4</v>
      </c>
      <c r="K869" s="27" t="str">
        <f>IF(OR(LEFT(G869,3)="SRM", LEFT(G869,3)="IRM", LEFT(G869,3)="CRM"),"", IF((J869*100/H869)&gt;5,"x",""))</f>
        <v>x</v>
      </c>
      <c r="L869" s="26">
        <f>2*J869</f>
        <v>3.1471327338459198E-4</v>
      </c>
      <c r="M869" s="20"/>
      <c r="N869" s="20"/>
      <c r="O869" s="58" t="str">
        <f>IF(F869="Repeatability","---", SQRT(L869^2+(N869*H869*0.01)^2)+ABS(M869)*0.01*H869)</f>
        <v>---</v>
      </c>
      <c r="P869" s="6" t="str">
        <f>IF(F869="Repeatability","---", O869*100/H869)</f>
        <v>---</v>
      </c>
      <c r="Q869" s="31" t="str">
        <f>IF(F869="Repeatability", "n/a",IF(E869="MG_P_KG",6,IF(E869="G_P_100G",2,"n/a")))</f>
        <v>n/a</v>
      </c>
      <c r="R869" s="34" t="str">
        <f>IF(Q869="n/a","-",2*(H869*2^(1-0.5*LOG(H869/(10^Q869))))/100)</f>
        <v>-</v>
      </c>
      <c r="S869" s="3">
        <f>IF(F869="Intermed. Precision","---",IF(LOG(J869/2)&lt;0,10^(TRUNC(LOG(J869/2))-1), 10^(TRUNC(LOG(J869/2)))))</f>
        <v>1.0000000000000001E-5</v>
      </c>
      <c r="T869" s="4">
        <f>2*SQRT(2)*J869</f>
        <v>4.4507177947932159E-4</v>
      </c>
      <c r="U869" s="22">
        <f>IF(F869="Repeatability",10*J869,"---")</f>
        <v>1.5735663669229599E-3</v>
      </c>
      <c r="V869" s="22" t="str">
        <f>IF(AND(U869&gt;H869,U869&lt;&gt;"---"),"x","")</f>
        <v>x</v>
      </c>
      <c r="W869" s="52">
        <v>42101</v>
      </c>
    </row>
    <row r="870" spans="1:23" ht="25.5" hidden="1" customHeight="1">
      <c r="A870" s="65" t="s">
        <v>120</v>
      </c>
      <c r="B870" s="8" t="s">
        <v>187</v>
      </c>
      <c r="C870" s="61"/>
      <c r="D870" s="10" t="s">
        <v>188</v>
      </c>
      <c r="E870" s="3" t="s">
        <v>30</v>
      </c>
      <c r="F870" s="42" t="s">
        <v>24</v>
      </c>
      <c r="G870" s="22" t="s">
        <v>25</v>
      </c>
      <c r="H870" s="37">
        <v>9.2777777777777802E-4</v>
      </c>
      <c r="I870" s="3">
        <v>9</v>
      </c>
      <c r="J870" s="27">
        <v>1.4584999904772799E-4</v>
      </c>
      <c r="K870" s="27" t="str">
        <f>IF(OR(LEFT(G870,3)="SRM", LEFT(G870,3)="IRM", LEFT(G870,3)="CRM"),"", IF((J870*100/H870)&gt;5,"x",""))</f>
        <v>x</v>
      </c>
      <c r="L870" s="26">
        <f>2*J870</f>
        <v>2.9169999809545597E-4</v>
      </c>
      <c r="M870" s="20"/>
      <c r="N870" s="20"/>
      <c r="O870" s="58" t="str">
        <f>IF(F870="Repeatability","---", SQRT(L870^2+(N870*H870*0.01)^2)+ABS(M870)*0.01*H870)</f>
        <v>---</v>
      </c>
      <c r="P870" s="6" t="str">
        <f>IF(F870="Repeatability","---", O870*100/H870)</f>
        <v>---</v>
      </c>
      <c r="Q870" s="31" t="str">
        <f>IF(F870="Repeatability", "n/a",IF(E870="MG_P_KG",6,IF(E870="G_P_100G",2,"n/a")))</f>
        <v>n/a</v>
      </c>
      <c r="R870" s="34" t="str">
        <f>IF(Q870="n/a","-",2*(H870*2^(1-0.5*LOG(H870/(10^Q870))))/100)</f>
        <v>-</v>
      </c>
      <c r="S870" s="3">
        <f>IF(F870="Intermed. Precision","---",IF(LOG(J870/2)&lt;0,10^(TRUNC(LOG(J870/2))-1), 10^(TRUNC(LOG(J870/2)))))</f>
        <v>1.0000000000000001E-5</v>
      </c>
      <c r="T870" s="4">
        <f>2*SQRT(2)*J870</f>
        <v>4.1252609345079986E-4</v>
      </c>
      <c r="U870" s="22">
        <f>IF(F870="Repeatability",10*J870,"---")</f>
        <v>1.4584999904772799E-3</v>
      </c>
      <c r="V870" s="22" t="str">
        <f>IF(AND(U870&gt;H870,U870&lt;&gt;"---"),"x","")</f>
        <v>x</v>
      </c>
      <c r="W870" s="52">
        <v>42101</v>
      </c>
    </row>
    <row r="871" spans="1:23" ht="25.5" hidden="1" customHeight="1">
      <c r="A871" s="65" t="s">
        <v>175</v>
      </c>
      <c r="B871" s="8" t="s">
        <v>187</v>
      </c>
      <c r="C871" s="61"/>
      <c r="D871" s="10" t="s">
        <v>188</v>
      </c>
      <c r="E871" s="3" t="s">
        <v>30</v>
      </c>
      <c r="F871" s="42" t="s">
        <v>24</v>
      </c>
      <c r="G871" s="22" t="s">
        <v>25</v>
      </c>
      <c r="H871" s="37">
        <v>1.6975E-3</v>
      </c>
      <c r="I871" s="3">
        <v>8</v>
      </c>
      <c r="J871" s="27">
        <v>1.8934096228761499E-4</v>
      </c>
      <c r="K871" s="27" t="str">
        <f>IF(OR(LEFT(G871,3)="SRM", LEFT(G871,3)="IRM", LEFT(G871,3)="CRM"),"", IF((J871*100/H871)&gt;5,"x",""))</f>
        <v>x</v>
      </c>
      <c r="L871" s="26">
        <f>2*J871</f>
        <v>3.7868192457522998E-4</v>
      </c>
      <c r="M871" s="20"/>
      <c r="N871" s="20"/>
      <c r="O871" s="58" t="str">
        <f>IF(F871="Repeatability","---", SQRT(L871^2+(N871*H871*0.01)^2)+ABS(M871)*0.01*H871)</f>
        <v>---</v>
      </c>
      <c r="P871" s="6" t="str">
        <f>IF(F871="Repeatability","---", O871*100/H871)</f>
        <v>---</v>
      </c>
      <c r="Q871" s="31" t="str">
        <f>IF(F871="Repeatability", "n/a",IF(E871="MG_P_KG",6,IF(E871="G_P_100G",2,"n/a")))</f>
        <v>n/a</v>
      </c>
      <c r="R871" s="34" t="str">
        <f>IF(Q871="n/a","-",2*(H871*2^(1-0.5*LOG(H871/(10^Q871))))/100)</f>
        <v>-</v>
      </c>
      <c r="S871" s="3">
        <f>IF(F871="Intermed. Precision","---",IF(LOG(J871/2)&lt;0,10^(TRUNC(LOG(J871/2))-1), 10^(TRUNC(LOG(J871/2)))))</f>
        <v>1.0000000000000001E-5</v>
      </c>
      <c r="T871" s="4">
        <f>2*SQRT(2)*J871</f>
        <v>5.3553711355983568E-4</v>
      </c>
      <c r="U871" s="22">
        <f>IF(F871="Repeatability",10*J871,"---")</f>
        <v>1.8934096228761499E-3</v>
      </c>
      <c r="V871" s="22" t="str">
        <f>IF(AND(U871&gt;H871,U871&lt;&gt;"---"),"x","")</f>
        <v>x</v>
      </c>
      <c r="W871" s="52">
        <v>42101</v>
      </c>
    </row>
    <row r="872" spans="1:23" ht="25.5" hidden="1" customHeight="1">
      <c r="A872" s="65" t="s">
        <v>77</v>
      </c>
      <c r="B872" s="8" t="s">
        <v>187</v>
      </c>
      <c r="C872" s="61"/>
      <c r="D872" s="10" t="s">
        <v>188</v>
      </c>
      <c r="E872" s="3" t="s">
        <v>30</v>
      </c>
      <c r="F872" s="19" t="s">
        <v>24</v>
      </c>
      <c r="G872" s="22" t="s">
        <v>25</v>
      </c>
      <c r="H872" s="37">
        <v>2.4824999999999999E-3</v>
      </c>
      <c r="I872" s="3">
        <v>8</v>
      </c>
      <c r="J872" s="27">
        <v>1.0848386976873599E-4</v>
      </c>
      <c r="K872" s="27" t="str">
        <f>IF(OR(LEFT(G872,3)="SRM", LEFT(G872,3)="IRM", LEFT(G872,3)="CRM"),"", IF((J872*100/H872)&gt;5,"x",""))</f>
        <v/>
      </c>
      <c r="L872" s="26">
        <f>2*J872</f>
        <v>2.1696773953747199E-4</v>
      </c>
      <c r="M872" s="20"/>
      <c r="N872" s="20"/>
      <c r="O872" s="58" t="str">
        <f>IF(F872="Repeatability","---", SQRT(L872^2+(N872*H872*0.01)^2)+ABS(M872)*0.01*H872)</f>
        <v>---</v>
      </c>
      <c r="P872" s="6" t="str">
        <f>IF(F872="Repeatability","---", O872*100/H872)</f>
        <v>---</v>
      </c>
      <c r="Q872" s="31" t="str">
        <f>IF(F872="Repeatability", "n/a",IF(E872="MG_P_KG",6,IF(E872="G_P_100G",2,"n/a")))</f>
        <v>n/a</v>
      </c>
      <c r="R872" s="34" t="str">
        <f>IF(Q872="n/a","-",2*(H872*2^(1-0.5*LOG(H872/(10^Q872))))/100)</f>
        <v>-</v>
      </c>
      <c r="S872" s="3">
        <f>IF(F872="Intermed. Precision","---",IF(LOG(J872/2)&lt;0,10^(TRUNC(LOG(J872/2))-1), 10^(TRUNC(LOG(J872/2)))))</f>
        <v>1.0000000000000001E-5</v>
      </c>
      <c r="T872" s="4">
        <f>2*SQRT(2)*J872</f>
        <v>3.068387198513261E-4</v>
      </c>
      <c r="U872" s="22">
        <f>IF(F872="Repeatability",10*J872,"---")</f>
        <v>1.08483869768736E-3</v>
      </c>
      <c r="V872" s="22" t="str">
        <f>IF(AND(U872&gt;H872,U872&lt;&gt;"---"),"x","")</f>
        <v/>
      </c>
      <c r="W872" s="52">
        <v>42101</v>
      </c>
    </row>
    <row r="873" spans="1:23" ht="25.5" hidden="1" customHeight="1">
      <c r="A873" s="65" t="s">
        <v>128</v>
      </c>
      <c r="B873" s="8" t="s">
        <v>187</v>
      </c>
      <c r="C873" s="61"/>
      <c r="D873" s="10" t="s">
        <v>188</v>
      </c>
      <c r="E873" s="3" t="s">
        <v>30</v>
      </c>
      <c r="F873" s="42" t="s">
        <v>24</v>
      </c>
      <c r="G873" s="22" t="s">
        <v>25</v>
      </c>
      <c r="H873" s="37">
        <v>5.1137500000000002E-3</v>
      </c>
      <c r="I873" s="3">
        <v>8</v>
      </c>
      <c r="J873" s="27">
        <v>3.8486198825033401E-4</v>
      </c>
      <c r="K873" s="27" t="str">
        <f>IF(OR(LEFT(G873,3)="SRM", LEFT(G873,3)="IRM", LEFT(G873,3)="CRM"),"", IF((J873*100/H873)&gt;5,"x",""))</f>
        <v>x</v>
      </c>
      <c r="L873" s="26">
        <f>2*J873</f>
        <v>7.6972397650066802E-4</v>
      </c>
      <c r="M873" s="20"/>
      <c r="N873" s="20"/>
      <c r="O873" s="58" t="str">
        <f>IF(F873="Repeatability","---", SQRT(L873^2+(N873*H873*0.01)^2)+ABS(M873)*0.01*H873)</f>
        <v>---</v>
      </c>
      <c r="P873" s="6" t="str">
        <f>IF(F873="Repeatability","---", O873*100/H873)</f>
        <v>---</v>
      </c>
      <c r="Q873" s="31" t="str">
        <f>IF(F873="Repeatability", "n/a",IF(E873="MG_P_KG",6,IF(E873="G_P_100G",2,"n/a")))</f>
        <v>n/a</v>
      </c>
      <c r="R873" s="34" t="str">
        <f>IF(Q873="n/a","-",2*(H873*2^(1-0.5*LOG(H873/(10^Q873))))/100)</f>
        <v>-</v>
      </c>
      <c r="S873" s="3">
        <f>IF(F873="Intermed. Precision","---",IF(LOG(J873/2)&lt;0,10^(TRUNC(LOG(J873/2))-1), 10^(TRUNC(LOG(J873/2)))))</f>
        <v>1E-4</v>
      </c>
      <c r="T873" s="4">
        <f>2*SQRT(2)*J873</f>
        <v>1.0885540868509943E-3</v>
      </c>
      <c r="U873" s="22">
        <f>IF(F873="Repeatability",10*J873,"---")</f>
        <v>3.8486198825033401E-3</v>
      </c>
      <c r="V873" s="22" t="str">
        <f>IF(AND(U873&gt;H873,U873&lt;&gt;"---"),"x","")</f>
        <v/>
      </c>
      <c r="W873" s="52">
        <v>42101</v>
      </c>
    </row>
    <row r="874" spans="1:23" ht="25.5" hidden="1" customHeight="1">
      <c r="A874" s="65" t="s">
        <v>70</v>
      </c>
      <c r="B874" s="8" t="s">
        <v>187</v>
      </c>
      <c r="C874" s="61"/>
      <c r="D874" s="10" t="s">
        <v>188</v>
      </c>
      <c r="E874" s="3" t="s">
        <v>30</v>
      </c>
      <c r="F874" s="19" t="s">
        <v>24</v>
      </c>
      <c r="G874" s="22" t="s">
        <v>25</v>
      </c>
      <c r="H874" s="37">
        <v>1.8385714285714301E-3</v>
      </c>
      <c r="I874" s="3">
        <v>7</v>
      </c>
      <c r="J874" s="27">
        <v>4.38267693799773E-4</v>
      </c>
      <c r="K874" s="27" t="str">
        <f>IF(OR(LEFT(G874,3)="SRM", LEFT(G874,3)="IRM", LEFT(G874,3)="CRM"),"", IF((J874*100/H874)&gt;5,"x",""))</f>
        <v>x</v>
      </c>
      <c r="L874" s="26">
        <f>2*J874</f>
        <v>8.76535387599546E-4</v>
      </c>
      <c r="M874" s="20"/>
      <c r="N874" s="20"/>
      <c r="O874" s="58" t="str">
        <f>IF(F874="Repeatability","---", SQRT(L874^2+(N874*H874*0.01)^2)+ABS(M874)*0.01*H874)</f>
        <v>---</v>
      </c>
      <c r="P874" s="6" t="str">
        <f>IF(F874="Repeatability","---", O874*100/H874)</f>
        <v>---</v>
      </c>
      <c r="Q874" s="31" t="str">
        <f>IF(F874="Repeatability", "n/a",IF(E874="MG_P_KG",6,IF(E874="G_P_100G",2,"n/a")))</f>
        <v>n/a</v>
      </c>
      <c r="R874" s="34" t="str">
        <f>IF(Q874="n/a","-",2*(H874*2^(1-0.5*LOG(H874/(10^Q874))))/100)</f>
        <v>-</v>
      </c>
      <c r="S874" s="3">
        <f>IF(F874="Intermed. Precision","---",IF(LOG(J874/2)&lt;0,10^(TRUNC(LOG(J874/2))-1), 10^(TRUNC(LOG(J874/2)))))</f>
        <v>1E-4</v>
      </c>
      <c r="T874" s="4">
        <f>2*SQRT(2)*J874</f>
        <v>1.2396082330432356E-3</v>
      </c>
      <c r="U874" s="22">
        <f>IF(F874="Repeatability",10*J874,"---")</f>
        <v>4.3826769379977301E-3</v>
      </c>
      <c r="V874" s="22" t="str">
        <f>IF(AND(U874&gt;H874,U874&lt;&gt;"---"),"x","")</f>
        <v>x</v>
      </c>
      <c r="W874" s="52">
        <v>42101</v>
      </c>
    </row>
    <row r="875" spans="1:23" ht="25.5" customHeight="1">
      <c r="A875" s="65" t="s">
        <v>26</v>
      </c>
      <c r="B875" s="8" t="s">
        <v>190</v>
      </c>
      <c r="C875" s="61"/>
      <c r="D875" s="10" t="s">
        <v>191</v>
      </c>
      <c r="E875" s="3" t="s">
        <v>30</v>
      </c>
      <c r="F875" s="42" t="s">
        <v>23</v>
      </c>
      <c r="G875" s="22" t="s">
        <v>192</v>
      </c>
      <c r="H875" s="37">
        <v>1.7433152173913</v>
      </c>
      <c r="I875" s="3">
        <v>184</v>
      </c>
      <c r="J875" s="27">
        <v>0.17804459620306101</v>
      </c>
      <c r="K875" s="27" t="str">
        <f>IF(OR(LEFT(G875,3)="SRM", LEFT(G875,3)="IRM", LEFT(G875,3)="CRM"),"", IF((J875*100/H875)&gt;5,"x",""))</f>
        <v/>
      </c>
      <c r="L875" s="26">
        <f>2*J875</f>
        <v>0.35608919240612202</v>
      </c>
      <c r="M875" s="20"/>
      <c r="N875" s="20"/>
      <c r="O875" s="58">
        <f>IF(F875="Repeatability","---", SQRT(L875^2+(N875*H875*0.01)^2)+ABS(M875)*0.01*H875)</f>
        <v>0.35608919240612202</v>
      </c>
      <c r="P875" s="6">
        <f>IF(F875="Repeatability","---", O875*100/H875)</f>
        <v>20.425978552460212</v>
      </c>
      <c r="Q875" s="31">
        <f>IF(F875="Repeatability", "n/a",IF(E875="MG_P_KG",6,IF(E875="G_P_100G",2,"n/a")))</f>
        <v>6</v>
      </c>
      <c r="R875" s="34">
        <f>IF(Q875="n/a","-",2*(H875*2^(1-0.5*LOG(H875/(10^Q875))))/100)</f>
        <v>0.51309195263029939</v>
      </c>
      <c r="S875" s="3">
        <f>IF(F875="Intermed. Precision","---",IF(LOG(J875/2)&lt;0,10^(TRUNC(LOG(J875/2))-1), 10^(TRUNC(LOG(J875/2)))))</f>
        <v>0.01</v>
      </c>
      <c r="T875" s="4">
        <f>2*SQRT(2)*J875</f>
        <v>0.50358616531522038</v>
      </c>
      <c r="U875" s="22" t="str">
        <f>IF(F875="Repeatability",10*J875,"---")</f>
        <v>---</v>
      </c>
      <c r="V875" s="22" t="str">
        <f>IF(AND(U875&gt;H875,U875&lt;&gt;"---"),"x","")</f>
        <v/>
      </c>
      <c r="W875" s="52">
        <v>42101</v>
      </c>
    </row>
    <row r="876" spans="1:23" ht="25.5" customHeight="1">
      <c r="A876" s="65" t="s">
        <v>26</v>
      </c>
      <c r="B876" s="8" t="s">
        <v>190</v>
      </c>
      <c r="C876" s="61"/>
      <c r="D876" s="10" t="s">
        <v>191</v>
      </c>
      <c r="E876" s="3" t="s">
        <v>30</v>
      </c>
      <c r="F876" s="42" t="s">
        <v>23</v>
      </c>
      <c r="G876" s="22" t="s">
        <v>28</v>
      </c>
      <c r="H876" s="37">
        <v>1.2167857142857099</v>
      </c>
      <c r="I876" s="3">
        <v>168</v>
      </c>
      <c r="J876" s="27">
        <v>0.119641787848087</v>
      </c>
      <c r="K876" s="27" t="str">
        <f>IF(OR(LEFT(G876,3)="SRM", LEFT(G876,3)="IRM", LEFT(G876,3)="CRM"),"", IF((J876*100/H876)&gt;5,"x",""))</f>
        <v/>
      </c>
      <c r="L876" s="26">
        <f>2*J876</f>
        <v>0.23928357569617401</v>
      </c>
      <c r="M876" s="20"/>
      <c r="N876" s="20"/>
      <c r="O876" s="58">
        <f>IF(F876="Repeatability","---", SQRT(L876^2+(N876*H876*0.01)^2)+ABS(M876)*0.01*H876)</f>
        <v>0.23928357569617401</v>
      </c>
      <c r="P876" s="6">
        <f>IF(F876="Repeatability","---", O876*100/H876)</f>
        <v>19.665219018176977</v>
      </c>
      <c r="Q876" s="31">
        <f>IF(F876="Repeatability", "n/a",IF(E876="MG_P_KG",6,IF(E876="G_P_100G",2,"n/a")))</f>
        <v>6</v>
      </c>
      <c r="R876" s="34">
        <f>IF(Q876="n/a","-",2*(H876*2^(1-0.5*LOG(H876/(10^Q876))))/100)</f>
        <v>0.3780402834596977</v>
      </c>
      <c r="S876" s="3">
        <f>IF(F876="Intermed. Precision","---",IF(LOG(J876/2)&lt;0,10^(TRUNC(LOG(J876/2))-1), 10^(TRUNC(LOG(J876/2)))))</f>
        <v>0.01</v>
      </c>
      <c r="T876" s="4">
        <f>2*SQRT(2)*J876</f>
        <v>0.33839807800265842</v>
      </c>
      <c r="U876" s="22" t="str">
        <f>IF(F876="Repeatability",10*J876,"---")</f>
        <v>---</v>
      </c>
      <c r="V876" s="22" t="str">
        <f>IF(AND(U876&gt;H876,U876&lt;&gt;"---"),"x","")</f>
        <v/>
      </c>
      <c r="W876" s="52">
        <v>42101</v>
      </c>
    </row>
    <row r="877" spans="1:23" ht="25.5" customHeight="1">
      <c r="A877" s="65" t="s">
        <v>26</v>
      </c>
      <c r="B877" s="8" t="s">
        <v>190</v>
      </c>
      <c r="C877" s="61"/>
      <c r="D877" s="10" t="s">
        <v>191</v>
      </c>
      <c r="E877" s="3" t="s">
        <v>30</v>
      </c>
      <c r="F877" s="19" t="s">
        <v>23</v>
      </c>
      <c r="G877" s="22" t="s">
        <v>27</v>
      </c>
      <c r="H877" s="37">
        <v>0.74261744966443</v>
      </c>
      <c r="I877" s="3">
        <v>149</v>
      </c>
      <c r="J877" s="27">
        <v>5.9609041273618497E-2</v>
      </c>
      <c r="K877" s="27" t="str">
        <f>IF(OR(LEFT(G877,3)="SRM", LEFT(G877,3)="IRM", LEFT(G877,3)="CRM"),"", IF((J877*100/H877)&gt;5,"x",""))</f>
        <v/>
      </c>
      <c r="L877" s="26">
        <f>2*J877</f>
        <v>0.11921808254723699</v>
      </c>
      <c r="M877" s="20"/>
      <c r="N877" s="20"/>
      <c r="O877" s="58">
        <f>IF(F877="Repeatability","---", SQRT(L877^2+(N877*H877*0.01)^2)+ABS(M877)*0.01*H877)</f>
        <v>0.11921808254723699</v>
      </c>
      <c r="P877" s="6">
        <f>IF(F877="Repeatability","---", O877*100/H877)</f>
        <v>16.053768006812746</v>
      </c>
      <c r="Q877" s="31">
        <f>IF(F877="Repeatability", "n/a",IF(E877="MG_P_KG",6,IF(E877="G_P_100G",2,"n/a")))</f>
        <v>6</v>
      </c>
      <c r="R877" s="34">
        <f>IF(Q877="n/a","-",2*(H877*2^(1-0.5*LOG(H877/(10^Q877))))/100)</f>
        <v>0.24852318533985143</v>
      </c>
      <c r="S877" s="3">
        <f>IF(F877="Intermed. Precision","---",IF(LOG(J877/2)&lt;0,10^(TRUNC(LOG(J877/2))-1), 10^(TRUNC(LOG(J877/2)))))</f>
        <v>0.01</v>
      </c>
      <c r="T877" s="4">
        <f>2*SQRT(2)*J877</f>
        <v>0.16859982921841776</v>
      </c>
      <c r="U877" s="22" t="str">
        <f>IF(F877="Repeatability",10*J877,"---")</f>
        <v>---</v>
      </c>
      <c r="V877" s="22" t="str">
        <f>IF(AND(U877&gt;H877,U877&lt;&gt;"---"),"x","")</f>
        <v/>
      </c>
      <c r="W877" s="52">
        <v>42101</v>
      </c>
    </row>
    <row r="878" spans="1:23" ht="25.5" customHeight="1">
      <c r="A878" s="65" t="s">
        <v>117</v>
      </c>
      <c r="B878" s="8" t="s">
        <v>190</v>
      </c>
      <c r="C878" s="61"/>
      <c r="D878" s="10" t="s">
        <v>191</v>
      </c>
      <c r="E878" s="3" t="s">
        <v>30</v>
      </c>
      <c r="F878" s="19" t="s">
        <v>23</v>
      </c>
      <c r="G878" s="22" t="s">
        <v>4</v>
      </c>
      <c r="H878" s="37">
        <v>2.3312499999999998</v>
      </c>
      <c r="I878" s="3">
        <v>96</v>
      </c>
      <c r="J878" s="27">
        <v>0.40543186850567098</v>
      </c>
      <c r="K878" s="27" t="str">
        <f>IF(OR(LEFT(G878,3)="SRM", LEFT(G878,3)="IRM", LEFT(G878,3)="CRM"),"", IF((J878*100/H878)&gt;5,"x",""))</f>
        <v>x</v>
      </c>
      <c r="L878" s="26">
        <f>2*J878</f>
        <v>0.81086373701134196</v>
      </c>
      <c r="M878" s="20"/>
      <c r="N878" s="20"/>
      <c r="O878" s="58">
        <f>IF(F878="Repeatability","---", SQRT(L878^2+(N878*H878*0.01)^2)+ABS(M878)*0.01*H878)</f>
        <v>0.81086373701134196</v>
      </c>
      <c r="P878" s="6">
        <f>IF(F878="Repeatability","---", O878*100/H878)</f>
        <v>34.782358692175528</v>
      </c>
      <c r="Q878" s="31">
        <f>IF(F878="Repeatability", "n/a",IF(E878="MG_P_KG",6,IF(E878="G_P_100G",2,"n/a")))</f>
        <v>6</v>
      </c>
      <c r="R878" s="34">
        <f>IF(Q878="n/a","-",2*(H878*2^(1-0.5*LOG(H878/(10^Q878))))/100)</f>
        <v>0.65676680279614741</v>
      </c>
      <c r="S878" s="3">
        <f>IF(F878="Intermed. Precision","---",IF(LOG(J878/2)&lt;0,10^(TRUNC(LOG(J878/2))-1), 10^(TRUNC(LOG(J878/2)))))</f>
        <v>0.1</v>
      </c>
      <c r="T878" s="4">
        <f>2*SQRT(2)*J878</f>
        <v>1.1467344941179705</v>
      </c>
      <c r="U878" s="22" t="str">
        <f>IF(F878="Repeatability",10*J878,"---")</f>
        <v>---</v>
      </c>
      <c r="V878" s="22" t="str">
        <f>IF(AND(U878&gt;H878,U878&lt;&gt;"---"),"x","")</f>
        <v/>
      </c>
      <c r="W878" s="52">
        <v>42101</v>
      </c>
    </row>
    <row r="879" spans="1:23" ht="25.5" hidden="1" customHeight="1">
      <c r="A879" s="65" t="s">
        <v>117</v>
      </c>
      <c r="B879" s="8" t="s">
        <v>190</v>
      </c>
      <c r="C879" s="61"/>
      <c r="D879" s="10" t="s">
        <v>191</v>
      </c>
      <c r="E879" s="3" t="s">
        <v>30</v>
      </c>
      <c r="F879" s="19" t="s">
        <v>24</v>
      </c>
      <c r="G879" s="22" t="s">
        <v>25</v>
      </c>
      <c r="H879" s="37">
        <v>2.3710526315789502</v>
      </c>
      <c r="I879" s="3">
        <v>76</v>
      </c>
      <c r="J879" s="27">
        <v>0.30400289991691598</v>
      </c>
      <c r="K879" s="27" t="str">
        <f>IF(OR(LEFT(G879,3)="SRM", LEFT(G879,3)="IRM", LEFT(G879,3)="CRM"),"", IF((J879*100/H879)&gt;5,"x",""))</f>
        <v>x</v>
      </c>
      <c r="L879" s="26">
        <f>2*J879</f>
        <v>0.60800579983383196</v>
      </c>
      <c r="M879" s="20"/>
      <c r="N879" s="20"/>
      <c r="O879" s="58" t="str">
        <f>IF(F879="Repeatability","---", SQRT(L879^2+(N879*H879*0.01)^2)+ABS(M879)*0.01*H879)</f>
        <v>---</v>
      </c>
      <c r="P879" s="6" t="str">
        <f>IF(F879="Repeatability","---", O879*100/H879)</f>
        <v>---</v>
      </c>
      <c r="Q879" s="31" t="str">
        <f>IF(F879="Repeatability", "n/a",IF(E879="MG_P_KG",6,IF(E879="G_P_100G",2,"n/a")))</f>
        <v>n/a</v>
      </c>
      <c r="R879" s="34" t="str">
        <f>IF(Q879="n/a","-",2*(H879*2^(1-0.5*LOG(H879/(10^Q879))))/100)</f>
        <v>-</v>
      </c>
      <c r="S879" s="3">
        <f>IF(F879="Intermed. Precision","---",IF(LOG(J879/2)&lt;0,10^(TRUNC(LOG(J879/2))-1), 10^(TRUNC(LOG(J879/2)))))</f>
        <v>0.1</v>
      </c>
      <c r="T879" s="4">
        <f>2*SQRT(2)*J879</f>
        <v>0.85985004812650656</v>
      </c>
      <c r="U879" s="22">
        <f>IF(F879="Repeatability",10*J879,"---")</f>
        <v>3.0400289991691598</v>
      </c>
      <c r="V879" s="22" t="str">
        <f>IF(AND(U879&gt;H879,U879&lt;&gt;"---"),"x","")</f>
        <v>x</v>
      </c>
      <c r="W879" s="52">
        <v>42101</v>
      </c>
    </row>
    <row r="880" spans="1:23" ht="25.5" customHeight="1">
      <c r="A880" s="65" t="s">
        <v>67</v>
      </c>
      <c r="B880" s="8" t="s">
        <v>190</v>
      </c>
      <c r="C880" s="61"/>
      <c r="D880" s="10" t="s">
        <v>191</v>
      </c>
      <c r="E880" s="3" t="s">
        <v>30</v>
      </c>
      <c r="F880" s="42" t="s">
        <v>23</v>
      </c>
      <c r="G880" s="22" t="s">
        <v>4</v>
      </c>
      <c r="H880" s="37">
        <v>1.06153846153846</v>
      </c>
      <c r="I880" s="3">
        <v>13</v>
      </c>
      <c r="J880" s="27">
        <v>0.113662794129085</v>
      </c>
      <c r="K880" s="27" t="str">
        <f>IF(OR(LEFT(G880,3)="SRM", LEFT(G880,3)="IRM", LEFT(G880,3)="CRM"),"", IF((J880*100/H880)&gt;5,"x",""))</f>
        <v>x</v>
      </c>
      <c r="L880" s="26">
        <f>2*J880</f>
        <v>0.22732558825817001</v>
      </c>
      <c r="M880" s="20"/>
      <c r="N880" s="20"/>
      <c r="O880" s="58">
        <f>IF(F880="Repeatability","---", SQRT(L880^2+(N880*H880*0.01)^2)+ABS(M880)*0.01*H880)</f>
        <v>0.22732558825817001</v>
      </c>
      <c r="P880" s="6">
        <f>IF(F880="Repeatability","---", O880*100/H880)</f>
        <v>21.414729328668223</v>
      </c>
      <c r="Q880" s="31">
        <f>IF(F880="Repeatability", "n/a",IF(E880="MG_P_KG",6,IF(E880="G_P_100G",2,"n/a")))</f>
        <v>6</v>
      </c>
      <c r="R880" s="34">
        <f>IF(Q880="n/a","-",2*(H880*2^(1-0.5*LOG(H880/(10^Q880))))/100)</f>
        <v>0.33665261747148684</v>
      </c>
      <c r="S880" s="3">
        <f>IF(F880="Intermed. Precision","---",IF(LOG(J880/2)&lt;0,10^(TRUNC(LOG(J880/2))-1), 10^(TRUNC(LOG(J880/2)))))</f>
        <v>0.01</v>
      </c>
      <c r="T880" s="4">
        <f>2*SQRT(2)*J880</f>
        <v>0.32148692998914608</v>
      </c>
      <c r="U880" s="22" t="str">
        <f>IF(F880="Repeatability",10*J880,"---")</f>
        <v>---</v>
      </c>
      <c r="V880" s="22" t="str">
        <f>IF(AND(U880&gt;H880,U880&lt;&gt;"---"),"x","")</f>
        <v/>
      </c>
      <c r="W880" s="52">
        <v>42101</v>
      </c>
    </row>
    <row r="881" spans="1:23" ht="25.5" hidden="1" customHeight="1">
      <c r="A881" s="65" t="s">
        <v>67</v>
      </c>
      <c r="B881" s="8" t="s">
        <v>190</v>
      </c>
      <c r="C881" s="61"/>
      <c r="D881" s="10" t="s">
        <v>191</v>
      </c>
      <c r="E881" s="3" t="s">
        <v>30</v>
      </c>
      <c r="F881" s="19" t="s">
        <v>24</v>
      </c>
      <c r="G881" s="22" t="s">
        <v>25</v>
      </c>
      <c r="H881" s="37">
        <v>1.0375000000000001</v>
      </c>
      <c r="I881" s="3">
        <v>12</v>
      </c>
      <c r="J881" s="27">
        <v>4.8947250518628103E-2</v>
      </c>
      <c r="K881" s="27" t="str">
        <f>IF(OR(LEFT(G881,3)="SRM", LEFT(G881,3)="IRM", LEFT(G881,3)="CRM"),"", IF((J881*100/H881)&gt;5,"x",""))</f>
        <v/>
      </c>
      <c r="L881" s="26">
        <f>2*J881</f>
        <v>9.7894501037256207E-2</v>
      </c>
      <c r="M881" s="20"/>
      <c r="N881" s="20"/>
      <c r="O881" s="58" t="str">
        <f>IF(F881="Repeatability","---", SQRT(L881^2+(N881*H881*0.01)^2)+ABS(M881)*0.01*H881)</f>
        <v>---</v>
      </c>
      <c r="P881" s="6" t="str">
        <f>IF(F881="Repeatability","---", O881*100/H881)</f>
        <v>---</v>
      </c>
      <c r="Q881" s="31" t="str">
        <f>IF(F881="Repeatability", "n/a",IF(E881="MG_P_KG",6,IF(E881="G_P_100G",2,"n/a")))</f>
        <v>n/a</v>
      </c>
      <c r="R881" s="34" t="str">
        <f>IF(Q881="n/a","-",2*(H881*2^(1-0.5*LOG(H881/(10^Q881))))/100)</f>
        <v>-</v>
      </c>
      <c r="S881" s="3">
        <f>IF(F881="Intermed. Precision","---",IF(LOG(J881/2)&lt;0,10^(TRUNC(LOG(J881/2))-1), 10^(TRUNC(LOG(J881/2)))))</f>
        <v>0.01</v>
      </c>
      <c r="T881" s="4">
        <f>2*SQRT(2)*J881</f>
        <v>0.13844373104863475</v>
      </c>
      <c r="U881" s="22">
        <f>IF(F881="Repeatability",10*J881,"---")</f>
        <v>0.48947250518628105</v>
      </c>
      <c r="V881" s="22" t="str">
        <f>IF(AND(U881&gt;H881,U881&lt;&gt;"---"),"x","")</f>
        <v/>
      </c>
      <c r="W881" s="52">
        <v>42101</v>
      </c>
    </row>
    <row r="882" spans="1:23" ht="25.5" customHeight="1">
      <c r="A882" s="65" t="s">
        <v>26</v>
      </c>
      <c r="B882" s="8" t="s">
        <v>49</v>
      </c>
      <c r="C882" s="61"/>
      <c r="D882" s="10" t="s">
        <v>48</v>
      </c>
      <c r="E882" s="3" t="s">
        <v>30</v>
      </c>
      <c r="F882" s="42" t="s">
        <v>23</v>
      </c>
      <c r="G882" s="22" t="s">
        <v>35</v>
      </c>
      <c r="H882" s="37">
        <v>939.47352633704497</v>
      </c>
      <c r="I882" s="3">
        <v>88</v>
      </c>
      <c r="J882" s="27">
        <v>37.6018383740616</v>
      </c>
      <c r="K882" s="27" t="str">
        <f>IF(OR(LEFT(G882,3)="SRM", LEFT(G882,3)="IRM", LEFT(G882,3)="CRM"),"", IF((J882*100/H882)&gt;5,"x",""))</f>
        <v/>
      </c>
      <c r="L882" s="63">
        <f>2*J882</f>
        <v>75.2036767481232</v>
      </c>
      <c r="M882" s="20"/>
      <c r="N882" s="20"/>
      <c r="O882" s="58">
        <f>IF(F882="Repeatability","---", SQRT(L882^2+(N882*H882*0.01)^2)+ABS(M882)*0.01*H882)</f>
        <v>75.2036767481232</v>
      </c>
      <c r="P882" s="6">
        <f>IF(F882="Repeatability","---", O882*100/H882)</f>
        <v>8.0048745004383619</v>
      </c>
      <c r="Q882" s="31">
        <f>IF(F882="Repeatability", "n/a",IF(E882="MG_P_KG",6,IF(E882="G_P_100G",2,"n/a")))</f>
        <v>6</v>
      </c>
      <c r="R882" s="34">
        <f>IF(Q882="n/a","-",2*(H882*2^(1-0.5*LOG(H882/(10^Q882))))/100)</f>
        <v>107.2928579632423</v>
      </c>
      <c r="S882" s="3">
        <f>IF(F882="Intermed. Precision","---",IF(LOG(J882/2)&lt;0,10^(TRUNC(LOG(J882/2))-1), 10^(TRUNC(LOG(J882/2)))))</f>
        <v>10</v>
      </c>
      <c r="T882" s="4">
        <f>2*SQRT(2)*J882</f>
        <v>106.35405959751802</v>
      </c>
      <c r="U882" s="22" t="str">
        <f>IF(F882="Repeatability",10*J882,"---")</f>
        <v>---</v>
      </c>
      <c r="V882" s="22" t="str">
        <f>IF(AND(U882&gt;H882,U882&lt;&gt;"---"),"x","")</f>
        <v/>
      </c>
      <c r="W882" s="52">
        <v>42093</v>
      </c>
    </row>
    <row r="883" spans="1:23" ht="25.5" customHeight="1">
      <c r="A883" s="65" t="s">
        <v>26</v>
      </c>
      <c r="B883" s="8" t="s">
        <v>49</v>
      </c>
      <c r="C883" s="61"/>
      <c r="D883" s="10" t="s">
        <v>48</v>
      </c>
      <c r="E883" s="3" t="s">
        <v>30</v>
      </c>
      <c r="F883" s="42" t="s">
        <v>23</v>
      </c>
      <c r="G883" s="22" t="s">
        <v>35</v>
      </c>
      <c r="H883" s="37">
        <v>939.47352633704497</v>
      </c>
      <c r="I883" s="3">
        <v>88</v>
      </c>
      <c r="J883" s="27">
        <v>37.6018383740616</v>
      </c>
      <c r="K883" s="27" t="str">
        <f>IF(OR(LEFT(G883,3)="SRM", LEFT(G883,3)="IRM", LEFT(G883,3)="CRM"),"", IF((J883*100/H883)&gt;5,"x",""))</f>
        <v/>
      </c>
      <c r="L883" s="26">
        <f>2*J883</f>
        <v>75.2036767481232</v>
      </c>
      <c r="M883" s="20"/>
      <c r="N883" s="20"/>
      <c r="O883" s="58">
        <f>IF(F883="Repeatability","---", SQRT(L883^2+(N883*H883*0.01)^2)+ABS(M883)*0.01*H883)</f>
        <v>75.2036767481232</v>
      </c>
      <c r="P883" s="6">
        <f>IF(F883="Repeatability","---", O883*100/H883)</f>
        <v>8.0048745004383619</v>
      </c>
      <c r="Q883" s="31">
        <f>IF(F883="Repeatability", "n/a",IF(E883="MG_P_KG",6,IF(E883="G_P_100G",2,"n/a")))</f>
        <v>6</v>
      </c>
      <c r="R883" s="34">
        <f>IF(Q883="n/a","-",2*(H883*2^(1-0.5*LOG(H883/(10^Q883))))/100)</f>
        <v>107.2928579632423</v>
      </c>
      <c r="S883" s="3">
        <f>IF(F883="Intermed. Precision","---",IF(LOG(J883/2)&lt;0,10^(TRUNC(LOG(J883/2))-1), 10^(TRUNC(LOG(J883/2)))))</f>
        <v>10</v>
      </c>
      <c r="T883" s="4">
        <f>2*SQRT(2)*J883</f>
        <v>106.35405959751802</v>
      </c>
      <c r="U883" s="22" t="str">
        <f>IF(F883="Repeatability",10*J883,"---")</f>
        <v>---</v>
      </c>
      <c r="V883" s="22" t="str">
        <f>IF(AND(U883&gt;H883,U883&lt;&gt;"---"),"x","")</f>
        <v/>
      </c>
      <c r="W883" s="52">
        <v>42101</v>
      </c>
    </row>
    <row r="884" spans="1:23" ht="25.5" customHeight="1">
      <c r="A884" s="65" t="s">
        <v>26</v>
      </c>
      <c r="B884" s="8" t="s">
        <v>49</v>
      </c>
      <c r="C884" s="61"/>
      <c r="D884" s="10" t="s">
        <v>48</v>
      </c>
      <c r="E884" s="3" t="s">
        <v>30</v>
      </c>
      <c r="F884" s="42" t="s">
        <v>23</v>
      </c>
      <c r="G884" s="22" t="s">
        <v>50</v>
      </c>
      <c r="H884" s="37">
        <v>132.656564878571</v>
      </c>
      <c r="I884" s="3">
        <v>14</v>
      </c>
      <c r="J884" s="27">
        <v>18.557140705681199</v>
      </c>
      <c r="K884" s="27" t="str">
        <f>IF(OR(LEFT(G884,3)="SRM", LEFT(G884,3)="IRM", LEFT(G884,3)="CRM"),"", IF((J884*100/H884)&gt;5,"x",""))</f>
        <v/>
      </c>
      <c r="L884" s="63">
        <f>2*J884</f>
        <v>37.114281411362398</v>
      </c>
      <c r="M884" s="20"/>
      <c r="N884" s="20"/>
      <c r="O884" s="58">
        <f>IF(F884="Repeatability","---", SQRT(L884^2+(N884*H884*0.01)^2)+ABS(M884)*0.01*H884)</f>
        <v>37.114281411362398</v>
      </c>
      <c r="P884" s="6">
        <f>IF(F884="Repeatability","---", O884*100/H884)</f>
        <v>27.977719342676679</v>
      </c>
      <c r="Q884" s="31">
        <f>IF(F884="Repeatability", "n/a",IF(E884="MG_P_KG",6,IF(E884="G_P_100G",2,"n/a")))</f>
        <v>6</v>
      </c>
      <c r="R884" s="34">
        <f>IF(Q884="n/a","-",2*(H884*2^(1-0.5*LOG(H884/(10^Q884))))/100)</f>
        <v>20.341183267085118</v>
      </c>
      <c r="S884" s="3">
        <f>IF(F884="Intermed. Precision","---",IF(LOG(J884/2)&lt;0,10^(TRUNC(LOG(J884/2))-1), 10^(TRUNC(LOG(J884/2)))))</f>
        <v>1</v>
      </c>
      <c r="T884" s="4">
        <f>2*SQRT(2)*J884</f>
        <v>52.487520129680362</v>
      </c>
      <c r="U884" s="22" t="str">
        <f>IF(F884="Repeatability",10*J884,"---")</f>
        <v>---</v>
      </c>
      <c r="V884" s="22" t="str">
        <f>IF(AND(U884&gt;H884,U884&lt;&gt;"---"),"x","")</f>
        <v/>
      </c>
      <c r="W884" s="52">
        <v>42093</v>
      </c>
    </row>
    <row r="885" spans="1:23" ht="25.5" customHeight="1">
      <c r="A885" s="65" t="s">
        <v>26</v>
      </c>
      <c r="B885" s="8" t="s">
        <v>49</v>
      </c>
      <c r="C885" s="61"/>
      <c r="D885" s="10" t="s">
        <v>48</v>
      </c>
      <c r="E885" s="3" t="s">
        <v>30</v>
      </c>
      <c r="F885" s="42" t="s">
        <v>23</v>
      </c>
      <c r="G885" s="22" t="s">
        <v>50</v>
      </c>
      <c r="H885" s="37">
        <v>132.656564878571</v>
      </c>
      <c r="I885" s="3">
        <v>14</v>
      </c>
      <c r="J885" s="27">
        <v>18.557140705681199</v>
      </c>
      <c r="K885" s="27" t="str">
        <f>IF(OR(LEFT(G885,3)="SRM", LEFT(G885,3)="IRM", LEFT(G885,3)="CRM"),"", IF((J885*100/H885)&gt;5,"x",""))</f>
        <v/>
      </c>
      <c r="L885" s="26">
        <f>2*J885</f>
        <v>37.114281411362398</v>
      </c>
      <c r="M885" s="20"/>
      <c r="N885" s="20"/>
      <c r="O885" s="58">
        <f>IF(F885="Repeatability","---", SQRT(L885^2+(N885*H885*0.01)^2)+ABS(M885)*0.01*H885)</f>
        <v>37.114281411362398</v>
      </c>
      <c r="P885" s="6">
        <f>IF(F885="Repeatability","---", O885*100/H885)</f>
        <v>27.977719342676679</v>
      </c>
      <c r="Q885" s="31">
        <f>IF(F885="Repeatability", "n/a",IF(E885="MG_P_KG",6,IF(E885="G_P_100G",2,"n/a")))</f>
        <v>6</v>
      </c>
      <c r="R885" s="34">
        <f>IF(Q885="n/a","-",2*(H885*2^(1-0.5*LOG(H885/(10^Q885))))/100)</f>
        <v>20.341183267085118</v>
      </c>
      <c r="S885" s="3">
        <f>IF(F885="Intermed. Precision","---",IF(LOG(J885/2)&lt;0,10^(TRUNC(LOG(J885/2))-1), 10^(TRUNC(LOG(J885/2)))))</f>
        <v>1</v>
      </c>
      <c r="T885" s="4">
        <f>2*SQRT(2)*J885</f>
        <v>52.487520129680362</v>
      </c>
      <c r="U885" s="22" t="str">
        <f>IF(F885="Repeatability",10*J885,"---")</f>
        <v>---</v>
      </c>
      <c r="V885" s="22" t="str">
        <f>IF(AND(U885&gt;H885,U885&lt;&gt;"---"),"x","")</f>
        <v/>
      </c>
      <c r="W885" s="52">
        <v>42101</v>
      </c>
    </row>
    <row r="886" spans="1:23" ht="25.5" customHeight="1">
      <c r="A886" s="65" t="s">
        <v>26</v>
      </c>
      <c r="B886" s="8" t="s">
        <v>49</v>
      </c>
      <c r="C886" s="61"/>
      <c r="D886" s="10" t="s">
        <v>48</v>
      </c>
      <c r="E886" s="3" t="s">
        <v>30</v>
      </c>
      <c r="F886" s="42" t="s">
        <v>23</v>
      </c>
      <c r="G886" s="22" t="s">
        <v>27</v>
      </c>
      <c r="H886" s="37">
        <v>288.55670911624998</v>
      </c>
      <c r="I886" s="3">
        <v>8</v>
      </c>
      <c r="J886" s="27">
        <v>15.073164943362</v>
      </c>
      <c r="K886" s="27" t="str">
        <f>IF(OR(LEFT(G886,3)="SRM", LEFT(G886,3)="IRM", LEFT(G886,3)="CRM"),"", IF((J886*100/H886)&gt;5,"x",""))</f>
        <v/>
      </c>
      <c r="L886" s="63">
        <f>2*J886</f>
        <v>30.146329886724001</v>
      </c>
      <c r="M886" s="20"/>
      <c r="N886" s="20"/>
      <c r="O886" s="58">
        <f>IF(F886="Repeatability","---", SQRT(L886^2+(N886*H886*0.01)^2)+ABS(M886)*0.01*H886)</f>
        <v>30.146329886724001</v>
      </c>
      <c r="P886" s="6">
        <f>IF(F886="Repeatability","---", O886*100/H886)</f>
        <v>10.447280875586587</v>
      </c>
      <c r="Q886" s="31">
        <f>IF(F886="Repeatability", "n/a",IF(E886="MG_P_KG",6,IF(E886="G_P_100G",2,"n/a")))</f>
        <v>6</v>
      </c>
      <c r="R886" s="34">
        <f>IF(Q886="n/a","-",2*(H886*2^(1-0.5*LOG(H886/(10^Q886))))/100)</f>
        <v>39.362209139659996</v>
      </c>
      <c r="S886" s="3">
        <f>IF(F886="Intermed. Precision","---",IF(LOG(J886/2)&lt;0,10^(TRUNC(LOG(J886/2))-1), 10^(TRUNC(LOG(J886/2)))))</f>
        <v>1</v>
      </c>
      <c r="T886" s="4">
        <f>2*SQRT(2)*J886</f>
        <v>42.633348581578453</v>
      </c>
      <c r="U886" s="22" t="str">
        <f>IF(F886="Repeatability",10*J886,"---")</f>
        <v>---</v>
      </c>
      <c r="V886" s="22" t="str">
        <f>IF(AND(U886&gt;H886,U886&lt;&gt;"---"),"x","")</f>
        <v/>
      </c>
      <c r="W886" s="52">
        <v>42093</v>
      </c>
    </row>
    <row r="887" spans="1:23" ht="25.5" customHeight="1">
      <c r="A887" s="65" t="s">
        <v>26</v>
      </c>
      <c r="B887" s="8" t="s">
        <v>49</v>
      </c>
      <c r="C887" s="61"/>
      <c r="D887" s="10" t="s">
        <v>48</v>
      </c>
      <c r="E887" s="3" t="s">
        <v>30</v>
      </c>
      <c r="F887" s="42" t="s">
        <v>23</v>
      </c>
      <c r="G887" s="22" t="s">
        <v>27</v>
      </c>
      <c r="H887" s="37">
        <v>288.55670911624998</v>
      </c>
      <c r="I887" s="3">
        <v>8</v>
      </c>
      <c r="J887" s="27">
        <v>15.073164943362</v>
      </c>
      <c r="K887" s="27" t="str">
        <f>IF(OR(LEFT(G887,3)="SRM", LEFT(G887,3)="IRM", LEFT(G887,3)="CRM"),"", IF((J887*100/H887)&gt;5,"x",""))</f>
        <v/>
      </c>
      <c r="L887" s="26">
        <f>2*J887</f>
        <v>30.146329886724001</v>
      </c>
      <c r="M887" s="20"/>
      <c r="N887" s="20"/>
      <c r="O887" s="58">
        <f>IF(F887="Repeatability","---", SQRT(L887^2+(N887*H887*0.01)^2)+ABS(M887)*0.01*H887)</f>
        <v>30.146329886724001</v>
      </c>
      <c r="P887" s="6">
        <f>IF(F887="Repeatability","---", O887*100/H887)</f>
        <v>10.447280875586587</v>
      </c>
      <c r="Q887" s="31">
        <f>IF(F887="Repeatability", "n/a",IF(E887="MG_P_KG",6,IF(E887="G_P_100G",2,"n/a")))</f>
        <v>6</v>
      </c>
      <c r="R887" s="34">
        <f>IF(Q887="n/a","-",2*(H887*2^(1-0.5*LOG(H887/(10^Q887))))/100)</f>
        <v>39.362209139659996</v>
      </c>
      <c r="S887" s="3">
        <f>IF(F887="Intermed. Precision","---",IF(LOG(J887/2)&lt;0,10^(TRUNC(LOG(J887/2))-1), 10^(TRUNC(LOG(J887/2)))))</f>
        <v>1</v>
      </c>
      <c r="T887" s="4">
        <f>2*SQRT(2)*J887</f>
        <v>42.633348581578453</v>
      </c>
      <c r="U887" s="22" t="str">
        <f>IF(F887="Repeatability",10*J887,"---")</f>
        <v>---</v>
      </c>
      <c r="V887" s="22" t="str">
        <f>IF(AND(U887&gt;H887,U887&lt;&gt;"---"),"x","")</f>
        <v/>
      </c>
      <c r="W887" s="52">
        <v>42101</v>
      </c>
    </row>
    <row r="888" spans="1:23" ht="25.5" customHeight="1">
      <c r="A888" s="65" t="s">
        <v>34</v>
      </c>
      <c r="B888" s="8" t="s">
        <v>47</v>
      </c>
      <c r="C888" s="61"/>
      <c r="D888" s="10" t="s">
        <v>48</v>
      </c>
      <c r="E888" s="3" t="s">
        <v>30</v>
      </c>
      <c r="F888" s="42" t="s">
        <v>23</v>
      </c>
      <c r="G888" s="22" t="s">
        <v>4</v>
      </c>
      <c r="H888" s="37">
        <v>2230.45306031263</v>
      </c>
      <c r="I888" s="3">
        <v>19</v>
      </c>
      <c r="J888" s="27">
        <v>120.735996572914</v>
      </c>
      <c r="K888" s="27" t="str">
        <f>IF(OR(LEFT(G888,3)="SRM", LEFT(G888,3)="IRM", LEFT(G888,3)="CRM"),"", IF((J888*100/H888)&gt;5,"x",""))</f>
        <v>x</v>
      </c>
      <c r="L888" s="63">
        <f>2*J888</f>
        <v>241.47199314582801</v>
      </c>
      <c r="M888" s="20"/>
      <c r="N888" s="20"/>
      <c r="O888" s="58">
        <f>IF(F888="Repeatability","---", SQRT(L888^2+(N888*H888*0.01)^2)+ABS(M888)*0.01*H888)</f>
        <v>241.47199314582801</v>
      </c>
      <c r="P888" s="6">
        <f>IF(F888="Repeatability","---", O888*100/H888)</f>
        <v>10.826140995407554</v>
      </c>
      <c r="Q888" s="31">
        <f>IF(F888="Repeatability", "n/a",IF(E888="MG_P_KG",6,IF(E888="G_P_100G",2,"n/a")))</f>
        <v>6</v>
      </c>
      <c r="R888" s="34">
        <f>IF(Q888="n/a","-",2*(H888*2^(1-0.5*LOG(H888/(10^Q888))))/100)</f>
        <v>223.64525478765046</v>
      </c>
      <c r="S888" s="3">
        <f>IF(F888="Intermed. Precision","---",IF(LOG(J888/2)&lt;0,10^(TRUNC(LOG(J888/2))-1), 10^(TRUNC(LOG(J888/2)))))</f>
        <v>10</v>
      </c>
      <c r="T888" s="4">
        <f>2*SQRT(2)*J888</f>
        <v>341.49296764009307</v>
      </c>
      <c r="U888" s="22" t="str">
        <f>IF(F888="Repeatability",10*J888,"---")</f>
        <v>---</v>
      </c>
      <c r="V888" s="22" t="str">
        <f>IF(AND(U888&gt;H888,U888&lt;&gt;"---"),"x","")</f>
        <v/>
      </c>
      <c r="W888" s="52">
        <v>42093</v>
      </c>
    </row>
    <row r="889" spans="1:23" ht="25.5" customHeight="1">
      <c r="A889" s="65" t="s">
        <v>34</v>
      </c>
      <c r="B889" s="8" t="s">
        <v>47</v>
      </c>
      <c r="C889" s="61"/>
      <c r="D889" s="10" t="s">
        <v>48</v>
      </c>
      <c r="E889" s="3" t="s">
        <v>30</v>
      </c>
      <c r="F889" s="42" t="s">
        <v>23</v>
      </c>
      <c r="G889" s="22" t="s">
        <v>4</v>
      </c>
      <c r="H889" s="37">
        <v>2230.45306031263</v>
      </c>
      <c r="I889" s="3">
        <v>19</v>
      </c>
      <c r="J889" s="27">
        <v>120.735996572914</v>
      </c>
      <c r="K889" s="27" t="str">
        <f>IF(OR(LEFT(G889,3)="SRM", LEFT(G889,3)="IRM", LEFT(G889,3)="CRM"),"", IF((J889*100/H889)&gt;5,"x",""))</f>
        <v>x</v>
      </c>
      <c r="L889" s="26">
        <f>2*J889</f>
        <v>241.47199314582801</v>
      </c>
      <c r="M889" s="20"/>
      <c r="N889" s="20"/>
      <c r="O889" s="58">
        <f>IF(F889="Repeatability","---", SQRT(L889^2+(N889*H889*0.01)^2)+ABS(M889)*0.01*H889)</f>
        <v>241.47199314582801</v>
      </c>
      <c r="P889" s="6">
        <f>IF(F889="Repeatability","---", O889*100/H889)</f>
        <v>10.826140995407554</v>
      </c>
      <c r="Q889" s="31">
        <f>IF(F889="Repeatability", "n/a",IF(E889="MG_P_KG",6,IF(E889="G_P_100G",2,"n/a")))</f>
        <v>6</v>
      </c>
      <c r="R889" s="34">
        <f>IF(Q889="n/a","-",2*(H889*2^(1-0.5*LOG(H889/(10^Q889))))/100)</f>
        <v>223.64525478765046</v>
      </c>
      <c r="S889" s="3">
        <f>IF(F889="Intermed. Precision","---",IF(LOG(J889/2)&lt;0,10^(TRUNC(LOG(J889/2))-1), 10^(TRUNC(LOG(J889/2)))))</f>
        <v>10</v>
      </c>
      <c r="T889" s="4">
        <f>2*SQRT(2)*J889</f>
        <v>341.49296764009307</v>
      </c>
      <c r="U889" s="22" t="str">
        <f>IF(F889="Repeatability",10*J889,"---")</f>
        <v>---</v>
      </c>
      <c r="V889" s="22" t="str">
        <f>IF(AND(U889&gt;H889,U889&lt;&gt;"---"),"x","")</f>
        <v/>
      </c>
      <c r="W889" s="52">
        <v>42101</v>
      </c>
    </row>
    <row r="890" spans="1:23" ht="25.5" customHeight="1">
      <c r="A890" s="65" t="s">
        <v>29</v>
      </c>
      <c r="B890" s="8" t="s">
        <v>47</v>
      </c>
      <c r="C890" s="61"/>
      <c r="D890" s="10" t="s">
        <v>48</v>
      </c>
      <c r="E890" s="3" t="s">
        <v>30</v>
      </c>
      <c r="F890" s="42" t="s">
        <v>23</v>
      </c>
      <c r="G890" s="22" t="s">
        <v>4</v>
      </c>
      <c r="H890" s="37">
        <v>77.595934979999996</v>
      </c>
      <c r="I890" s="3">
        <v>9</v>
      </c>
      <c r="J890" s="27">
        <v>13.5512456026565</v>
      </c>
      <c r="K890" s="27" t="str">
        <f>IF(OR(LEFT(G890,3)="SRM", LEFT(G890,3)="IRM", LEFT(G890,3)="CRM"),"", IF((J890*100/H890)&gt;5,"x",""))</f>
        <v>x</v>
      </c>
      <c r="L890" s="63">
        <f>2*J890</f>
        <v>27.102491205313001</v>
      </c>
      <c r="M890" s="20"/>
      <c r="N890" s="20"/>
      <c r="O890" s="58">
        <f>IF(F890="Repeatability","---", SQRT(L890^2+(N890*H890*0.01)^2)+ABS(M890)*0.01*H890)</f>
        <v>27.102491205313001</v>
      </c>
      <c r="P890" s="6">
        <f>IF(F890="Repeatability","---", O890*100/H890)</f>
        <v>34.927720391923295</v>
      </c>
      <c r="Q890" s="31">
        <f>IF(F890="Repeatability", "n/a",IF(E890="MG_P_KG",6,IF(E890="G_P_100G",2,"n/a")))</f>
        <v>6</v>
      </c>
      <c r="R890" s="34">
        <f>IF(Q890="n/a","-",2*(H890*2^(1-0.5*LOG(H890/(10^Q890))))/100)</f>
        <v>12.89851877726759</v>
      </c>
      <c r="S890" s="3">
        <f>IF(F890="Intermed. Precision","---",IF(LOG(J890/2)&lt;0,10^(TRUNC(LOG(J890/2))-1), 10^(TRUNC(LOG(J890/2)))))</f>
        <v>1</v>
      </c>
      <c r="T890" s="4">
        <f>2*SQRT(2)*J890</f>
        <v>38.328710636651181</v>
      </c>
      <c r="U890" s="22" t="str">
        <f>IF(F890="Repeatability",10*J890,"---")</f>
        <v>---</v>
      </c>
      <c r="V890" s="22" t="str">
        <f>IF(AND(U890&gt;H890,U890&lt;&gt;"---"),"x","")</f>
        <v/>
      </c>
      <c r="W890" s="52">
        <v>42093</v>
      </c>
    </row>
    <row r="891" spans="1:23" ht="25.5" customHeight="1">
      <c r="A891" s="65" t="s">
        <v>29</v>
      </c>
      <c r="B891" s="8" t="s">
        <v>47</v>
      </c>
      <c r="C891" s="61"/>
      <c r="D891" s="10" t="s">
        <v>48</v>
      </c>
      <c r="E891" s="3" t="s">
        <v>30</v>
      </c>
      <c r="F891" s="42" t="s">
        <v>23</v>
      </c>
      <c r="G891" s="46" t="s">
        <v>4</v>
      </c>
      <c r="H891" s="36">
        <v>77.595934979999996</v>
      </c>
      <c r="I891" s="3">
        <v>9</v>
      </c>
      <c r="J891" s="27">
        <v>13.5512456026565</v>
      </c>
      <c r="K891" s="27" t="str">
        <f>IF(OR(LEFT(G891,3)="SRM", LEFT(G891,3)="IRM", LEFT(G891,3)="CRM"),"", IF((J891*100/H891)&gt;5,"x",""))</f>
        <v>x</v>
      </c>
      <c r="L891" s="26">
        <f>2*J891</f>
        <v>27.102491205313001</v>
      </c>
      <c r="M891" s="20"/>
      <c r="N891" s="20"/>
      <c r="O891" s="58">
        <f>IF(F891="Repeatability","---", SQRT(L891^2+(N891*H891*0.01)^2)+ABS(M891)*0.01*H891)</f>
        <v>27.102491205313001</v>
      </c>
      <c r="P891" s="6">
        <f>IF(F891="Repeatability","---", O891*100/H891)</f>
        <v>34.927720391923295</v>
      </c>
      <c r="Q891" s="31">
        <f>IF(F891="Repeatability", "n/a",IF(E891="MG_P_KG",6,IF(E891="G_P_100G",2,"n/a")))</f>
        <v>6</v>
      </c>
      <c r="R891" s="34">
        <f>IF(Q891="n/a","-",2*(H891*2^(1-0.5*LOG(H891/(10^Q891))))/100)</f>
        <v>12.89851877726759</v>
      </c>
      <c r="S891" s="3">
        <f>IF(F891="Intermed. Precision","---",IF(LOG(J891/2)&lt;0,10^(TRUNC(LOG(J891/2))-1), 10^(TRUNC(LOG(J891/2)))))</f>
        <v>1</v>
      </c>
      <c r="T891" s="4">
        <f>2*SQRT(2)*J891</f>
        <v>38.328710636651181</v>
      </c>
      <c r="U891" s="22" t="str">
        <f>IF(F891="Repeatability",10*J891,"---")</f>
        <v>---</v>
      </c>
      <c r="V891" s="22" t="str">
        <f>IF(AND(U891&gt;H891,U891&lt;&gt;"---"),"x","")</f>
        <v/>
      </c>
      <c r="W891" s="52">
        <v>42101</v>
      </c>
    </row>
    <row r="892" spans="1:23" ht="25.5" customHeight="1">
      <c r="A892" s="65" t="s">
        <v>26</v>
      </c>
      <c r="B892" s="8" t="s">
        <v>110</v>
      </c>
      <c r="C892" s="61"/>
      <c r="D892" s="10" t="s">
        <v>111</v>
      </c>
      <c r="E892" s="3" t="s">
        <v>30</v>
      </c>
      <c r="F892" s="42" t="s">
        <v>23</v>
      </c>
      <c r="G892" s="22" t="s">
        <v>35</v>
      </c>
      <c r="H892" s="37">
        <v>142.34832540680799</v>
      </c>
      <c r="I892" s="3">
        <v>47</v>
      </c>
      <c r="J892" s="27">
        <v>11.369351477425999</v>
      </c>
      <c r="K892" s="27" t="str">
        <f>IF(OR(LEFT(G892,3)="SRM", LEFT(G892,3)="IRM", LEFT(G892,3)="CRM"),"", IF((J892*100/H892)&gt;5,"x",""))</f>
        <v/>
      </c>
      <c r="L892" s="26">
        <f>2*J892</f>
        <v>22.738702954851998</v>
      </c>
      <c r="M892" s="20"/>
      <c r="N892" s="20"/>
      <c r="O892" s="58">
        <f>IF(F892="Repeatability","---", SQRT(L892^2+(N892*H892*0.01)^2)+ABS(M892)*0.01*H892)</f>
        <v>22.738702954851998</v>
      </c>
      <c r="P892" s="6">
        <f>IF(F892="Repeatability","---", O892*100/H892)</f>
        <v>15.973986971654595</v>
      </c>
      <c r="Q892" s="31">
        <f>IF(F892="Repeatability", "n/a",IF(E892="MG_P_KG",6,IF(E892="G_P_100G",2,"n/a")))</f>
        <v>6</v>
      </c>
      <c r="R892" s="34">
        <f>IF(Q892="n/a","-",2*(H892*2^(1-0.5*LOG(H892/(10^Q892))))/100)</f>
        <v>21.596855106317879</v>
      </c>
      <c r="S892" s="3">
        <f>IF(F892="Intermed. Precision","---",IF(LOG(J892/2)&lt;0,10^(TRUNC(LOG(J892/2))-1), 10^(TRUNC(LOG(J892/2)))))</f>
        <v>1</v>
      </c>
      <c r="T892" s="4">
        <f>2*SQRT(2)*J892</f>
        <v>32.157382109524868</v>
      </c>
      <c r="U892" s="22" t="str">
        <f>IF(F892="Repeatability",10*J892,"---")</f>
        <v>---</v>
      </c>
      <c r="V892" s="22" t="str">
        <f>IF(AND(U892&gt;H892,U892&lt;&gt;"---"),"x","")</f>
        <v/>
      </c>
      <c r="W892" s="52">
        <v>42101</v>
      </c>
    </row>
    <row r="893" spans="1:23" ht="25.5" customHeight="1">
      <c r="A893" s="65" t="s">
        <v>26</v>
      </c>
      <c r="B893" s="8" t="s">
        <v>110</v>
      </c>
      <c r="C893" s="61"/>
      <c r="D893" s="10" t="s">
        <v>111</v>
      </c>
      <c r="E893" s="3" t="s">
        <v>30</v>
      </c>
      <c r="F893" s="19" t="s">
        <v>23</v>
      </c>
      <c r="G893" s="22" t="s">
        <v>50</v>
      </c>
      <c r="H893" s="37">
        <v>31.9141734516129</v>
      </c>
      <c r="I893" s="3">
        <v>31</v>
      </c>
      <c r="J893" s="27">
        <v>6.5673522290959099</v>
      </c>
      <c r="K893" s="27" t="str">
        <f>IF(OR(LEFT(G893,3)="SRM", LEFT(G893,3)="IRM", LEFT(G893,3)="CRM"),"", IF((J893*100/H893)&gt;5,"x",""))</f>
        <v/>
      </c>
      <c r="L893" s="26">
        <f>2*J893</f>
        <v>13.13470445819182</v>
      </c>
      <c r="M893" s="20"/>
      <c r="N893" s="20"/>
      <c r="O893" s="58">
        <f>IF(F893="Repeatability","---", SQRT(L893^2+(N893*H893*0.01)^2)+ABS(M893)*0.01*H893)</f>
        <v>13.13470445819182</v>
      </c>
      <c r="P893" s="6">
        <f>IF(F893="Repeatability","---", O893*100/H893)</f>
        <v>41.156336002579472</v>
      </c>
      <c r="Q893" s="31">
        <f>IF(F893="Repeatability", "n/a",IF(E893="MG_P_KG",6,IF(E893="G_P_100G",2,"n/a")))</f>
        <v>6</v>
      </c>
      <c r="R893" s="34">
        <f>IF(Q893="n/a","-",2*(H893*2^(1-0.5*LOG(H893/(10^Q893))))/100)</f>
        <v>6.0640320911830905</v>
      </c>
      <c r="S893" s="3">
        <f>IF(F893="Intermed. Precision","---",IF(LOG(J893/2)&lt;0,10^(TRUNC(LOG(J893/2))-1), 10^(TRUNC(LOG(J893/2)))))</f>
        <v>1</v>
      </c>
      <c r="T893" s="4">
        <f>2*SQRT(2)*J893</f>
        <v>18.575277182537228</v>
      </c>
      <c r="U893" s="22" t="str">
        <f>IF(F893="Repeatability",10*J893,"---")</f>
        <v>---</v>
      </c>
      <c r="V893" s="22" t="str">
        <f>IF(AND(U893&gt;H893,U893&lt;&gt;"---"),"x","")</f>
        <v/>
      </c>
      <c r="W893" s="52">
        <v>42101</v>
      </c>
    </row>
    <row r="894" spans="1:23" ht="25.5" customHeight="1">
      <c r="A894" s="65" t="s">
        <v>26</v>
      </c>
      <c r="B894" s="8" t="s">
        <v>112</v>
      </c>
      <c r="C894" s="61"/>
      <c r="D894" s="10" t="s">
        <v>111</v>
      </c>
      <c r="E894" s="3" t="s">
        <v>30</v>
      </c>
      <c r="F894" s="42" t="s">
        <v>23</v>
      </c>
      <c r="G894" s="22" t="s">
        <v>35</v>
      </c>
      <c r="H894" s="37">
        <v>924.06481322599996</v>
      </c>
      <c r="I894" s="3">
        <v>45</v>
      </c>
      <c r="J894" s="27">
        <v>54.967433178118</v>
      </c>
      <c r="K894" s="27" t="str">
        <f>IF(OR(LEFT(G894,3)="SRM", LEFT(G894,3)="IRM", LEFT(G894,3)="CRM"),"", IF((J894*100/H894)&gt;5,"x",""))</f>
        <v/>
      </c>
      <c r="L894" s="26">
        <f>2*J894</f>
        <v>109.934866356236</v>
      </c>
      <c r="M894" s="20"/>
      <c r="N894" s="20"/>
      <c r="O894" s="58">
        <f>IF(F894="Repeatability","---", SQRT(L894^2+(N894*H894*0.01)^2)+ABS(M894)*0.01*H894)</f>
        <v>109.934866356236</v>
      </c>
      <c r="P894" s="6">
        <f>IF(F894="Repeatability","---", O894*100/H894)</f>
        <v>11.896878312295293</v>
      </c>
      <c r="Q894" s="31">
        <f>IF(F894="Repeatability", "n/a",IF(E894="MG_P_KG",6,IF(E894="G_P_100G",2,"n/a")))</f>
        <v>6</v>
      </c>
      <c r="R894" s="34">
        <f>IF(Q894="n/a","-",2*(H894*2^(1-0.5*LOG(H894/(10^Q894))))/100)</f>
        <v>105.79611411282457</v>
      </c>
      <c r="S894" s="3">
        <f>IF(F894="Intermed. Precision","---",IF(LOG(J894/2)&lt;0,10^(TRUNC(LOG(J894/2))-1), 10^(TRUNC(LOG(J894/2)))))</f>
        <v>10</v>
      </c>
      <c r="T894" s="4">
        <f>2*SQRT(2)*J894</f>
        <v>155.47137897866264</v>
      </c>
      <c r="U894" s="22" t="str">
        <f>IF(F894="Repeatability",10*J894,"---")</f>
        <v>---</v>
      </c>
      <c r="V894" s="22" t="str">
        <f>IF(AND(U894&gt;H894,U894&lt;&gt;"---"),"x","")</f>
        <v/>
      </c>
      <c r="W894" s="52">
        <v>42101</v>
      </c>
    </row>
    <row r="895" spans="1:23" ht="25.5" customHeight="1">
      <c r="A895" s="65" t="s">
        <v>26</v>
      </c>
      <c r="B895" s="8" t="s">
        <v>112</v>
      </c>
      <c r="C895" s="61"/>
      <c r="D895" s="10" t="s">
        <v>111</v>
      </c>
      <c r="E895" s="3" t="s">
        <v>30</v>
      </c>
      <c r="F895" s="42" t="s">
        <v>23</v>
      </c>
      <c r="G895" s="22" t="s">
        <v>50</v>
      </c>
      <c r="H895" s="37">
        <v>144.90866991375</v>
      </c>
      <c r="I895" s="3">
        <v>32</v>
      </c>
      <c r="J895" s="27">
        <v>15.8280551859279</v>
      </c>
      <c r="K895" s="27" t="str">
        <f>IF(OR(LEFT(G895,3)="SRM", LEFT(G895,3)="IRM", LEFT(G895,3)="CRM"),"", IF((J895*100/H895)&gt;5,"x",""))</f>
        <v/>
      </c>
      <c r="L895" s="26">
        <f>2*J895</f>
        <v>31.656110371855799</v>
      </c>
      <c r="M895" s="20"/>
      <c r="N895" s="20"/>
      <c r="O895" s="58">
        <f>IF(F895="Repeatability","---", SQRT(L895^2+(N895*H895*0.01)^2)+ABS(M895)*0.01*H895)</f>
        <v>31.656110371855799</v>
      </c>
      <c r="P895" s="6">
        <f>IF(F895="Repeatability","---", O895*100/H895)</f>
        <v>21.845559959040127</v>
      </c>
      <c r="Q895" s="31">
        <f>IF(F895="Repeatability", "n/a",IF(E895="MG_P_KG",6,IF(E895="G_P_100G",2,"n/a")))</f>
        <v>6</v>
      </c>
      <c r="R895" s="34">
        <f>IF(Q895="n/a","-",2*(H895*2^(1-0.5*LOG(H895/(10^Q895))))/100)</f>
        <v>21.926395023802151</v>
      </c>
      <c r="S895" s="3">
        <f>IF(F895="Intermed. Precision","---",IF(LOG(J895/2)&lt;0,10^(TRUNC(LOG(J895/2))-1), 10^(TRUNC(LOG(J895/2)))))</f>
        <v>1</v>
      </c>
      <c r="T895" s="4">
        <f>2*SQRT(2)*J895</f>
        <v>44.768500619858074</v>
      </c>
      <c r="U895" s="22" t="str">
        <f>IF(F895="Repeatability",10*J895,"---")</f>
        <v>---</v>
      </c>
      <c r="V895" s="22" t="str">
        <f>IF(AND(U895&gt;H895,U895&lt;&gt;"---"),"x","")</f>
        <v/>
      </c>
      <c r="W895" s="52">
        <v>42101</v>
      </c>
    </row>
    <row r="896" spans="1:23" ht="25.5" hidden="1" customHeight="1">
      <c r="A896" s="65" t="s">
        <v>31</v>
      </c>
      <c r="B896" s="8" t="s">
        <v>41</v>
      </c>
      <c r="C896" s="61"/>
      <c r="D896" s="10" t="s">
        <v>42</v>
      </c>
      <c r="E896" s="3" t="s">
        <v>22</v>
      </c>
      <c r="F896" s="42" t="s">
        <v>24</v>
      </c>
      <c r="G896" s="22" t="s">
        <v>25</v>
      </c>
      <c r="H896" s="37">
        <v>5.1211484053348002</v>
      </c>
      <c r="I896" s="3">
        <v>227</v>
      </c>
      <c r="J896" s="27">
        <v>1.2541527741422099E-2</v>
      </c>
      <c r="K896" s="27" t="str">
        <f>IF(OR(LEFT(G896,3)="SRM", LEFT(G896,3)="IRM", LEFT(G896,3)="CRM"),"", IF((J896*100/H896)&gt;5,"x",""))</f>
        <v/>
      </c>
      <c r="L896" s="26">
        <f>2*J896</f>
        <v>2.5083055482844199E-2</v>
      </c>
      <c r="M896" s="20"/>
      <c r="N896" s="20"/>
      <c r="O896" s="58" t="str">
        <f>IF(F896="Repeatability","---", SQRT(L896^2+(N896*H896*0.01)^2)+ABS(M896)*0.01*H896)</f>
        <v>---</v>
      </c>
      <c r="P896" s="6" t="str">
        <f>IF(F896="Repeatability","---", O896*100/H896)</f>
        <v>---</v>
      </c>
      <c r="Q896" s="31" t="str">
        <f>IF(F896="Repeatability", "n/a",IF(E896="MG_P_KG",6,IF(E896="G_P_100G",2,"n/a")))</f>
        <v>n/a</v>
      </c>
      <c r="R896" s="34" t="str">
        <f>IF(Q896="n/a","-",2*(H896*2^(1-0.5*LOG(H896/(10^Q896))))/100)</f>
        <v>-</v>
      </c>
      <c r="S896" s="3">
        <f>IF(F896="Intermed. Precision","---",IF(LOG(J896/2)&lt;0,10^(TRUNC(LOG(J896/2))-1), 10^(TRUNC(LOG(J896/2)))))</f>
        <v>1E-3</v>
      </c>
      <c r="T896" s="4">
        <f>2*SQRT(2)*J896</f>
        <v>3.5472797249595088E-2</v>
      </c>
      <c r="U896" s="22">
        <f>IF(F896="Repeatability",10*J896,"---")</f>
        <v>0.12541527741422098</v>
      </c>
      <c r="V896" s="22" t="str">
        <f>IF(AND(U896&gt;H896,U896&lt;&gt;"---"),"x","")</f>
        <v/>
      </c>
      <c r="W896" s="52">
        <v>42101</v>
      </c>
    </row>
    <row r="897" spans="1:23" ht="25.5" customHeight="1">
      <c r="A897" s="65" t="s">
        <v>26</v>
      </c>
      <c r="B897" s="8" t="s">
        <v>41</v>
      </c>
      <c r="C897" s="61"/>
      <c r="D897" s="10" t="s">
        <v>42</v>
      </c>
      <c r="E897" s="3" t="s">
        <v>22</v>
      </c>
      <c r="F897" s="19" t="s">
        <v>23</v>
      </c>
      <c r="G897" s="22" t="s">
        <v>193</v>
      </c>
      <c r="H897" s="37">
        <v>55.936459003140001</v>
      </c>
      <c r="I897" s="3">
        <v>200</v>
      </c>
      <c r="J897" s="27">
        <v>0.51731327968639196</v>
      </c>
      <c r="K897" s="27" t="str">
        <f>IF(OR(LEFT(G897,3)="SRM", LEFT(G897,3)="IRM", LEFT(G897,3)="CRM"),"", IF((J897*100/H897)&gt;5,"x",""))</f>
        <v/>
      </c>
      <c r="L897" s="26">
        <f>2*J897</f>
        <v>1.0346265593727839</v>
      </c>
      <c r="M897" s="20"/>
      <c r="N897" s="20"/>
      <c r="O897" s="58">
        <f>IF(F897="Repeatability","---", SQRT(L897^2+(N897*H897*0.01)^2)+ABS(M897)*0.01*H897)</f>
        <v>1.0346265593727839</v>
      </c>
      <c r="P897" s="6">
        <f>IF(F897="Repeatability","---", O897*100/H897)</f>
        <v>1.8496461481673427</v>
      </c>
      <c r="Q897" s="31">
        <f>IF(F897="Repeatability", "n/a",IF(E897="MG_P_KG",6,IF(E897="G_P_100G",2,"n/a")))</f>
        <v>2</v>
      </c>
      <c r="R897" s="34">
        <f>IF(Q897="n/a","-",2*(H897*2^(1-0.5*LOG(H897/(10^Q897))))/100)</f>
        <v>2.4419156188118718</v>
      </c>
      <c r="S897" s="3">
        <f>IF(F897="Intermed. Precision","---",IF(LOG(J897/2)&lt;0,10^(TRUNC(LOG(J897/2))-1), 10^(TRUNC(LOG(J897/2)))))</f>
        <v>0.1</v>
      </c>
      <c r="T897" s="4">
        <f>2*SQRT(2)*J897</f>
        <v>1.4631829122564033</v>
      </c>
      <c r="U897" s="22" t="str">
        <f>IF(F897="Repeatability",10*J897,"---")</f>
        <v>---</v>
      </c>
      <c r="V897" s="22" t="str">
        <f>IF(AND(U897&gt;H897,U897&lt;&gt;"---"),"x","")</f>
        <v/>
      </c>
      <c r="W897" s="52">
        <v>42101</v>
      </c>
    </row>
    <row r="898" spans="1:23" ht="25.5" hidden="1" customHeight="1">
      <c r="A898" s="65" t="s">
        <v>31</v>
      </c>
      <c r="B898" s="8" t="s">
        <v>41</v>
      </c>
      <c r="C898" s="61"/>
      <c r="D898" s="10" t="s">
        <v>42</v>
      </c>
      <c r="E898" s="3" t="s">
        <v>22</v>
      </c>
      <c r="F898" s="42" t="s">
        <v>24</v>
      </c>
      <c r="G898" s="22" t="s">
        <v>25</v>
      </c>
      <c r="H898" s="37">
        <v>5.4210000000000003</v>
      </c>
      <c r="I898" s="3">
        <v>126</v>
      </c>
      <c r="J898" s="27">
        <v>1.7000000000000001E-2</v>
      </c>
      <c r="K898" s="27" t="str">
        <f>IF(OR(LEFT(G898,3)="SRM", LEFT(G898,3)="IRM", LEFT(G898,3)="CRM"),"", IF((J898*100/H898)&gt;5,"x",""))</f>
        <v/>
      </c>
      <c r="L898" s="26">
        <f>2*J898</f>
        <v>3.4000000000000002E-2</v>
      </c>
      <c r="M898" s="20"/>
      <c r="N898" s="20"/>
      <c r="O898" s="58" t="str">
        <f>IF(F898="Repeatability","---", SQRT(L898^2+(N898*H898*0.01)^2)+ABS(M898)*0.01*H898)</f>
        <v>---</v>
      </c>
      <c r="P898" s="6" t="str">
        <f>IF(F898="Repeatability","---", O898*100/H898)</f>
        <v>---</v>
      </c>
      <c r="Q898" s="31" t="str">
        <f>IF(F898="Repeatability", "n/a",IF(E898="MG_P_KG",6,IF(E898="G_P_100G",2,"n/a")))</f>
        <v>n/a</v>
      </c>
      <c r="R898" s="34" t="str">
        <f>IF(Q898="n/a","-",2*(H898*2^(1-0.5*LOG(H898/(10^Q898))))/100)</f>
        <v>-</v>
      </c>
      <c r="S898" s="3">
        <f>IF(F898="Intermed. Precision","---",IF(LOG(J898/2)&lt;0,10^(TRUNC(LOG(J898/2))-1), 10^(TRUNC(LOG(J898/2)))))</f>
        <v>1E-3</v>
      </c>
      <c r="T898" s="4">
        <f>2*SQRT(2)*J898</f>
        <v>4.8083261120685242E-2</v>
      </c>
      <c r="U898" s="22">
        <f>IF(F898="Repeatability",10*J898,"---")</f>
        <v>0.17</v>
      </c>
      <c r="V898" s="22" t="str">
        <f>IF(AND(U898&gt;H898,U898&lt;&gt;"---"),"x","")</f>
        <v/>
      </c>
      <c r="W898" s="52">
        <v>42093</v>
      </c>
    </row>
    <row r="899" spans="1:23" ht="25.5" hidden="1" customHeight="1">
      <c r="A899" s="65" t="s">
        <v>31</v>
      </c>
      <c r="B899" s="8" t="s">
        <v>41</v>
      </c>
      <c r="C899" s="61"/>
      <c r="D899" s="10" t="s">
        <v>42</v>
      </c>
      <c r="E899" s="3" t="s">
        <v>22</v>
      </c>
      <c r="F899" s="42" t="s">
        <v>24</v>
      </c>
      <c r="G899" s="22" t="s">
        <v>25</v>
      </c>
      <c r="H899" s="37">
        <v>4.8609999999999998</v>
      </c>
      <c r="I899" s="3">
        <v>115</v>
      </c>
      <c r="J899" s="27">
        <v>0.01</v>
      </c>
      <c r="K899" s="27" t="str">
        <f>IF(OR(LEFT(G899,3)="SRM", LEFT(G899,3)="IRM", LEFT(G899,3)="CRM"),"", IF((J899*100/H899)&gt;5,"x",""))</f>
        <v/>
      </c>
      <c r="L899" s="26">
        <f>2*J899</f>
        <v>0.02</v>
      </c>
      <c r="M899" s="20"/>
      <c r="N899" s="20"/>
      <c r="O899" s="58" t="str">
        <f>IF(F899="Repeatability","---", SQRT(L899^2+(N899*H899*0.01)^2)+ABS(M899)*0.01*H899)</f>
        <v>---</v>
      </c>
      <c r="P899" s="6" t="str">
        <f>IF(F899="Repeatability","---", O899*100/H899)</f>
        <v>---</v>
      </c>
      <c r="Q899" s="31" t="str">
        <f>IF(F899="Repeatability", "n/a",IF(E899="MG_P_KG",6,IF(E899="G_P_100G",2,"n/a")))</f>
        <v>n/a</v>
      </c>
      <c r="R899" s="34" t="str">
        <f>IF(Q899="n/a","-",2*(H899*2^(1-0.5*LOG(H899/(10^Q899))))/100)</f>
        <v>-</v>
      </c>
      <c r="S899" s="3">
        <f>IF(F899="Intermed. Precision","---",IF(LOG(J899/2)&lt;0,10^(TRUNC(LOG(J899/2))-1), 10^(TRUNC(LOG(J899/2)))))</f>
        <v>1E-3</v>
      </c>
      <c r="T899" s="4">
        <f>2*SQRT(2)*J899</f>
        <v>2.8284271247461905E-2</v>
      </c>
      <c r="U899" s="22">
        <f>IF(F899="Repeatability",10*J899,"---")</f>
        <v>0.1</v>
      </c>
      <c r="V899" s="22" t="str">
        <f>IF(AND(U899&gt;H899,U899&lt;&gt;"---"),"x","")</f>
        <v/>
      </c>
      <c r="W899" s="52">
        <v>42093</v>
      </c>
    </row>
    <row r="900" spans="1:23" ht="25.5" customHeight="1">
      <c r="A900" s="65" t="s">
        <v>31</v>
      </c>
      <c r="B900" s="8" t="s">
        <v>41</v>
      </c>
      <c r="C900" s="61"/>
      <c r="D900" s="10" t="s">
        <v>42</v>
      </c>
      <c r="E900" s="3" t="s">
        <v>22</v>
      </c>
      <c r="F900" s="19" t="s">
        <v>23</v>
      </c>
      <c r="G900" s="22" t="s">
        <v>4</v>
      </c>
      <c r="H900" s="37">
        <v>5.1293479140428602</v>
      </c>
      <c r="I900" s="3">
        <v>70</v>
      </c>
      <c r="J900" s="27">
        <v>0.153837929782978</v>
      </c>
      <c r="K900" s="27" t="str">
        <f>IF(OR(LEFT(G900,3)="SRM", LEFT(G900,3)="IRM", LEFT(G900,3)="CRM"),"", IF((J900*100/H900)&gt;5,"x",""))</f>
        <v/>
      </c>
      <c r="L900" s="26">
        <f>2*J900</f>
        <v>0.307675859565956</v>
      </c>
      <c r="M900" s="20"/>
      <c r="N900" s="20"/>
      <c r="O900" s="58">
        <f>IF(F900="Repeatability","---", SQRT(L900^2+(N900*H900*0.01)^2)+ABS(M900)*0.01*H900)</f>
        <v>0.307675859565956</v>
      </c>
      <c r="P900" s="6">
        <f>IF(F900="Repeatability","---", O900*100/H900)</f>
        <v>5.9983425714527403</v>
      </c>
      <c r="Q900" s="31">
        <f>IF(F900="Repeatability", "n/a",IF(E900="MG_P_KG",6,IF(E900="G_P_100G",2,"n/a")))</f>
        <v>2</v>
      </c>
      <c r="R900" s="34">
        <f>IF(Q900="n/a","-",2*(H900*2^(1-0.5*LOG(H900/(10^Q900))))/100)</f>
        <v>0.32083160237269376</v>
      </c>
      <c r="S900" s="3">
        <f>IF(F900="Intermed. Precision","---",IF(LOG(J900/2)&lt;0,10^(TRUNC(LOG(J900/2))-1), 10^(TRUNC(LOG(J900/2)))))</f>
        <v>0.01</v>
      </c>
      <c r="T900" s="4">
        <f>2*SQRT(2)*J900</f>
        <v>0.4351193734129748</v>
      </c>
      <c r="U900" s="22" t="str">
        <f>IF(F900="Repeatability",10*J900,"---")</f>
        <v>---</v>
      </c>
      <c r="V900" s="22" t="str">
        <f>IF(AND(U900&gt;H900,U900&lt;&gt;"---"),"x","")</f>
        <v/>
      </c>
      <c r="W900" s="52">
        <v>42101</v>
      </c>
    </row>
    <row r="901" spans="1:23" ht="25.5" customHeight="1">
      <c r="A901" s="65" t="s">
        <v>31</v>
      </c>
      <c r="B901" s="8" t="s">
        <v>41</v>
      </c>
      <c r="C901" s="61"/>
      <c r="D901" s="10" t="s">
        <v>42</v>
      </c>
      <c r="E901" s="3" t="s">
        <v>22</v>
      </c>
      <c r="F901" s="42" t="s">
        <v>23</v>
      </c>
      <c r="G901" s="22" t="s">
        <v>4</v>
      </c>
      <c r="H901" s="37">
        <v>5.2569999999999997</v>
      </c>
      <c r="I901" s="3">
        <v>48</v>
      </c>
      <c r="J901" s="27">
        <v>0.16800000000000001</v>
      </c>
      <c r="K901" s="27" t="str">
        <f>IF(OR(LEFT(G901,3)="SRM", LEFT(G901,3)="IRM", LEFT(G901,3)="CRM"),"", IF((J901*100/H901)&gt;5,"x",""))</f>
        <v/>
      </c>
      <c r="L901" s="26">
        <f>2*J901</f>
        <v>0.33600000000000002</v>
      </c>
      <c r="M901" s="20"/>
      <c r="N901" s="20"/>
      <c r="O901" s="58">
        <f>IF(F901="Repeatability","---", SQRT(L901^2+(N901*H901*0.01)^2)+ABS(M901)*0.01*H901)</f>
        <v>0.33600000000000002</v>
      </c>
      <c r="P901" s="6">
        <f>IF(F901="Repeatability","---", O901*100/H901)</f>
        <v>6.3914780292942748</v>
      </c>
      <c r="Q901" s="31">
        <f>IF(F901="Repeatability", "n/a",IF(E901="MG_P_KG",6,IF(E901="G_P_100G",2,"n/a")))</f>
        <v>2</v>
      </c>
      <c r="R901" s="34">
        <f>IF(Q901="n/a","-",2*(H901*2^(1-0.5*LOG(H901/(10^Q901))))/100)</f>
        <v>0.32760165641068117</v>
      </c>
      <c r="S901" s="3">
        <f>IF(F901="Intermed. Precision","---",IF(LOG(J901/2)&lt;0,10^(TRUNC(LOG(J901/2))-1), 10^(TRUNC(LOG(J901/2)))))</f>
        <v>0.01</v>
      </c>
      <c r="T901" s="4">
        <f>2*SQRT(2)*J901</f>
        <v>0.47517575695735997</v>
      </c>
      <c r="U901" s="22" t="str">
        <f>IF(F901="Repeatability",10*J901,"---")</f>
        <v>---</v>
      </c>
      <c r="V901" s="22" t="str">
        <f>IF(AND(U901&gt;H901,U901&lt;&gt;"---"),"x","")</f>
        <v/>
      </c>
      <c r="W901" s="52">
        <v>42093</v>
      </c>
    </row>
    <row r="902" spans="1:23" ht="25.5" hidden="1" customHeight="1">
      <c r="A902" s="65" t="s">
        <v>69</v>
      </c>
      <c r="B902" s="8" t="s">
        <v>41</v>
      </c>
      <c r="C902" s="61"/>
      <c r="D902" s="10" t="s">
        <v>42</v>
      </c>
      <c r="E902" s="3" t="s">
        <v>22</v>
      </c>
      <c r="F902" s="42" t="s">
        <v>24</v>
      </c>
      <c r="G902" s="22" t="s">
        <v>25</v>
      </c>
      <c r="H902" s="37">
        <v>58.645737824590903</v>
      </c>
      <c r="I902" s="3">
        <v>44</v>
      </c>
      <c r="J902" s="27">
        <v>0.13815454017826601</v>
      </c>
      <c r="K902" s="27" t="str">
        <f>IF(OR(LEFT(G902,3)="SRM", LEFT(G902,3)="IRM", LEFT(G902,3)="CRM"),"", IF((J902*100/H902)&gt;5,"x",""))</f>
        <v/>
      </c>
      <c r="L902" s="26">
        <f>2*J902</f>
        <v>0.27630908035653201</v>
      </c>
      <c r="M902" s="20"/>
      <c r="N902" s="20"/>
      <c r="O902" s="58" t="str">
        <f>IF(F902="Repeatability","---", SQRT(L902^2+(N902*H902*0.01)^2)+ABS(M902)*0.01*H902)</f>
        <v>---</v>
      </c>
      <c r="P902" s="6" t="str">
        <f>IF(F902="Repeatability","---", O902*100/H902)</f>
        <v>---</v>
      </c>
      <c r="Q902" s="31" t="str">
        <f>IF(F902="Repeatability", "n/a",IF(E902="MG_P_KG",6,IF(E902="G_P_100G",2,"n/a")))</f>
        <v>n/a</v>
      </c>
      <c r="R902" s="34" t="str">
        <f>IF(Q902="n/a","-",2*(H902*2^(1-0.5*LOG(H902/(10^Q902))))/100)</f>
        <v>-</v>
      </c>
      <c r="S902" s="3">
        <f>IF(F902="Intermed. Precision","---",IF(LOG(J902/2)&lt;0,10^(TRUNC(LOG(J902/2))-1), 10^(TRUNC(LOG(J902/2)))))</f>
        <v>0.01</v>
      </c>
      <c r="T902" s="4">
        <f>2*SQRT(2)*J902</f>
        <v>0.39076004884704496</v>
      </c>
      <c r="U902" s="22">
        <f>IF(F902="Repeatability",10*J902,"---")</f>
        <v>1.3815454017826601</v>
      </c>
      <c r="V902" s="22" t="str">
        <f>IF(AND(U902&gt;H902,U902&lt;&gt;"---"),"x","")</f>
        <v/>
      </c>
      <c r="W902" s="52">
        <v>42101</v>
      </c>
    </row>
    <row r="903" spans="1:23" ht="25.5" customHeight="1">
      <c r="A903" s="65" t="s">
        <v>142</v>
      </c>
      <c r="B903" s="8" t="s">
        <v>41</v>
      </c>
      <c r="C903" s="61"/>
      <c r="D903" s="10" t="s">
        <v>42</v>
      </c>
      <c r="E903" s="3" t="s">
        <v>22</v>
      </c>
      <c r="F903" s="42" t="s">
        <v>23</v>
      </c>
      <c r="G903" s="22" t="s">
        <v>4</v>
      </c>
      <c r="H903" s="37">
        <v>100.163040183357</v>
      </c>
      <c r="I903" s="3">
        <v>42</v>
      </c>
      <c r="J903" s="27">
        <v>0.65688390121238005</v>
      </c>
      <c r="K903" s="27" t="str">
        <f>IF(OR(LEFT(G903,3)="SRM", LEFT(G903,3)="IRM", LEFT(G903,3)="CRM"),"", IF((J903*100/H903)&gt;5,"x",""))</f>
        <v/>
      </c>
      <c r="L903" s="26">
        <f>2*J903</f>
        <v>1.3137678024247601</v>
      </c>
      <c r="M903" s="20"/>
      <c r="N903" s="20"/>
      <c r="O903" s="58">
        <f>IF(F903="Repeatability","---", SQRT(L903^2+(N903*H903*0.01)^2)+ABS(M903)*0.01*H903)</f>
        <v>1.3137678024247601</v>
      </c>
      <c r="P903" s="6">
        <f>IF(F903="Repeatability","---", O903*100/H903)</f>
        <v>1.3116293195771573</v>
      </c>
      <c r="Q903" s="31">
        <f>IF(F903="Repeatability", "n/a",IF(E903="MG_P_KG",6,IF(E903="G_P_100G",2,"n/a")))</f>
        <v>2</v>
      </c>
      <c r="R903" s="34">
        <f>IF(Q903="n/a","-",2*(H903*2^(1-0.5*LOG(H903/(10^Q903))))/100)</f>
        <v>4.0055393282864209</v>
      </c>
      <c r="S903" s="3">
        <f>IF(F903="Intermed. Precision","---",IF(LOG(J903/2)&lt;0,10^(TRUNC(LOG(J903/2))-1), 10^(TRUNC(LOG(J903/2)))))</f>
        <v>0.1</v>
      </c>
      <c r="T903" s="4">
        <f>2*SQRT(2)*J903</f>
        <v>1.8579482439981927</v>
      </c>
      <c r="U903" s="22" t="str">
        <f>IF(F903="Repeatability",10*J903,"---")</f>
        <v>---</v>
      </c>
      <c r="V903" s="22" t="str">
        <f>IF(AND(U903&gt;H903,U903&lt;&gt;"---"),"x","")</f>
        <v/>
      </c>
      <c r="W903" s="52">
        <v>42101</v>
      </c>
    </row>
    <row r="904" spans="1:23" ht="25.5" customHeight="1">
      <c r="A904" s="65" t="s">
        <v>52</v>
      </c>
      <c r="B904" s="8" t="s">
        <v>41</v>
      </c>
      <c r="C904" s="61"/>
      <c r="D904" s="10" t="s">
        <v>42</v>
      </c>
      <c r="E904" s="3" t="s">
        <v>22</v>
      </c>
      <c r="F904" s="19" t="s">
        <v>23</v>
      </c>
      <c r="G904" s="22" t="s">
        <v>4</v>
      </c>
      <c r="H904" s="37">
        <v>81.174502415243197</v>
      </c>
      <c r="I904" s="3">
        <v>37</v>
      </c>
      <c r="J904" s="27">
        <v>0.92582557894636597</v>
      </c>
      <c r="K904" s="27" t="str">
        <f>IF(OR(LEFT(G904,3)="SRM", LEFT(G904,3)="IRM", LEFT(G904,3)="CRM"),"", IF((J904*100/H904)&gt;5,"x",""))</f>
        <v/>
      </c>
      <c r="L904" s="26">
        <f>2*J904</f>
        <v>1.8516511578927319</v>
      </c>
      <c r="M904" s="20"/>
      <c r="N904" s="20"/>
      <c r="O904" s="58">
        <f>IF(F904="Repeatability","---", SQRT(L904^2+(N904*H904*0.01)^2)+ABS(M904)*0.01*H904)</f>
        <v>1.8516511578927319</v>
      </c>
      <c r="P904" s="6">
        <f>IF(F904="Repeatability","---", O904*100/H904)</f>
        <v>2.2810748483812366</v>
      </c>
      <c r="Q904" s="31">
        <f>IF(F904="Repeatability", "n/a",IF(E904="MG_P_KG",6,IF(E904="G_P_100G",2,"n/a")))</f>
        <v>2</v>
      </c>
      <c r="R904" s="34">
        <f>IF(Q904="n/a","-",2*(H904*2^(1-0.5*LOG(H904/(10^Q904))))/100)</f>
        <v>3.3505286038218123</v>
      </c>
      <c r="S904" s="3">
        <f>IF(F904="Intermed. Precision","---",IF(LOG(J904/2)&lt;0,10^(TRUNC(LOG(J904/2))-1), 10^(TRUNC(LOG(J904/2)))))</f>
        <v>0.1</v>
      </c>
      <c r="T904" s="4">
        <f>2*SQRT(2)*J904</f>
        <v>2.6186301802757468</v>
      </c>
      <c r="U904" s="22" t="str">
        <f>IF(F904="Repeatability",10*J904,"---")</f>
        <v>---</v>
      </c>
      <c r="V904" s="22" t="str">
        <f>IF(AND(U904&gt;H904,U904&lt;&gt;"---"),"x","")</f>
        <v/>
      </c>
      <c r="W904" s="52">
        <v>42101</v>
      </c>
    </row>
    <row r="905" spans="1:23" ht="25.5" customHeight="1">
      <c r="A905" s="65" t="s">
        <v>31</v>
      </c>
      <c r="B905" s="8" t="s">
        <v>41</v>
      </c>
      <c r="C905" s="61"/>
      <c r="D905" s="10" t="s">
        <v>42</v>
      </c>
      <c r="E905" s="3" t="s">
        <v>22</v>
      </c>
      <c r="F905" s="19" t="s">
        <v>23</v>
      </c>
      <c r="G905" s="22" t="s">
        <v>4</v>
      </c>
      <c r="H905" s="37">
        <v>4.8710000000000004</v>
      </c>
      <c r="I905" s="3">
        <v>28</v>
      </c>
      <c r="J905" s="27">
        <v>0.11</v>
      </c>
      <c r="K905" s="27" t="str">
        <f>IF(OR(LEFT(G905,3)="SRM", LEFT(G905,3)="IRM", LEFT(G905,3)="CRM"),"", IF((J905*100/H905)&gt;5,"x",""))</f>
        <v/>
      </c>
      <c r="L905" s="26">
        <f>2*J905</f>
        <v>0.22</v>
      </c>
      <c r="M905" s="20"/>
      <c r="N905" s="20"/>
      <c r="O905" s="58">
        <f>IF(F905="Repeatability","---", SQRT(L905^2+(N905*H905*0.01)^2)+ABS(M905)*0.01*H905)</f>
        <v>0.22</v>
      </c>
      <c r="P905" s="6">
        <f>IF(F905="Repeatability","---", O905*100/H905)</f>
        <v>4.5165263806199958</v>
      </c>
      <c r="Q905" s="31">
        <f>IF(F905="Repeatability", "n/a",IF(E905="MG_P_KG",6,IF(E905="G_P_100G",2,"n/a")))</f>
        <v>2</v>
      </c>
      <c r="R905" s="34">
        <f>IF(Q905="n/a","-",2*(H905*2^(1-0.5*LOG(H905/(10^Q905))))/100)</f>
        <v>0.30705153673247287</v>
      </c>
      <c r="S905" s="3">
        <f>IF(F905="Intermed. Precision","---",IF(LOG(J905/2)&lt;0,10^(TRUNC(LOG(J905/2))-1), 10^(TRUNC(LOG(J905/2)))))</f>
        <v>0.01</v>
      </c>
      <c r="T905" s="4">
        <f>2*SQRT(2)*J905</f>
        <v>0.31112698372208092</v>
      </c>
      <c r="U905" s="22" t="str">
        <f>IF(F905="Repeatability",10*J905,"---")</f>
        <v>---</v>
      </c>
      <c r="V905" s="22" t="str">
        <f>IF(AND(U905&gt;H905,U905&lt;&gt;"---"),"x","")</f>
        <v/>
      </c>
      <c r="W905" s="52">
        <v>42093</v>
      </c>
    </row>
    <row r="906" spans="1:23" ht="25.5" hidden="1" customHeight="1">
      <c r="A906" s="65" t="s">
        <v>142</v>
      </c>
      <c r="B906" s="8" t="s">
        <v>41</v>
      </c>
      <c r="C906" s="61"/>
      <c r="D906" s="10" t="s">
        <v>42</v>
      </c>
      <c r="E906" s="3" t="s">
        <v>22</v>
      </c>
      <c r="F906" s="42" t="s">
        <v>24</v>
      </c>
      <c r="G906" s="22" t="s">
        <v>25</v>
      </c>
      <c r="H906" s="37">
        <v>99.763010676666696</v>
      </c>
      <c r="I906" s="3">
        <v>27</v>
      </c>
      <c r="J906" s="27">
        <v>0.18376091064521699</v>
      </c>
      <c r="K906" s="27" t="str">
        <f>IF(OR(LEFT(G906,3)="SRM", LEFT(G906,3)="IRM", LEFT(G906,3)="CRM"),"", IF((J906*100/H906)&gt;5,"x",""))</f>
        <v/>
      </c>
      <c r="L906" s="26">
        <f>2*J906</f>
        <v>0.36752182129043398</v>
      </c>
      <c r="M906" s="20"/>
      <c r="N906" s="20"/>
      <c r="O906" s="58" t="str">
        <f>IF(F906="Repeatability","---", SQRT(L906^2+(N906*H906*0.01)^2)+ABS(M906)*0.01*H906)</f>
        <v>---</v>
      </c>
      <c r="P906" s="6" t="str">
        <f>IF(F906="Repeatability","---", O906*100/H906)</f>
        <v>---</v>
      </c>
      <c r="Q906" s="31" t="str">
        <f>IF(F906="Repeatability", "n/a",IF(E906="MG_P_KG",6,IF(E906="G_P_100G",2,"n/a")))</f>
        <v>n/a</v>
      </c>
      <c r="R906" s="34" t="str">
        <f>IF(Q906="n/a","-",2*(H906*2^(1-0.5*LOG(H906/(10^Q906))))/100)</f>
        <v>-</v>
      </c>
      <c r="S906" s="3">
        <f>IF(F906="Intermed. Precision","---",IF(LOG(J906/2)&lt;0,10^(TRUNC(LOG(J906/2))-1), 10^(TRUNC(LOG(J906/2)))))</f>
        <v>0.01</v>
      </c>
      <c r="T906" s="4">
        <f>2*SQRT(2)*J906</f>
        <v>0.51975434413699273</v>
      </c>
      <c r="U906" s="22">
        <f>IF(F906="Repeatability",10*J906,"---")</f>
        <v>1.8376091064521698</v>
      </c>
      <c r="V906" s="22" t="str">
        <f>IF(AND(U906&gt;H906,U906&lt;&gt;"---"),"x","")</f>
        <v/>
      </c>
      <c r="W906" s="52">
        <v>42101</v>
      </c>
    </row>
    <row r="907" spans="1:23" ht="25.5" hidden="1" customHeight="1">
      <c r="A907" s="65" t="s">
        <v>52</v>
      </c>
      <c r="B907" s="8" t="s">
        <v>41</v>
      </c>
      <c r="C907" s="61"/>
      <c r="D907" s="10" t="s">
        <v>42</v>
      </c>
      <c r="E907" s="3" t="s">
        <v>22</v>
      </c>
      <c r="F907" s="42" t="s">
        <v>24</v>
      </c>
      <c r="G907" s="22" t="s">
        <v>25</v>
      </c>
      <c r="H907" s="37">
        <v>82.573105048961494</v>
      </c>
      <c r="I907" s="3">
        <v>26</v>
      </c>
      <c r="J907" s="27">
        <v>0.200215841504367</v>
      </c>
      <c r="K907" s="27" t="str">
        <f>IF(OR(LEFT(G907,3)="SRM", LEFT(G907,3)="IRM", LEFT(G907,3)="CRM"),"", IF((J907*100/H907)&gt;5,"x",""))</f>
        <v/>
      </c>
      <c r="L907" s="26">
        <f>2*J907</f>
        <v>0.400431683008734</v>
      </c>
      <c r="M907" s="20"/>
      <c r="N907" s="20"/>
      <c r="O907" s="58" t="str">
        <f>IF(F907="Repeatability","---", SQRT(L907^2+(N907*H907*0.01)^2)+ABS(M907)*0.01*H907)</f>
        <v>---</v>
      </c>
      <c r="P907" s="6" t="str">
        <f>IF(F907="Repeatability","---", O907*100/H907)</f>
        <v>---</v>
      </c>
      <c r="Q907" s="31" t="str">
        <f>IF(F907="Repeatability", "n/a",IF(E907="MG_P_KG",6,IF(E907="G_P_100G",2,"n/a")))</f>
        <v>n/a</v>
      </c>
      <c r="R907" s="34" t="str">
        <f>IF(Q907="n/a","-",2*(H907*2^(1-0.5*LOG(H907/(10^Q907))))/100)</f>
        <v>-</v>
      </c>
      <c r="S907" s="3">
        <f>IF(F907="Intermed. Precision","---",IF(LOG(J907/2)&lt;0,10^(TRUNC(LOG(J907/2))-1), 10^(TRUNC(LOG(J907/2)))))</f>
        <v>0.1</v>
      </c>
      <c r="T907" s="4">
        <f>2*SQRT(2)*J907</f>
        <v>0.56629591691483572</v>
      </c>
      <c r="U907" s="22">
        <f>IF(F907="Repeatability",10*J907,"---")</f>
        <v>2.0021584150436702</v>
      </c>
      <c r="V907" s="22" t="str">
        <f>IF(AND(U907&gt;H907,U907&lt;&gt;"---"),"x","")</f>
        <v/>
      </c>
      <c r="W907" s="52">
        <v>42101</v>
      </c>
    </row>
    <row r="908" spans="1:23" ht="25.5" customHeight="1">
      <c r="A908" s="65" t="s">
        <v>34</v>
      </c>
      <c r="B908" s="8" t="s">
        <v>41</v>
      </c>
      <c r="C908" s="61"/>
      <c r="D908" s="10" t="s">
        <v>42</v>
      </c>
      <c r="E908" s="3" t="s">
        <v>22</v>
      </c>
      <c r="F908" s="42" t="s">
        <v>23</v>
      </c>
      <c r="G908" s="22" t="s">
        <v>4</v>
      </c>
      <c r="H908" s="37">
        <v>54.186767837869603</v>
      </c>
      <c r="I908" s="3">
        <v>23</v>
      </c>
      <c r="J908" s="27">
        <v>0.31170273489938499</v>
      </c>
      <c r="K908" s="27" t="str">
        <f>IF(OR(LEFT(G908,3)="SRM", LEFT(G908,3)="IRM", LEFT(G908,3)="CRM"),"", IF((J908*100/H908)&gt;5,"x",""))</f>
        <v/>
      </c>
      <c r="L908" s="26">
        <f>2*J908</f>
        <v>0.62340546979876998</v>
      </c>
      <c r="M908" s="20"/>
      <c r="N908" s="20"/>
      <c r="O908" s="58">
        <f>IF(F908="Repeatability","---", SQRT(L908^2+(N908*H908*0.01)^2)+ABS(M908)*0.01*H908)</f>
        <v>0.62340546979876998</v>
      </c>
      <c r="P908" s="6">
        <f>IF(F908="Repeatability","---", O908*100/H908)</f>
        <v>1.1504754660105221</v>
      </c>
      <c r="Q908" s="31">
        <f>IF(F908="Repeatability", "n/a",IF(E908="MG_P_KG",6,IF(E908="G_P_100G",2,"n/a")))</f>
        <v>2</v>
      </c>
      <c r="R908" s="34">
        <f>IF(Q908="n/a","-",2*(H908*2^(1-0.5*LOG(H908/(10^Q908))))/100)</f>
        <v>2.3768747411829154</v>
      </c>
      <c r="S908" s="3">
        <f>IF(F908="Intermed. Precision","---",IF(LOG(J908/2)&lt;0,10^(TRUNC(LOG(J908/2))-1), 10^(TRUNC(LOG(J908/2)))))</f>
        <v>0.1</v>
      </c>
      <c r="T908" s="4">
        <f>2*SQRT(2)*J908</f>
        <v>0.88162847024699142</v>
      </c>
      <c r="U908" s="22" t="str">
        <f>IF(F908="Repeatability",10*J908,"---")</f>
        <v>---</v>
      </c>
      <c r="V908" s="22" t="str">
        <f>IF(AND(U908&gt;H908,U908&lt;&gt;"---"),"x","")</f>
        <v/>
      </c>
      <c r="W908" s="52">
        <v>42101</v>
      </c>
    </row>
    <row r="909" spans="1:23" ht="25.5" customHeight="1">
      <c r="A909" s="65" t="s">
        <v>69</v>
      </c>
      <c r="B909" s="8" t="s">
        <v>41</v>
      </c>
      <c r="C909" s="61"/>
      <c r="D909" s="10" t="s">
        <v>42</v>
      </c>
      <c r="E909" s="3" t="s">
        <v>22</v>
      </c>
      <c r="F909" s="42" t="s">
        <v>23</v>
      </c>
      <c r="G909" s="22" t="s">
        <v>4</v>
      </c>
      <c r="H909" s="37">
        <v>58.3509752731905</v>
      </c>
      <c r="I909" s="3">
        <v>21</v>
      </c>
      <c r="J909" s="27">
        <v>0.31607407604086202</v>
      </c>
      <c r="K909" s="27" t="str">
        <f>IF(OR(LEFT(G909,3)="SRM", LEFT(G909,3)="IRM", LEFT(G909,3)="CRM"),"", IF((J909*100/H909)&gt;5,"x",""))</f>
        <v/>
      </c>
      <c r="L909" s="26">
        <f>2*J909</f>
        <v>0.63214815208172404</v>
      </c>
      <c r="M909" s="20"/>
      <c r="N909" s="20"/>
      <c r="O909" s="58">
        <f>IF(F909="Repeatability","---", SQRT(L909^2+(N909*H909*0.01)^2)+ABS(M909)*0.01*H909)</f>
        <v>0.63214815208172404</v>
      </c>
      <c r="P909" s="6">
        <f>IF(F909="Repeatability","---", O909*100/H909)</f>
        <v>1.0833549038762442</v>
      </c>
      <c r="Q909" s="31">
        <f>IF(F909="Repeatability", "n/a",IF(E909="MG_P_KG",6,IF(E909="G_P_100G",2,"n/a")))</f>
        <v>2</v>
      </c>
      <c r="R909" s="34">
        <f>IF(Q909="n/a","-",2*(H909*2^(1-0.5*LOG(H909/(10^Q909))))/100)</f>
        <v>2.531170366421934</v>
      </c>
      <c r="S909" s="3">
        <f>IF(F909="Intermed. Precision","---",IF(LOG(J909/2)&lt;0,10^(TRUNC(LOG(J909/2))-1), 10^(TRUNC(LOG(J909/2)))))</f>
        <v>0.1</v>
      </c>
      <c r="T909" s="4">
        <f>2*SQRT(2)*J909</f>
        <v>0.89399249010306403</v>
      </c>
      <c r="U909" s="22" t="str">
        <f>IF(F909="Repeatability",10*J909,"---")</f>
        <v>---</v>
      </c>
      <c r="V909" s="22" t="str">
        <f>IF(AND(U909&gt;H909,U909&lt;&gt;"---"),"x","")</f>
        <v/>
      </c>
      <c r="W909" s="52">
        <v>42101</v>
      </c>
    </row>
    <row r="910" spans="1:23" ht="25.5" hidden="1" customHeight="1">
      <c r="A910" s="65" t="s">
        <v>34</v>
      </c>
      <c r="B910" s="8" t="s">
        <v>41</v>
      </c>
      <c r="C910" s="61"/>
      <c r="D910" s="10" t="s">
        <v>42</v>
      </c>
      <c r="E910" s="3" t="s">
        <v>22</v>
      </c>
      <c r="F910" s="42" t="s">
        <v>24</v>
      </c>
      <c r="G910" s="22" t="s">
        <v>25</v>
      </c>
      <c r="H910" s="37">
        <v>55.133409828692301</v>
      </c>
      <c r="I910" s="3">
        <v>13</v>
      </c>
      <c r="J910" s="27">
        <v>9.2123736746570803E-2</v>
      </c>
      <c r="K910" s="27" t="str">
        <f>IF(OR(LEFT(G910,3)="SRM", LEFT(G910,3)="IRM", LEFT(G910,3)="CRM"),"", IF((J910*100/H910)&gt;5,"x",""))</f>
        <v/>
      </c>
      <c r="L910" s="26">
        <f>2*J910</f>
        <v>0.18424747349314161</v>
      </c>
      <c r="M910" s="20"/>
      <c r="N910" s="20"/>
      <c r="O910" s="58" t="str">
        <f>IF(F910="Repeatability","---", SQRT(L910^2+(N910*H910*0.01)^2)+ABS(M910)*0.01*H910)</f>
        <v>---</v>
      </c>
      <c r="P910" s="6" t="str">
        <f>IF(F910="Repeatability","---", O910*100/H910)</f>
        <v>---</v>
      </c>
      <c r="Q910" s="31" t="str">
        <f>IF(F910="Repeatability", "n/a",IF(E910="MG_P_KG",6,IF(E910="G_P_100G",2,"n/a")))</f>
        <v>n/a</v>
      </c>
      <c r="R910" s="34" t="str">
        <f>IF(Q910="n/a","-",2*(H910*2^(1-0.5*LOG(H910/(10^Q910))))/100)</f>
        <v>-</v>
      </c>
      <c r="S910" s="3">
        <f>IF(F910="Intermed. Precision","---",IF(LOG(J910/2)&lt;0,10^(TRUNC(LOG(J910/2))-1), 10^(TRUNC(LOG(J910/2)))))</f>
        <v>0.01</v>
      </c>
      <c r="T910" s="4">
        <f>2*SQRT(2)*J910</f>
        <v>0.26056527584697819</v>
      </c>
      <c r="U910" s="22">
        <f>IF(F910="Repeatability",10*J910,"---")</f>
        <v>0.92123736746570806</v>
      </c>
      <c r="V910" s="22" t="str">
        <f>IF(AND(U910&gt;H910,U910&lt;&gt;"---"),"x","")</f>
        <v/>
      </c>
      <c r="W910" s="52">
        <v>42101</v>
      </c>
    </row>
    <row r="911" spans="1:23" ht="25.5" customHeight="1">
      <c r="A911" s="65" t="s">
        <v>83</v>
      </c>
      <c r="B911" s="8" t="s">
        <v>194</v>
      </c>
      <c r="C911" s="61"/>
      <c r="D911" s="10" t="s">
        <v>195</v>
      </c>
      <c r="E911" s="3" t="s">
        <v>22</v>
      </c>
      <c r="F911" s="19" t="s">
        <v>23</v>
      </c>
      <c r="G911" s="22" t="s">
        <v>4</v>
      </c>
      <c r="H911" s="37">
        <v>15.6438706846</v>
      </c>
      <c r="I911" s="3">
        <v>20</v>
      </c>
      <c r="J911" s="27">
        <v>0.32154542574028699</v>
      </c>
      <c r="K911" s="27" t="str">
        <f>IF(OR(LEFT(G911,3)="SRM", LEFT(G911,3)="IRM", LEFT(G911,3)="CRM"),"", IF((J911*100/H911)&gt;5,"x",""))</f>
        <v/>
      </c>
      <c r="L911" s="26">
        <f>2*J911</f>
        <v>0.64309085148057399</v>
      </c>
      <c r="M911" s="20"/>
      <c r="N911" s="20"/>
      <c r="O911" s="58">
        <f>IF(F911="Repeatability","---", SQRT(L911^2+(N911*H911*0.01)^2)+ABS(M911)*0.01*H911)</f>
        <v>0.64309085148057399</v>
      </c>
      <c r="P911" s="6">
        <f>IF(F911="Repeatability","---", O911*100/H911)</f>
        <v>4.1108167182284348</v>
      </c>
      <c r="Q911" s="31">
        <f>IF(F911="Repeatability", "n/a",IF(E911="MG_P_KG",6,IF(E911="G_P_100G",2,"n/a")))</f>
        <v>2</v>
      </c>
      <c r="R911" s="34">
        <f>IF(Q911="n/a","-",2*(H911*2^(1-0.5*LOG(H911/(10^Q911))))/100)</f>
        <v>0.82730850119074073</v>
      </c>
      <c r="S911" s="3">
        <f>IF(F911="Intermed. Precision","---",IF(LOG(J911/2)&lt;0,10^(TRUNC(LOG(J911/2))-1), 10^(TRUNC(LOG(J911/2)))))</f>
        <v>0.1</v>
      </c>
      <c r="T911" s="4">
        <f>2*SQRT(2)*J911</f>
        <v>0.90946780400188953</v>
      </c>
      <c r="U911" s="22" t="str">
        <f>IF(F911="Repeatability",10*J911,"---")</f>
        <v>---</v>
      </c>
      <c r="V911" s="22" t="str">
        <f>IF(AND(U911&gt;H911,U911&lt;&gt;"---"),"x","")</f>
        <v/>
      </c>
      <c r="W911" s="52">
        <v>42101</v>
      </c>
    </row>
    <row r="912" spans="1:23" ht="25.5" customHeight="1">
      <c r="A912" s="65" t="s">
        <v>73</v>
      </c>
      <c r="B912" s="8" t="s">
        <v>194</v>
      </c>
      <c r="C912" s="61"/>
      <c r="D912" s="10" t="s">
        <v>195</v>
      </c>
      <c r="E912" s="3" t="s">
        <v>22</v>
      </c>
      <c r="F912" s="19" t="s">
        <v>23</v>
      </c>
      <c r="G912" s="22" t="s">
        <v>4</v>
      </c>
      <c r="H912" s="37">
        <v>2.7508864058181799</v>
      </c>
      <c r="I912" s="3">
        <v>11</v>
      </c>
      <c r="J912" s="27">
        <v>9.2979262747396901E-2</v>
      </c>
      <c r="K912" s="27" t="str">
        <f>IF(OR(LEFT(G912,3)="SRM", LEFT(G912,3)="IRM", LEFT(G912,3)="CRM"),"", IF((J912*100/H912)&gt;5,"x",""))</f>
        <v/>
      </c>
      <c r="L912" s="26">
        <f>2*J912</f>
        <v>0.1859585254947938</v>
      </c>
      <c r="M912" s="20"/>
      <c r="N912" s="20"/>
      <c r="O912" s="58">
        <f>IF(F912="Repeatability","---", SQRT(L912^2+(N912*H912*0.01)^2)+ABS(M912)*0.01*H912)</f>
        <v>0.1859585254947938</v>
      </c>
      <c r="P912" s="6">
        <f>IF(F912="Repeatability","---", O912*100/H912)</f>
        <v>6.7599492694968362</v>
      </c>
      <c r="Q912" s="31">
        <f>IF(F912="Repeatability", "n/a",IF(E912="MG_P_KG",6,IF(E912="G_P_100G",2,"n/a")))</f>
        <v>2</v>
      </c>
      <c r="R912" s="34">
        <f>IF(Q912="n/a","-",2*(H912*2^(1-0.5*LOG(H912/(10^Q912))))/100)</f>
        <v>0.18897981438985365</v>
      </c>
      <c r="S912" s="3">
        <f>IF(F912="Intermed. Precision","---",IF(LOG(J912/2)&lt;0,10^(TRUNC(LOG(J912/2))-1), 10^(TRUNC(LOG(J912/2)))))</f>
        <v>0.01</v>
      </c>
      <c r="T912" s="4">
        <f>2*SQRT(2)*J912</f>
        <v>0.26298506879364036</v>
      </c>
      <c r="U912" s="22" t="str">
        <f>IF(F912="Repeatability",10*J912,"---")</f>
        <v>---</v>
      </c>
      <c r="V912" s="22" t="str">
        <f>IF(AND(U912&gt;H912,U912&lt;&gt;"---"),"x","")</f>
        <v/>
      </c>
      <c r="W912" s="52">
        <v>42101</v>
      </c>
    </row>
    <row r="913" spans="1:23" ht="25.5" customHeight="1">
      <c r="A913" s="65" t="s">
        <v>64</v>
      </c>
      <c r="B913" s="8" t="s">
        <v>194</v>
      </c>
      <c r="C913" s="61"/>
      <c r="D913" s="10" t="s">
        <v>195</v>
      </c>
      <c r="E913" s="3" t="s">
        <v>22</v>
      </c>
      <c r="F913" s="19" t="s">
        <v>23</v>
      </c>
      <c r="G913" s="22" t="s">
        <v>4</v>
      </c>
      <c r="H913" s="37">
        <v>0.80617748672727296</v>
      </c>
      <c r="I913" s="3">
        <v>11</v>
      </c>
      <c r="J913" s="27">
        <v>2.5332077882644199E-2</v>
      </c>
      <c r="K913" s="27" t="str">
        <f>IF(OR(LEFT(G913,3)="SRM", LEFT(G913,3)="IRM", LEFT(G913,3)="CRM"),"", IF((J913*100/H913)&gt;5,"x",""))</f>
        <v/>
      </c>
      <c r="L913" s="26">
        <f>2*J913</f>
        <v>5.0664155765288398E-2</v>
      </c>
      <c r="M913" s="20"/>
      <c r="N913" s="20"/>
      <c r="O913" s="58">
        <f>IF(F913="Repeatability","---", SQRT(L913^2+(N913*H913*0.01)^2)+ABS(M913)*0.01*H913)</f>
        <v>5.0664155765288398E-2</v>
      </c>
      <c r="P913" s="6">
        <f>IF(F913="Repeatability","---", O913*100/H913)</f>
        <v>6.2844915169936897</v>
      </c>
      <c r="Q913" s="31">
        <f>IF(F913="Repeatability", "n/a",IF(E913="MG_P_KG",6,IF(E913="G_P_100G",2,"n/a")))</f>
        <v>2</v>
      </c>
      <c r="R913" s="34">
        <f>IF(Q913="n/a","-",2*(H913*2^(1-0.5*LOG(H913/(10^Q913))))/100)</f>
        <v>6.6619940582157297E-2</v>
      </c>
      <c r="S913" s="3">
        <f>IF(F913="Intermed. Precision","---",IF(LOG(J913/2)&lt;0,10^(TRUNC(LOG(J913/2))-1), 10^(TRUNC(LOG(J913/2)))))</f>
        <v>0.01</v>
      </c>
      <c r="T913" s="4">
        <f>2*SQRT(2)*J913</f>
        <v>7.1649936209453896E-2</v>
      </c>
      <c r="U913" s="22" t="str">
        <f>IF(F913="Repeatability",10*J913,"---")</f>
        <v>---</v>
      </c>
      <c r="V913" s="22" t="str">
        <f>IF(AND(U913&gt;H913,U913&lt;&gt;"---"),"x","")</f>
        <v/>
      </c>
      <c r="W913" s="52">
        <v>42101</v>
      </c>
    </row>
    <row r="914" spans="1:23" ht="25.5" hidden="1" customHeight="1">
      <c r="A914" s="65" t="s">
        <v>83</v>
      </c>
      <c r="B914" s="8" t="s">
        <v>194</v>
      </c>
      <c r="C914" s="61"/>
      <c r="D914" s="10" t="s">
        <v>195</v>
      </c>
      <c r="E914" s="3" t="s">
        <v>22</v>
      </c>
      <c r="F914" s="19" t="s">
        <v>24</v>
      </c>
      <c r="G914" s="22" t="s">
        <v>25</v>
      </c>
      <c r="H914" s="37">
        <v>15.349200747181801</v>
      </c>
      <c r="I914" s="3">
        <v>11</v>
      </c>
      <c r="J914" s="27">
        <v>0.386037293701541</v>
      </c>
      <c r="K914" s="27" t="str">
        <f>IF(OR(LEFT(G914,3)="SRM", LEFT(G914,3)="IRM", LEFT(G914,3)="CRM"),"", IF((J914*100/H914)&gt;5,"x",""))</f>
        <v/>
      </c>
      <c r="L914" s="26">
        <f>2*J914</f>
        <v>0.77207458740308199</v>
      </c>
      <c r="M914" s="20"/>
      <c r="N914" s="20"/>
      <c r="O914" s="58" t="str">
        <f>IF(F914="Repeatability","---", SQRT(L914^2+(N914*H914*0.01)^2)+ABS(M914)*0.01*H914)</f>
        <v>---</v>
      </c>
      <c r="P914" s="6" t="str">
        <f>IF(F914="Repeatability","---", O914*100/H914)</f>
        <v>---</v>
      </c>
      <c r="Q914" s="31" t="str">
        <f>IF(F914="Repeatability", "n/a",IF(E914="MG_P_KG",6,IF(E914="G_P_100G",2,"n/a")))</f>
        <v>n/a</v>
      </c>
      <c r="R914" s="34" t="str">
        <f>IF(Q914="n/a","-",2*(H914*2^(1-0.5*LOG(H914/(10^Q914))))/100)</f>
        <v>-</v>
      </c>
      <c r="S914" s="3">
        <f>IF(F914="Intermed. Precision","---",IF(LOG(J914/2)&lt;0,10^(TRUNC(LOG(J914/2))-1), 10^(TRUNC(LOG(J914/2)))))</f>
        <v>0.1</v>
      </c>
      <c r="T914" s="4">
        <f>2*SQRT(2)*J914</f>
        <v>1.0918783526690501</v>
      </c>
      <c r="U914" s="22">
        <f>IF(F914="Repeatability",10*J914,"---")</f>
        <v>3.8603729370154101</v>
      </c>
      <c r="V914" s="22" t="str">
        <f>IF(AND(U914&gt;H914,U914&lt;&gt;"---"),"x","")</f>
        <v/>
      </c>
      <c r="W914" s="52">
        <v>42101</v>
      </c>
    </row>
    <row r="915" spans="1:23" ht="25.5" hidden="1" customHeight="1">
      <c r="A915" s="65" t="s">
        <v>73</v>
      </c>
      <c r="B915" s="8" t="s">
        <v>194</v>
      </c>
      <c r="C915" s="61"/>
      <c r="D915" s="10" t="s">
        <v>195</v>
      </c>
      <c r="E915" s="3" t="s">
        <v>22</v>
      </c>
      <c r="F915" s="19" t="s">
        <v>24</v>
      </c>
      <c r="G915" s="22" t="s">
        <v>25</v>
      </c>
      <c r="H915" s="37">
        <v>2.7227971910000002</v>
      </c>
      <c r="I915" s="3">
        <v>8</v>
      </c>
      <c r="J915" s="27">
        <v>6.8845437006273297E-2</v>
      </c>
      <c r="K915" s="27" t="str">
        <f>IF(OR(LEFT(G915,3)="SRM", LEFT(G915,3)="IRM", LEFT(G915,3)="CRM"),"", IF((J915*100/H915)&gt;5,"x",""))</f>
        <v/>
      </c>
      <c r="L915" s="26">
        <f>2*J915</f>
        <v>0.13769087401254659</v>
      </c>
      <c r="M915" s="20"/>
      <c r="N915" s="20"/>
      <c r="O915" s="58" t="str">
        <f>IF(F915="Repeatability","---", SQRT(L915^2+(N915*H915*0.01)^2)+ABS(M915)*0.01*H915)</f>
        <v>---</v>
      </c>
      <c r="P915" s="6" t="str">
        <f>IF(F915="Repeatability","---", O915*100/H915)</f>
        <v>---</v>
      </c>
      <c r="Q915" s="31" t="str">
        <f>IF(F915="Repeatability", "n/a",IF(E915="MG_P_KG",6,IF(E915="G_P_100G",2,"n/a")))</f>
        <v>n/a</v>
      </c>
      <c r="R915" s="34" t="str">
        <f>IF(Q915="n/a","-",2*(H915*2^(1-0.5*LOG(H915/(10^Q915))))/100)</f>
        <v>-</v>
      </c>
      <c r="S915" s="3">
        <f>IF(F915="Intermed. Precision","---",IF(LOG(J915/2)&lt;0,10^(TRUNC(LOG(J915/2))-1), 10^(TRUNC(LOG(J915/2)))))</f>
        <v>0.01</v>
      </c>
      <c r="T915" s="4">
        <f>2*SQRT(2)*J915</f>
        <v>0.19472430144354855</v>
      </c>
      <c r="U915" s="22">
        <f>IF(F915="Repeatability",10*J915,"---")</f>
        <v>0.68845437006273302</v>
      </c>
      <c r="V915" s="22" t="str">
        <f>IF(AND(U915&gt;H915,U915&lt;&gt;"---"),"x","")</f>
        <v/>
      </c>
      <c r="W915" s="52">
        <v>42101</v>
      </c>
    </row>
    <row r="916" spans="1:23" ht="25.5" hidden="1" customHeight="1">
      <c r="A916" s="65" t="s">
        <v>76</v>
      </c>
      <c r="B916" s="8" t="s">
        <v>194</v>
      </c>
      <c r="C916" s="61"/>
      <c r="D916" s="10" t="s">
        <v>195</v>
      </c>
      <c r="E916" s="3" t="s">
        <v>22</v>
      </c>
      <c r="F916" s="42" t="s">
        <v>24</v>
      </c>
      <c r="G916" s="22" t="s">
        <v>25</v>
      </c>
      <c r="H916" s="37">
        <v>5.3475767561250001</v>
      </c>
      <c r="I916" s="3">
        <v>8</v>
      </c>
      <c r="J916" s="27">
        <v>5.9175333234801702E-2</v>
      </c>
      <c r="K916" s="27" t="str">
        <f>IF(OR(LEFT(G916,3)="SRM", LEFT(G916,3)="IRM", LEFT(G916,3)="CRM"),"", IF((J916*100/H916)&gt;5,"x",""))</f>
        <v/>
      </c>
      <c r="L916" s="26">
        <f>2*J916</f>
        <v>0.1183506664696034</v>
      </c>
      <c r="M916" s="20"/>
      <c r="N916" s="20"/>
      <c r="O916" s="58" t="str">
        <f>IF(F916="Repeatability","---", SQRT(L916^2+(N916*H916*0.01)^2)+ABS(M916)*0.01*H916)</f>
        <v>---</v>
      </c>
      <c r="P916" s="6" t="str">
        <f>IF(F916="Repeatability","---", O916*100/H916)</f>
        <v>---</v>
      </c>
      <c r="Q916" s="31" t="str">
        <f>IF(F916="Repeatability", "n/a",IF(E916="MG_P_KG",6,IF(E916="G_P_100G",2,"n/a")))</f>
        <v>n/a</v>
      </c>
      <c r="R916" s="34" t="str">
        <f>IF(Q916="n/a","-",2*(H916*2^(1-0.5*LOG(H916/(10^Q916))))/100)</f>
        <v>-</v>
      </c>
      <c r="S916" s="3">
        <f>IF(F916="Intermed. Precision","---",IF(LOG(J916/2)&lt;0,10^(TRUNC(LOG(J916/2))-1), 10^(TRUNC(LOG(J916/2)))))</f>
        <v>0.01</v>
      </c>
      <c r="T916" s="4">
        <f>2*SQRT(2)*J916</f>
        <v>0.16737311763720786</v>
      </c>
      <c r="U916" s="22">
        <f>IF(F916="Repeatability",10*J916,"---")</f>
        <v>0.59175333234801708</v>
      </c>
      <c r="V916" s="22" t="str">
        <f>IF(AND(U916&gt;H916,U916&lt;&gt;"---"),"x","")</f>
        <v/>
      </c>
      <c r="W916" s="52">
        <v>42101</v>
      </c>
    </row>
    <row r="917" spans="1:23" ht="25.5" customHeight="1">
      <c r="A917" s="65" t="s">
        <v>71</v>
      </c>
      <c r="B917" s="8" t="s">
        <v>194</v>
      </c>
      <c r="C917" s="61"/>
      <c r="D917" s="10" t="s">
        <v>195</v>
      </c>
      <c r="E917" s="3" t="s">
        <v>22</v>
      </c>
      <c r="F917" s="19" t="s">
        <v>23</v>
      </c>
      <c r="G917" s="22" t="s">
        <v>4</v>
      </c>
      <c r="H917" s="37">
        <v>3.2511565771428601</v>
      </c>
      <c r="I917" s="3">
        <v>7</v>
      </c>
      <c r="J917" s="27">
        <v>9.1912292127260403E-2</v>
      </c>
      <c r="K917" s="27" t="str">
        <f>IF(OR(LEFT(G917,3)="SRM", LEFT(G917,3)="IRM", LEFT(G917,3)="CRM"),"", IF((J917*100/H917)&gt;5,"x",""))</f>
        <v/>
      </c>
      <c r="L917" s="26">
        <f>2*J917</f>
        <v>0.18382458425452081</v>
      </c>
      <c r="M917" s="20"/>
      <c r="N917" s="20"/>
      <c r="O917" s="58">
        <f>IF(F917="Repeatability","---", SQRT(L917^2+(N917*H917*0.01)^2)+ABS(M917)*0.01*H917)</f>
        <v>0.18382458425452081</v>
      </c>
      <c r="P917" s="6">
        <f>IF(F917="Repeatability","---", O917*100/H917)</f>
        <v>5.6541289197479134</v>
      </c>
      <c r="Q917" s="31">
        <f>IF(F917="Repeatability", "n/a",IF(E917="MG_P_KG",6,IF(E917="G_P_100G",2,"n/a")))</f>
        <v>2</v>
      </c>
      <c r="R917" s="34">
        <f>IF(Q917="n/a","-",2*(H917*2^(1-0.5*LOG(H917/(10^Q917))))/100)</f>
        <v>0.21780030898304836</v>
      </c>
      <c r="S917" s="3">
        <f>IF(F917="Intermed. Precision","---",IF(LOG(J917/2)&lt;0,10^(TRUNC(LOG(J917/2))-1), 10^(TRUNC(LOG(J917/2)))))</f>
        <v>0.01</v>
      </c>
      <c r="T917" s="4">
        <f>2*SQRT(2)*J917</f>
        <v>0.25996722015033902</v>
      </c>
      <c r="U917" s="22" t="str">
        <f>IF(F917="Repeatability",10*J917,"---")</f>
        <v>---</v>
      </c>
      <c r="V917" s="22" t="str">
        <f>IF(AND(U917&gt;H917,U917&lt;&gt;"---"),"x","")</f>
        <v/>
      </c>
      <c r="W917" s="52">
        <v>42101</v>
      </c>
    </row>
    <row r="918" spans="1:23" ht="25.5" hidden="1" customHeight="1">
      <c r="A918" s="65" t="s">
        <v>64</v>
      </c>
      <c r="B918" s="8" t="s">
        <v>194</v>
      </c>
      <c r="C918" s="61"/>
      <c r="D918" s="10" t="s">
        <v>195</v>
      </c>
      <c r="E918" s="3" t="s">
        <v>22</v>
      </c>
      <c r="F918" s="42" t="s">
        <v>24</v>
      </c>
      <c r="G918" s="22" t="s">
        <v>25</v>
      </c>
      <c r="H918" s="37">
        <v>4.7819211512857098</v>
      </c>
      <c r="I918" s="3">
        <v>7</v>
      </c>
      <c r="J918" s="27">
        <v>8.8767536296245494E-2</v>
      </c>
      <c r="K918" s="27" t="str">
        <f>IF(OR(LEFT(G918,3)="SRM", LEFT(G918,3)="IRM", LEFT(G918,3)="CRM"),"", IF((J918*100/H918)&gt;5,"x",""))</f>
        <v/>
      </c>
      <c r="L918" s="26">
        <f>2*J918</f>
        <v>0.17753507259249099</v>
      </c>
      <c r="M918" s="20"/>
      <c r="N918" s="20"/>
      <c r="O918" s="58" t="str">
        <f>IF(F918="Repeatability","---", SQRT(L918^2+(N918*H918*0.01)^2)+ABS(M918)*0.01*H918)</f>
        <v>---</v>
      </c>
      <c r="P918" s="6" t="str">
        <f>IF(F918="Repeatability","---", O918*100/H918)</f>
        <v>---</v>
      </c>
      <c r="Q918" s="31" t="str">
        <f>IF(F918="Repeatability", "n/a",IF(E918="MG_P_KG",6,IF(E918="G_P_100G",2,"n/a")))</f>
        <v>n/a</v>
      </c>
      <c r="R918" s="34" t="str">
        <f>IF(Q918="n/a","-",2*(H918*2^(1-0.5*LOG(H918/(10^Q918))))/100)</f>
        <v>-</v>
      </c>
      <c r="S918" s="3">
        <f>IF(F918="Intermed. Precision","---",IF(LOG(J918/2)&lt;0,10^(TRUNC(LOG(J918/2))-1), 10^(TRUNC(LOG(J918/2)))))</f>
        <v>0.01</v>
      </c>
      <c r="T918" s="4">
        <f>2*SQRT(2)*J918</f>
        <v>0.25107250745719273</v>
      </c>
      <c r="U918" s="22">
        <f>IF(F918="Repeatability",10*J918,"---")</f>
        <v>0.88767536296245497</v>
      </c>
      <c r="V918" s="22" t="str">
        <f>IF(AND(U918&gt;H918,U918&lt;&gt;"---"),"x","")</f>
        <v/>
      </c>
      <c r="W918" s="52">
        <v>42101</v>
      </c>
    </row>
    <row r="919" spans="1:23" ht="25.5" customHeight="1">
      <c r="A919" s="65" t="s">
        <v>26</v>
      </c>
      <c r="B919" s="8" t="s">
        <v>196</v>
      </c>
      <c r="C919" s="61"/>
      <c r="D919" s="10" t="s">
        <v>195</v>
      </c>
      <c r="E919" s="3" t="s">
        <v>22</v>
      </c>
      <c r="F919" s="19" t="s">
        <v>23</v>
      </c>
      <c r="G919" s="22" t="s">
        <v>198</v>
      </c>
      <c r="H919" s="37">
        <v>4.8300098865732499</v>
      </c>
      <c r="I919" s="3">
        <v>157</v>
      </c>
      <c r="J919" s="27">
        <v>0.14437453336682801</v>
      </c>
      <c r="K919" s="27" t="str">
        <f>IF(OR(LEFT(G919,3)="SRM", LEFT(G919,3)="IRM", LEFT(G919,3)="CRM"),"", IF((J919*100/H919)&gt;5,"x",""))</f>
        <v/>
      </c>
      <c r="L919" s="26">
        <f>2*J919</f>
        <v>0.28874906673365602</v>
      </c>
      <c r="M919" s="20"/>
      <c r="N919" s="20"/>
      <c r="O919" s="58">
        <f>IF(F919="Repeatability","---", SQRT(L919^2+(N919*H919*0.01)^2)+ABS(M919)*0.01*H919)</f>
        <v>0.28874906673365602</v>
      </c>
      <c r="P919" s="6">
        <f>IF(F919="Repeatability","---", O919*100/H919)</f>
        <v>5.9782293103858422</v>
      </c>
      <c r="Q919" s="31">
        <f>IF(F919="Repeatability", "n/a",IF(E919="MG_P_KG",6,IF(E919="G_P_100G",2,"n/a")))</f>
        <v>2</v>
      </c>
      <c r="R919" s="34">
        <f>IF(Q919="n/a","-",2*(H919*2^(1-0.5*LOG(H919/(10^Q919))))/100)</f>
        <v>0.30485517521883643</v>
      </c>
      <c r="S919" s="3">
        <f>IF(F919="Intermed. Precision","---",IF(LOG(J919/2)&lt;0,10^(TRUNC(LOG(J919/2))-1), 10^(TRUNC(LOG(J919/2)))))</f>
        <v>0.01</v>
      </c>
      <c r="T919" s="4">
        <f>2*SQRT(2)*J919</f>
        <v>0.40835284629731028</v>
      </c>
      <c r="U919" s="22" t="str">
        <f>IF(F919="Repeatability",10*J919,"---")</f>
        <v>---</v>
      </c>
      <c r="V919" s="22" t="str">
        <f>IF(AND(U919&gt;H919,U919&lt;&gt;"---"),"x","")</f>
        <v/>
      </c>
      <c r="W919" s="52">
        <v>42101</v>
      </c>
    </row>
    <row r="920" spans="1:23" ht="25.5" customHeight="1">
      <c r="A920" s="65" t="s">
        <v>26</v>
      </c>
      <c r="B920" s="8" t="s">
        <v>196</v>
      </c>
      <c r="C920" s="61"/>
      <c r="D920" s="10" t="s">
        <v>195</v>
      </c>
      <c r="E920" s="3" t="s">
        <v>22</v>
      </c>
      <c r="F920" s="42" t="s">
        <v>23</v>
      </c>
      <c r="G920" s="22" t="s">
        <v>199</v>
      </c>
      <c r="H920" s="37">
        <v>4.9088015291584197</v>
      </c>
      <c r="I920" s="3">
        <v>101</v>
      </c>
      <c r="J920" s="27">
        <v>0.118371775188058</v>
      </c>
      <c r="K920" s="27" t="str">
        <f>IF(OR(LEFT(G920,3)="SRM", LEFT(G920,3)="IRM", LEFT(G920,3)="CRM"),"", IF((J920*100/H920)&gt;5,"x",""))</f>
        <v/>
      </c>
      <c r="L920" s="26">
        <f>2*J920</f>
        <v>0.236743550376116</v>
      </c>
      <c r="M920" s="20"/>
      <c r="N920" s="20"/>
      <c r="O920" s="58">
        <f>IF(F920="Repeatability","---", SQRT(L920^2+(N920*H920*0.01)^2)+ABS(M920)*0.01*H920)</f>
        <v>0.236743550376116</v>
      </c>
      <c r="P920" s="6">
        <f>IF(F920="Repeatability","---", O920*100/H920)</f>
        <v>4.8228380994801405</v>
      </c>
      <c r="Q920" s="31">
        <f>IF(F920="Repeatability", "n/a",IF(E920="MG_P_KG",6,IF(E920="G_P_100G",2,"n/a")))</f>
        <v>2</v>
      </c>
      <c r="R920" s="34">
        <f>IF(Q920="n/a","-",2*(H920*2^(1-0.5*LOG(H920/(10^Q920))))/100)</f>
        <v>0.30907458042957964</v>
      </c>
      <c r="S920" s="3">
        <f>IF(F920="Intermed. Precision","---",IF(LOG(J920/2)&lt;0,10^(TRUNC(LOG(J920/2))-1), 10^(TRUNC(LOG(J920/2)))))</f>
        <v>0.01</v>
      </c>
      <c r="T920" s="4">
        <f>2*SQRT(2)*J920</f>
        <v>0.33480593974626133</v>
      </c>
      <c r="U920" s="22" t="str">
        <f>IF(F920="Repeatability",10*J920,"---")</f>
        <v>---</v>
      </c>
      <c r="V920" s="22" t="str">
        <f>IF(AND(U920&gt;H920,U920&lt;&gt;"---"),"x","")</f>
        <v/>
      </c>
      <c r="W920" s="52">
        <v>42101</v>
      </c>
    </row>
    <row r="921" spans="1:23" ht="25.5" customHeight="1">
      <c r="A921" s="65" t="s">
        <v>26</v>
      </c>
      <c r="B921" s="8" t="s">
        <v>196</v>
      </c>
      <c r="C921" s="61"/>
      <c r="D921" s="10" t="s">
        <v>195</v>
      </c>
      <c r="E921" s="3" t="s">
        <v>22</v>
      </c>
      <c r="F921" s="19" t="s">
        <v>23</v>
      </c>
      <c r="G921" s="22" t="s">
        <v>197</v>
      </c>
      <c r="H921" s="37">
        <v>4.7610667624218799</v>
      </c>
      <c r="I921" s="3">
        <v>64</v>
      </c>
      <c r="J921" s="27">
        <v>8.9494071953743995E-2</v>
      </c>
      <c r="K921" s="27" t="str">
        <f>IF(OR(LEFT(G921,3)="SRM", LEFT(G921,3)="IRM", LEFT(G921,3)="CRM"),"", IF((J921*100/H921)&gt;5,"x",""))</f>
        <v/>
      </c>
      <c r="L921" s="26">
        <f>2*J921</f>
        <v>0.17898814390748799</v>
      </c>
      <c r="M921" s="20"/>
      <c r="N921" s="20"/>
      <c r="O921" s="58">
        <f>IF(F921="Repeatability","---", SQRT(L921^2+(N921*H921*0.01)^2)+ABS(M921)*0.01*H921)</f>
        <v>0.17898814390748799</v>
      </c>
      <c r="P921" s="6">
        <f>IF(F921="Repeatability","---", O921*100/H921)</f>
        <v>3.7594126030788853</v>
      </c>
      <c r="Q921" s="31">
        <f>IF(F921="Repeatability", "n/a",IF(E921="MG_P_KG",6,IF(E921="G_P_100G",2,"n/a")))</f>
        <v>2</v>
      </c>
      <c r="R921" s="34">
        <f>IF(Q921="n/a","-",2*(H921*2^(1-0.5*LOG(H921/(10^Q921))))/100)</f>
        <v>0.30115466953814646</v>
      </c>
      <c r="S921" s="3">
        <f>IF(F921="Intermed. Precision","---",IF(LOG(J921/2)&lt;0,10^(TRUNC(LOG(J921/2))-1), 10^(TRUNC(LOG(J921/2)))))</f>
        <v>0.01</v>
      </c>
      <c r="T921" s="4">
        <f>2*SQRT(2)*J921</f>
        <v>0.25312746061795682</v>
      </c>
      <c r="U921" s="22" t="str">
        <f>IF(F921="Repeatability",10*J921,"---")</f>
        <v>---</v>
      </c>
      <c r="V921" s="22" t="str">
        <f>IF(AND(U921&gt;H921,U921&lt;&gt;"---"),"x","")</f>
        <v/>
      </c>
      <c r="W921" s="52">
        <v>42101</v>
      </c>
    </row>
    <row r="922" spans="1:23" ht="25.5" hidden="1" customHeight="1">
      <c r="A922" s="65" t="s">
        <v>52</v>
      </c>
      <c r="B922" s="8" t="s">
        <v>201</v>
      </c>
      <c r="C922" s="61"/>
      <c r="D922" s="10" t="s">
        <v>115</v>
      </c>
      <c r="E922" s="3" t="s">
        <v>30</v>
      </c>
      <c r="F922" s="42" t="s">
        <v>24</v>
      </c>
      <c r="G922" s="22" t="s">
        <v>25</v>
      </c>
      <c r="H922" s="37">
        <v>16290.778570914699</v>
      </c>
      <c r="I922" s="3">
        <v>1301</v>
      </c>
      <c r="J922" s="27">
        <v>622.51326451952195</v>
      </c>
      <c r="K922" s="27" t="str">
        <f>IF(OR(LEFT(G922,3)="SRM", LEFT(G922,3)="IRM", LEFT(G922,3)="CRM"),"", IF((J922*100/H922)&gt;5,"x",""))</f>
        <v/>
      </c>
      <c r="L922" s="26">
        <f>2*J922</f>
        <v>1245.0265290390439</v>
      </c>
      <c r="M922" s="20"/>
      <c r="N922" s="20"/>
      <c r="O922" s="58" t="str">
        <f>IF(F922="Repeatability","---", SQRT(L922^2+(N922*H922*0.01)^2)+ABS(M922)*0.01*H922)</f>
        <v>---</v>
      </c>
      <c r="P922" s="6" t="str">
        <f>IF(F922="Repeatability","---", O922*100/H922)</f>
        <v>---</v>
      </c>
      <c r="Q922" s="31" t="str">
        <f>IF(F922="Repeatability", "n/a",IF(E922="MG_P_KG",6,IF(E922="G_P_100G",2,"n/a")))</f>
        <v>n/a</v>
      </c>
      <c r="R922" s="34" t="str">
        <f>IF(Q922="n/a","-",2*(H922*2^(1-0.5*LOG(H922/(10^Q922))))/100)</f>
        <v>-</v>
      </c>
      <c r="S922" s="3">
        <f>IF(F922="Intermed. Precision","---",IF(LOG(J922/2)&lt;0,10^(TRUNC(LOG(J922/2))-1), 10^(TRUNC(LOG(J922/2)))))</f>
        <v>100</v>
      </c>
      <c r="T922" s="4">
        <f>2*SQRT(2)*J922</f>
        <v>1760.7334028813161</v>
      </c>
      <c r="U922" s="22">
        <f>IF(F922="Repeatability",10*J922,"---")</f>
        <v>6225.1326451952191</v>
      </c>
      <c r="V922" s="22" t="str">
        <f>IF(AND(U922&gt;H922,U922&lt;&gt;"---"),"x","")</f>
        <v/>
      </c>
      <c r="W922" s="52">
        <v>42101</v>
      </c>
    </row>
    <row r="923" spans="1:23" ht="25.5" customHeight="1">
      <c r="A923" s="65" t="s">
        <v>26</v>
      </c>
      <c r="B923" s="8" t="s">
        <v>201</v>
      </c>
      <c r="C923" s="61"/>
      <c r="D923" s="10" t="s">
        <v>115</v>
      </c>
      <c r="E923" s="3" t="s">
        <v>30</v>
      </c>
      <c r="F923" s="19" t="s">
        <v>23</v>
      </c>
      <c r="G923" s="22" t="s">
        <v>124</v>
      </c>
      <c r="H923" s="37">
        <v>5395.0596557894696</v>
      </c>
      <c r="I923" s="3">
        <v>646</v>
      </c>
      <c r="J923" s="27">
        <v>165.04453252952499</v>
      </c>
      <c r="K923" s="27" t="str">
        <f>IF(OR(LEFT(G923,3)="SRM", LEFT(G923,3)="IRM", LEFT(G923,3)="CRM"),"", IF((J923*100/H923)&gt;5,"x",""))</f>
        <v/>
      </c>
      <c r="L923" s="26">
        <f>2*J923</f>
        <v>330.08906505904997</v>
      </c>
      <c r="M923" s="20">
        <v>1.73</v>
      </c>
      <c r="N923" s="20">
        <v>2</v>
      </c>
      <c r="O923" s="58">
        <f>IF(F923="Repeatability","---", SQRT(L923^2+(N923*H923*0.01)^2)+ABS(M923)*0.01*H923)</f>
        <v>440.61173882292576</v>
      </c>
      <c r="P923" s="6">
        <f>IF(F923="Repeatability","---", O923*100/H923)</f>
        <v>8.1669484108503365</v>
      </c>
      <c r="Q923" s="31">
        <f>IF(F923="Repeatability", "n/a",IF(E923="MG_P_KG",6,IF(E923="G_P_100G",2,"n/a")))</f>
        <v>6</v>
      </c>
      <c r="R923" s="34">
        <f>IF(Q923="n/a","-",2*(H923*2^(1-0.5*LOG(H923/(10^Q923))))/100)</f>
        <v>473.61431656316086</v>
      </c>
      <c r="S923" s="3">
        <f>IF(F923="Intermed. Precision","---",IF(LOG(J923/2)&lt;0,10^(TRUNC(LOG(J923/2))-1), 10^(TRUNC(LOG(J923/2)))))</f>
        <v>10</v>
      </c>
      <c r="T923" s="4">
        <f>2*SQRT(2)*J923</f>
        <v>466.81643259756345</v>
      </c>
      <c r="U923" s="22" t="str">
        <f>IF(F923="Repeatability",10*J923,"---")</f>
        <v>---</v>
      </c>
      <c r="V923" s="22" t="str">
        <f>IF(AND(U923&gt;H923,U923&lt;&gt;"---"),"x","")</f>
        <v/>
      </c>
      <c r="W923" s="52">
        <v>42101</v>
      </c>
    </row>
    <row r="924" spans="1:23" ht="25.5" customHeight="1">
      <c r="A924" s="65" t="s">
        <v>26</v>
      </c>
      <c r="B924" s="8" t="s">
        <v>201</v>
      </c>
      <c r="C924" s="61"/>
      <c r="D924" s="10" t="s">
        <v>115</v>
      </c>
      <c r="E924" s="3" t="s">
        <v>30</v>
      </c>
      <c r="F924" s="42" t="s">
        <v>23</v>
      </c>
      <c r="G924" s="22" t="s">
        <v>126</v>
      </c>
      <c r="H924" s="37">
        <v>5423.6386317567603</v>
      </c>
      <c r="I924" s="3">
        <v>592</v>
      </c>
      <c r="J924" s="27">
        <v>145.70025175478401</v>
      </c>
      <c r="K924" s="27" t="str">
        <f>IF(OR(LEFT(G924,3)="SRM", LEFT(G924,3)="IRM", LEFT(G924,3)="CRM"),"", IF((J924*100/H924)&gt;5,"x",""))</f>
        <v/>
      </c>
      <c r="L924" s="26">
        <f>2*J924</f>
        <v>291.40050350956801</v>
      </c>
      <c r="M924" s="20">
        <v>1.73</v>
      </c>
      <c r="N924" s="20">
        <v>2</v>
      </c>
      <c r="O924" s="58">
        <f>IF(F924="Repeatability","---", SQRT(L924^2+(N924*H924*0.01)^2)+ABS(M924)*0.01*H924)</f>
        <v>404.76398310158277</v>
      </c>
      <c r="P924" s="6">
        <f>IF(F924="Repeatability","---", O924*100/H924)</f>
        <v>7.4629600270856624</v>
      </c>
      <c r="Q924" s="31">
        <f>IF(F924="Repeatability", "n/a",IF(E924="MG_P_KG",6,IF(E924="G_P_100G",2,"n/a")))</f>
        <v>6</v>
      </c>
      <c r="R924" s="34">
        <f>IF(Q924="n/a","-",2*(H924*2^(1-0.5*LOG(H924/(10^Q924))))/100)</f>
        <v>475.74470173737092</v>
      </c>
      <c r="S924" s="3">
        <f>IF(F924="Intermed. Precision","---",IF(LOG(J924/2)&lt;0,10^(TRUNC(LOG(J924/2))-1), 10^(TRUNC(LOG(J924/2)))))</f>
        <v>10</v>
      </c>
      <c r="T924" s="4">
        <f>2*SQRT(2)*J924</f>
        <v>412.10254414557977</v>
      </c>
      <c r="U924" s="22" t="str">
        <f>IF(F924="Repeatability",10*J924,"---")</f>
        <v>---</v>
      </c>
      <c r="V924" s="22" t="str">
        <f>IF(AND(U924&gt;H924,U924&lt;&gt;"---"),"x","")</f>
        <v/>
      </c>
      <c r="W924" s="52">
        <v>42101</v>
      </c>
    </row>
    <row r="925" spans="1:23" ht="25.5" hidden="1" customHeight="1">
      <c r="A925" s="65" t="s">
        <v>67</v>
      </c>
      <c r="B925" s="8" t="s">
        <v>201</v>
      </c>
      <c r="C925" s="61"/>
      <c r="D925" s="10" t="s">
        <v>115</v>
      </c>
      <c r="E925" s="3" t="s">
        <v>30</v>
      </c>
      <c r="F925" s="42" t="s">
        <v>24</v>
      </c>
      <c r="G925" s="22" t="s">
        <v>25</v>
      </c>
      <c r="H925" s="37">
        <v>5598.5521961123604</v>
      </c>
      <c r="I925" s="3">
        <v>445</v>
      </c>
      <c r="J925" s="27">
        <v>36.389997418529902</v>
      </c>
      <c r="K925" s="27" t="str">
        <f>IF(OR(LEFT(G925,3)="SRM", LEFT(G925,3)="IRM", LEFT(G925,3)="CRM"),"", IF((J925*100/H925)&gt;5,"x",""))</f>
        <v/>
      </c>
      <c r="L925" s="26">
        <f>2*J925</f>
        <v>72.779994837059803</v>
      </c>
      <c r="M925" s="20"/>
      <c r="N925" s="20"/>
      <c r="O925" s="58" t="str">
        <f>IF(F925="Repeatability","---", SQRT(L925^2+(N925*H925*0.01)^2)+ABS(M925)*0.01*H925)</f>
        <v>---</v>
      </c>
      <c r="P925" s="6" t="str">
        <f>IF(F925="Repeatability","---", O925*100/H925)</f>
        <v>---</v>
      </c>
      <c r="Q925" s="31" t="str">
        <f>IF(F925="Repeatability", "n/a",IF(E925="MG_P_KG",6,IF(E925="G_P_100G",2,"n/a")))</f>
        <v>n/a</v>
      </c>
      <c r="R925" s="34" t="str">
        <f>IF(Q925="n/a","-",2*(H925*2^(1-0.5*LOG(H925/(10^Q925))))/100)</f>
        <v>-</v>
      </c>
      <c r="S925" s="3">
        <f>IF(F925="Intermed. Precision","---",IF(LOG(J925/2)&lt;0,10^(TRUNC(LOG(J925/2))-1), 10^(TRUNC(LOG(J925/2)))))</f>
        <v>10</v>
      </c>
      <c r="T925" s="4">
        <f>2*SQRT(2)*J925</f>
        <v>102.92645576801381</v>
      </c>
      <c r="U925" s="22">
        <f>IF(F925="Repeatability",10*J925,"---")</f>
        <v>363.89997418529902</v>
      </c>
      <c r="V925" s="22" t="str">
        <f>IF(AND(U925&gt;H925,U925&lt;&gt;"---"),"x","")</f>
        <v/>
      </c>
      <c r="W925" s="52">
        <v>42101</v>
      </c>
    </row>
    <row r="926" spans="1:23" ht="25.5" hidden="1" customHeight="1">
      <c r="A926" s="65" t="s">
        <v>82</v>
      </c>
      <c r="B926" s="8" t="s">
        <v>201</v>
      </c>
      <c r="C926" s="61"/>
      <c r="D926" s="10" t="s">
        <v>115</v>
      </c>
      <c r="E926" s="3" t="s">
        <v>30</v>
      </c>
      <c r="F926" s="42" t="s">
        <v>24</v>
      </c>
      <c r="G926" s="22" t="s">
        <v>25</v>
      </c>
      <c r="H926" s="37">
        <v>5410.1150285714302</v>
      </c>
      <c r="I926" s="3">
        <v>175</v>
      </c>
      <c r="J926" s="27">
        <v>78.523006310252796</v>
      </c>
      <c r="K926" s="27" t="str">
        <f>IF(OR(LEFT(G926,3)="SRM", LEFT(G926,3)="IRM", LEFT(G926,3)="CRM"),"", IF((J926*100/H926)&gt;5,"x",""))</f>
        <v/>
      </c>
      <c r="L926" s="26">
        <f>2*J926</f>
        <v>157.04601262050559</v>
      </c>
      <c r="M926" s="20"/>
      <c r="N926" s="20"/>
      <c r="O926" s="58" t="str">
        <f>IF(F926="Repeatability","---", SQRT(L926^2+(N926*H926*0.01)^2)+ABS(M926)*0.01*H926)</f>
        <v>---</v>
      </c>
      <c r="P926" s="6" t="str">
        <f>IF(F926="Repeatability","---", O926*100/H926)</f>
        <v>---</v>
      </c>
      <c r="Q926" s="31" t="str">
        <f>IF(F926="Repeatability", "n/a",IF(E926="MG_P_KG",6,IF(E926="G_P_100G",2,"n/a")))</f>
        <v>n/a</v>
      </c>
      <c r="R926" s="34" t="str">
        <f>IF(Q926="n/a","-",2*(H926*2^(1-0.5*LOG(H926/(10^Q926))))/100)</f>
        <v>-</v>
      </c>
      <c r="S926" s="3">
        <f>IF(F926="Intermed. Precision","---",IF(LOG(J926/2)&lt;0,10^(TRUNC(LOG(J926/2))-1), 10^(TRUNC(LOG(J926/2)))))</f>
        <v>10</v>
      </c>
      <c r="T926" s="4">
        <f>2*SQRT(2)*J926</f>
        <v>222.09660096453527</v>
      </c>
      <c r="U926" s="22">
        <f>IF(F926="Repeatability",10*J926,"---")</f>
        <v>785.23006310252799</v>
      </c>
      <c r="V926" s="22" t="str">
        <f>IF(AND(U926&gt;H926,U926&lt;&gt;"---"),"x","")</f>
        <v/>
      </c>
      <c r="W926" s="52">
        <v>42101</v>
      </c>
    </row>
    <row r="927" spans="1:23" ht="25.5" hidden="1" customHeight="1">
      <c r="A927" s="65" t="s">
        <v>119</v>
      </c>
      <c r="B927" s="8" t="s">
        <v>201</v>
      </c>
      <c r="C927" s="61"/>
      <c r="D927" s="10" t="s">
        <v>115</v>
      </c>
      <c r="E927" s="3" t="s">
        <v>30</v>
      </c>
      <c r="F927" s="42" t="s">
        <v>24</v>
      </c>
      <c r="G927" s="22" t="s">
        <v>25</v>
      </c>
      <c r="H927" s="37">
        <v>7410.8206790123504</v>
      </c>
      <c r="I927" s="3">
        <v>162</v>
      </c>
      <c r="J927" s="27">
        <v>261.39323406826497</v>
      </c>
      <c r="K927" s="27" t="str">
        <f>IF(OR(LEFT(G927,3)="SRM", LEFT(G927,3)="IRM", LEFT(G927,3)="CRM"),"", IF((J927*100/H927)&gt;5,"x",""))</f>
        <v/>
      </c>
      <c r="L927" s="26">
        <f>2*J927</f>
        <v>522.78646813652995</v>
      </c>
      <c r="M927" s="20"/>
      <c r="N927" s="20"/>
      <c r="O927" s="58" t="str">
        <f>IF(F927="Repeatability","---", SQRT(L927^2+(N927*H927*0.01)^2)+ABS(M927)*0.01*H927)</f>
        <v>---</v>
      </c>
      <c r="P927" s="6" t="str">
        <f>IF(F927="Repeatability","---", O927*100/H927)</f>
        <v>---</v>
      </c>
      <c r="Q927" s="31" t="str">
        <f>IF(F927="Repeatability", "n/a",IF(E927="MG_P_KG",6,IF(E927="G_P_100G",2,"n/a")))</f>
        <v>n/a</v>
      </c>
      <c r="R927" s="34" t="str">
        <f>IF(Q927="n/a","-",2*(H927*2^(1-0.5*LOG(H927/(10^Q927))))/100)</f>
        <v>-</v>
      </c>
      <c r="S927" s="3">
        <f>IF(F927="Intermed. Precision","---",IF(LOG(J927/2)&lt;0,10^(TRUNC(LOG(J927/2))-1), 10^(TRUNC(LOG(J927/2)))))</f>
        <v>100</v>
      </c>
      <c r="T927" s="4">
        <f>2*SQRT(2)*J927</f>
        <v>739.33171346381062</v>
      </c>
      <c r="U927" s="22">
        <f>IF(F927="Repeatability",10*J927,"---")</f>
        <v>2613.9323406826497</v>
      </c>
      <c r="V927" s="22" t="str">
        <f>IF(AND(U927&gt;H927,U927&lt;&gt;"---"),"x","")</f>
        <v/>
      </c>
      <c r="W927" s="52">
        <v>42101</v>
      </c>
    </row>
    <row r="928" spans="1:23" ht="25.5" customHeight="1">
      <c r="A928" s="65" t="s">
        <v>52</v>
      </c>
      <c r="B928" s="8" t="s">
        <v>201</v>
      </c>
      <c r="C928" s="61"/>
      <c r="D928" s="10" t="s">
        <v>115</v>
      </c>
      <c r="E928" s="3" t="s">
        <v>30</v>
      </c>
      <c r="F928" s="19" t="s">
        <v>23</v>
      </c>
      <c r="G928" s="22" t="s">
        <v>4</v>
      </c>
      <c r="H928" s="37">
        <v>17631.428957986602</v>
      </c>
      <c r="I928" s="3">
        <v>149</v>
      </c>
      <c r="J928" s="27">
        <v>667.419409973548</v>
      </c>
      <c r="K928" s="27" t="str">
        <f>IF(OR(LEFT(G928,3)="SRM", LEFT(G928,3)="IRM", LEFT(G928,3)="CRM"),"", IF((J928*100/H928)&gt;5,"x",""))</f>
        <v/>
      </c>
      <c r="L928" s="26">
        <f>2*J928</f>
        <v>1334.838819947096</v>
      </c>
      <c r="M928" s="20">
        <v>1.73</v>
      </c>
      <c r="N928" s="20">
        <v>2</v>
      </c>
      <c r="O928" s="58">
        <f>IF(F928="Repeatability","---", SQRT(L928^2+(N928*H928*0.01)^2)+ABS(M928)*0.01*H928)</f>
        <v>1685.6545876706959</v>
      </c>
      <c r="P928" s="6">
        <f>IF(F928="Repeatability","---", O928*100/H928)</f>
        <v>9.5605103346268265</v>
      </c>
      <c r="Q928" s="31">
        <f>IF(F928="Repeatability", "n/a",IF(E928="MG_P_KG",6,IF(E928="G_P_100G",2,"n/a")))</f>
        <v>6</v>
      </c>
      <c r="R928" s="34">
        <f>IF(Q928="n/a","-",2*(H928*2^(1-0.5*LOG(H928/(10^Q928))))/100)</f>
        <v>1295.1126170226985</v>
      </c>
      <c r="S928" s="3">
        <f>IF(F928="Intermed. Precision","---",IF(LOG(J928/2)&lt;0,10^(TRUNC(LOG(J928/2))-1), 10^(TRUNC(LOG(J928/2)))))</f>
        <v>100</v>
      </c>
      <c r="T928" s="4">
        <f>2*SQRT(2)*J928</f>
        <v>1887.7471627512812</v>
      </c>
      <c r="U928" s="22" t="str">
        <f>IF(F928="Repeatability",10*J928,"---")</f>
        <v>---</v>
      </c>
      <c r="V928" s="22" t="str">
        <f>IF(AND(U928&gt;H928,U928&lt;&gt;"---"),"x","")</f>
        <v/>
      </c>
      <c r="W928" s="52">
        <v>42101</v>
      </c>
    </row>
    <row r="929" spans="1:23" ht="25.5" customHeight="1">
      <c r="A929" s="65" t="s">
        <v>67</v>
      </c>
      <c r="B929" s="8" t="s">
        <v>201</v>
      </c>
      <c r="C929" s="61"/>
      <c r="D929" s="10" t="s">
        <v>115</v>
      </c>
      <c r="E929" s="3" t="s">
        <v>30</v>
      </c>
      <c r="F929" s="42" t="s">
        <v>23</v>
      </c>
      <c r="G929" s="22" t="s">
        <v>4</v>
      </c>
      <c r="H929" s="37">
        <v>6394.0988327272698</v>
      </c>
      <c r="I929" s="3">
        <v>121</v>
      </c>
      <c r="J929" s="27">
        <v>172.697086752529</v>
      </c>
      <c r="K929" s="27" t="str">
        <f>IF(OR(LEFT(G929,3)="SRM", LEFT(G929,3)="IRM", LEFT(G929,3)="CRM"),"", IF((J929*100/H929)&gt;5,"x",""))</f>
        <v/>
      </c>
      <c r="L929" s="26">
        <f>2*J929</f>
        <v>345.39417350505801</v>
      </c>
      <c r="M929" s="20">
        <v>1.73</v>
      </c>
      <c r="N929" s="20">
        <v>2</v>
      </c>
      <c r="O929" s="58">
        <f>IF(F929="Repeatability","---", SQRT(L929^2+(N929*H929*0.01)^2)+ABS(M929)*0.01*H929)</f>
        <v>478.92611639994726</v>
      </c>
      <c r="P929" s="6">
        <f>IF(F929="Repeatability","---", O929*100/H929)</f>
        <v>7.4901268955780482</v>
      </c>
      <c r="Q929" s="31">
        <f>IF(F929="Repeatability", "n/a",IF(E929="MG_P_KG",6,IF(E929="G_P_100G",2,"n/a")))</f>
        <v>6</v>
      </c>
      <c r="R929" s="34">
        <f>IF(Q929="n/a","-",2*(H929*2^(1-0.5*LOG(H929/(10^Q929))))/100)</f>
        <v>547.14502325833394</v>
      </c>
      <c r="S929" s="3">
        <f>IF(F929="Intermed. Precision","---",IF(LOG(J929/2)&lt;0,10^(TRUNC(LOG(J929/2))-1), 10^(TRUNC(LOG(J929/2)))))</f>
        <v>10</v>
      </c>
      <c r="T929" s="4">
        <f>2*SQRT(2)*J929</f>
        <v>488.46112453549898</v>
      </c>
      <c r="U929" s="22" t="str">
        <f>IF(F929="Repeatability",10*J929,"---")</f>
        <v>---</v>
      </c>
      <c r="V929" s="22" t="str">
        <f>IF(AND(U929&gt;H929,U929&lt;&gt;"---"),"x","")</f>
        <v/>
      </c>
      <c r="W929" s="52">
        <v>42101</v>
      </c>
    </row>
    <row r="930" spans="1:23" ht="25.5" hidden="1" customHeight="1">
      <c r="A930" s="65" t="s">
        <v>81</v>
      </c>
      <c r="B930" s="8" t="s">
        <v>201</v>
      </c>
      <c r="C930" s="61"/>
      <c r="D930" s="10" t="s">
        <v>115</v>
      </c>
      <c r="E930" s="3" t="s">
        <v>30</v>
      </c>
      <c r="F930" s="42" t="s">
        <v>24</v>
      </c>
      <c r="G930" s="22" t="s">
        <v>25</v>
      </c>
      <c r="H930" s="37">
        <v>22213.039048250001</v>
      </c>
      <c r="I930" s="3">
        <v>120</v>
      </c>
      <c r="J930" s="27">
        <v>169.628603419819</v>
      </c>
      <c r="K930" s="27" t="str">
        <f>IF(OR(LEFT(G930,3)="SRM", LEFT(G930,3)="IRM", LEFT(G930,3)="CRM"),"", IF((J930*100/H930)&gt;5,"x",""))</f>
        <v/>
      </c>
      <c r="L930" s="26">
        <f>2*J930</f>
        <v>339.257206839638</v>
      </c>
      <c r="M930" s="20"/>
      <c r="N930" s="20"/>
      <c r="O930" s="58" t="str">
        <f>IF(F930="Repeatability","---", SQRT(L930^2+(N930*H930*0.01)^2)+ABS(M930)*0.01*H930)</f>
        <v>---</v>
      </c>
      <c r="P930" s="6" t="str">
        <f>IF(F930="Repeatability","---", O930*100/H930)</f>
        <v>---</v>
      </c>
      <c r="Q930" s="31" t="str">
        <f>IF(F930="Repeatability", "n/a",IF(E930="MG_P_KG",6,IF(E930="G_P_100G",2,"n/a")))</f>
        <v>n/a</v>
      </c>
      <c r="R930" s="34" t="str">
        <f>IF(Q930="n/a","-",2*(H930*2^(1-0.5*LOG(H930/(10^Q930))))/100)</f>
        <v>-</v>
      </c>
      <c r="S930" s="3">
        <f>IF(F930="Intermed. Precision","---",IF(LOG(J930/2)&lt;0,10^(TRUNC(LOG(J930/2))-1), 10^(TRUNC(LOG(J930/2)))))</f>
        <v>10</v>
      </c>
      <c r="T930" s="4">
        <f>2*SQRT(2)*J930</f>
        <v>479.78214304543042</v>
      </c>
      <c r="U930" s="22">
        <f>IF(F930="Repeatability",10*J930,"---")</f>
        <v>1696.28603419819</v>
      </c>
      <c r="V930" s="22" t="str">
        <f>IF(AND(U930&gt;H930,U930&lt;&gt;"---"),"x","")</f>
        <v/>
      </c>
      <c r="W930" s="52">
        <v>42101</v>
      </c>
    </row>
    <row r="931" spans="1:23" ht="25.5" hidden="1" customHeight="1">
      <c r="A931" s="65" t="s">
        <v>122</v>
      </c>
      <c r="B931" s="8" t="s">
        <v>201</v>
      </c>
      <c r="C931" s="61"/>
      <c r="D931" s="10" t="s">
        <v>115</v>
      </c>
      <c r="E931" s="3" t="s">
        <v>30</v>
      </c>
      <c r="F931" s="42" t="s">
        <v>24</v>
      </c>
      <c r="G931" s="46" t="s">
        <v>25</v>
      </c>
      <c r="H931" s="36">
        <v>50.666014423076902</v>
      </c>
      <c r="I931" s="3">
        <v>104</v>
      </c>
      <c r="J931" s="27">
        <v>1.7913416647328</v>
      </c>
      <c r="K931" s="27" t="str">
        <f>IF(OR(LEFT(G931,3)="SRM", LEFT(G931,3)="IRM", LEFT(G931,3)="CRM"),"", IF((J931*100/H931)&gt;5,"x",""))</f>
        <v/>
      </c>
      <c r="L931" s="26">
        <f>2*J931</f>
        <v>3.5826833294656</v>
      </c>
      <c r="M931" s="20"/>
      <c r="N931" s="20"/>
      <c r="O931" s="58" t="str">
        <f>IF(F931="Repeatability","---", SQRT(L931^2+(N931*H931*0.01)^2)+ABS(M931)*0.01*H931)</f>
        <v>---</v>
      </c>
      <c r="P931" s="6" t="str">
        <f>IF(F931="Repeatability","---", O931*100/H931)</f>
        <v>---</v>
      </c>
      <c r="Q931" s="31" t="str">
        <f>IF(F931="Repeatability", "n/a",IF(E931="MG_P_KG",6,IF(E931="G_P_100G",2,"n/a")))</f>
        <v>n/a</v>
      </c>
      <c r="R931" s="34" t="str">
        <f>IF(Q931="n/a","-",2*(H931*2^(1-0.5*LOG(H931/(10^Q931))))/100)</f>
        <v>-</v>
      </c>
      <c r="S931" s="3">
        <f>IF(F931="Intermed. Precision","---",IF(LOG(J931/2)&lt;0,10^(TRUNC(LOG(J931/2))-1), 10^(TRUNC(LOG(J931/2)))))</f>
        <v>0.1</v>
      </c>
      <c r="T931" s="4">
        <f>2*SQRT(2)*J931</f>
        <v>5.0666793542182473</v>
      </c>
      <c r="U931" s="22">
        <f>IF(F931="Repeatability",10*J931,"---")</f>
        <v>17.913416647327999</v>
      </c>
      <c r="V931" s="22" t="str">
        <f>IF(AND(U931&gt;H931,U931&lt;&gt;"---"),"x","")</f>
        <v/>
      </c>
      <c r="W931" s="52">
        <v>42101</v>
      </c>
    </row>
    <row r="932" spans="1:23" ht="25.5" hidden="1" customHeight="1">
      <c r="A932" s="65" t="s">
        <v>64</v>
      </c>
      <c r="B932" s="8" t="s">
        <v>201</v>
      </c>
      <c r="C932" s="61"/>
      <c r="D932" s="10" t="s">
        <v>115</v>
      </c>
      <c r="E932" s="3" t="s">
        <v>30</v>
      </c>
      <c r="F932" s="19" t="s">
        <v>24</v>
      </c>
      <c r="G932" s="22" t="s">
        <v>25</v>
      </c>
      <c r="H932" s="37">
        <v>10719.7010378049</v>
      </c>
      <c r="I932" s="3">
        <v>82</v>
      </c>
      <c r="J932" s="27">
        <v>61.061925324325301</v>
      </c>
      <c r="K932" s="27" t="str">
        <f>IF(OR(LEFT(G932,3)="SRM", LEFT(G932,3)="IRM", LEFT(G932,3)="CRM"),"", IF((J932*100/H932)&gt;5,"x",""))</f>
        <v/>
      </c>
      <c r="L932" s="26">
        <f>2*J932</f>
        <v>122.1238506486506</v>
      </c>
      <c r="M932" s="20"/>
      <c r="N932" s="20"/>
      <c r="O932" s="58" t="str">
        <f>IF(F932="Repeatability","---", SQRT(L932^2+(N932*H932*0.01)^2)+ABS(M932)*0.01*H932)</f>
        <v>---</v>
      </c>
      <c r="P932" s="6" t="str">
        <f>IF(F932="Repeatability","---", O932*100/H932)</f>
        <v>---</v>
      </c>
      <c r="Q932" s="31" t="str">
        <f>IF(F932="Repeatability", "n/a",IF(E932="MG_P_KG",6,IF(E932="G_P_100G",2,"n/a")))</f>
        <v>n/a</v>
      </c>
      <c r="R932" s="34" t="str">
        <f>IF(Q932="n/a","-",2*(H932*2^(1-0.5*LOG(H932/(10^Q932))))/100)</f>
        <v>-</v>
      </c>
      <c r="S932" s="3">
        <f>IF(F932="Intermed. Precision","---",IF(LOG(J932/2)&lt;0,10^(TRUNC(LOG(J932/2))-1), 10^(TRUNC(LOG(J932/2)))))</f>
        <v>10</v>
      </c>
      <c r="T932" s="4">
        <f>2*SQRT(2)*J932</f>
        <v>172.709205876548</v>
      </c>
      <c r="U932" s="22">
        <f>IF(F932="Repeatability",10*J932,"---")</f>
        <v>610.61925324325307</v>
      </c>
      <c r="V932" s="22" t="str">
        <f>IF(AND(U932&gt;H932,U932&lt;&gt;"---"),"x","")</f>
        <v/>
      </c>
      <c r="W932" s="52">
        <v>42101</v>
      </c>
    </row>
    <row r="933" spans="1:23" ht="25.5" hidden="1" customHeight="1">
      <c r="A933" s="65" t="s">
        <v>71</v>
      </c>
      <c r="B933" s="8" t="s">
        <v>201</v>
      </c>
      <c r="C933" s="61"/>
      <c r="D933" s="10" t="s">
        <v>115</v>
      </c>
      <c r="E933" s="3" t="s">
        <v>30</v>
      </c>
      <c r="F933" s="19" t="s">
        <v>24</v>
      </c>
      <c r="G933" s="22" t="s">
        <v>25</v>
      </c>
      <c r="H933" s="37">
        <v>7323.8210049999998</v>
      </c>
      <c r="I933" s="3">
        <v>72</v>
      </c>
      <c r="J933" s="27">
        <v>133.648700467884</v>
      </c>
      <c r="K933" s="27" t="str">
        <f>IF(OR(LEFT(G933,3)="SRM", LEFT(G933,3)="IRM", LEFT(G933,3)="CRM"),"", IF((J933*100/H933)&gt;5,"x",""))</f>
        <v/>
      </c>
      <c r="L933" s="26">
        <f>2*J933</f>
        <v>267.297400935768</v>
      </c>
      <c r="M933" s="20"/>
      <c r="N933" s="20"/>
      <c r="O933" s="58" t="str">
        <f>IF(F933="Repeatability","---", SQRT(L933^2+(N933*H933*0.01)^2)+ABS(M933)*0.01*H933)</f>
        <v>---</v>
      </c>
      <c r="P933" s="6" t="str">
        <f>IF(F933="Repeatability","---", O933*100/H933)</f>
        <v>---</v>
      </c>
      <c r="Q933" s="31" t="str">
        <f>IF(F933="Repeatability", "n/a",IF(E933="MG_P_KG",6,IF(E933="G_P_100G",2,"n/a")))</f>
        <v>n/a</v>
      </c>
      <c r="R933" s="34" t="str">
        <f>IF(Q933="n/a","-",2*(H933*2^(1-0.5*LOG(H933/(10^Q933))))/100)</f>
        <v>-</v>
      </c>
      <c r="S933" s="3">
        <f>IF(F933="Intermed. Precision","---",IF(LOG(J933/2)&lt;0,10^(TRUNC(LOG(J933/2))-1), 10^(TRUNC(LOG(J933/2)))))</f>
        <v>10</v>
      </c>
      <c r="T933" s="4">
        <f>2*SQRT(2)*J933</f>
        <v>378.01560959044195</v>
      </c>
      <c r="U933" s="22">
        <f>IF(F933="Repeatability",10*J933,"---")</f>
        <v>1336.4870046788401</v>
      </c>
      <c r="V933" s="22" t="str">
        <f>IF(AND(U933&gt;H933,U933&lt;&gt;"---"),"x","")</f>
        <v/>
      </c>
      <c r="W933" s="52">
        <v>42101</v>
      </c>
    </row>
    <row r="934" spans="1:23" ht="25.5" hidden="1" customHeight="1">
      <c r="A934" s="65" t="s">
        <v>69</v>
      </c>
      <c r="B934" s="8" t="s">
        <v>201</v>
      </c>
      <c r="C934" s="61"/>
      <c r="D934" s="10" t="s">
        <v>115</v>
      </c>
      <c r="E934" s="3" t="s">
        <v>30</v>
      </c>
      <c r="F934" s="42" t="s">
        <v>24</v>
      </c>
      <c r="G934" s="22" t="s">
        <v>25</v>
      </c>
      <c r="H934" s="37">
        <v>12465.365872115401</v>
      </c>
      <c r="I934" s="3">
        <v>52</v>
      </c>
      <c r="J934" s="27">
        <v>149.80229037523699</v>
      </c>
      <c r="K934" s="27" t="str">
        <f>IF(OR(LEFT(G934,3)="SRM", LEFT(G934,3)="IRM", LEFT(G934,3)="CRM"),"", IF((J934*100/H934)&gt;5,"x",""))</f>
        <v/>
      </c>
      <c r="L934" s="26">
        <f>2*J934</f>
        <v>299.60458075047399</v>
      </c>
      <c r="M934" s="20"/>
      <c r="N934" s="20"/>
      <c r="O934" s="58" t="str">
        <f>IF(F934="Repeatability","---", SQRT(L934^2+(N934*H934*0.01)^2)+ABS(M934)*0.01*H934)</f>
        <v>---</v>
      </c>
      <c r="P934" s="6" t="str">
        <f>IF(F934="Repeatability","---", O934*100/H934)</f>
        <v>---</v>
      </c>
      <c r="Q934" s="31" t="str">
        <f>IF(F934="Repeatability", "n/a",IF(E934="MG_P_KG",6,IF(E934="G_P_100G",2,"n/a")))</f>
        <v>n/a</v>
      </c>
      <c r="R934" s="34" t="str">
        <f>IF(Q934="n/a","-",2*(H934*2^(1-0.5*LOG(H934/(10^Q934))))/100)</f>
        <v>-</v>
      </c>
      <c r="S934" s="3">
        <f>IF(F934="Intermed. Precision","---",IF(LOG(J934/2)&lt;0,10^(TRUNC(LOG(J934/2))-1), 10^(TRUNC(LOG(J934/2)))))</f>
        <v>10</v>
      </c>
      <c r="T934" s="4">
        <f>2*SQRT(2)*J934</f>
        <v>423.70486144642547</v>
      </c>
      <c r="U934" s="22">
        <f>IF(F934="Repeatability",10*J934,"---")</f>
        <v>1498.02290375237</v>
      </c>
      <c r="V934" s="22" t="str">
        <f>IF(AND(U934&gt;H934,U934&lt;&gt;"---"),"x","")</f>
        <v/>
      </c>
      <c r="W934" s="52">
        <v>42101</v>
      </c>
    </row>
    <row r="935" spans="1:23" ht="25.5" hidden="1" customHeight="1">
      <c r="A935" s="65" t="s">
        <v>104</v>
      </c>
      <c r="B935" s="8" t="s">
        <v>201</v>
      </c>
      <c r="C935" s="61"/>
      <c r="D935" s="10" t="s">
        <v>115</v>
      </c>
      <c r="E935" s="3" t="s">
        <v>30</v>
      </c>
      <c r="F935" s="42" t="s">
        <v>24</v>
      </c>
      <c r="G935" s="22" t="s">
        <v>25</v>
      </c>
      <c r="H935" s="37">
        <v>5229.09713243243</v>
      </c>
      <c r="I935" s="3">
        <v>37</v>
      </c>
      <c r="J935" s="27">
        <v>170.12471918038</v>
      </c>
      <c r="K935" s="27" t="str">
        <f>IF(OR(LEFT(G935,3)="SRM", LEFT(G935,3)="IRM", LEFT(G935,3)="CRM"),"", IF((J935*100/H935)&gt;5,"x",""))</f>
        <v/>
      </c>
      <c r="L935" s="26">
        <f>2*J935</f>
        <v>340.24943836076</v>
      </c>
      <c r="M935" s="20"/>
      <c r="N935" s="20"/>
      <c r="O935" s="58" t="str">
        <f>IF(F935="Repeatability","---", SQRT(L935^2+(N935*H935*0.01)^2)+ABS(M935)*0.01*H935)</f>
        <v>---</v>
      </c>
      <c r="P935" s="6" t="str">
        <f>IF(F935="Repeatability","---", O935*100/H935)</f>
        <v>---</v>
      </c>
      <c r="Q935" s="31" t="str">
        <f>IF(F935="Repeatability", "n/a",IF(E935="MG_P_KG",6,IF(E935="G_P_100G",2,"n/a")))</f>
        <v>n/a</v>
      </c>
      <c r="R935" s="34" t="str">
        <f>IF(Q935="n/a","-",2*(H935*2^(1-0.5*LOG(H935/(10^Q935))))/100)</f>
        <v>-</v>
      </c>
      <c r="S935" s="3">
        <f>IF(F935="Intermed. Precision","---",IF(LOG(J935/2)&lt;0,10^(TRUNC(LOG(J935/2))-1), 10^(TRUNC(LOG(J935/2)))))</f>
        <v>10</v>
      </c>
      <c r="T935" s="4">
        <f>2*SQRT(2)*J935</f>
        <v>481.18537031961523</v>
      </c>
      <c r="U935" s="22">
        <f>IF(F935="Repeatability",10*J935,"---")</f>
        <v>1701.2471918038</v>
      </c>
      <c r="V935" s="22" t="str">
        <f>IF(AND(U935&gt;H935,U935&lt;&gt;"---"),"x","")</f>
        <v/>
      </c>
      <c r="W935" s="52">
        <v>42101</v>
      </c>
    </row>
    <row r="936" spans="1:23" ht="25.5" customHeight="1">
      <c r="A936" s="65" t="s">
        <v>104</v>
      </c>
      <c r="B936" s="8" t="s">
        <v>201</v>
      </c>
      <c r="C936" s="61"/>
      <c r="D936" s="10" t="s">
        <v>115</v>
      </c>
      <c r="E936" s="3" t="s">
        <v>30</v>
      </c>
      <c r="F936" s="42" t="s">
        <v>23</v>
      </c>
      <c r="G936" s="22" t="s">
        <v>4</v>
      </c>
      <c r="H936" s="37">
        <v>5917.2505499999997</v>
      </c>
      <c r="I936" s="3">
        <v>36</v>
      </c>
      <c r="J936" s="27">
        <v>355.08977751249398</v>
      </c>
      <c r="K936" s="27" t="str">
        <f>IF(OR(LEFT(G936,3)="SRM", LEFT(G936,3)="IRM", LEFT(G936,3)="CRM"),"", IF((J936*100/H936)&gt;5,"x",""))</f>
        <v>x</v>
      </c>
      <c r="L936" s="26">
        <f>2*J936</f>
        <v>710.17955502498796</v>
      </c>
      <c r="M936" s="20"/>
      <c r="N936" s="20"/>
      <c r="O936" s="58">
        <f>IF(F936="Repeatability","---", SQRT(L936^2+(N936*H936*0.01)^2)+ABS(M936)*0.01*H936)</f>
        <v>710.17955502498796</v>
      </c>
      <c r="P936" s="6">
        <f>IF(F936="Repeatability","---", O936*100/H936)</f>
        <v>12.001850336132682</v>
      </c>
      <c r="Q936" s="31">
        <f>IF(F936="Repeatability", "n/a",IF(E936="MG_P_KG",6,IF(E936="G_P_100G",2,"n/a")))</f>
        <v>6</v>
      </c>
      <c r="R936" s="34">
        <f>IF(Q936="n/a","-",2*(H936*2^(1-0.5*LOG(H936/(10^Q936))))/100)</f>
        <v>512.28225151449874</v>
      </c>
      <c r="S936" s="3">
        <f>IF(F936="Intermed. Precision","---",IF(LOG(J936/2)&lt;0,10^(TRUNC(LOG(J936/2))-1), 10^(TRUNC(LOG(J936/2)))))</f>
        <v>100</v>
      </c>
      <c r="T936" s="4">
        <f>2*SQRT(2)*J936</f>
        <v>1004.3455584364277</v>
      </c>
      <c r="U936" s="22" t="str">
        <f>IF(F936="Repeatability",10*J936,"---")</f>
        <v>---</v>
      </c>
      <c r="V936" s="22" t="str">
        <f>IF(AND(U936&gt;H936,U936&lt;&gt;"---"),"x","")</f>
        <v/>
      </c>
      <c r="W936" s="52">
        <v>42101</v>
      </c>
    </row>
    <row r="937" spans="1:23" ht="25.5" customHeight="1">
      <c r="A937" s="65" t="s">
        <v>82</v>
      </c>
      <c r="B937" s="8" t="s">
        <v>201</v>
      </c>
      <c r="C937" s="61"/>
      <c r="D937" s="10" t="s">
        <v>115</v>
      </c>
      <c r="E937" s="3" t="s">
        <v>30</v>
      </c>
      <c r="F937" s="42" t="s">
        <v>23</v>
      </c>
      <c r="G937" s="22" t="s">
        <v>4</v>
      </c>
      <c r="H937" s="37">
        <v>5428.5270548571398</v>
      </c>
      <c r="I937" s="3">
        <v>35</v>
      </c>
      <c r="J937" s="27">
        <v>200.01455531611199</v>
      </c>
      <c r="K937" s="27" t="str">
        <f>IF(OR(LEFT(G937,3)="SRM", LEFT(G937,3)="IRM", LEFT(G937,3)="CRM"),"", IF((J937*100/H937)&gt;5,"x",""))</f>
        <v/>
      </c>
      <c r="L937" s="26">
        <f>2*J937</f>
        <v>400.02911063222399</v>
      </c>
      <c r="M937" s="20">
        <v>1.73</v>
      </c>
      <c r="N937" s="20">
        <v>2</v>
      </c>
      <c r="O937" s="58">
        <f>IF(F937="Repeatability","---", SQRT(L937^2+(N937*H937*0.01)^2)+ABS(M937)*0.01*H937)</f>
        <v>508.41424391972521</v>
      </c>
      <c r="P937" s="6">
        <f>IF(F937="Repeatability","---", O937*100/H937)</f>
        <v>9.3656021013071094</v>
      </c>
      <c r="Q937" s="31">
        <f>IF(F937="Repeatability", "n/a",IF(E937="MG_P_KG",6,IF(E937="G_P_100G",2,"n/a")))</f>
        <v>6</v>
      </c>
      <c r="R937" s="34">
        <f>IF(Q937="n/a","-",2*(H937*2^(1-0.5*LOG(H937/(10^Q937))))/100)</f>
        <v>476.10893388019923</v>
      </c>
      <c r="S937" s="3">
        <f>IF(F937="Intermed. Precision","---",IF(LOG(J937/2)&lt;0,10^(TRUNC(LOG(J937/2))-1), 10^(TRUNC(LOG(J937/2)))))</f>
        <v>100</v>
      </c>
      <c r="T937" s="4">
        <f>2*SQRT(2)*J937</f>
        <v>565.72659360013847</v>
      </c>
      <c r="U937" s="22" t="str">
        <f>IF(F937="Repeatability",10*J937,"---")</f>
        <v>---</v>
      </c>
      <c r="V937" s="22" t="str">
        <f>IF(AND(U937&gt;H937,U937&lt;&gt;"---"),"x","")</f>
        <v/>
      </c>
      <c r="W937" s="52">
        <v>42101</v>
      </c>
    </row>
    <row r="938" spans="1:23" ht="25.5" customHeight="1">
      <c r="A938" s="65" t="s">
        <v>26</v>
      </c>
      <c r="B938" s="8" t="s">
        <v>201</v>
      </c>
      <c r="C938" s="61"/>
      <c r="D938" s="10" t="s">
        <v>115</v>
      </c>
      <c r="E938" s="3" t="s">
        <v>30</v>
      </c>
      <c r="F938" s="42" t="s">
        <v>23</v>
      </c>
      <c r="G938" s="22" t="s">
        <v>125</v>
      </c>
      <c r="H938" s="37">
        <v>5289.5265625000002</v>
      </c>
      <c r="I938" s="3">
        <v>32</v>
      </c>
      <c r="J938" s="27">
        <v>142.207652251101</v>
      </c>
      <c r="K938" s="27" t="str">
        <f>IF(OR(LEFT(G938,3)="SRM", LEFT(G938,3)="IRM", LEFT(G938,3)="CRM"),"", IF((J938*100/H938)&gt;5,"x",""))</f>
        <v/>
      </c>
      <c r="L938" s="26">
        <f>2*J938</f>
        <v>284.41530450220199</v>
      </c>
      <c r="M938" s="20">
        <v>1.73</v>
      </c>
      <c r="N938" s="20">
        <v>2</v>
      </c>
      <c r="O938" s="58">
        <f>IF(F938="Repeatability","---", SQRT(L938^2+(N938*H938*0.01)^2)+ABS(M938)*0.01*H938)</f>
        <v>394.9617744817304</v>
      </c>
      <c r="P938" s="6">
        <f>IF(F938="Repeatability","---", O938*100/H938)</f>
        <v>7.4668643746267298</v>
      </c>
      <c r="Q938" s="31">
        <f>IF(F938="Repeatability", "n/a",IF(E938="MG_P_KG",6,IF(E938="G_P_100G",2,"n/a")))</f>
        <v>6</v>
      </c>
      <c r="R938" s="34">
        <f>IF(Q938="n/a","-",2*(H938*2^(1-0.5*LOG(H938/(10^Q938))))/100)</f>
        <v>465.73267543615128</v>
      </c>
      <c r="S938" s="3">
        <f>IF(F938="Intermed. Precision","---",IF(LOG(J938/2)&lt;0,10^(TRUNC(LOG(J938/2))-1), 10^(TRUNC(LOG(J938/2)))))</f>
        <v>10</v>
      </c>
      <c r="T938" s="4">
        <f>2*SQRT(2)*J938</f>
        <v>402.2239809734877</v>
      </c>
      <c r="U938" s="22" t="str">
        <f>IF(F938="Repeatability",10*J938,"---")</f>
        <v>---</v>
      </c>
      <c r="V938" s="22" t="str">
        <f>IF(AND(U938&gt;H938,U938&lt;&gt;"---"),"x","")</f>
        <v/>
      </c>
      <c r="W938" s="52">
        <v>42101</v>
      </c>
    </row>
    <row r="939" spans="1:23" ht="25.5" hidden="1" customHeight="1">
      <c r="A939" s="65" t="s">
        <v>55</v>
      </c>
      <c r="B939" s="8" t="s">
        <v>201</v>
      </c>
      <c r="C939" s="61"/>
      <c r="D939" s="10" t="s">
        <v>115</v>
      </c>
      <c r="E939" s="3" t="s">
        <v>30</v>
      </c>
      <c r="F939" s="42" t="s">
        <v>24</v>
      </c>
      <c r="G939" s="22" t="s">
        <v>25</v>
      </c>
      <c r="H939" s="37">
        <v>666.34257142857098</v>
      </c>
      <c r="I939" s="3">
        <v>28</v>
      </c>
      <c r="J939" s="27">
        <v>8.07501796903132</v>
      </c>
      <c r="K939" s="27" t="str">
        <f>IF(OR(LEFT(G939,3)="SRM", LEFT(G939,3)="IRM", LEFT(G939,3)="CRM"),"", IF((J939*100/H939)&gt;5,"x",""))</f>
        <v/>
      </c>
      <c r="L939" s="26">
        <f>2*J939</f>
        <v>16.15003593806264</v>
      </c>
      <c r="M939" s="20"/>
      <c r="N939" s="20"/>
      <c r="O939" s="58" t="str">
        <f>IF(F939="Repeatability","---", SQRT(L939^2+(N939*H939*0.01)^2)+ABS(M939)*0.01*H939)</f>
        <v>---</v>
      </c>
      <c r="P939" s="6" t="str">
        <f>IF(F939="Repeatability","---", O939*100/H939)</f>
        <v>---</v>
      </c>
      <c r="Q939" s="31" t="str">
        <f>IF(F939="Repeatability", "n/a",IF(E939="MG_P_KG",6,IF(E939="G_P_100G",2,"n/a")))</f>
        <v>n/a</v>
      </c>
      <c r="R939" s="34" t="str">
        <f>IF(Q939="n/a","-",2*(H939*2^(1-0.5*LOG(H939/(10^Q939))))/100)</f>
        <v>-</v>
      </c>
      <c r="S939" s="3">
        <f>IF(F939="Intermed. Precision","---",IF(LOG(J939/2)&lt;0,10^(TRUNC(LOG(J939/2))-1), 10^(TRUNC(LOG(J939/2)))))</f>
        <v>1</v>
      </c>
      <c r="T939" s="4">
        <f>2*SQRT(2)*J939</f>
        <v>22.839599856421078</v>
      </c>
      <c r="U939" s="22">
        <f>IF(F939="Repeatability",10*J939,"---")</f>
        <v>80.750179690313203</v>
      </c>
      <c r="V939" s="22" t="str">
        <f>IF(AND(U939&gt;H939,U939&lt;&gt;"---"),"x","")</f>
        <v/>
      </c>
      <c r="W939" s="52">
        <v>42101</v>
      </c>
    </row>
    <row r="940" spans="1:23" ht="25.5" customHeight="1">
      <c r="A940" s="65" t="s">
        <v>64</v>
      </c>
      <c r="B940" s="8" t="s">
        <v>201</v>
      </c>
      <c r="C940" s="61"/>
      <c r="D940" s="10" t="s">
        <v>115</v>
      </c>
      <c r="E940" s="3" t="s">
        <v>30</v>
      </c>
      <c r="F940" s="19" t="s">
        <v>23</v>
      </c>
      <c r="G940" s="22" t="s">
        <v>4</v>
      </c>
      <c r="H940" s="37">
        <v>8456.5685714285701</v>
      </c>
      <c r="I940" s="3">
        <v>28</v>
      </c>
      <c r="J940" s="27">
        <v>331.487497472163</v>
      </c>
      <c r="K940" s="27" t="str">
        <f>IF(OR(LEFT(G940,3)="SRM", LEFT(G940,3)="IRM", LEFT(G940,3)="CRM"),"", IF((J940*100/H940)&gt;5,"x",""))</f>
        <v/>
      </c>
      <c r="L940" s="26">
        <f>2*J940</f>
        <v>662.974994944326</v>
      </c>
      <c r="M940" s="20">
        <v>1.73</v>
      </c>
      <c r="N940" s="20">
        <v>2</v>
      </c>
      <c r="O940" s="58">
        <f>IF(F940="Repeatability","---", SQRT(L940^2+(N940*H940*0.01)^2)+ABS(M940)*0.01*H940)</f>
        <v>830.50713135336423</v>
      </c>
      <c r="P940" s="6">
        <f>IF(F940="Repeatability","---", O940*100/H940)</f>
        <v>9.8208525637611714</v>
      </c>
      <c r="Q940" s="31">
        <f>IF(F940="Repeatability", "n/a",IF(E940="MG_P_KG",6,IF(E940="G_P_100G",2,"n/a")))</f>
        <v>6</v>
      </c>
      <c r="R940" s="34">
        <f>IF(Q940="n/a","-",2*(H940*2^(1-0.5*LOG(H940/(10^Q940))))/100)</f>
        <v>693.81315561826341</v>
      </c>
      <c r="S940" s="3">
        <f>IF(F940="Intermed. Precision","---",IF(LOG(J940/2)&lt;0,10^(TRUNC(LOG(J940/2))-1), 10^(TRUNC(LOG(J940/2)))))</f>
        <v>100</v>
      </c>
      <c r="T940" s="4">
        <f>2*SQRT(2)*J940</f>
        <v>937.58822936449997</v>
      </c>
      <c r="U940" s="22" t="str">
        <f>IF(F940="Repeatability",10*J940,"---")</f>
        <v>---</v>
      </c>
      <c r="V940" s="22" t="str">
        <f>IF(AND(U940&gt;H940,U940&lt;&gt;"---"),"x","")</f>
        <v/>
      </c>
      <c r="W940" s="52">
        <v>42101</v>
      </c>
    </row>
    <row r="941" spans="1:23" ht="25.5" customHeight="1">
      <c r="A941" s="65" t="s">
        <v>26</v>
      </c>
      <c r="B941" s="8" t="s">
        <v>201</v>
      </c>
      <c r="C941" s="61"/>
      <c r="D941" s="10" t="s">
        <v>115</v>
      </c>
      <c r="E941" s="3" t="s">
        <v>30</v>
      </c>
      <c r="F941" s="42" t="s">
        <v>23</v>
      </c>
      <c r="G941" s="22" t="s">
        <v>127</v>
      </c>
      <c r="H941" s="37">
        <v>5350.7981481481502</v>
      </c>
      <c r="I941" s="3">
        <v>27</v>
      </c>
      <c r="J941" s="27">
        <v>85.555718598468204</v>
      </c>
      <c r="K941" s="27" t="str">
        <f>IF(OR(LEFT(G941,3)="SRM", LEFT(G941,3)="IRM", LEFT(G941,3)="CRM"),"", IF((J941*100/H941)&gt;5,"x",""))</f>
        <v/>
      </c>
      <c r="L941" s="26">
        <f>2*J941</f>
        <v>171.11143719693641</v>
      </c>
      <c r="M941" s="20">
        <v>1.73</v>
      </c>
      <c r="N941" s="20">
        <v>2</v>
      </c>
      <c r="O941" s="58">
        <f>IF(F941="Repeatability","---", SQRT(L941^2+(N941*H941*0.01)^2)+ABS(M941)*0.01*H941)</f>
        <v>294.38937249614276</v>
      </c>
      <c r="P941" s="6">
        <f>IF(F941="Repeatability","---", O941*100/H941)</f>
        <v>5.5017843010584793</v>
      </c>
      <c r="Q941" s="31">
        <f>IF(F941="Repeatability", "n/a",IF(E941="MG_P_KG",6,IF(E941="G_P_100G",2,"n/a")))</f>
        <v>6</v>
      </c>
      <c r="R941" s="34">
        <f>IF(Q941="n/a","-",2*(H941*2^(1-0.5*LOG(H941/(10^Q941))))/100)</f>
        <v>470.31153847365317</v>
      </c>
      <c r="S941" s="3">
        <f>IF(F941="Intermed. Precision","---",IF(LOG(J941/2)&lt;0,10^(TRUNC(LOG(J941/2))-1), 10^(TRUNC(LOG(J941/2)))))</f>
        <v>10</v>
      </c>
      <c r="T941" s="4">
        <f>2*SQRT(2)*J941</f>
        <v>241.98811516105957</v>
      </c>
      <c r="U941" s="22" t="str">
        <f>IF(F941="Repeatability",10*J941,"---")</f>
        <v>---</v>
      </c>
      <c r="V941" s="22" t="str">
        <f>IF(AND(U941&gt;H941,U941&lt;&gt;"---"),"x","")</f>
        <v/>
      </c>
      <c r="W941" s="52">
        <v>42101</v>
      </c>
    </row>
    <row r="942" spans="1:23" ht="25.5" customHeight="1">
      <c r="A942" s="65" t="s">
        <v>81</v>
      </c>
      <c r="B942" s="8" t="s">
        <v>201</v>
      </c>
      <c r="C942" s="61"/>
      <c r="D942" s="10" t="s">
        <v>115</v>
      </c>
      <c r="E942" s="3" t="s">
        <v>30</v>
      </c>
      <c r="F942" s="42" t="s">
        <v>23</v>
      </c>
      <c r="G942" s="22" t="s">
        <v>4</v>
      </c>
      <c r="H942" s="37">
        <v>22514.689623076902</v>
      </c>
      <c r="I942" s="3">
        <v>26</v>
      </c>
      <c r="J942" s="27">
        <v>425.07646392570001</v>
      </c>
      <c r="K942" s="27" t="str">
        <f>IF(OR(LEFT(G942,3)="SRM", LEFT(G942,3)="IRM", LEFT(G942,3)="CRM"),"", IF((J942*100/H942)&gt;5,"x",""))</f>
        <v/>
      </c>
      <c r="L942" s="26">
        <f>2*J942</f>
        <v>850.15292785140002</v>
      </c>
      <c r="M942" s="20">
        <v>1.73</v>
      </c>
      <c r="N942" s="20">
        <v>2</v>
      </c>
      <c r="O942" s="58">
        <f>IF(F942="Repeatability","---", SQRT(L942^2+(N942*H942*0.01)^2)+ABS(M942)*0.01*H942)</f>
        <v>1351.5459696232992</v>
      </c>
      <c r="P942" s="6">
        <f>IF(F942="Repeatability","---", O942*100/H942)</f>
        <v>6.0029518161245452</v>
      </c>
      <c r="Q942" s="31">
        <f>IF(F942="Repeatability", "n/a",IF(E942="MG_P_KG",6,IF(E942="G_P_100G",2,"n/a")))</f>
        <v>6</v>
      </c>
      <c r="R942" s="34">
        <f>IF(Q942="n/a","-",2*(H942*2^(1-0.5*LOG(H942/(10^Q942))))/100)</f>
        <v>1594.0595352943408</v>
      </c>
      <c r="S942" s="3">
        <f>IF(F942="Intermed. Precision","---",IF(LOG(J942/2)&lt;0,10^(TRUNC(LOG(J942/2))-1), 10^(TRUNC(LOG(J942/2)))))</f>
        <v>100</v>
      </c>
      <c r="T942" s="4">
        <f>2*SQRT(2)*J942</f>
        <v>1202.2978006586454</v>
      </c>
      <c r="U942" s="22" t="str">
        <f>IF(F942="Repeatability",10*J942,"---")</f>
        <v>---</v>
      </c>
      <c r="V942" s="22" t="str">
        <f>IF(AND(U942&gt;H942,U942&lt;&gt;"---"),"x","")</f>
        <v/>
      </c>
      <c r="W942" s="52">
        <v>42101</v>
      </c>
    </row>
    <row r="943" spans="1:23" ht="25.5" customHeight="1">
      <c r="A943" s="65" t="s">
        <v>69</v>
      </c>
      <c r="B943" s="8" t="s">
        <v>201</v>
      </c>
      <c r="C943" s="61"/>
      <c r="D943" s="10" t="s">
        <v>115</v>
      </c>
      <c r="E943" s="3" t="s">
        <v>30</v>
      </c>
      <c r="F943" s="42" t="s">
        <v>23</v>
      </c>
      <c r="G943" s="22" t="s">
        <v>4</v>
      </c>
      <c r="H943" s="37">
        <v>12848.4329288462</v>
      </c>
      <c r="I943" s="3">
        <v>26</v>
      </c>
      <c r="J943" s="27">
        <v>516.88849903438904</v>
      </c>
      <c r="K943" s="27" t="str">
        <f>IF(OR(LEFT(G943,3)="SRM", LEFT(G943,3)="IRM", LEFT(G943,3)="CRM"),"", IF((J943*100/H943)&gt;5,"x",""))</f>
        <v/>
      </c>
      <c r="L943" s="26">
        <f>2*J943</f>
        <v>1033.7769980687781</v>
      </c>
      <c r="M943" s="20">
        <v>1.73</v>
      </c>
      <c r="N943" s="20">
        <v>2</v>
      </c>
      <c r="O943" s="58">
        <f>IF(F943="Repeatability","---", SQRT(L943^2+(N943*H943*0.01)^2)+ABS(M943)*0.01*H943)</f>
        <v>1287.5139072852849</v>
      </c>
      <c r="P943" s="6">
        <f>IF(F943="Repeatability","---", O943*100/H943)</f>
        <v>10.020785526261877</v>
      </c>
      <c r="Q943" s="31">
        <f>IF(F943="Repeatability", "n/a",IF(E943="MG_P_KG",6,IF(E943="G_P_100G",2,"n/a")))</f>
        <v>6</v>
      </c>
      <c r="R943" s="34">
        <f>IF(Q943="n/a","-",2*(H943*2^(1-0.5*LOG(H943/(10^Q943))))/100)</f>
        <v>989.82077971606213</v>
      </c>
      <c r="S943" s="3">
        <f>IF(F943="Intermed. Precision","---",IF(LOG(J943/2)&lt;0,10^(TRUNC(LOG(J943/2))-1), 10^(TRUNC(LOG(J943/2)))))</f>
        <v>100</v>
      </c>
      <c r="T943" s="4">
        <f>2*SQRT(2)*J943</f>
        <v>1461.981451138211</v>
      </c>
      <c r="U943" s="22" t="str">
        <f>IF(F943="Repeatability",10*J943,"---")</f>
        <v>---</v>
      </c>
      <c r="V943" s="22" t="str">
        <f>IF(AND(U943&gt;H943,U943&lt;&gt;"---"),"x","")</f>
        <v/>
      </c>
      <c r="W943" s="52">
        <v>42101</v>
      </c>
    </row>
    <row r="944" spans="1:23" ht="25.5" hidden="1" customHeight="1">
      <c r="A944" s="65" t="s">
        <v>31</v>
      </c>
      <c r="B944" s="8" t="s">
        <v>201</v>
      </c>
      <c r="C944" s="61"/>
      <c r="D944" s="10" t="s">
        <v>115</v>
      </c>
      <c r="E944" s="3" t="s">
        <v>30</v>
      </c>
      <c r="F944" s="42" t="s">
        <v>24</v>
      </c>
      <c r="G944" s="46" t="s">
        <v>25</v>
      </c>
      <c r="H944" s="36">
        <v>1261.0049090909099</v>
      </c>
      <c r="I944" s="3">
        <v>22</v>
      </c>
      <c r="J944" s="27">
        <v>8.9246220750135095</v>
      </c>
      <c r="K944" s="27" t="str">
        <f>IF(OR(LEFT(G944,3)="SRM", LEFT(G944,3)="IRM", LEFT(G944,3)="CRM"),"", IF((J944*100/H944)&gt;5,"x",""))</f>
        <v/>
      </c>
      <c r="L944" s="26">
        <f>2*J944</f>
        <v>17.849244150027019</v>
      </c>
      <c r="M944" s="20"/>
      <c r="N944" s="20"/>
      <c r="O944" s="58" t="str">
        <f>IF(F944="Repeatability","---", SQRT(L944^2+(N944*H944*0.01)^2)+ABS(M944)*0.01*H944)</f>
        <v>---</v>
      </c>
      <c r="P944" s="6" t="str">
        <f>IF(F944="Repeatability","---", O944*100/H944)</f>
        <v>---</v>
      </c>
      <c r="Q944" s="31" t="str">
        <f>IF(F944="Repeatability", "n/a",IF(E944="MG_P_KG",6,IF(E944="G_P_100G",2,"n/a")))</f>
        <v>n/a</v>
      </c>
      <c r="R944" s="34" t="str">
        <f>IF(Q944="n/a","-",2*(H944*2^(1-0.5*LOG(H944/(10^Q944))))/100)</f>
        <v>-</v>
      </c>
      <c r="S944" s="3">
        <f>IF(F944="Intermed. Precision","---",IF(LOG(J944/2)&lt;0,10^(TRUNC(LOG(J944/2))-1), 10^(TRUNC(LOG(J944/2)))))</f>
        <v>1</v>
      </c>
      <c r="T944" s="4">
        <f>2*SQRT(2)*J944</f>
        <v>25.242643155076838</v>
      </c>
      <c r="U944" s="22">
        <f>IF(F944="Repeatability",10*J944,"---")</f>
        <v>89.246220750135095</v>
      </c>
      <c r="V944" s="22" t="str">
        <f>IF(AND(U944&gt;H944,U944&lt;&gt;"---"),"x","")</f>
        <v/>
      </c>
      <c r="W944" s="52">
        <v>42101</v>
      </c>
    </row>
    <row r="945" spans="1:23" ht="25.5" customHeight="1">
      <c r="A945" s="65" t="s">
        <v>119</v>
      </c>
      <c r="B945" s="8" t="s">
        <v>201</v>
      </c>
      <c r="C945" s="61"/>
      <c r="D945" s="10" t="s">
        <v>115</v>
      </c>
      <c r="E945" s="3" t="s">
        <v>30</v>
      </c>
      <c r="F945" s="42" t="s">
        <v>23</v>
      </c>
      <c r="G945" s="46" t="s">
        <v>4</v>
      </c>
      <c r="H945" s="37">
        <v>7065.9727272727296</v>
      </c>
      <c r="I945" s="3">
        <v>22</v>
      </c>
      <c r="J945" s="27">
        <v>270.53610387524998</v>
      </c>
      <c r="K945" s="27" t="str">
        <f>IF(OR(LEFT(G945,3)="SRM", LEFT(G945,3)="IRM", LEFT(G945,3)="CRM"),"", IF((J945*100/H945)&gt;5,"x",""))</f>
        <v/>
      </c>
      <c r="L945" s="26">
        <f>2*J945</f>
        <v>541.07220775049996</v>
      </c>
      <c r="M945" s="20"/>
      <c r="N945" s="20"/>
      <c r="O945" s="58">
        <f>IF(F945="Repeatability","---", SQRT(L945^2+(N945*H945*0.01)^2)+ABS(M945)*0.01*H945)</f>
        <v>541.07220775049996</v>
      </c>
      <c r="P945" s="6">
        <f>IF(F945="Repeatability","---", O945*100/H945)</f>
        <v>7.6574341373001431</v>
      </c>
      <c r="Q945" s="31">
        <f>IF(F945="Repeatability", "n/a",IF(E945="MG_P_KG",6,IF(E945="G_P_100G",2,"n/a")))</f>
        <v>6</v>
      </c>
      <c r="R945" s="34">
        <f>IF(Q945="n/a","-",2*(H945*2^(1-0.5*LOG(H945/(10^Q945))))/100)</f>
        <v>595.61253126561758</v>
      </c>
      <c r="S945" s="3">
        <f>IF(F945="Intermed. Precision","---",IF(LOG(J945/2)&lt;0,10^(TRUNC(LOG(J945/2))-1), 10^(TRUNC(LOG(J945/2)))))</f>
        <v>100</v>
      </c>
      <c r="T945" s="4">
        <f>2*SQRT(2)*J945</f>
        <v>765.19165442390999</v>
      </c>
      <c r="U945" s="22" t="str">
        <f>IF(F945="Repeatability",10*J945,"---")</f>
        <v>---</v>
      </c>
      <c r="V945" s="22" t="str">
        <f>IF(AND(U945&gt;H945,U945&lt;&gt;"---"),"x","")</f>
        <v/>
      </c>
      <c r="W945" s="52">
        <v>42101</v>
      </c>
    </row>
    <row r="946" spans="1:23" ht="25.5" hidden="1" customHeight="1">
      <c r="A946" s="65" t="s">
        <v>102</v>
      </c>
      <c r="B946" s="8" t="s">
        <v>201</v>
      </c>
      <c r="C946" s="61"/>
      <c r="D946" s="10" t="s">
        <v>115</v>
      </c>
      <c r="E946" s="3" t="s">
        <v>30</v>
      </c>
      <c r="F946" s="42" t="s">
        <v>24</v>
      </c>
      <c r="G946" s="22" t="s">
        <v>25</v>
      </c>
      <c r="H946" s="37">
        <v>744.93206999999995</v>
      </c>
      <c r="I946" s="3">
        <v>20</v>
      </c>
      <c r="J946" s="27">
        <v>15.144051936404001</v>
      </c>
      <c r="K946" s="27" t="str">
        <f>IF(OR(LEFT(G946,3)="SRM", LEFT(G946,3)="IRM", LEFT(G946,3)="CRM"),"", IF((J946*100/H946)&gt;5,"x",""))</f>
        <v/>
      </c>
      <c r="L946" s="26">
        <f>2*J946</f>
        <v>30.288103872808001</v>
      </c>
      <c r="M946" s="20"/>
      <c r="N946" s="20"/>
      <c r="O946" s="58" t="str">
        <f>IF(F946="Repeatability","---", SQRT(L946^2+(N946*H946*0.01)^2)+ABS(M946)*0.01*H946)</f>
        <v>---</v>
      </c>
      <c r="P946" s="6" t="str">
        <f>IF(F946="Repeatability","---", O946*100/H946)</f>
        <v>---</v>
      </c>
      <c r="Q946" s="31" t="str">
        <f>IF(F946="Repeatability", "n/a",IF(E946="MG_P_KG",6,IF(E946="G_P_100G",2,"n/a")))</f>
        <v>n/a</v>
      </c>
      <c r="R946" s="34" t="str">
        <f>IF(Q946="n/a","-",2*(H946*2^(1-0.5*LOG(H946/(10^Q946))))/100)</f>
        <v>-</v>
      </c>
      <c r="S946" s="3">
        <f>IF(F946="Intermed. Precision","---",IF(LOG(J946/2)&lt;0,10^(TRUNC(LOG(J946/2))-1), 10^(TRUNC(LOG(J946/2)))))</f>
        <v>1</v>
      </c>
      <c r="T946" s="4">
        <f>2*SQRT(2)*J946</f>
        <v>42.833847275490143</v>
      </c>
      <c r="U946" s="22">
        <f>IF(F946="Repeatability",10*J946,"---")</f>
        <v>151.44051936404</v>
      </c>
      <c r="V946" s="22" t="str">
        <f>IF(AND(U946&gt;H946,U946&lt;&gt;"---"),"x","")</f>
        <v/>
      </c>
      <c r="W946" s="52">
        <v>42101</v>
      </c>
    </row>
    <row r="947" spans="1:23" ht="25.5" hidden="1" customHeight="1">
      <c r="A947" s="65" t="s">
        <v>60</v>
      </c>
      <c r="B947" s="8" t="s">
        <v>201</v>
      </c>
      <c r="C947" s="61"/>
      <c r="D947" s="10" t="s">
        <v>115</v>
      </c>
      <c r="E947" s="3" t="s">
        <v>30</v>
      </c>
      <c r="F947" s="42" t="s">
        <v>24</v>
      </c>
      <c r="G947" s="22" t="s">
        <v>25</v>
      </c>
      <c r="H947" s="37">
        <v>304.24813</v>
      </c>
      <c r="I947" s="3">
        <v>20</v>
      </c>
      <c r="J947" s="27">
        <v>3.8202903999892501</v>
      </c>
      <c r="K947" s="27" t="str">
        <f>IF(OR(LEFT(G947,3)="SRM", LEFT(G947,3)="IRM", LEFT(G947,3)="CRM"),"", IF((J947*100/H947)&gt;5,"x",""))</f>
        <v/>
      </c>
      <c r="L947" s="26">
        <f>2*J947</f>
        <v>7.6405807999785003</v>
      </c>
      <c r="M947" s="20"/>
      <c r="N947" s="20"/>
      <c r="O947" s="58" t="str">
        <f>IF(F947="Repeatability","---", SQRT(L947^2+(N947*H947*0.01)^2)+ABS(M947)*0.01*H947)</f>
        <v>---</v>
      </c>
      <c r="P947" s="6" t="str">
        <f>IF(F947="Repeatability","---", O947*100/H947)</f>
        <v>---</v>
      </c>
      <c r="Q947" s="31" t="str">
        <f>IF(F947="Repeatability", "n/a",IF(E947="MG_P_KG",6,IF(E947="G_P_100G",2,"n/a")))</f>
        <v>n/a</v>
      </c>
      <c r="R947" s="34" t="str">
        <f>IF(Q947="n/a","-",2*(H947*2^(1-0.5*LOG(H947/(10^Q947))))/100)</f>
        <v>-</v>
      </c>
      <c r="S947" s="3">
        <f>IF(F947="Intermed. Precision","---",IF(LOG(J947/2)&lt;0,10^(TRUNC(LOG(J947/2))-1), 10^(TRUNC(LOG(J947/2)))))</f>
        <v>1</v>
      </c>
      <c r="T947" s="4">
        <f>2*SQRT(2)*J947</f>
        <v>10.805412991737068</v>
      </c>
      <c r="U947" s="22">
        <f>IF(F947="Repeatability",10*J947,"---")</f>
        <v>38.202903999892499</v>
      </c>
      <c r="V947" s="22" t="str">
        <f>IF(AND(U947&gt;H947,U947&lt;&gt;"---"),"x","")</f>
        <v/>
      </c>
      <c r="W947" s="52">
        <v>42101</v>
      </c>
    </row>
    <row r="948" spans="1:23" ht="25.5" hidden="1" customHeight="1">
      <c r="A948" s="65" t="s">
        <v>78</v>
      </c>
      <c r="B948" s="8" t="s">
        <v>201</v>
      </c>
      <c r="C948" s="61"/>
      <c r="D948" s="10" t="s">
        <v>115</v>
      </c>
      <c r="E948" s="3" t="s">
        <v>30</v>
      </c>
      <c r="F948" s="42" t="s">
        <v>24</v>
      </c>
      <c r="G948" s="22" t="s">
        <v>25</v>
      </c>
      <c r="H948" s="37">
        <v>8371.1286052631604</v>
      </c>
      <c r="I948" s="3">
        <v>19</v>
      </c>
      <c r="J948" s="27">
        <v>65.346948294438704</v>
      </c>
      <c r="K948" s="27" t="str">
        <f>IF(OR(LEFT(G948,3)="SRM", LEFT(G948,3)="IRM", LEFT(G948,3)="CRM"),"", IF((J948*100/H948)&gt;5,"x",""))</f>
        <v/>
      </c>
      <c r="L948" s="26">
        <f>2*J948</f>
        <v>130.69389658887741</v>
      </c>
      <c r="M948" s="20"/>
      <c r="N948" s="20"/>
      <c r="O948" s="58" t="str">
        <f>IF(F948="Repeatability","---", SQRT(L948^2+(N948*H948*0.01)^2)+ABS(M948)*0.01*H948)</f>
        <v>---</v>
      </c>
      <c r="P948" s="6" t="str">
        <f>IF(F948="Repeatability","---", O948*100/H948)</f>
        <v>---</v>
      </c>
      <c r="Q948" s="31" t="str">
        <f>IF(F948="Repeatability", "n/a",IF(E948="MG_P_KG",6,IF(E948="G_P_100G",2,"n/a")))</f>
        <v>n/a</v>
      </c>
      <c r="R948" s="34" t="str">
        <f>IF(Q948="n/a","-",2*(H948*2^(1-0.5*LOG(H948/(10^Q948))))/100)</f>
        <v>-</v>
      </c>
      <c r="S948" s="3">
        <f>IF(F948="Intermed. Precision","---",IF(LOG(J948/2)&lt;0,10^(TRUNC(LOG(J948/2))-1), 10^(TRUNC(LOG(J948/2)))))</f>
        <v>10</v>
      </c>
      <c r="T948" s="4">
        <f>2*SQRT(2)*J948</f>
        <v>184.82908107537722</v>
      </c>
      <c r="U948" s="22">
        <f>IF(F948="Repeatability",10*J948,"---")</f>
        <v>653.46948294438698</v>
      </c>
      <c r="V948" s="22" t="str">
        <f>IF(AND(U948&gt;H948,U948&lt;&gt;"---"),"x","")</f>
        <v/>
      </c>
      <c r="W948" s="52">
        <v>42101</v>
      </c>
    </row>
    <row r="949" spans="1:23" ht="25.5" hidden="1" customHeight="1">
      <c r="A949" s="65" t="s">
        <v>121</v>
      </c>
      <c r="B949" s="8" t="s">
        <v>201</v>
      </c>
      <c r="C949" s="61"/>
      <c r="D949" s="10" t="s">
        <v>115</v>
      </c>
      <c r="E949" s="3" t="s">
        <v>30</v>
      </c>
      <c r="F949" s="19" t="s">
        <v>24</v>
      </c>
      <c r="G949" s="22" t="s">
        <v>25</v>
      </c>
      <c r="H949" s="37">
        <v>102820.66842105299</v>
      </c>
      <c r="I949" s="3">
        <v>19</v>
      </c>
      <c r="J949" s="27">
        <v>3355.73939475733</v>
      </c>
      <c r="K949" s="27" t="str">
        <f>IF(OR(LEFT(G949,3)="SRM", LEFT(G949,3)="IRM", LEFT(G949,3)="CRM"),"", IF((J949*100/H949)&gt;5,"x",""))</f>
        <v/>
      </c>
      <c r="L949" s="26">
        <f>2*J949</f>
        <v>6711.4787895146601</v>
      </c>
      <c r="M949" s="20"/>
      <c r="N949" s="20"/>
      <c r="O949" s="58" t="str">
        <f>IF(F949="Repeatability","---", SQRT(L949^2+(N949*H949*0.01)^2)+ABS(M949)*0.01*H949)</f>
        <v>---</v>
      </c>
      <c r="P949" s="6" t="str">
        <f>IF(F949="Repeatability","---", O949*100/H949)</f>
        <v>---</v>
      </c>
      <c r="Q949" s="31" t="str">
        <f>IF(F949="Repeatability", "n/a",IF(E949="MG_P_KG",6,IF(E949="G_P_100G",2,"n/a")))</f>
        <v>n/a</v>
      </c>
      <c r="R949" s="34" t="str">
        <f>IF(Q949="n/a","-",2*(H949*2^(1-0.5*LOG(H949/(10^Q949))))/100)</f>
        <v>-</v>
      </c>
      <c r="S949" s="3">
        <f>IF(F949="Intermed. Precision","---",IF(LOG(J949/2)&lt;0,10^(TRUNC(LOG(J949/2))-1), 10^(TRUNC(LOG(J949/2)))))</f>
        <v>1000</v>
      </c>
      <c r="T949" s="4">
        <f>2*SQRT(2)*J949</f>
        <v>9491.4643277109953</v>
      </c>
      <c r="U949" s="22">
        <f>IF(F949="Repeatability",10*J949,"---")</f>
        <v>33557.393947573299</v>
      </c>
      <c r="V949" s="22" t="str">
        <f>IF(AND(U949&gt;H949,U949&lt;&gt;"---"),"x","")</f>
        <v/>
      </c>
      <c r="W949" s="52">
        <v>42101</v>
      </c>
    </row>
    <row r="950" spans="1:23" ht="25.5" hidden="1" customHeight="1">
      <c r="A950" s="65" t="s">
        <v>58</v>
      </c>
      <c r="B950" s="8" t="s">
        <v>201</v>
      </c>
      <c r="C950" s="61"/>
      <c r="D950" s="10" t="s">
        <v>115</v>
      </c>
      <c r="E950" s="3" t="s">
        <v>30</v>
      </c>
      <c r="F950" s="42" t="s">
        <v>24</v>
      </c>
      <c r="G950" s="22" t="s">
        <v>25</v>
      </c>
      <c r="H950" s="37">
        <v>78.910511111111106</v>
      </c>
      <c r="I950" s="3">
        <v>18</v>
      </c>
      <c r="J950" s="27">
        <v>2.2269371889061702</v>
      </c>
      <c r="K950" s="27" t="str">
        <f>IF(OR(LEFT(G950,3)="SRM", LEFT(G950,3)="IRM", LEFT(G950,3)="CRM"),"", IF((J950*100/H950)&gt;5,"x",""))</f>
        <v/>
      </c>
      <c r="L950" s="26">
        <f>2*J950</f>
        <v>4.4538743778123404</v>
      </c>
      <c r="M950" s="20"/>
      <c r="N950" s="20"/>
      <c r="O950" s="58" t="str">
        <f>IF(F950="Repeatability","---", SQRT(L950^2+(N950*H950*0.01)^2)+ABS(M950)*0.01*H950)</f>
        <v>---</v>
      </c>
      <c r="P950" s="6" t="str">
        <f>IF(F950="Repeatability","---", O950*100/H950)</f>
        <v>---</v>
      </c>
      <c r="Q950" s="31" t="str">
        <f>IF(F950="Repeatability", "n/a",IF(E950="MG_P_KG",6,IF(E950="G_P_100G",2,"n/a")))</f>
        <v>n/a</v>
      </c>
      <c r="R950" s="34" t="str">
        <f>IF(Q950="n/a","-",2*(H950*2^(1-0.5*LOG(H950/(10^Q950))))/100)</f>
        <v>-</v>
      </c>
      <c r="S950" s="3">
        <f>IF(F950="Intermed. Precision","---",IF(LOG(J950/2)&lt;0,10^(TRUNC(LOG(J950/2))-1), 10^(TRUNC(LOG(J950/2)))))</f>
        <v>1</v>
      </c>
      <c r="T950" s="4">
        <f>2*SQRT(2)*J950</f>
        <v>6.2987295502082423</v>
      </c>
      <c r="U950" s="22">
        <f>IF(F950="Repeatability",10*J950,"---")</f>
        <v>22.269371889061702</v>
      </c>
      <c r="V950" s="22" t="str">
        <f>IF(AND(U950&gt;H950,U950&lt;&gt;"---"),"x","")</f>
        <v/>
      </c>
      <c r="W950" s="52">
        <v>42101</v>
      </c>
    </row>
    <row r="951" spans="1:23" ht="25.5" hidden="1" customHeight="1">
      <c r="A951" s="65" t="s">
        <v>68</v>
      </c>
      <c r="B951" s="8" t="s">
        <v>201</v>
      </c>
      <c r="C951" s="61"/>
      <c r="D951" s="10" t="s">
        <v>115</v>
      </c>
      <c r="E951" s="3" t="s">
        <v>30</v>
      </c>
      <c r="F951" s="19" t="s">
        <v>24</v>
      </c>
      <c r="G951" s="22" t="s">
        <v>25</v>
      </c>
      <c r="H951" s="37">
        <v>17085.8994444444</v>
      </c>
      <c r="I951" s="3">
        <v>18</v>
      </c>
      <c r="J951" s="27">
        <v>198.49494731884499</v>
      </c>
      <c r="K951" s="27" t="str">
        <f>IF(OR(LEFT(G951,3)="SRM", LEFT(G951,3)="IRM", LEFT(G951,3)="CRM"),"", IF((J951*100/H951)&gt;5,"x",""))</f>
        <v/>
      </c>
      <c r="L951" s="26">
        <f>2*J951</f>
        <v>396.98989463768999</v>
      </c>
      <c r="M951" s="20"/>
      <c r="N951" s="20"/>
      <c r="O951" s="58" t="str">
        <f>IF(F951="Repeatability","---", SQRT(L951^2+(N951*H951*0.01)^2)+ABS(M951)*0.01*H951)</f>
        <v>---</v>
      </c>
      <c r="P951" s="6" t="str">
        <f>IF(F951="Repeatability","---", O951*100/H951)</f>
        <v>---</v>
      </c>
      <c r="Q951" s="31" t="str">
        <f>IF(F951="Repeatability", "n/a",IF(E951="MG_P_KG",6,IF(E951="G_P_100G",2,"n/a")))</f>
        <v>n/a</v>
      </c>
      <c r="R951" s="34" t="str">
        <f>IF(Q951="n/a","-",2*(H951*2^(1-0.5*LOG(H951/(10^Q951))))/100)</f>
        <v>-</v>
      </c>
      <c r="S951" s="3">
        <f>IF(F951="Intermed. Precision","---",IF(LOG(J951/2)&lt;0,10^(TRUNC(LOG(J951/2))-1), 10^(TRUNC(LOG(J951/2)))))</f>
        <v>10</v>
      </c>
      <c r="T951" s="4">
        <f>2*SQRT(2)*J951</f>
        <v>561.42849312168721</v>
      </c>
      <c r="U951" s="22">
        <f>IF(F951="Repeatability",10*J951,"---")</f>
        <v>1984.9494731884499</v>
      </c>
      <c r="V951" s="22" t="str">
        <f>IF(AND(U951&gt;H951,U951&lt;&gt;"---"),"x","")</f>
        <v/>
      </c>
      <c r="W951" s="52">
        <v>42101</v>
      </c>
    </row>
    <row r="952" spans="1:23" ht="25.5" hidden="1" customHeight="1">
      <c r="A952" s="65" t="s">
        <v>120</v>
      </c>
      <c r="B952" s="8" t="s">
        <v>201</v>
      </c>
      <c r="C952" s="61"/>
      <c r="D952" s="10" t="s">
        <v>115</v>
      </c>
      <c r="E952" s="3" t="s">
        <v>30</v>
      </c>
      <c r="F952" s="42" t="s">
        <v>24</v>
      </c>
      <c r="G952" s="22" t="s">
        <v>25</v>
      </c>
      <c r="H952" s="37">
        <v>7716.8243750000001</v>
      </c>
      <c r="I952" s="3">
        <v>16</v>
      </c>
      <c r="J952" s="27">
        <v>53.513852178664798</v>
      </c>
      <c r="K952" s="27" t="str">
        <f>IF(OR(LEFT(G952,3)="SRM", LEFT(G952,3)="IRM", LEFT(G952,3)="CRM"),"", IF((J952*100/H952)&gt;5,"x",""))</f>
        <v/>
      </c>
      <c r="L952" s="26">
        <f>2*J952</f>
        <v>107.0277043573296</v>
      </c>
      <c r="M952" s="20"/>
      <c r="N952" s="20"/>
      <c r="O952" s="58" t="str">
        <f>IF(F952="Repeatability","---", SQRT(L952^2+(N952*H952*0.01)^2)+ABS(M952)*0.01*H952)</f>
        <v>---</v>
      </c>
      <c r="P952" s="6" t="str">
        <f>IF(F952="Repeatability","---", O952*100/H952)</f>
        <v>---</v>
      </c>
      <c r="Q952" s="31" t="str">
        <f>IF(F952="Repeatability", "n/a",IF(E952="MG_P_KG",6,IF(E952="G_P_100G",2,"n/a")))</f>
        <v>n/a</v>
      </c>
      <c r="R952" s="34" t="str">
        <f>IF(Q952="n/a","-",2*(H952*2^(1-0.5*LOG(H952/(10^Q952))))/100)</f>
        <v>-</v>
      </c>
      <c r="S952" s="3">
        <f>IF(F952="Intermed. Precision","---",IF(LOG(J952/2)&lt;0,10^(TRUNC(LOG(J952/2))-1), 10^(TRUNC(LOG(J952/2)))))</f>
        <v>10</v>
      </c>
      <c r="T952" s="4">
        <f>2*SQRT(2)*J952</f>
        <v>151.36003105179353</v>
      </c>
      <c r="U952" s="22">
        <f>IF(F952="Repeatability",10*J952,"---")</f>
        <v>535.13852178664797</v>
      </c>
      <c r="V952" s="22" t="str">
        <f>IF(AND(U952&gt;H952,U952&lt;&gt;"---"),"x","")</f>
        <v/>
      </c>
      <c r="W952" s="52">
        <v>42101</v>
      </c>
    </row>
    <row r="953" spans="1:23" ht="25.5" hidden="1" customHeight="1">
      <c r="A953" s="65" t="s">
        <v>29</v>
      </c>
      <c r="B953" s="8" t="s">
        <v>201</v>
      </c>
      <c r="C953" s="61"/>
      <c r="D953" s="10" t="s">
        <v>115</v>
      </c>
      <c r="E953" s="3" t="s">
        <v>30</v>
      </c>
      <c r="F953" s="42" t="s">
        <v>24</v>
      </c>
      <c r="G953" s="22" t="s">
        <v>25</v>
      </c>
      <c r="H953" s="37">
        <v>9433.3087500000001</v>
      </c>
      <c r="I953" s="3">
        <v>16</v>
      </c>
      <c r="J953" s="27">
        <v>91.281839239796298</v>
      </c>
      <c r="K953" s="27" t="str">
        <f>IF(OR(LEFT(G953,3)="SRM", LEFT(G953,3)="IRM", LEFT(G953,3)="CRM"),"", IF((J953*100/H953)&gt;5,"x",""))</f>
        <v/>
      </c>
      <c r="L953" s="26">
        <f>2*J953</f>
        <v>182.5636784795926</v>
      </c>
      <c r="M953" s="20"/>
      <c r="N953" s="20"/>
      <c r="O953" s="58" t="str">
        <f>IF(F953="Repeatability","---", SQRT(L953^2+(N953*H953*0.01)^2)+ABS(M953)*0.01*H953)</f>
        <v>---</v>
      </c>
      <c r="P953" s="6" t="str">
        <f>IF(F953="Repeatability","---", O953*100/H953)</f>
        <v>---</v>
      </c>
      <c r="Q953" s="31" t="str">
        <f>IF(F953="Repeatability", "n/a",IF(E953="MG_P_KG",6,IF(E953="G_P_100G",2,"n/a")))</f>
        <v>n/a</v>
      </c>
      <c r="R953" s="34" t="str">
        <f>IF(Q953="n/a","-",2*(H953*2^(1-0.5*LOG(H953/(10^Q953))))/100)</f>
        <v>-</v>
      </c>
      <c r="S953" s="3">
        <f>IF(F953="Intermed. Precision","---",IF(LOG(J953/2)&lt;0,10^(TRUNC(LOG(J953/2))-1), 10^(TRUNC(LOG(J953/2)))))</f>
        <v>10</v>
      </c>
      <c r="T953" s="4">
        <f>2*SQRT(2)*J953</f>
        <v>258.184030102561</v>
      </c>
      <c r="U953" s="22">
        <f>IF(F953="Repeatability",10*J953,"---")</f>
        <v>912.81839239796295</v>
      </c>
      <c r="V953" s="22" t="str">
        <f>IF(AND(U953&gt;H953,U953&lt;&gt;"---"),"x","")</f>
        <v/>
      </c>
      <c r="W953" s="52">
        <v>42101</v>
      </c>
    </row>
    <row r="954" spans="1:23" ht="25.5" hidden="1" customHeight="1">
      <c r="A954" s="65" t="s">
        <v>61</v>
      </c>
      <c r="B954" s="8" t="s">
        <v>201</v>
      </c>
      <c r="C954" s="61"/>
      <c r="D954" s="10" t="s">
        <v>115</v>
      </c>
      <c r="E954" s="3" t="s">
        <v>30</v>
      </c>
      <c r="F954" s="42" t="s">
        <v>24</v>
      </c>
      <c r="G954" s="22" t="s">
        <v>25</v>
      </c>
      <c r="H954" s="37">
        <v>2081.1307285714302</v>
      </c>
      <c r="I954" s="3">
        <v>14</v>
      </c>
      <c r="J954" s="27">
        <v>11.2729185046667</v>
      </c>
      <c r="K954" s="27" t="str">
        <f>IF(OR(LEFT(G954,3)="SRM", LEFT(G954,3)="IRM", LEFT(G954,3)="CRM"),"", IF((J954*100/H954)&gt;5,"x",""))</f>
        <v/>
      </c>
      <c r="L954" s="26">
        <f>2*J954</f>
        <v>22.5458370093334</v>
      </c>
      <c r="M954" s="20"/>
      <c r="N954" s="20"/>
      <c r="O954" s="58" t="str">
        <f>IF(F954="Repeatability","---", SQRT(L954^2+(N954*H954*0.01)^2)+ABS(M954)*0.01*H954)</f>
        <v>---</v>
      </c>
      <c r="P954" s="6" t="str">
        <f>IF(F954="Repeatability","---", O954*100/H954)</f>
        <v>---</v>
      </c>
      <c r="Q954" s="31" t="str">
        <f>IF(F954="Repeatability", "n/a",IF(E954="MG_P_KG",6,IF(E954="G_P_100G",2,"n/a")))</f>
        <v>n/a</v>
      </c>
      <c r="R954" s="34" t="str">
        <f>IF(Q954="n/a","-",2*(H954*2^(1-0.5*LOG(H954/(10^Q954))))/100)</f>
        <v>-</v>
      </c>
      <c r="S954" s="3">
        <f>IF(F954="Intermed. Precision","---",IF(LOG(J954/2)&lt;0,10^(TRUNC(LOG(J954/2))-1), 10^(TRUNC(LOG(J954/2)))))</f>
        <v>1</v>
      </c>
      <c r="T954" s="4">
        <f>2*SQRT(2)*J954</f>
        <v>31.884628473652558</v>
      </c>
      <c r="U954" s="22">
        <f>IF(F954="Repeatability",10*J954,"---")</f>
        <v>112.729185046667</v>
      </c>
      <c r="V954" s="22" t="str">
        <f>IF(AND(U954&gt;H954,U954&lt;&gt;"---"),"x","")</f>
        <v/>
      </c>
      <c r="W954" s="52">
        <v>42101</v>
      </c>
    </row>
    <row r="955" spans="1:23" ht="25.5" customHeight="1">
      <c r="A955" s="65" t="s">
        <v>58</v>
      </c>
      <c r="B955" s="8" t="s">
        <v>201</v>
      </c>
      <c r="C955" s="61"/>
      <c r="D955" s="10" t="s">
        <v>115</v>
      </c>
      <c r="E955" s="3" t="s">
        <v>30</v>
      </c>
      <c r="F955" s="42" t="s">
        <v>23</v>
      </c>
      <c r="G955" s="22" t="s">
        <v>4</v>
      </c>
      <c r="H955" s="37">
        <v>10410.6738615385</v>
      </c>
      <c r="I955" s="3">
        <v>13</v>
      </c>
      <c r="J955" s="27">
        <v>493.84206801131501</v>
      </c>
      <c r="K955" s="27" t="str">
        <f>IF(OR(LEFT(G955,3)="SRM", LEFT(G955,3)="IRM", LEFT(G955,3)="CRM"),"", IF((J955*100/H955)&gt;5,"x",""))</f>
        <v/>
      </c>
      <c r="L955" s="26">
        <f>2*J955</f>
        <v>987.68413602263001</v>
      </c>
      <c r="M955" s="20"/>
      <c r="N955" s="20"/>
      <c r="O955" s="58">
        <f>IF(F955="Repeatability","---", SQRT(L955^2+(N955*H955*0.01)^2)+ABS(M955)*0.01*H955)</f>
        <v>987.68413602263001</v>
      </c>
      <c r="P955" s="6">
        <f>IF(F955="Repeatability","---", O955*100/H955)</f>
        <v>9.4872257949752825</v>
      </c>
      <c r="Q955" s="31">
        <f>IF(F955="Repeatability", "n/a",IF(E955="MG_P_KG",6,IF(E955="G_P_100G",2,"n/a")))</f>
        <v>6</v>
      </c>
      <c r="R955" s="34">
        <f>IF(Q955="n/a","-",2*(H955*2^(1-0.5*LOG(H955/(10^Q955))))/100)</f>
        <v>827.8239760890292</v>
      </c>
      <c r="S955" s="3">
        <f>IF(F955="Intermed. Precision","---",IF(LOG(J955/2)&lt;0,10^(TRUNC(LOG(J955/2))-1), 10^(TRUNC(LOG(J955/2)))))</f>
        <v>100</v>
      </c>
      <c r="T955" s="4">
        <f>2*SQRT(2)*J955</f>
        <v>1396.7963005039562</v>
      </c>
      <c r="U955" s="22" t="str">
        <f>IF(F955="Repeatability",10*J955,"---")</f>
        <v>---</v>
      </c>
      <c r="V955" s="22" t="str">
        <f>IF(AND(U955&gt;H955,U955&lt;&gt;"---"),"x","")</f>
        <v/>
      </c>
      <c r="W955" s="52">
        <v>42101</v>
      </c>
    </row>
    <row r="956" spans="1:23" ht="25.5" customHeight="1">
      <c r="A956" s="65" t="s">
        <v>102</v>
      </c>
      <c r="B956" s="8" t="s">
        <v>201</v>
      </c>
      <c r="C956" s="61"/>
      <c r="D956" s="10" t="s">
        <v>115</v>
      </c>
      <c r="E956" s="3" t="s">
        <v>30</v>
      </c>
      <c r="F956" s="42" t="s">
        <v>23</v>
      </c>
      <c r="G956" s="22" t="s">
        <v>4</v>
      </c>
      <c r="H956" s="37">
        <v>661.199927272727</v>
      </c>
      <c r="I956" s="3">
        <v>11</v>
      </c>
      <c r="J956" s="27">
        <v>7.83587393466743</v>
      </c>
      <c r="K956" s="27" t="str">
        <f>IF(OR(LEFT(G956,3)="SRM", LEFT(G956,3)="IRM", LEFT(G956,3)="CRM"),"", IF((J956*100/H956)&gt;5,"x",""))</f>
        <v/>
      </c>
      <c r="L956" s="26">
        <f>2*J956</f>
        <v>15.67174786933486</v>
      </c>
      <c r="M956" s="20"/>
      <c r="N956" s="20"/>
      <c r="O956" s="58">
        <f>IF(F956="Repeatability","---", SQRT(L956^2+(N956*H956*0.01)^2)+ABS(M956)*0.01*H956)</f>
        <v>15.67174786933486</v>
      </c>
      <c r="P956" s="6">
        <f>IF(F956="Repeatability","---", O956*100/H956)</f>
        <v>2.3701980630845849</v>
      </c>
      <c r="Q956" s="31">
        <f>IF(F956="Repeatability", "n/a",IF(E956="MG_P_KG",6,IF(E956="G_P_100G",2,"n/a")))</f>
        <v>6</v>
      </c>
      <c r="R956" s="34">
        <f>IF(Q956="n/a","-",2*(H956*2^(1-0.5*LOG(H956/(10^Q956))))/100)</f>
        <v>79.612340280163124</v>
      </c>
      <c r="S956" s="3">
        <f>IF(F956="Intermed. Precision","---",IF(LOG(J956/2)&lt;0,10^(TRUNC(LOG(J956/2))-1), 10^(TRUNC(LOG(J956/2)))))</f>
        <v>1</v>
      </c>
      <c r="T956" s="4">
        <f>2*SQRT(2)*J956</f>
        <v>22.163198382905016</v>
      </c>
      <c r="U956" s="22" t="str">
        <f>IF(F956="Repeatability",10*J956,"---")</f>
        <v>---</v>
      </c>
      <c r="V956" s="22" t="str">
        <f>IF(AND(U956&gt;H956,U956&lt;&gt;"---"),"x","")</f>
        <v/>
      </c>
      <c r="W956" s="52">
        <v>42101</v>
      </c>
    </row>
    <row r="957" spans="1:23" ht="25.5" customHeight="1">
      <c r="A957" s="65" t="s">
        <v>101</v>
      </c>
      <c r="B957" s="8" t="s">
        <v>201</v>
      </c>
      <c r="C957" s="61"/>
      <c r="D957" s="10" t="s">
        <v>115</v>
      </c>
      <c r="E957" s="3" t="s">
        <v>30</v>
      </c>
      <c r="F957" s="42" t="s">
        <v>23</v>
      </c>
      <c r="G957" s="22" t="s">
        <v>4</v>
      </c>
      <c r="H957" s="37">
        <v>54.600859999999997</v>
      </c>
      <c r="I957" s="3">
        <v>10</v>
      </c>
      <c r="J957" s="27">
        <v>3.8086181921400302</v>
      </c>
      <c r="K957" s="27" t="str">
        <f>IF(OR(LEFT(G957,3)="SRM", LEFT(G957,3)="IRM", LEFT(G957,3)="CRM"),"", IF((J957*100/H957)&gt;5,"x",""))</f>
        <v>x</v>
      </c>
      <c r="L957" s="26">
        <f>2*J957</f>
        <v>7.6172363842800603</v>
      </c>
      <c r="M957" s="20"/>
      <c r="N957" s="20"/>
      <c r="O957" s="58">
        <f>IF(F957="Repeatability","---", SQRT(L957^2+(N957*H957*0.01)^2)+ABS(M957)*0.01*H957)</f>
        <v>7.6172363842800603</v>
      </c>
      <c r="P957" s="6">
        <f>IF(F957="Repeatability","---", O957*100/H957)</f>
        <v>13.950762651504133</v>
      </c>
      <c r="Q957" s="31">
        <f>IF(F957="Repeatability", "n/a",IF(E957="MG_P_KG",6,IF(E957="G_P_100G",2,"n/a")))</f>
        <v>6</v>
      </c>
      <c r="R957" s="34">
        <f>IF(Q957="n/a","-",2*(H957*2^(1-0.5*LOG(H957/(10^Q957))))/100)</f>
        <v>9.5691835508406502</v>
      </c>
      <c r="S957" s="3">
        <f>IF(F957="Intermed. Precision","---",IF(LOG(J957/2)&lt;0,10^(TRUNC(LOG(J957/2))-1), 10^(TRUNC(LOG(J957/2)))))</f>
        <v>1</v>
      </c>
      <c r="T957" s="4">
        <f>2*SQRT(2)*J957</f>
        <v>10.772399002450658</v>
      </c>
      <c r="U957" s="22" t="str">
        <f>IF(F957="Repeatability",10*J957,"---")</f>
        <v>---</v>
      </c>
      <c r="V957" s="22" t="str">
        <f>IF(AND(U957&gt;H957,U957&lt;&gt;"---"),"x","")</f>
        <v/>
      </c>
      <c r="W957" s="52">
        <v>42101</v>
      </c>
    </row>
    <row r="958" spans="1:23" ht="25.5" hidden="1" customHeight="1">
      <c r="A958" s="65" t="s">
        <v>101</v>
      </c>
      <c r="B958" s="8" t="s">
        <v>201</v>
      </c>
      <c r="C958" s="61"/>
      <c r="D958" s="10" t="s">
        <v>115</v>
      </c>
      <c r="E958" s="3" t="s">
        <v>30</v>
      </c>
      <c r="F958" s="42" t="s">
        <v>24</v>
      </c>
      <c r="G958" s="22" t="s">
        <v>25</v>
      </c>
      <c r="H958" s="37">
        <v>160.34834000000001</v>
      </c>
      <c r="I958" s="3">
        <v>10</v>
      </c>
      <c r="J958" s="27">
        <v>2.7122200862946202</v>
      </c>
      <c r="K958" s="27" t="str">
        <f>IF(OR(LEFT(G958,3)="SRM", LEFT(G958,3)="IRM", LEFT(G958,3)="CRM"),"", IF((J958*100/H958)&gt;5,"x",""))</f>
        <v/>
      </c>
      <c r="L958" s="26">
        <f>2*J958</f>
        <v>5.4244401725892404</v>
      </c>
      <c r="M958" s="20"/>
      <c r="N958" s="20"/>
      <c r="O958" s="58" t="str">
        <f>IF(F958="Repeatability","---", SQRT(L958^2+(N958*H958*0.01)^2)+ABS(M958)*0.01*H958)</f>
        <v>---</v>
      </c>
      <c r="P958" s="6" t="str">
        <f>IF(F958="Repeatability","---", O958*100/H958)</f>
        <v>---</v>
      </c>
      <c r="Q958" s="31" t="str">
        <f>IF(F958="Repeatability", "n/a",IF(E958="MG_P_KG",6,IF(E958="G_P_100G",2,"n/a")))</f>
        <v>n/a</v>
      </c>
      <c r="R958" s="34" t="str">
        <f>IF(Q958="n/a","-",2*(H958*2^(1-0.5*LOG(H958/(10^Q958))))/100)</f>
        <v>-</v>
      </c>
      <c r="S958" s="3">
        <f>IF(F958="Intermed. Precision","---",IF(LOG(J958/2)&lt;0,10^(TRUNC(LOG(J958/2))-1), 10^(TRUNC(LOG(J958/2)))))</f>
        <v>1</v>
      </c>
      <c r="T958" s="4">
        <f>2*SQRT(2)*J958</f>
        <v>7.6713168603571571</v>
      </c>
      <c r="U958" s="22">
        <f>IF(F958="Repeatability",10*J958,"---")</f>
        <v>27.122200862946201</v>
      </c>
      <c r="V958" s="22" t="str">
        <f>IF(AND(U958&gt;H958,U958&lt;&gt;"---"),"x","")</f>
        <v/>
      </c>
      <c r="W958" s="52">
        <v>42101</v>
      </c>
    </row>
    <row r="959" spans="1:23" ht="25.5" customHeight="1">
      <c r="A959" s="65" t="s">
        <v>68</v>
      </c>
      <c r="B959" s="8" t="s">
        <v>201</v>
      </c>
      <c r="C959" s="61"/>
      <c r="D959" s="10" t="s">
        <v>115</v>
      </c>
      <c r="E959" s="3" t="s">
        <v>30</v>
      </c>
      <c r="F959" s="42" t="s">
        <v>23</v>
      </c>
      <c r="G959" s="22" t="s">
        <v>4</v>
      </c>
      <c r="H959" s="37">
        <v>32584.216756999998</v>
      </c>
      <c r="I959" s="3">
        <v>10</v>
      </c>
      <c r="J959" s="27">
        <v>515.71170761518795</v>
      </c>
      <c r="K959" s="27" t="str">
        <f>IF(OR(LEFT(G959,3)="SRM", LEFT(G959,3)="IRM", LEFT(G959,3)="CRM"),"", IF((J959*100/H959)&gt;5,"x",""))</f>
        <v/>
      </c>
      <c r="L959" s="26">
        <f>2*J959</f>
        <v>1031.4234152303759</v>
      </c>
      <c r="M959" s="20">
        <v>1.73</v>
      </c>
      <c r="N959" s="20">
        <v>2</v>
      </c>
      <c r="O959" s="58">
        <f>IF(F959="Repeatability","---", SQRT(L959^2+(N959*H959*0.01)^2)+ABS(M959)*0.01*H959)</f>
        <v>1783.7588890168718</v>
      </c>
      <c r="P959" s="6">
        <f>IF(F959="Repeatability","---", O959*100/H959)</f>
        <v>5.4743034098975869</v>
      </c>
      <c r="Q959" s="31">
        <f>IF(F959="Repeatability", "n/a",IF(E959="MG_P_KG",6,IF(E959="G_P_100G",2,"n/a")))</f>
        <v>6</v>
      </c>
      <c r="R959" s="34">
        <f>IF(Q959="n/a","-",2*(H959*2^(1-0.5*LOG(H959/(10^Q959))))/100)</f>
        <v>2182.1368459604141</v>
      </c>
      <c r="S959" s="3">
        <f>IF(F959="Intermed. Precision","---",IF(LOG(J959/2)&lt;0,10^(TRUNC(LOG(J959/2))-1), 10^(TRUNC(LOG(J959/2)))))</f>
        <v>100</v>
      </c>
      <c r="T959" s="4">
        <f>2*SQRT(2)*J959</f>
        <v>1458.6529823679741</v>
      </c>
      <c r="U959" s="22" t="str">
        <f>IF(F959="Repeatability",10*J959,"---")</f>
        <v>---</v>
      </c>
      <c r="V959" s="22" t="str">
        <f>IF(AND(U959&gt;H959,U959&lt;&gt;"---"),"x","")</f>
        <v/>
      </c>
      <c r="W959" s="52">
        <v>42101</v>
      </c>
    </row>
    <row r="960" spans="1:23" ht="25.5" hidden="1" customHeight="1">
      <c r="A960" s="65" t="s">
        <v>80</v>
      </c>
      <c r="B960" s="8" t="s">
        <v>201</v>
      </c>
      <c r="C960" s="61"/>
      <c r="D960" s="10" t="s">
        <v>115</v>
      </c>
      <c r="E960" s="3" t="s">
        <v>30</v>
      </c>
      <c r="F960" s="42" t="s">
        <v>24</v>
      </c>
      <c r="G960" s="22" t="s">
        <v>25</v>
      </c>
      <c r="H960" s="37">
        <v>7820.8647600000004</v>
      </c>
      <c r="I960" s="3">
        <v>10</v>
      </c>
      <c r="J960" s="27">
        <v>18.465101342586699</v>
      </c>
      <c r="K960" s="27" t="str">
        <f>IF(OR(LEFT(G960,3)="SRM", LEFT(G960,3)="IRM", LEFT(G960,3)="CRM"),"", IF((J960*100/H960)&gt;5,"x",""))</f>
        <v/>
      </c>
      <c r="L960" s="26">
        <f>2*J960</f>
        <v>36.930202685173398</v>
      </c>
      <c r="M960" s="20"/>
      <c r="N960" s="20"/>
      <c r="O960" s="58" t="str">
        <f>IF(F960="Repeatability","---", SQRT(L960^2+(N960*H960*0.01)^2)+ABS(M960)*0.01*H960)</f>
        <v>---</v>
      </c>
      <c r="P960" s="6" t="str">
        <f>IF(F960="Repeatability","---", O960*100/H960)</f>
        <v>---</v>
      </c>
      <c r="Q960" s="31" t="str">
        <f>IF(F960="Repeatability", "n/a",IF(E960="MG_P_KG",6,IF(E960="G_P_100G",2,"n/a")))</f>
        <v>n/a</v>
      </c>
      <c r="R960" s="34" t="str">
        <f>IF(Q960="n/a","-",2*(H960*2^(1-0.5*LOG(H960/(10^Q960))))/100)</f>
        <v>-</v>
      </c>
      <c r="S960" s="3">
        <f>IF(F960="Intermed. Precision","---",IF(LOG(J960/2)&lt;0,10^(TRUNC(LOG(J960/2))-1), 10^(TRUNC(LOG(J960/2)))))</f>
        <v>1</v>
      </c>
      <c r="T960" s="4">
        <f>2*SQRT(2)*J960</f>
        <v>52.227193498559515</v>
      </c>
      <c r="U960" s="22">
        <f>IF(F960="Repeatability",10*J960,"---")</f>
        <v>184.65101342586701</v>
      </c>
      <c r="V960" s="22" t="str">
        <f>IF(AND(U960&gt;H960,U960&lt;&gt;"---"),"x","")</f>
        <v/>
      </c>
      <c r="W960" s="52">
        <v>42101</v>
      </c>
    </row>
    <row r="961" spans="1:23" ht="25.5" hidden="1" customHeight="1">
      <c r="A961" s="65" t="s">
        <v>128</v>
      </c>
      <c r="B961" s="8" t="s">
        <v>201</v>
      </c>
      <c r="C961" s="61"/>
      <c r="D961" s="10" t="s">
        <v>115</v>
      </c>
      <c r="E961" s="3" t="s">
        <v>30</v>
      </c>
      <c r="F961" s="42" t="s">
        <v>24</v>
      </c>
      <c r="G961" s="46" t="s">
        <v>25</v>
      </c>
      <c r="H961" s="36">
        <v>431.52472</v>
      </c>
      <c r="I961" s="3">
        <v>10</v>
      </c>
      <c r="J961" s="27">
        <v>33.8618386626746</v>
      </c>
      <c r="K961" s="27" t="str">
        <f>IF(OR(LEFT(G961,3)="SRM", LEFT(G961,3)="IRM", LEFT(G961,3)="CRM"),"", IF((J961*100/H961)&gt;5,"x",""))</f>
        <v>x</v>
      </c>
      <c r="L961" s="26">
        <f>2*J961</f>
        <v>67.7236773253492</v>
      </c>
      <c r="M961" s="20"/>
      <c r="N961" s="20"/>
      <c r="O961" s="58" t="str">
        <f>IF(F961="Repeatability","---", SQRT(L961^2+(N961*H961*0.01)^2)+ABS(M961)*0.01*H961)</f>
        <v>---</v>
      </c>
      <c r="P961" s="6" t="str">
        <f>IF(F961="Repeatability","---", O961*100/H961)</f>
        <v>---</v>
      </c>
      <c r="Q961" s="31" t="str">
        <f>IF(F961="Repeatability", "n/a",IF(E961="MG_P_KG",6,IF(E961="G_P_100G",2,"n/a")))</f>
        <v>n/a</v>
      </c>
      <c r="R961" s="34" t="str">
        <f>IF(Q961="n/a","-",2*(H961*2^(1-0.5*LOG(H961/(10^Q961))))/100)</f>
        <v>-</v>
      </c>
      <c r="S961" s="3">
        <f>IF(F961="Intermed. Precision","---",IF(LOG(J961/2)&lt;0,10^(TRUNC(LOG(J961/2))-1), 10^(TRUNC(LOG(J961/2)))))</f>
        <v>10</v>
      </c>
      <c r="T961" s="4">
        <f>2*SQRT(2)*J961</f>
        <v>95.775742967288096</v>
      </c>
      <c r="U961" s="22">
        <f>IF(F961="Repeatability",10*J961,"---")</f>
        <v>338.61838662674597</v>
      </c>
      <c r="V961" s="22" t="str">
        <f>IF(AND(U961&gt;H961,U961&lt;&gt;"---"),"x","")</f>
        <v/>
      </c>
      <c r="W961" s="52">
        <v>42101</v>
      </c>
    </row>
    <row r="962" spans="1:23" ht="25.5" customHeight="1">
      <c r="A962" s="65" t="s">
        <v>55</v>
      </c>
      <c r="B962" s="8" t="s">
        <v>201</v>
      </c>
      <c r="C962" s="61"/>
      <c r="D962" s="10" t="s">
        <v>115</v>
      </c>
      <c r="E962" s="3" t="s">
        <v>30</v>
      </c>
      <c r="F962" s="19" t="s">
        <v>23</v>
      </c>
      <c r="G962" s="22" t="s">
        <v>4</v>
      </c>
      <c r="H962" s="37">
        <v>700.14255555555599</v>
      </c>
      <c r="I962" s="3">
        <v>9</v>
      </c>
      <c r="J962" s="27">
        <v>5.1059727988133803</v>
      </c>
      <c r="K962" s="27" t="str">
        <f>IF(OR(LEFT(G962,3)="SRM", LEFT(G962,3)="IRM", LEFT(G962,3)="CRM"),"", IF((J962*100/H962)&gt;5,"x",""))</f>
        <v/>
      </c>
      <c r="L962" s="26">
        <f>2*J962</f>
        <v>10.211945597626761</v>
      </c>
      <c r="M962" s="20"/>
      <c r="N962" s="20"/>
      <c r="O962" s="58">
        <f>IF(F962="Repeatability","---", SQRT(L962^2+(N962*H962*0.01)^2)+ABS(M962)*0.01*H962)</f>
        <v>10.211945597626761</v>
      </c>
      <c r="P962" s="6">
        <f>IF(F962="Repeatability","---", O962*100/H962)</f>
        <v>1.4585523357487797</v>
      </c>
      <c r="Q962" s="31">
        <f>IF(F962="Repeatability", "n/a",IF(E962="MG_P_KG",6,IF(E962="G_P_100G",2,"n/a")))</f>
        <v>6</v>
      </c>
      <c r="R962" s="34">
        <f>IF(Q962="n/a","-",2*(H962*2^(1-0.5*LOG(H962/(10^Q962))))/100)</f>
        <v>83.578239246265397</v>
      </c>
      <c r="S962" s="3">
        <f>IF(F962="Intermed. Precision","---",IF(LOG(J962/2)&lt;0,10^(TRUNC(LOG(J962/2))-1), 10^(TRUNC(LOG(J962/2)))))</f>
        <v>1</v>
      </c>
      <c r="T962" s="4">
        <f>2*SQRT(2)*J962</f>
        <v>14.441871962379986</v>
      </c>
      <c r="U962" s="22" t="str">
        <f>IF(F962="Repeatability",10*J962,"---")</f>
        <v>---</v>
      </c>
      <c r="V962" s="22" t="str">
        <f>IF(AND(U962&gt;H962,U962&lt;&gt;"---"),"x","")</f>
        <v/>
      </c>
      <c r="W962" s="52">
        <v>42101</v>
      </c>
    </row>
    <row r="963" spans="1:23" ht="25.5" customHeight="1">
      <c r="A963" s="65" t="s">
        <v>71</v>
      </c>
      <c r="B963" s="8" t="s">
        <v>201</v>
      </c>
      <c r="C963" s="61"/>
      <c r="D963" s="10" t="s">
        <v>115</v>
      </c>
      <c r="E963" s="3" t="s">
        <v>30</v>
      </c>
      <c r="F963" s="19" t="s">
        <v>23</v>
      </c>
      <c r="G963" s="22" t="s">
        <v>4</v>
      </c>
      <c r="H963" s="37">
        <v>5637.7453333333297</v>
      </c>
      <c r="I963" s="3">
        <v>9</v>
      </c>
      <c r="J963" s="27">
        <v>36.4989977704792</v>
      </c>
      <c r="K963" s="27" t="str">
        <f>IF(OR(LEFT(G963,3)="SRM", LEFT(G963,3)="IRM", LEFT(G963,3)="CRM"),"", IF((J963*100/H963)&gt;5,"x",""))</f>
        <v/>
      </c>
      <c r="L963" s="26">
        <f>2*J963</f>
        <v>72.997995540958399</v>
      </c>
      <c r="M963" s="20">
        <v>3.34</v>
      </c>
      <c r="N963" s="20">
        <v>3.82</v>
      </c>
      <c r="O963" s="58">
        <f>IF(F963="Repeatability","---", SQRT(L963^2+(N963*H963*0.01)^2)+ABS(M963)*0.01*H963)</f>
        <v>415.69779866521253</v>
      </c>
      <c r="P963" s="6">
        <f>IF(F963="Repeatability","---", O963*100/H963)</f>
        <v>7.3734759923863091</v>
      </c>
      <c r="Q963" s="31">
        <f>IF(F963="Repeatability", "n/a",IF(E963="MG_P_KG",6,IF(E963="G_P_100G",2,"n/a")))</f>
        <v>6</v>
      </c>
      <c r="R963" s="34">
        <f>IF(Q963="n/a","-",2*(H963*2^(1-0.5*LOG(H963/(10^Q963))))/100)</f>
        <v>491.65199206867806</v>
      </c>
      <c r="S963" s="3">
        <f>IF(F963="Intermed. Precision","---",IF(LOG(J963/2)&lt;0,10^(TRUNC(LOG(J963/2))-1), 10^(TRUNC(LOG(J963/2)))))</f>
        <v>10</v>
      </c>
      <c r="T963" s="4">
        <f>2*SQRT(2)*J963</f>
        <v>103.23475532007409</v>
      </c>
      <c r="U963" s="22" t="str">
        <f>IF(F963="Repeatability",10*J963,"---")</f>
        <v>---</v>
      </c>
      <c r="V963" s="22" t="str">
        <f>IF(AND(U963&gt;H963,U963&lt;&gt;"---"),"x","")</f>
        <v/>
      </c>
      <c r="W963" s="52">
        <v>42101</v>
      </c>
    </row>
    <row r="964" spans="1:23" ht="25.5" customHeight="1">
      <c r="A964" s="65" t="s">
        <v>117</v>
      </c>
      <c r="B964" s="8" t="s">
        <v>201</v>
      </c>
      <c r="C964" s="61"/>
      <c r="D964" s="10" t="s">
        <v>115</v>
      </c>
      <c r="E964" s="3" t="s">
        <v>30</v>
      </c>
      <c r="F964" s="42" t="s">
        <v>23</v>
      </c>
      <c r="G964" s="46" t="s">
        <v>4</v>
      </c>
      <c r="H964" s="37">
        <v>5044.3555555555604</v>
      </c>
      <c r="I964" s="3">
        <v>9</v>
      </c>
      <c r="J964" s="27">
        <v>131.63912481983999</v>
      </c>
      <c r="K964" s="27" t="str">
        <f>IF(OR(LEFT(G964,3)="SRM", LEFT(G964,3)="IRM", LEFT(G964,3)="CRM"),"", IF((J964*100/H964)&gt;5,"x",""))</f>
        <v/>
      </c>
      <c r="L964" s="26">
        <f>2*J964</f>
        <v>263.27824963967998</v>
      </c>
      <c r="M964" s="20"/>
      <c r="N964" s="20"/>
      <c r="O964" s="58">
        <f>IF(F964="Repeatability","---", SQRT(L964^2+(N964*H964*0.01)^2)+ABS(M964)*0.01*H964)</f>
        <v>263.27824963967998</v>
      </c>
      <c r="P964" s="6">
        <f>IF(F964="Repeatability","---", O964*100/H964)</f>
        <v>5.2192643191005956</v>
      </c>
      <c r="Q964" s="31">
        <f>IF(F964="Repeatability", "n/a",IF(E964="MG_P_KG",6,IF(E964="G_P_100G",2,"n/a")))</f>
        <v>6</v>
      </c>
      <c r="R964" s="34">
        <f>IF(Q964="n/a","-",2*(H964*2^(1-0.5*LOG(H964/(10^Q964))))/100)</f>
        <v>447.32984908807811</v>
      </c>
      <c r="S964" s="3">
        <f>IF(F964="Intermed. Precision","---",IF(LOG(J964/2)&lt;0,10^(TRUNC(LOG(J964/2))-1), 10^(TRUNC(LOG(J964/2)))))</f>
        <v>10</v>
      </c>
      <c r="T964" s="4">
        <f>2*SQRT(2)*J964</f>
        <v>372.33167131828486</v>
      </c>
      <c r="U964" s="22" t="str">
        <f>IF(F964="Repeatability",10*J964,"---")</f>
        <v>---</v>
      </c>
      <c r="V964" s="22" t="str">
        <f>IF(AND(U964&gt;H964,U964&lt;&gt;"---"),"x","")</f>
        <v/>
      </c>
      <c r="W964" s="52">
        <v>42101</v>
      </c>
    </row>
    <row r="965" spans="1:23" ht="25.5" hidden="1" customHeight="1">
      <c r="A965" s="65" t="s">
        <v>103</v>
      </c>
      <c r="B965" s="8" t="s">
        <v>201</v>
      </c>
      <c r="C965" s="61"/>
      <c r="D965" s="10" t="s">
        <v>115</v>
      </c>
      <c r="E965" s="3" t="s">
        <v>30</v>
      </c>
      <c r="F965" s="19" t="s">
        <v>24</v>
      </c>
      <c r="G965" s="22" t="s">
        <v>25</v>
      </c>
      <c r="H965" s="37">
        <v>337.18928</v>
      </c>
      <c r="I965" s="3">
        <v>9</v>
      </c>
      <c r="J965" s="27">
        <v>4.3053140939644496</v>
      </c>
      <c r="K965" s="27" t="str">
        <f>IF(OR(LEFT(G965,3)="SRM", LEFT(G965,3)="IRM", LEFT(G965,3)="CRM"),"", IF((J965*100/H965)&gt;5,"x",""))</f>
        <v/>
      </c>
      <c r="L965" s="26">
        <f>2*J965</f>
        <v>8.6106281879288993</v>
      </c>
      <c r="M965" s="20"/>
      <c r="N965" s="20"/>
      <c r="O965" s="58" t="str">
        <f>IF(F965="Repeatability","---", SQRT(L965^2+(N965*H965*0.01)^2)+ABS(M965)*0.01*H965)</f>
        <v>---</v>
      </c>
      <c r="P965" s="6" t="str">
        <f>IF(F965="Repeatability","---", O965*100/H965)</f>
        <v>---</v>
      </c>
      <c r="Q965" s="31" t="str">
        <f>IF(F965="Repeatability", "n/a",IF(E965="MG_P_KG",6,IF(E965="G_P_100G",2,"n/a")))</f>
        <v>n/a</v>
      </c>
      <c r="R965" s="34" t="str">
        <f>IF(Q965="n/a","-",2*(H965*2^(1-0.5*LOG(H965/(10^Q965))))/100)</f>
        <v>-</v>
      </c>
      <c r="S965" s="3">
        <f>IF(F965="Intermed. Precision","---",IF(LOG(J965/2)&lt;0,10^(TRUNC(LOG(J965/2))-1), 10^(TRUNC(LOG(J965/2)))))</f>
        <v>1</v>
      </c>
      <c r="T965" s="4">
        <f>2*SQRT(2)*J965</f>
        <v>12.177267163921117</v>
      </c>
      <c r="U965" s="22">
        <f>IF(F965="Repeatability",10*J965,"---")</f>
        <v>43.053140939644493</v>
      </c>
      <c r="V965" s="22" t="str">
        <f>IF(AND(U965&gt;H965,U965&lt;&gt;"---"),"x","")</f>
        <v/>
      </c>
      <c r="W965" s="52">
        <v>42101</v>
      </c>
    </row>
    <row r="966" spans="1:23" ht="25.5" hidden="1" customHeight="1">
      <c r="A966" s="65" t="s">
        <v>123</v>
      </c>
      <c r="B966" s="8" t="s">
        <v>201</v>
      </c>
      <c r="C966" s="61"/>
      <c r="D966" s="10" t="s">
        <v>115</v>
      </c>
      <c r="E966" s="3" t="s">
        <v>30</v>
      </c>
      <c r="F966" s="42" t="s">
        <v>24</v>
      </c>
      <c r="G966" s="46" t="s">
        <v>25</v>
      </c>
      <c r="H966" s="36">
        <v>99.296566666666706</v>
      </c>
      <c r="I966" s="3">
        <v>9</v>
      </c>
      <c r="J966" s="27">
        <v>2.0568068018168399</v>
      </c>
      <c r="K966" s="27" t="str">
        <f>IF(OR(LEFT(G966,3)="SRM", LEFT(G966,3)="IRM", LEFT(G966,3)="CRM"),"", IF((J966*100/H966)&gt;5,"x",""))</f>
        <v/>
      </c>
      <c r="L966" s="26">
        <f>2*J966</f>
        <v>4.1136136036336799</v>
      </c>
      <c r="M966" s="20"/>
      <c r="N966" s="20"/>
      <c r="O966" s="58" t="str">
        <f>IF(F966="Repeatability","---", SQRT(L966^2+(N966*H966*0.01)^2)+ABS(M966)*0.01*H966)</f>
        <v>---</v>
      </c>
      <c r="P966" s="6" t="str">
        <f>IF(F966="Repeatability","---", O966*100/H966)</f>
        <v>---</v>
      </c>
      <c r="Q966" s="31" t="str">
        <f>IF(F966="Repeatability", "n/a",IF(E966="MG_P_KG",6,IF(E966="G_P_100G",2,"n/a")))</f>
        <v>n/a</v>
      </c>
      <c r="R966" s="34" t="str">
        <f>IF(Q966="n/a","-",2*(H966*2^(1-0.5*LOG(H966/(10^Q966))))/100)</f>
        <v>-</v>
      </c>
      <c r="S966" s="3">
        <f>IF(F966="Intermed. Precision","---",IF(LOG(J966/2)&lt;0,10^(TRUNC(LOG(J966/2))-1), 10^(TRUNC(LOG(J966/2)))))</f>
        <v>1</v>
      </c>
      <c r="T966" s="4">
        <f>2*SQRT(2)*J966</f>
        <v>5.8175281486212116</v>
      </c>
      <c r="U966" s="22">
        <f>IF(F966="Repeatability",10*J966,"---")</f>
        <v>20.5680680181684</v>
      </c>
      <c r="V966" s="22" t="str">
        <f>IF(AND(U966&gt;H966,U966&lt;&gt;"---"),"x","")</f>
        <v/>
      </c>
      <c r="W966" s="52">
        <v>42101</v>
      </c>
    </row>
    <row r="967" spans="1:23" ht="25.5" hidden="1" customHeight="1">
      <c r="A967" s="65" t="s">
        <v>70</v>
      </c>
      <c r="B967" s="8" t="s">
        <v>201</v>
      </c>
      <c r="C967" s="61"/>
      <c r="D967" s="10" t="s">
        <v>115</v>
      </c>
      <c r="E967" s="3" t="s">
        <v>30</v>
      </c>
      <c r="F967" s="19" t="s">
        <v>24</v>
      </c>
      <c r="G967" s="22" t="s">
        <v>25</v>
      </c>
      <c r="H967" s="37">
        <v>168.32300000000001</v>
      </c>
      <c r="I967" s="3">
        <v>8</v>
      </c>
      <c r="J967" s="27">
        <v>8.2916257490615202</v>
      </c>
      <c r="K967" s="27" t="str">
        <f>IF(OR(LEFT(G967,3)="SRM", LEFT(G967,3)="IRM", LEFT(G967,3)="CRM"),"", IF((J967*100/H967)&gt;5,"x",""))</f>
        <v/>
      </c>
      <c r="L967" s="26">
        <f>2*J967</f>
        <v>16.58325149812304</v>
      </c>
      <c r="M967" s="20"/>
      <c r="N967" s="20"/>
      <c r="O967" s="58" t="str">
        <f>IF(F967="Repeatability","---", SQRT(L967^2+(N967*H967*0.01)^2)+ABS(M967)*0.01*H967)</f>
        <v>---</v>
      </c>
      <c r="P967" s="6" t="str">
        <f>IF(F967="Repeatability","---", O967*100/H967)</f>
        <v>---</v>
      </c>
      <c r="Q967" s="31" t="str">
        <f>IF(F967="Repeatability", "n/a",IF(E967="MG_P_KG",6,IF(E967="G_P_100G",2,"n/a")))</f>
        <v>n/a</v>
      </c>
      <c r="R967" s="34" t="str">
        <f>IF(Q967="n/a","-",2*(H967*2^(1-0.5*LOG(H967/(10^Q967))))/100)</f>
        <v>-</v>
      </c>
      <c r="S967" s="3">
        <f>IF(F967="Intermed. Precision","---",IF(LOG(J967/2)&lt;0,10^(TRUNC(LOG(J967/2))-1), 10^(TRUNC(LOG(J967/2)))))</f>
        <v>1</v>
      </c>
      <c r="T967" s="4">
        <f>2*SQRT(2)*J967</f>
        <v>23.452259176889552</v>
      </c>
      <c r="U967" s="22">
        <f>IF(F967="Repeatability",10*J967,"---")</f>
        <v>82.916257490615209</v>
      </c>
      <c r="V967" s="22" t="str">
        <f>IF(AND(U967&gt;H967,U967&lt;&gt;"---"),"x","")</f>
        <v/>
      </c>
      <c r="W967" s="52">
        <v>42101</v>
      </c>
    </row>
    <row r="968" spans="1:23" ht="25.5" hidden="1" customHeight="1">
      <c r="A968" s="65" t="s">
        <v>117</v>
      </c>
      <c r="B968" s="8" t="s">
        <v>201</v>
      </c>
      <c r="C968" s="61"/>
      <c r="D968" s="10" t="s">
        <v>115</v>
      </c>
      <c r="E968" s="3" t="s">
        <v>30</v>
      </c>
      <c r="F968" s="42" t="s">
        <v>24</v>
      </c>
      <c r="G968" s="46" t="s">
        <v>25</v>
      </c>
      <c r="H968" s="37">
        <v>4946.381625</v>
      </c>
      <c r="I968" s="3">
        <v>8</v>
      </c>
      <c r="J968" s="27">
        <v>20.8238245226472</v>
      </c>
      <c r="K968" s="27" t="str">
        <f>IF(OR(LEFT(G968,3)="SRM", LEFT(G968,3)="IRM", LEFT(G968,3)="CRM"),"", IF((J968*100/H968)&gt;5,"x",""))</f>
        <v/>
      </c>
      <c r="L968" s="26">
        <f>2*J968</f>
        <v>41.647649045294401</v>
      </c>
      <c r="M968" s="20"/>
      <c r="N968" s="20"/>
      <c r="O968" s="58" t="str">
        <f>IF(F968="Repeatability","---", SQRT(L968^2+(N968*H968*0.01)^2)+ABS(M968)*0.01*H968)</f>
        <v>---</v>
      </c>
      <c r="P968" s="6" t="str">
        <f>IF(F968="Repeatability","---", O968*100/H968)</f>
        <v>---</v>
      </c>
      <c r="Q968" s="31" t="str">
        <f>IF(F968="Repeatability", "n/a",IF(E968="MG_P_KG",6,IF(E968="G_P_100G",2,"n/a")))</f>
        <v>n/a</v>
      </c>
      <c r="R968" s="34" t="str">
        <f>IF(Q968="n/a","-",2*(H968*2^(1-0.5*LOG(H968/(10^Q968))))/100)</f>
        <v>-</v>
      </c>
      <c r="S968" s="3">
        <f>IF(F968="Intermed. Precision","---",IF(LOG(J968/2)&lt;0,10^(TRUNC(LOG(J968/2))-1), 10^(TRUNC(LOG(J968/2)))))</f>
        <v>10</v>
      </c>
      <c r="T968" s="4">
        <f>2*SQRT(2)*J968</f>
        <v>58.89867012081023</v>
      </c>
      <c r="U968" s="22">
        <f>IF(F968="Repeatability",10*J968,"---")</f>
        <v>208.238245226472</v>
      </c>
      <c r="V968" s="22" t="str">
        <f>IF(AND(U968&gt;H968,U968&lt;&gt;"---"),"x","")</f>
        <v/>
      </c>
      <c r="W968" s="52">
        <v>42101</v>
      </c>
    </row>
    <row r="969" spans="1:23" ht="25.5" hidden="1" customHeight="1">
      <c r="A969" s="65" t="s">
        <v>99</v>
      </c>
      <c r="B969" s="8" t="s">
        <v>201</v>
      </c>
      <c r="C969" s="61"/>
      <c r="D969" s="10" t="s">
        <v>115</v>
      </c>
      <c r="E969" s="3" t="s">
        <v>30</v>
      </c>
      <c r="F969" s="19" t="s">
        <v>24</v>
      </c>
      <c r="G969" s="22" t="s">
        <v>25</v>
      </c>
      <c r="H969" s="37">
        <v>6470.7887499999997</v>
      </c>
      <c r="I969" s="3">
        <v>8</v>
      </c>
      <c r="J969" s="27">
        <v>73.766505398792006</v>
      </c>
      <c r="K969" s="27" t="str">
        <f>IF(OR(LEFT(G969,3)="SRM", LEFT(G969,3)="IRM", LEFT(G969,3)="CRM"),"", IF((J969*100/H969)&gt;5,"x",""))</f>
        <v/>
      </c>
      <c r="L969" s="26">
        <f>2*J969</f>
        <v>147.53301079758401</v>
      </c>
      <c r="M969" s="20"/>
      <c r="N969" s="20"/>
      <c r="O969" s="58" t="str">
        <f>IF(F969="Repeatability","---", SQRT(L969^2+(N969*H969*0.01)^2)+ABS(M969)*0.01*H969)</f>
        <v>---</v>
      </c>
      <c r="P969" s="6" t="str">
        <f>IF(F969="Repeatability","---", O969*100/H969)</f>
        <v>---</v>
      </c>
      <c r="Q969" s="31" t="str">
        <f>IF(F969="Repeatability", "n/a",IF(E969="MG_P_KG",6,IF(E969="G_P_100G",2,"n/a")))</f>
        <v>n/a</v>
      </c>
      <c r="R969" s="34" t="str">
        <f>IF(Q969="n/a","-",2*(H969*2^(1-0.5*LOG(H969/(10^Q969))))/100)</f>
        <v>-</v>
      </c>
      <c r="S969" s="3">
        <f>IF(F969="Intermed. Precision","---",IF(LOG(J969/2)&lt;0,10^(TRUNC(LOG(J969/2))-1), 10^(TRUNC(LOG(J969/2)))))</f>
        <v>10</v>
      </c>
      <c r="T969" s="4">
        <f>2*SQRT(2)*J969</f>
        <v>208.6431847676796</v>
      </c>
      <c r="U969" s="22">
        <f>IF(F969="Repeatability",10*J969,"---")</f>
        <v>737.66505398792003</v>
      </c>
      <c r="V969" s="22" t="str">
        <f>IF(AND(U969&gt;H969,U969&lt;&gt;"---"),"x","")</f>
        <v/>
      </c>
      <c r="W969" s="52">
        <v>42101</v>
      </c>
    </row>
    <row r="970" spans="1:23" ht="25.5" customHeight="1">
      <c r="A970" s="65" t="s">
        <v>121</v>
      </c>
      <c r="B970" s="8" t="s">
        <v>201</v>
      </c>
      <c r="C970" s="61"/>
      <c r="D970" s="10" t="s">
        <v>115</v>
      </c>
      <c r="E970" s="3" t="s">
        <v>30</v>
      </c>
      <c r="F970" s="19" t="s">
        <v>23</v>
      </c>
      <c r="G970" s="22" t="s">
        <v>4</v>
      </c>
      <c r="H970" s="37">
        <v>97061</v>
      </c>
      <c r="I970" s="3">
        <v>8</v>
      </c>
      <c r="J970" s="27">
        <v>1846.9540057551501</v>
      </c>
      <c r="K970" s="27" t="str">
        <f>IF(OR(LEFT(G970,3)="SRM", LEFT(G970,3)="IRM", LEFT(G970,3)="CRM"),"", IF((J970*100/H970)&gt;5,"x",""))</f>
        <v/>
      </c>
      <c r="L970" s="26">
        <f>2*J970</f>
        <v>3693.9080115103002</v>
      </c>
      <c r="M970" s="20"/>
      <c r="N970" s="20"/>
      <c r="O970" s="58">
        <f>IF(F970="Repeatability","---", SQRT(L970^2+(N970*H970*0.01)^2)+ABS(M970)*0.01*H970)</f>
        <v>3693.9080115103002</v>
      </c>
      <c r="P970" s="6">
        <f>IF(F970="Repeatability","---", O970*100/H970)</f>
        <v>3.8057592766510751</v>
      </c>
      <c r="Q970" s="31">
        <f>IF(F970="Repeatability", "n/a",IF(E970="MG_P_KG",6,IF(E970="G_P_100G",2,"n/a")))</f>
        <v>6</v>
      </c>
      <c r="R970" s="34">
        <f>IF(Q970="n/a","-",2*(H970*2^(1-0.5*LOG(H970/(10^Q970))))/100)</f>
        <v>5515.3072110011462</v>
      </c>
      <c r="S970" s="3">
        <f>IF(F970="Intermed. Precision","---",IF(LOG(J970/2)&lt;0,10^(TRUNC(LOG(J970/2))-1), 10^(TRUNC(LOG(J970/2)))))</f>
        <v>100</v>
      </c>
      <c r="T970" s="4">
        <f>2*SQRT(2)*J970</f>
        <v>5223.974808036498</v>
      </c>
      <c r="U970" s="22" t="str">
        <f>IF(F970="Repeatability",10*J970,"---")</f>
        <v>---</v>
      </c>
      <c r="V970" s="22" t="str">
        <f>IF(AND(U970&gt;H970,U970&lt;&gt;"---"),"x","")</f>
        <v/>
      </c>
      <c r="W970" s="52">
        <v>42101</v>
      </c>
    </row>
    <row r="971" spans="1:23" ht="25.5" customHeight="1">
      <c r="A971" s="65" t="s">
        <v>60</v>
      </c>
      <c r="B971" s="8" t="s">
        <v>201</v>
      </c>
      <c r="C971" s="61"/>
      <c r="D971" s="10" t="s">
        <v>115</v>
      </c>
      <c r="E971" s="3" t="s">
        <v>30</v>
      </c>
      <c r="F971" s="42" t="s">
        <v>23</v>
      </c>
      <c r="G971" s="22" t="s">
        <v>4</v>
      </c>
      <c r="H971" s="37">
        <v>321.28474999999997</v>
      </c>
      <c r="I971" s="3">
        <v>8</v>
      </c>
      <c r="J971" s="27">
        <v>5.5522166294192896</v>
      </c>
      <c r="K971" s="27" t="str">
        <f>IF(OR(LEFT(G971,3)="SRM", LEFT(G971,3)="IRM", LEFT(G971,3)="CRM"),"", IF((J971*100/H971)&gt;5,"x",""))</f>
        <v/>
      </c>
      <c r="L971" s="26">
        <f>2*J971</f>
        <v>11.104433258838579</v>
      </c>
      <c r="M971" s="20"/>
      <c r="N971" s="20"/>
      <c r="O971" s="58">
        <f>IF(F971="Repeatability","---", SQRT(L971^2+(N971*H971*0.01)^2)+ABS(M971)*0.01*H971)</f>
        <v>11.104433258838579</v>
      </c>
      <c r="P971" s="6">
        <f>IF(F971="Repeatability","---", O971*100/H971)</f>
        <v>3.4562590533284197</v>
      </c>
      <c r="Q971" s="31">
        <f>IF(F971="Repeatability", "n/a",IF(E971="MG_P_KG",6,IF(E971="G_P_100G",2,"n/a")))</f>
        <v>6</v>
      </c>
      <c r="R971" s="34">
        <f>IF(Q971="n/a","-",2*(H971*2^(1-0.5*LOG(H971/(10^Q971))))/100)</f>
        <v>43.123651782098662</v>
      </c>
      <c r="S971" s="3">
        <f>IF(F971="Intermed. Precision","---",IF(LOG(J971/2)&lt;0,10^(TRUNC(LOG(J971/2))-1), 10^(TRUNC(LOG(J971/2)))))</f>
        <v>1</v>
      </c>
      <c r="T971" s="4">
        <f>2*SQRT(2)*J971</f>
        <v>15.704040117116385</v>
      </c>
      <c r="U971" s="22" t="str">
        <f>IF(F971="Repeatability",10*J971,"---")</f>
        <v>---</v>
      </c>
      <c r="V971" s="22" t="str">
        <f>IF(AND(U971&gt;H971,U971&lt;&gt;"---"),"x","")</f>
        <v/>
      </c>
      <c r="W971" s="52">
        <v>42101</v>
      </c>
    </row>
    <row r="972" spans="1:23" ht="25.5" hidden="1" customHeight="1">
      <c r="A972" s="65" t="s">
        <v>129</v>
      </c>
      <c r="B972" s="8" t="s">
        <v>201</v>
      </c>
      <c r="C972" s="61"/>
      <c r="D972" s="10" t="s">
        <v>115</v>
      </c>
      <c r="E972" s="3" t="s">
        <v>30</v>
      </c>
      <c r="F972" s="19" t="s">
        <v>24</v>
      </c>
      <c r="G972" s="22" t="s">
        <v>25</v>
      </c>
      <c r="H972" s="37">
        <v>33.784312499999999</v>
      </c>
      <c r="I972" s="3">
        <v>8</v>
      </c>
      <c r="J972" s="27">
        <v>8.0172825040657494E-2</v>
      </c>
      <c r="K972" s="27" t="str">
        <f>IF(OR(LEFT(G972,3)="SRM", LEFT(G972,3)="IRM", LEFT(G972,3)="CRM"),"", IF((J972*100/H972)&gt;5,"x",""))</f>
        <v/>
      </c>
      <c r="L972" s="26">
        <f>2*J972</f>
        <v>0.16034565008131499</v>
      </c>
      <c r="M972" s="20"/>
      <c r="N972" s="20"/>
      <c r="O972" s="58" t="str">
        <f>IF(F972="Repeatability","---", SQRT(L972^2+(N972*H972*0.01)^2)+ABS(M972)*0.01*H972)</f>
        <v>---</v>
      </c>
      <c r="P972" s="6" t="str">
        <f>IF(F972="Repeatability","---", O972*100/H972)</f>
        <v>---</v>
      </c>
      <c r="Q972" s="31" t="str">
        <f>IF(F972="Repeatability", "n/a",IF(E972="MG_P_KG",6,IF(E972="G_P_100G",2,"n/a")))</f>
        <v>n/a</v>
      </c>
      <c r="R972" s="34" t="str">
        <f>IF(Q972="n/a","-",2*(H972*2^(1-0.5*LOG(H972/(10^Q972))))/100)</f>
        <v>-</v>
      </c>
      <c r="S972" s="3">
        <f>IF(F972="Intermed. Precision","---",IF(LOG(J972/2)&lt;0,10^(TRUNC(LOG(J972/2))-1), 10^(TRUNC(LOG(J972/2)))))</f>
        <v>0.01</v>
      </c>
      <c r="T972" s="4">
        <f>2*SQRT(2)*J972</f>
        <v>0.22676299301252625</v>
      </c>
      <c r="U972" s="22">
        <f>IF(F972="Repeatability",10*J972,"---")</f>
        <v>0.80172825040657492</v>
      </c>
      <c r="V972" s="22" t="str">
        <f>IF(AND(U972&gt;H972,U972&lt;&gt;"---"),"x","")</f>
        <v/>
      </c>
      <c r="W972" s="52">
        <v>42101</v>
      </c>
    </row>
    <row r="973" spans="1:23" ht="25.5" hidden="1" customHeight="1">
      <c r="A973" s="65" t="s">
        <v>200</v>
      </c>
      <c r="B973" s="8" t="s">
        <v>201</v>
      </c>
      <c r="C973" s="61"/>
      <c r="D973" s="10" t="s">
        <v>115</v>
      </c>
      <c r="E973" s="3" t="s">
        <v>30</v>
      </c>
      <c r="F973" s="19" t="s">
        <v>24</v>
      </c>
      <c r="G973" s="22" t="s">
        <v>25</v>
      </c>
      <c r="H973" s="37">
        <v>80.650571428571396</v>
      </c>
      <c r="I973" s="3">
        <v>7</v>
      </c>
      <c r="J973" s="27">
        <v>1.16079196148886</v>
      </c>
      <c r="K973" s="27" t="str">
        <f>IF(OR(LEFT(G973,3)="SRM", LEFT(G973,3)="IRM", LEFT(G973,3)="CRM"),"", IF((J973*100/H973)&gt;5,"x",""))</f>
        <v/>
      </c>
      <c r="L973" s="26">
        <f>2*J973</f>
        <v>2.32158392297772</v>
      </c>
      <c r="M973" s="20"/>
      <c r="N973" s="20"/>
      <c r="O973" s="58" t="str">
        <f>IF(F973="Repeatability","---", SQRT(L973^2+(N973*H973*0.01)^2)+ABS(M973)*0.01*H973)</f>
        <v>---</v>
      </c>
      <c r="P973" s="6" t="str">
        <f>IF(F973="Repeatability","---", O973*100/H973)</f>
        <v>---</v>
      </c>
      <c r="Q973" s="31" t="str">
        <f>IF(F973="Repeatability", "n/a",IF(E973="MG_P_KG",6,IF(E973="G_P_100G",2,"n/a")))</f>
        <v>n/a</v>
      </c>
      <c r="R973" s="34" t="str">
        <f>IF(Q973="n/a","-",2*(H973*2^(1-0.5*LOG(H973/(10^Q973))))/100)</f>
        <v>-</v>
      </c>
      <c r="S973" s="3">
        <f>IF(F973="Intermed. Precision","---",IF(LOG(J973/2)&lt;0,10^(TRUNC(LOG(J973/2))-1), 10^(TRUNC(LOG(J973/2)))))</f>
        <v>0.1</v>
      </c>
      <c r="T973" s="4">
        <f>2*SQRT(2)*J973</f>
        <v>3.2832154700624265</v>
      </c>
      <c r="U973" s="22">
        <f>IF(F973="Repeatability",10*J973,"---")</f>
        <v>11.607919614888599</v>
      </c>
      <c r="V973" s="22" t="str">
        <f>IF(AND(U973&gt;H973,U973&lt;&gt;"---"),"x","")</f>
        <v/>
      </c>
      <c r="W973" s="52">
        <v>42101</v>
      </c>
    </row>
    <row r="974" spans="1:23" ht="25.5" hidden="1" customHeight="1">
      <c r="A974" s="65" t="s">
        <v>116</v>
      </c>
      <c r="B974" s="8" t="s">
        <v>201</v>
      </c>
      <c r="C974" s="61"/>
      <c r="D974" s="10" t="s">
        <v>115</v>
      </c>
      <c r="E974" s="3" t="s">
        <v>30</v>
      </c>
      <c r="F974" s="42" t="s">
        <v>24</v>
      </c>
      <c r="G974" s="22" t="s">
        <v>25</v>
      </c>
      <c r="H974" s="37">
        <v>444.24079999999998</v>
      </c>
      <c r="I974" s="3">
        <v>7</v>
      </c>
      <c r="J974" s="27">
        <v>9.0157643323870893</v>
      </c>
      <c r="K974" s="27" t="str">
        <f>IF(OR(LEFT(G974,3)="SRM", LEFT(G974,3)="IRM", LEFT(G974,3)="CRM"),"", IF((J974*100/H974)&gt;5,"x",""))</f>
        <v/>
      </c>
      <c r="L974" s="26">
        <f>2*J974</f>
        <v>18.031528664774179</v>
      </c>
      <c r="M974" s="20"/>
      <c r="N974" s="20"/>
      <c r="O974" s="58" t="str">
        <f>IF(F974="Repeatability","---", SQRT(L974^2+(N974*H974*0.01)^2)+ABS(M974)*0.01*H974)</f>
        <v>---</v>
      </c>
      <c r="P974" s="6" t="str">
        <f>IF(F974="Repeatability","---", O974*100/H974)</f>
        <v>---</v>
      </c>
      <c r="Q974" s="31" t="str">
        <f>IF(F974="Repeatability", "n/a",IF(E974="MG_P_KG",6,IF(E974="G_P_100G",2,"n/a")))</f>
        <v>n/a</v>
      </c>
      <c r="R974" s="34" t="str">
        <f>IF(Q974="n/a","-",2*(H974*2^(1-0.5*LOG(H974/(10^Q974))))/100)</f>
        <v>-</v>
      </c>
      <c r="S974" s="3">
        <f>IF(F974="Intermed. Precision","---",IF(LOG(J974/2)&lt;0,10^(TRUNC(LOG(J974/2))-1), 10^(TRUNC(LOG(J974/2)))))</f>
        <v>1</v>
      </c>
      <c r="T974" s="4">
        <f>2*SQRT(2)*J974</f>
        <v>25.500432388042871</v>
      </c>
      <c r="U974" s="22">
        <f>IF(F974="Repeatability",10*J974,"---")</f>
        <v>90.1576433238709</v>
      </c>
      <c r="V974" s="22" t="str">
        <f>IF(AND(U974&gt;H974,U974&lt;&gt;"---"),"x","")</f>
        <v/>
      </c>
      <c r="W974" s="52">
        <v>42101</v>
      </c>
    </row>
    <row r="975" spans="1:23" ht="25.5" hidden="1" customHeight="1">
      <c r="A975" s="65" t="s">
        <v>79</v>
      </c>
      <c r="B975" s="8" t="s">
        <v>201</v>
      </c>
      <c r="C975" s="61"/>
      <c r="D975" s="10" t="s">
        <v>115</v>
      </c>
      <c r="E975" s="3" t="s">
        <v>30</v>
      </c>
      <c r="F975" s="42" t="s">
        <v>24</v>
      </c>
      <c r="G975" s="22" t="s">
        <v>25</v>
      </c>
      <c r="H975" s="37">
        <v>43538.785857142902</v>
      </c>
      <c r="I975" s="3">
        <v>7</v>
      </c>
      <c r="J975" s="27">
        <v>31.109223074286401</v>
      </c>
      <c r="K975" s="27" t="str">
        <f>IF(OR(LEFT(G975,3)="SRM", LEFT(G975,3)="IRM", LEFT(G975,3)="CRM"),"", IF((J975*100/H975)&gt;5,"x",""))</f>
        <v/>
      </c>
      <c r="L975" s="26">
        <f>2*J975</f>
        <v>62.218446148572802</v>
      </c>
      <c r="M975" s="20"/>
      <c r="N975" s="20"/>
      <c r="O975" s="58" t="str">
        <f>IF(F975="Repeatability","---", SQRT(L975^2+(N975*H975*0.01)^2)+ABS(M975)*0.01*H975)</f>
        <v>---</v>
      </c>
      <c r="P975" s="6" t="str">
        <f>IF(F975="Repeatability","---", O975*100/H975)</f>
        <v>---</v>
      </c>
      <c r="Q975" s="31" t="str">
        <f>IF(F975="Repeatability", "n/a",IF(E975="MG_P_KG",6,IF(E975="G_P_100G",2,"n/a")))</f>
        <v>n/a</v>
      </c>
      <c r="R975" s="34" t="str">
        <f>IF(Q975="n/a","-",2*(H975*2^(1-0.5*LOG(H975/(10^Q975))))/100)</f>
        <v>-</v>
      </c>
      <c r="S975" s="3">
        <f>IF(F975="Intermed. Precision","---",IF(LOG(J975/2)&lt;0,10^(TRUNC(LOG(J975/2))-1), 10^(TRUNC(LOG(J975/2)))))</f>
        <v>10</v>
      </c>
      <c r="T975" s="4">
        <f>2*SQRT(2)*J975</f>
        <v>87.990170373091729</v>
      </c>
      <c r="U975" s="22">
        <f>IF(F975="Repeatability",10*J975,"---")</f>
        <v>311.09223074286399</v>
      </c>
      <c r="V975" s="22" t="str">
        <f>IF(AND(U975&gt;H975,U975&lt;&gt;"---"),"x","")</f>
        <v/>
      </c>
      <c r="W975" s="52">
        <v>42101</v>
      </c>
    </row>
    <row r="976" spans="1:23" ht="25.5" hidden="1" customHeight="1">
      <c r="A976" s="65" t="s">
        <v>52</v>
      </c>
      <c r="B976" s="8" t="s">
        <v>202</v>
      </c>
      <c r="C976" s="61"/>
      <c r="D976" s="10" t="s">
        <v>115</v>
      </c>
      <c r="E976" s="3" t="s">
        <v>30</v>
      </c>
      <c r="F976" s="42" t="s">
        <v>24</v>
      </c>
      <c r="G976" s="46" t="s">
        <v>25</v>
      </c>
      <c r="H976" s="36">
        <v>2.41580076647592</v>
      </c>
      <c r="I976" s="3">
        <v>706</v>
      </c>
      <c r="J976" s="27">
        <v>0.23807637599054299</v>
      </c>
      <c r="K976" s="27" t="str">
        <f>IF(OR(LEFT(G976,3)="SRM", LEFT(G976,3)="IRM", LEFT(G976,3)="CRM"),"", IF((J976*100/H976)&gt;5,"x",""))</f>
        <v>x</v>
      </c>
      <c r="L976" s="26">
        <f>2*J976</f>
        <v>0.47615275198108598</v>
      </c>
      <c r="M976" s="20"/>
      <c r="N976" s="20"/>
      <c r="O976" s="58" t="str">
        <f>IF(F976="Repeatability","---", SQRT(L976^2+(N976*H976*0.01)^2)+ABS(M976)*0.01*H976)</f>
        <v>---</v>
      </c>
      <c r="P976" s="6" t="str">
        <f>IF(F976="Repeatability","---", O976*100/H976)</f>
        <v>---</v>
      </c>
      <c r="Q976" s="31" t="str">
        <f>IF(F976="Repeatability", "n/a",IF(E976="MG_P_KG",6,IF(E976="G_P_100G",2,"n/a")))</f>
        <v>n/a</v>
      </c>
      <c r="R976" s="34" t="str">
        <f>IF(Q976="n/a","-",2*(H976*2^(1-0.5*LOG(H976/(10^Q976))))/100)</f>
        <v>-</v>
      </c>
      <c r="S976" s="3">
        <f>IF(F976="Intermed. Precision","---",IF(LOG(J976/2)&lt;0,10^(TRUNC(LOG(J976/2))-1), 10^(TRUNC(LOG(J976/2)))))</f>
        <v>0.1</v>
      </c>
      <c r="T976" s="4">
        <f>2*SQRT(2)*J976</f>
        <v>0.67338167961292439</v>
      </c>
      <c r="U976" s="22">
        <f>IF(F976="Repeatability",10*J976,"---")</f>
        <v>2.3807637599054301</v>
      </c>
      <c r="V976" s="22" t="str">
        <f>IF(AND(U976&gt;H976,U976&lt;&gt;"---"),"x","")</f>
        <v/>
      </c>
      <c r="W976" s="52">
        <v>42101</v>
      </c>
    </row>
    <row r="977" spans="1:23" ht="25.5" customHeight="1">
      <c r="A977" s="65" t="s">
        <v>26</v>
      </c>
      <c r="B977" s="8" t="s">
        <v>202</v>
      </c>
      <c r="C977" s="61"/>
      <c r="D977" s="10" t="s">
        <v>115</v>
      </c>
      <c r="E977" s="3" t="s">
        <v>30</v>
      </c>
      <c r="F977" s="19" t="s">
        <v>23</v>
      </c>
      <c r="G977" s="22" t="s">
        <v>124</v>
      </c>
      <c r="H977" s="37">
        <v>3.8116230256734398</v>
      </c>
      <c r="I977" s="3">
        <v>640</v>
      </c>
      <c r="J977" s="27">
        <v>0.16975824947385301</v>
      </c>
      <c r="K977" s="27" t="str">
        <f>IF(OR(LEFT(G977,3)="SRM", LEFT(G977,3)="IRM", LEFT(G977,3)="CRM"),"", IF((J977*100/H977)&gt;5,"x",""))</f>
        <v/>
      </c>
      <c r="L977" s="26">
        <f>2*J977</f>
        <v>0.33951649894770602</v>
      </c>
      <c r="M977" s="20">
        <v>5.64</v>
      </c>
      <c r="N977" s="20">
        <v>7.16</v>
      </c>
      <c r="O977" s="58">
        <f>IF(F977="Repeatability","---", SQRT(L977^2+(N977*H977*0.01)^2)+ABS(M977)*0.01*H977)</f>
        <v>0.65058146914192971</v>
      </c>
      <c r="P977" s="6">
        <f>IF(F977="Repeatability","---", O977*100/H977)</f>
        <v>17.068358144546171</v>
      </c>
      <c r="Q977" s="31">
        <f>IF(F977="Repeatability", "n/a",IF(E977="MG_P_KG",6,IF(E977="G_P_100G",2,"n/a")))</f>
        <v>6</v>
      </c>
      <c r="R977" s="34">
        <f>IF(Q977="n/a","-",2*(H977*2^(1-0.5*LOG(H977/(10^Q977))))/100)</f>
        <v>0.99722729840628554</v>
      </c>
      <c r="S977" s="3">
        <f>IF(F977="Intermed. Precision","---",IF(LOG(J977/2)&lt;0,10^(TRUNC(LOG(J977/2))-1), 10^(TRUNC(LOG(J977/2)))))</f>
        <v>0.01</v>
      </c>
      <c r="T977" s="4">
        <f>2*SQRT(2)*J977</f>
        <v>0.48014883746127657</v>
      </c>
      <c r="U977" s="22" t="str">
        <f>IF(F977="Repeatability",10*J977,"---")</f>
        <v>---</v>
      </c>
      <c r="V977" s="22" t="str">
        <f>IF(AND(U977&gt;H977,U977&lt;&gt;"---"),"x","")</f>
        <v/>
      </c>
      <c r="W977" s="52">
        <v>42101</v>
      </c>
    </row>
    <row r="978" spans="1:23" ht="25.5" customHeight="1">
      <c r="A978" s="65" t="s">
        <v>26</v>
      </c>
      <c r="B978" s="8" t="s">
        <v>202</v>
      </c>
      <c r="C978" s="61"/>
      <c r="D978" s="10" t="s">
        <v>115</v>
      </c>
      <c r="E978" s="3" t="s">
        <v>30</v>
      </c>
      <c r="F978" s="42" t="s">
        <v>23</v>
      </c>
      <c r="G978" s="22" t="s">
        <v>126</v>
      </c>
      <c r="H978" s="37">
        <v>4.11209024263432</v>
      </c>
      <c r="I978" s="3">
        <v>577</v>
      </c>
      <c r="J978" s="27">
        <v>0.157740510107923</v>
      </c>
      <c r="K978" s="27" t="str">
        <f>IF(OR(LEFT(G978,3)="SRM", LEFT(G978,3)="IRM", LEFT(G978,3)="CRM"),"", IF((J978*100/H978)&gt;5,"x",""))</f>
        <v/>
      </c>
      <c r="L978" s="26">
        <f>2*J978</f>
        <v>0.31548102021584601</v>
      </c>
      <c r="M978" s="20">
        <v>5.64</v>
      </c>
      <c r="N978" s="20">
        <v>7.16</v>
      </c>
      <c r="O978" s="58">
        <f>IF(F978="Repeatability","---", SQRT(L978^2+(N978*H978*0.01)^2)+ABS(M978)*0.01*H978)</f>
        <v>0.66344795400877632</v>
      </c>
      <c r="P978" s="6">
        <f>IF(F978="Repeatability","---", O978*100/H978)</f>
        <v>16.134080597991765</v>
      </c>
      <c r="Q978" s="31">
        <f>IF(F978="Repeatability", "n/a",IF(E978="MG_P_KG",6,IF(E978="G_P_100G",2,"n/a")))</f>
        <v>6</v>
      </c>
      <c r="R978" s="34">
        <f>IF(Q978="n/a","-",2*(H978*2^(1-0.5*LOG(H978/(10^Q978))))/100)</f>
        <v>1.0636211847271744</v>
      </c>
      <c r="S978" s="3">
        <f>IF(F978="Intermed. Precision","---",IF(LOG(J978/2)&lt;0,10^(TRUNC(LOG(J978/2))-1), 10^(TRUNC(LOG(J978/2)))))</f>
        <v>0.01</v>
      </c>
      <c r="T978" s="4">
        <f>2*SQRT(2)*J978</f>
        <v>0.44615753746055004</v>
      </c>
      <c r="U978" s="22" t="str">
        <f>IF(F978="Repeatability",10*J978,"---")</f>
        <v>---</v>
      </c>
      <c r="V978" s="22" t="str">
        <f>IF(AND(U978&gt;H978,U978&lt;&gt;"---"),"x","")</f>
        <v/>
      </c>
      <c r="W978" s="52">
        <v>42101</v>
      </c>
    </row>
    <row r="979" spans="1:23" ht="25.5" hidden="1" customHeight="1">
      <c r="A979" s="65" t="s">
        <v>67</v>
      </c>
      <c r="B979" s="8" t="s">
        <v>202</v>
      </c>
      <c r="C979" s="61"/>
      <c r="D979" s="10" t="s">
        <v>115</v>
      </c>
      <c r="E979" s="3" t="s">
        <v>30</v>
      </c>
      <c r="F979" s="19" t="s">
        <v>24</v>
      </c>
      <c r="G979" s="22" t="s">
        <v>25</v>
      </c>
      <c r="H979" s="37">
        <v>3.50563767649661</v>
      </c>
      <c r="I979" s="3">
        <v>443</v>
      </c>
      <c r="J979" s="27">
        <v>5.9244789601759003E-2</v>
      </c>
      <c r="K979" s="27" t="str">
        <f>IF(OR(LEFT(G979,3)="SRM", LEFT(G979,3)="IRM", LEFT(G979,3)="CRM"),"", IF((J979*100/H979)&gt;5,"x",""))</f>
        <v/>
      </c>
      <c r="L979" s="26">
        <f>2*J979</f>
        <v>0.11848957920351801</v>
      </c>
      <c r="M979" s="20"/>
      <c r="N979" s="20"/>
      <c r="O979" s="58" t="str">
        <f>IF(F979="Repeatability","---", SQRT(L979^2+(N979*H979*0.01)^2)+ABS(M979)*0.01*H979)</f>
        <v>---</v>
      </c>
      <c r="P979" s="6" t="str">
        <f>IF(F979="Repeatability","---", O979*100/H979)</f>
        <v>---</v>
      </c>
      <c r="Q979" s="31" t="str">
        <f>IF(F979="Repeatability", "n/a",IF(E979="MG_P_KG",6,IF(E979="G_P_100G",2,"n/a")))</f>
        <v>n/a</v>
      </c>
      <c r="R979" s="34" t="str">
        <f>IF(Q979="n/a","-",2*(H979*2^(1-0.5*LOG(H979/(10^Q979))))/100)</f>
        <v>-</v>
      </c>
      <c r="S979" s="3">
        <f>IF(F979="Intermed. Precision","---",IF(LOG(J979/2)&lt;0,10^(TRUNC(LOG(J979/2))-1), 10^(TRUNC(LOG(J979/2)))))</f>
        <v>0.01</v>
      </c>
      <c r="T979" s="4">
        <f>2*SQRT(2)*J979</f>
        <v>0.1675695699094962</v>
      </c>
      <c r="U979" s="22">
        <f>IF(F979="Repeatability",10*J979,"---")</f>
        <v>0.59244789601759007</v>
      </c>
      <c r="V979" s="22" t="str">
        <f>IF(AND(U979&gt;H979,U979&lt;&gt;"---"),"x","")</f>
        <v/>
      </c>
      <c r="W979" s="52">
        <v>42101</v>
      </c>
    </row>
    <row r="980" spans="1:23" ht="25.5" hidden="1" customHeight="1">
      <c r="A980" s="65" t="s">
        <v>82</v>
      </c>
      <c r="B980" s="8" t="s">
        <v>202</v>
      </c>
      <c r="C980" s="61"/>
      <c r="D980" s="10" t="s">
        <v>115</v>
      </c>
      <c r="E980" s="3" t="s">
        <v>30</v>
      </c>
      <c r="F980" s="19" t="s">
        <v>24</v>
      </c>
      <c r="G980" s="22" t="s">
        <v>25</v>
      </c>
      <c r="H980" s="37">
        <v>0.380138581818182</v>
      </c>
      <c r="I980" s="3">
        <v>187</v>
      </c>
      <c r="J980" s="27">
        <v>4.02242321020631E-2</v>
      </c>
      <c r="K980" s="27" t="str">
        <f>IF(OR(LEFT(G980,3)="SRM", LEFT(G980,3)="IRM", LEFT(G980,3)="CRM"),"", IF((J980*100/H980)&gt;5,"x",""))</f>
        <v>x</v>
      </c>
      <c r="L980" s="26">
        <f>2*J980</f>
        <v>8.0448464204126199E-2</v>
      </c>
      <c r="M980" s="20"/>
      <c r="N980" s="20"/>
      <c r="O980" s="58" t="str">
        <f>IF(F980="Repeatability","---", SQRT(L980^2+(N980*H980*0.01)^2)+ABS(M980)*0.01*H980)</f>
        <v>---</v>
      </c>
      <c r="P980" s="6" t="str">
        <f>IF(F980="Repeatability","---", O980*100/H980)</f>
        <v>---</v>
      </c>
      <c r="Q980" s="31" t="str">
        <f>IF(F980="Repeatability", "n/a",IF(E980="MG_P_KG",6,IF(E980="G_P_100G",2,"n/a")))</f>
        <v>n/a</v>
      </c>
      <c r="R980" s="34" t="str">
        <f>IF(Q980="n/a","-",2*(H980*2^(1-0.5*LOG(H980/(10^Q980))))/100)</f>
        <v>-</v>
      </c>
      <c r="S980" s="3">
        <f>IF(F980="Intermed. Precision","---",IF(LOG(J980/2)&lt;0,10^(TRUNC(LOG(J980/2))-1), 10^(TRUNC(LOG(J980/2)))))</f>
        <v>0.01</v>
      </c>
      <c r="T980" s="4">
        <f>2*SQRT(2)*J980</f>
        <v>0.11377130914956174</v>
      </c>
      <c r="U980" s="22">
        <f>IF(F980="Repeatability",10*J980,"---")</f>
        <v>0.40224232102063101</v>
      </c>
      <c r="V980" s="22" t="str">
        <f>IF(AND(U980&gt;H980,U980&lt;&gt;"---"),"x","")</f>
        <v>x</v>
      </c>
      <c r="W980" s="52">
        <v>42101</v>
      </c>
    </row>
    <row r="981" spans="1:23" ht="25.5" hidden="1" customHeight="1">
      <c r="A981" s="65" t="s">
        <v>81</v>
      </c>
      <c r="B981" s="8" t="s">
        <v>202</v>
      </c>
      <c r="C981" s="61"/>
      <c r="D981" s="10" t="s">
        <v>115</v>
      </c>
      <c r="E981" s="3" t="s">
        <v>30</v>
      </c>
      <c r="F981" s="19" t="s">
        <v>24</v>
      </c>
      <c r="G981" s="22" t="s">
        <v>25</v>
      </c>
      <c r="H981" s="37">
        <v>0.70389768776422801</v>
      </c>
      <c r="I981" s="3">
        <v>123</v>
      </c>
      <c r="J981" s="27">
        <v>6.5754035077622494E-2</v>
      </c>
      <c r="K981" s="27" t="str">
        <f>IF(OR(LEFT(G981,3)="SRM", LEFT(G981,3)="IRM", LEFT(G981,3)="CRM"),"", IF((J981*100/H981)&gt;5,"x",""))</f>
        <v>x</v>
      </c>
      <c r="L981" s="26">
        <f>2*J981</f>
        <v>0.13150807015524499</v>
      </c>
      <c r="M981" s="20"/>
      <c r="N981" s="20"/>
      <c r="O981" s="58" t="str">
        <f>IF(F981="Repeatability","---", SQRT(L981^2+(N981*H981*0.01)^2)+ABS(M981)*0.01*H981)</f>
        <v>---</v>
      </c>
      <c r="P981" s="6" t="str">
        <f>IF(F981="Repeatability","---", O981*100/H981)</f>
        <v>---</v>
      </c>
      <c r="Q981" s="31" t="str">
        <f>IF(F981="Repeatability", "n/a",IF(E981="MG_P_KG",6,IF(E981="G_P_100G",2,"n/a")))</f>
        <v>n/a</v>
      </c>
      <c r="R981" s="34" t="str">
        <f>IF(Q981="n/a","-",2*(H981*2^(1-0.5*LOG(H981/(10^Q981))))/100)</f>
        <v>-</v>
      </c>
      <c r="S981" s="3">
        <f>IF(F981="Intermed. Precision","---",IF(LOG(J981/2)&lt;0,10^(TRUNC(LOG(J981/2))-1), 10^(TRUNC(LOG(J981/2)))))</f>
        <v>0.01</v>
      </c>
      <c r="T981" s="4">
        <f>2*SQRT(2)*J981</f>
        <v>0.18598049637505992</v>
      </c>
      <c r="U981" s="22">
        <f>IF(F981="Repeatability",10*J981,"---")</f>
        <v>0.65754035077622497</v>
      </c>
      <c r="V981" s="22" t="str">
        <f>IF(AND(U981&gt;H981,U981&lt;&gt;"---"),"x","")</f>
        <v/>
      </c>
      <c r="W981" s="52">
        <v>42101</v>
      </c>
    </row>
    <row r="982" spans="1:23" ht="25.5" hidden="1" customHeight="1">
      <c r="A982" s="65" t="s">
        <v>119</v>
      </c>
      <c r="B982" s="8" t="s">
        <v>202</v>
      </c>
      <c r="C982" s="61"/>
      <c r="D982" s="10" t="s">
        <v>115</v>
      </c>
      <c r="E982" s="3" t="s">
        <v>30</v>
      </c>
      <c r="F982" s="42" t="s">
        <v>24</v>
      </c>
      <c r="G982" s="22" t="s">
        <v>25</v>
      </c>
      <c r="H982" s="37">
        <v>24.775026764705899</v>
      </c>
      <c r="I982" s="3">
        <v>102</v>
      </c>
      <c r="J982" s="27">
        <v>0.26970198664542699</v>
      </c>
      <c r="K982" s="27" t="str">
        <f>IF(OR(LEFT(G982,3)="SRM", LEFT(G982,3)="IRM", LEFT(G982,3)="CRM"),"", IF((J982*100/H982)&gt;5,"x",""))</f>
        <v/>
      </c>
      <c r="L982" s="26">
        <f>2*J982</f>
        <v>0.53940397329085399</v>
      </c>
      <c r="M982" s="20"/>
      <c r="N982" s="20"/>
      <c r="O982" s="58" t="str">
        <f>IF(F982="Repeatability","---", SQRT(L982^2+(N982*H982*0.01)^2)+ABS(M982)*0.01*H982)</f>
        <v>---</v>
      </c>
      <c r="P982" s="6" t="str">
        <f>IF(F982="Repeatability","---", O982*100/H982)</f>
        <v>---</v>
      </c>
      <c r="Q982" s="31" t="str">
        <f>IF(F982="Repeatability", "n/a",IF(E982="MG_P_KG",6,IF(E982="G_P_100G",2,"n/a")))</f>
        <v>n/a</v>
      </c>
      <c r="R982" s="34" t="str">
        <f>IF(Q982="n/a","-",2*(H982*2^(1-0.5*LOG(H982/(10^Q982))))/100)</f>
        <v>-</v>
      </c>
      <c r="S982" s="3">
        <f>IF(F982="Intermed. Precision","---",IF(LOG(J982/2)&lt;0,10^(TRUNC(LOG(J982/2))-1), 10^(TRUNC(LOG(J982/2)))))</f>
        <v>0.1</v>
      </c>
      <c r="T982" s="4">
        <f>2*SQRT(2)*J982</f>
        <v>0.76283241462586049</v>
      </c>
      <c r="U982" s="22">
        <f>IF(F982="Repeatability",10*J982,"---")</f>
        <v>2.6970198664542702</v>
      </c>
      <c r="V982" s="22" t="str">
        <f>IF(AND(U982&gt;H982,U982&lt;&gt;"---"),"x","")</f>
        <v/>
      </c>
      <c r="W982" s="52">
        <v>42101</v>
      </c>
    </row>
    <row r="983" spans="1:23" ht="25.5" customHeight="1">
      <c r="A983" s="65" t="s">
        <v>67</v>
      </c>
      <c r="B983" s="8" t="s">
        <v>202</v>
      </c>
      <c r="C983" s="61"/>
      <c r="D983" s="10" t="s">
        <v>115</v>
      </c>
      <c r="E983" s="3" t="s">
        <v>30</v>
      </c>
      <c r="F983" s="42" t="s">
        <v>23</v>
      </c>
      <c r="G983" s="22" t="s">
        <v>4</v>
      </c>
      <c r="H983" s="37">
        <v>3.8944105082150502</v>
      </c>
      <c r="I983" s="3">
        <v>93</v>
      </c>
      <c r="J983" s="27">
        <v>0.33093497951952999</v>
      </c>
      <c r="K983" s="27" t="str">
        <f>IF(OR(LEFT(G983,3)="SRM", LEFT(G983,3)="IRM", LEFT(G983,3)="CRM"),"", IF((J983*100/H983)&gt;5,"x",""))</f>
        <v>x</v>
      </c>
      <c r="L983" s="26">
        <f>2*J983</f>
        <v>0.66186995903905999</v>
      </c>
      <c r="M983" s="20">
        <v>5.64</v>
      </c>
      <c r="N983" s="20">
        <v>7.16</v>
      </c>
      <c r="O983" s="58">
        <f>IF(F983="Repeatability","---", SQRT(L983^2+(N983*H983*0.01)^2)+ABS(M983)*0.01*H983)</f>
        <v>0.93785326869294272</v>
      </c>
      <c r="P983" s="6">
        <f>IF(F983="Repeatability","---", O983*100/H983)</f>
        <v>24.082034154195902</v>
      </c>
      <c r="Q983" s="31">
        <f>IF(F983="Repeatability", "n/a",IF(E983="MG_P_KG",6,IF(E983="G_P_100G",2,"n/a")))</f>
        <v>6</v>
      </c>
      <c r="R983" s="34">
        <f>IF(Q983="n/a","-",2*(H983*2^(1-0.5*LOG(H983/(10^Q983))))/100)</f>
        <v>1.015596910952163</v>
      </c>
      <c r="S983" s="3">
        <f>IF(F983="Intermed. Precision","---",IF(LOG(J983/2)&lt;0,10^(TRUNC(LOG(J983/2))-1), 10^(TRUNC(LOG(J983/2)))))</f>
        <v>0.1</v>
      </c>
      <c r="T983" s="4">
        <f>2*SQRT(2)*J983</f>
        <v>0.93602547260036362</v>
      </c>
      <c r="U983" s="22" t="str">
        <f>IF(F983="Repeatability",10*J983,"---")</f>
        <v>---</v>
      </c>
      <c r="V983" s="22" t="str">
        <f>IF(AND(U983&gt;H983,U983&lt;&gt;"---"),"x","")</f>
        <v/>
      </c>
      <c r="W983" s="52">
        <v>42101</v>
      </c>
    </row>
    <row r="984" spans="1:23" ht="25.5" hidden="1" customHeight="1">
      <c r="A984" s="65" t="s">
        <v>71</v>
      </c>
      <c r="B984" s="8" t="s">
        <v>202</v>
      </c>
      <c r="C984" s="61"/>
      <c r="D984" s="10" t="s">
        <v>115</v>
      </c>
      <c r="E984" s="3" t="s">
        <v>30</v>
      </c>
      <c r="F984" s="42" t="s">
        <v>24</v>
      </c>
      <c r="G984" s="22" t="s">
        <v>25</v>
      </c>
      <c r="H984" s="37">
        <v>0.37033149114492803</v>
      </c>
      <c r="I984" s="3">
        <v>69</v>
      </c>
      <c r="J984" s="27">
        <v>4.7910699774797297E-2</v>
      </c>
      <c r="K984" s="27" t="str">
        <f>IF(OR(LEFT(G984,3)="SRM", LEFT(G984,3)="IRM", LEFT(G984,3)="CRM"),"", IF((J984*100/H984)&gt;5,"x",""))</f>
        <v>x</v>
      </c>
      <c r="L984" s="26">
        <f>2*J984</f>
        <v>9.5821399549594594E-2</v>
      </c>
      <c r="M984" s="20"/>
      <c r="N984" s="20"/>
      <c r="O984" s="58" t="str">
        <f>IF(F984="Repeatability","---", SQRT(L984^2+(N984*H984*0.01)^2)+ABS(M984)*0.01*H984)</f>
        <v>---</v>
      </c>
      <c r="P984" s="6" t="str">
        <f>IF(F984="Repeatability","---", O984*100/H984)</f>
        <v>---</v>
      </c>
      <c r="Q984" s="31" t="str">
        <f>IF(F984="Repeatability", "n/a",IF(E984="MG_P_KG",6,IF(E984="G_P_100G",2,"n/a")))</f>
        <v>n/a</v>
      </c>
      <c r="R984" s="34" t="str">
        <f>IF(Q984="n/a","-",2*(H984*2^(1-0.5*LOG(H984/(10^Q984))))/100)</f>
        <v>-</v>
      </c>
      <c r="S984" s="3">
        <f>IF(F984="Intermed. Precision","---",IF(LOG(J984/2)&lt;0,10^(TRUNC(LOG(J984/2))-1), 10^(TRUNC(LOG(J984/2)))))</f>
        <v>0.01</v>
      </c>
      <c r="T984" s="4">
        <f>2*SQRT(2)*J984</f>
        <v>0.13551192280860785</v>
      </c>
      <c r="U984" s="22">
        <f>IF(F984="Repeatability",10*J984,"---")</f>
        <v>0.47910699774797294</v>
      </c>
      <c r="V984" s="22" t="str">
        <f>IF(AND(U984&gt;H984,U984&lt;&gt;"---"),"x","")</f>
        <v>x</v>
      </c>
      <c r="W984" s="52">
        <v>42101</v>
      </c>
    </row>
    <row r="985" spans="1:23" ht="25.5" hidden="1" customHeight="1">
      <c r="A985" s="65" t="s">
        <v>64</v>
      </c>
      <c r="B985" s="8" t="s">
        <v>202</v>
      </c>
      <c r="C985" s="61"/>
      <c r="D985" s="10" t="s">
        <v>115</v>
      </c>
      <c r="E985" s="3" t="s">
        <v>30</v>
      </c>
      <c r="F985" s="42" t="s">
        <v>24</v>
      </c>
      <c r="G985" s="22" t="s">
        <v>25</v>
      </c>
      <c r="H985" s="37">
        <v>2.0970311452238799</v>
      </c>
      <c r="I985" s="3">
        <v>67</v>
      </c>
      <c r="J985" s="27">
        <v>6.4226613960952805E-2</v>
      </c>
      <c r="K985" s="27" t="str">
        <f>IF(OR(LEFT(G985,3)="SRM", LEFT(G985,3)="IRM", LEFT(G985,3)="CRM"),"", IF((J985*100/H985)&gt;5,"x",""))</f>
        <v/>
      </c>
      <c r="L985" s="26">
        <f>2*J985</f>
        <v>0.12845322792190561</v>
      </c>
      <c r="M985" s="20"/>
      <c r="N985" s="20"/>
      <c r="O985" s="58" t="str">
        <f>IF(F985="Repeatability","---", SQRT(L985^2+(N985*H985*0.01)^2)+ABS(M985)*0.01*H985)</f>
        <v>---</v>
      </c>
      <c r="P985" s="6" t="str">
        <f>IF(F985="Repeatability","---", O985*100/H985)</f>
        <v>---</v>
      </c>
      <c r="Q985" s="31" t="str">
        <f>IF(F985="Repeatability", "n/a",IF(E985="MG_P_KG",6,IF(E985="G_P_100G",2,"n/a")))</f>
        <v>n/a</v>
      </c>
      <c r="R985" s="34" t="str">
        <f>IF(Q985="n/a","-",2*(H985*2^(1-0.5*LOG(H985/(10^Q985))))/100)</f>
        <v>-</v>
      </c>
      <c r="S985" s="3">
        <f>IF(F985="Intermed. Precision","---",IF(LOG(J985/2)&lt;0,10^(TRUNC(LOG(J985/2))-1), 10^(TRUNC(LOG(J985/2)))))</f>
        <v>0.01</v>
      </c>
      <c r="T985" s="4">
        <f>2*SQRT(2)*J985</f>
        <v>0.18166029705776127</v>
      </c>
      <c r="U985" s="22">
        <f>IF(F985="Repeatability",10*J985,"---")</f>
        <v>0.64226613960952805</v>
      </c>
      <c r="V985" s="22" t="str">
        <f>IF(AND(U985&gt;H985,U985&lt;&gt;"---"),"x","")</f>
        <v/>
      </c>
      <c r="W985" s="52">
        <v>42101</v>
      </c>
    </row>
    <row r="986" spans="1:23" ht="25.5" customHeight="1">
      <c r="A986" s="65" t="s">
        <v>58</v>
      </c>
      <c r="B986" s="8" t="s">
        <v>202</v>
      </c>
      <c r="C986" s="61"/>
      <c r="D986" s="10" t="s">
        <v>115</v>
      </c>
      <c r="E986" s="3" t="s">
        <v>30</v>
      </c>
      <c r="F986" s="42" t="s">
        <v>23</v>
      </c>
      <c r="G986" s="22" t="s">
        <v>4</v>
      </c>
      <c r="H986" s="37">
        <v>1.3360617413793101</v>
      </c>
      <c r="I986" s="3">
        <v>58</v>
      </c>
      <c r="J986" s="27">
        <v>7.3098309924563801E-2</v>
      </c>
      <c r="K986" s="27" t="str">
        <f>IF(OR(LEFT(G986,3)="SRM", LEFT(G986,3)="IRM", LEFT(G986,3)="CRM"),"", IF((J986*100/H986)&gt;5,"x",""))</f>
        <v>x</v>
      </c>
      <c r="L986" s="26">
        <f>2*J986</f>
        <v>0.1461966198491276</v>
      </c>
      <c r="M986" s="20"/>
      <c r="N986" s="20"/>
      <c r="O986" s="58">
        <f>IF(F986="Repeatability","---", SQRT(L986^2+(N986*H986*0.01)^2)+ABS(M986)*0.01*H986)</f>
        <v>0.1461966198491276</v>
      </c>
      <c r="P986" s="6">
        <f>IF(F986="Repeatability","---", O986*100/H986)</f>
        <v>10.942355081449948</v>
      </c>
      <c r="Q986" s="31">
        <f>IF(F986="Repeatability", "n/a",IF(E986="MG_P_KG",6,IF(E986="G_P_100G",2,"n/a")))</f>
        <v>6</v>
      </c>
      <c r="R986" s="34">
        <f>IF(Q986="n/a","-",2*(H986*2^(1-0.5*LOG(H986/(10^Q986))))/100)</f>
        <v>0.40929621333404376</v>
      </c>
      <c r="S986" s="3">
        <f>IF(F986="Intermed. Precision","---",IF(LOG(J986/2)&lt;0,10^(TRUNC(LOG(J986/2))-1), 10^(TRUNC(LOG(J986/2)))))</f>
        <v>0.01</v>
      </c>
      <c r="T986" s="4">
        <f>2*SQRT(2)*J986</f>
        <v>0.20675324256373989</v>
      </c>
      <c r="U986" s="22" t="str">
        <f>IF(F986="Repeatability",10*J986,"---")</f>
        <v>---</v>
      </c>
      <c r="V986" s="22" t="str">
        <f>IF(AND(U986&gt;H986,U986&lt;&gt;"---"),"x","")</f>
        <v/>
      </c>
      <c r="W986" s="52">
        <v>42101</v>
      </c>
    </row>
    <row r="987" spans="1:23" ht="25.5" hidden="1" customHeight="1">
      <c r="A987" s="65" t="s">
        <v>104</v>
      </c>
      <c r="B987" s="8" t="s">
        <v>202</v>
      </c>
      <c r="C987" s="61"/>
      <c r="D987" s="10" t="s">
        <v>115</v>
      </c>
      <c r="E987" s="3" t="s">
        <v>30</v>
      </c>
      <c r="F987" s="42" t="s">
        <v>24</v>
      </c>
      <c r="G987" s="22" t="s">
        <v>25</v>
      </c>
      <c r="H987" s="37">
        <v>7.3555921163636402</v>
      </c>
      <c r="I987" s="3">
        <v>55</v>
      </c>
      <c r="J987" s="27">
        <v>0.12700917429700401</v>
      </c>
      <c r="K987" s="27" t="str">
        <f>IF(OR(LEFT(G987,3)="SRM", LEFT(G987,3)="IRM", LEFT(G987,3)="CRM"),"", IF((J987*100/H987)&gt;5,"x",""))</f>
        <v/>
      </c>
      <c r="L987" s="26">
        <f>2*J987</f>
        <v>0.25401834859400801</v>
      </c>
      <c r="M987" s="20"/>
      <c r="N987" s="20"/>
      <c r="O987" s="58" t="str">
        <f>IF(F987="Repeatability","---", SQRT(L987^2+(N987*H987*0.01)^2)+ABS(M987)*0.01*H987)</f>
        <v>---</v>
      </c>
      <c r="P987" s="6" t="str">
        <f>IF(F987="Repeatability","---", O987*100/H987)</f>
        <v>---</v>
      </c>
      <c r="Q987" s="31" t="str">
        <f>IF(F987="Repeatability", "n/a",IF(E987="MG_P_KG",6,IF(E987="G_P_100G",2,"n/a")))</f>
        <v>n/a</v>
      </c>
      <c r="R987" s="34" t="str">
        <f>IF(Q987="n/a","-",2*(H987*2^(1-0.5*LOG(H987/(10^Q987))))/100)</f>
        <v>-</v>
      </c>
      <c r="S987" s="3">
        <f>IF(F987="Intermed. Precision","---",IF(LOG(J987/2)&lt;0,10^(TRUNC(LOG(J987/2))-1), 10^(TRUNC(LOG(J987/2)))))</f>
        <v>0.01</v>
      </c>
      <c r="T987" s="4">
        <f>2*SQRT(2)*J987</f>
        <v>0.35923619367326276</v>
      </c>
      <c r="U987" s="22">
        <f>IF(F987="Repeatability",10*J987,"---")</f>
        <v>1.27009174297004</v>
      </c>
      <c r="V987" s="22" t="str">
        <f>IF(AND(U987&gt;H987,U987&lt;&gt;"---"),"x","")</f>
        <v/>
      </c>
      <c r="W987" s="52">
        <v>42101</v>
      </c>
    </row>
    <row r="988" spans="1:23" ht="25.5" hidden="1" customHeight="1">
      <c r="A988" s="65" t="s">
        <v>58</v>
      </c>
      <c r="B988" s="8" t="s">
        <v>202</v>
      </c>
      <c r="C988" s="61"/>
      <c r="D988" s="10" t="s">
        <v>115</v>
      </c>
      <c r="E988" s="3" t="s">
        <v>30</v>
      </c>
      <c r="F988" s="19" t="s">
        <v>24</v>
      </c>
      <c r="G988" s="22" t="s">
        <v>25</v>
      </c>
      <c r="H988" s="37">
        <v>1.02523945625</v>
      </c>
      <c r="I988" s="3">
        <v>48</v>
      </c>
      <c r="J988" s="27">
        <v>6.6232680091508997E-2</v>
      </c>
      <c r="K988" s="27" t="str">
        <f>IF(OR(LEFT(G988,3)="SRM", LEFT(G988,3)="IRM", LEFT(G988,3)="CRM"),"", IF((J988*100/H988)&gt;5,"x",""))</f>
        <v>x</v>
      </c>
      <c r="L988" s="26">
        <f>2*J988</f>
        <v>0.13246536018301799</v>
      </c>
      <c r="M988" s="20"/>
      <c r="N988" s="20"/>
      <c r="O988" s="58" t="str">
        <f>IF(F988="Repeatability","---", SQRT(L988^2+(N988*H988*0.01)^2)+ABS(M988)*0.01*H988)</f>
        <v>---</v>
      </c>
      <c r="P988" s="6" t="str">
        <f>IF(F988="Repeatability","---", O988*100/H988)</f>
        <v>---</v>
      </c>
      <c r="Q988" s="31" t="str">
        <f>IF(F988="Repeatability", "n/a",IF(E988="MG_P_KG",6,IF(E988="G_P_100G",2,"n/a")))</f>
        <v>n/a</v>
      </c>
      <c r="R988" s="34" t="str">
        <f>IF(Q988="n/a","-",2*(H988*2^(1-0.5*LOG(H988/(10^Q988))))/100)</f>
        <v>-</v>
      </c>
      <c r="S988" s="3">
        <f>IF(F988="Intermed. Precision","---",IF(LOG(J988/2)&lt;0,10^(TRUNC(LOG(J988/2))-1), 10^(TRUNC(LOG(J988/2)))))</f>
        <v>0.01</v>
      </c>
      <c r="T988" s="4">
        <f>2*SQRT(2)*J988</f>
        <v>0.18733430891546105</v>
      </c>
      <c r="U988" s="22">
        <f>IF(F988="Repeatability",10*J988,"---")</f>
        <v>0.66232680091509</v>
      </c>
      <c r="V988" s="22" t="str">
        <f>IF(AND(U988&gt;H988,U988&lt;&gt;"---"),"x","")</f>
        <v/>
      </c>
      <c r="W988" s="52">
        <v>42101</v>
      </c>
    </row>
    <row r="989" spans="1:23" ht="25.5" hidden="1" customHeight="1">
      <c r="A989" s="65" t="s">
        <v>69</v>
      </c>
      <c r="B989" s="8" t="s">
        <v>202</v>
      </c>
      <c r="C989" s="61"/>
      <c r="D989" s="10" t="s">
        <v>115</v>
      </c>
      <c r="E989" s="3" t="s">
        <v>30</v>
      </c>
      <c r="F989" s="42" t="s">
        <v>24</v>
      </c>
      <c r="G989" s="22" t="s">
        <v>25</v>
      </c>
      <c r="H989" s="37">
        <v>0.26215097441860502</v>
      </c>
      <c r="I989" s="3">
        <v>43</v>
      </c>
      <c r="J989" s="27">
        <v>2.3799633012120801E-2</v>
      </c>
      <c r="K989" s="27" t="str">
        <f>IF(OR(LEFT(G989,3)="SRM", LEFT(G989,3)="IRM", LEFT(G989,3)="CRM"),"", IF((J989*100/H989)&gt;5,"x",""))</f>
        <v>x</v>
      </c>
      <c r="L989" s="26">
        <f>2*J989</f>
        <v>4.7599266024241603E-2</v>
      </c>
      <c r="M989" s="20"/>
      <c r="N989" s="20"/>
      <c r="O989" s="58" t="str">
        <f>IF(F989="Repeatability","---", SQRT(L989^2+(N989*H989*0.01)^2)+ABS(M989)*0.01*H989)</f>
        <v>---</v>
      </c>
      <c r="P989" s="6" t="str">
        <f>IF(F989="Repeatability","---", O989*100/H989)</f>
        <v>---</v>
      </c>
      <c r="Q989" s="31" t="str">
        <f>IF(F989="Repeatability", "n/a",IF(E989="MG_P_KG",6,IF(E989="G_P_100G",2,"n/a")))</f>
        <v>n/a</v>
      </c>
      <c r="R989" s="34" t="str">
        <f>IF(Q989="n/a","-",2*(H989*2^(1-0.5*LOG(H989/(10^Q989))))/100)</f>
        <v>-</v>
      </c>
      <c r="S989" s="3">
        <f>IF(F989="Intermed. Precision","---",IF(LOG(J989/2)&lt;0,10^(TRUNC(LOG(J989/2))-1), 10^(TRUNC(LOG(J989/2)))))</f>
        <v>0.01</v>
      </c>
      <c r="T989" s="4">
        <f>2*SQRT(2)*J989</f>
        <v>6.7315527570487352E-2</v>
      </c>
      <c r="U989" s="22">
        <f>IF(F989="Repeatability",10*J989,"---")</f>
        <v>0.23799633012120802</v>
      </c>
      <c r="V989" s="22" t="str">
        <f>IF(AND(U989&gt;H989,U989&lt;&gt;"---"),"x","")</f>
        <v/>
      </c>
      <c r="W989" s="52">
        <v>42101</v>
      </c>
    </row>
    <row r="990" spans="1:23" ht="25.5" customHeight="1">
      <c r="A990" s="65" t="s">
        <v>104</v>
      </c>
      <c r="B990" s="8" t="s">
        <v>202</v>
      </c>
      <c r="C990" s="61"/>
      <c r="D990" s="10" t="s">
        <v>115</v>
      </c>
      <c r="E990" s="3" t="s">
        <v>30</v>
      </c>
      <c r="F990" s="48" t="s">
        <v>23</v>
      </c>
      <c r="G990" s="46" t="s">
        <v>4</v>
      </c>
      <c r="H990" s="37">
        <v>3.2569228871794902</v>
      </c>
      <c r="I990" s="3">
        <v>39</v>
      </c>
      <c r="J990" s="27">
        <v>0.12641388400133799</v>
      </c>
      <c r="K990" s="27" t="str">
        <f>IF(OR(LEFT(G990,3)="SRM", LEFT(G990,3)="IRM", LEFT(G990,3)="CRM"),"", IF((J990*100/H990)&gt;5,"x",""))</f>
        <v/>
      </c>
      <c r="L990" s="26">
        <f>2*J990</f>
        <v>0.25282776800267598</v>
      </c>
      <c r="M990" s="20"/>
      <c r="N990" s="20"/>
      <c r="O990" s="58">
        <f>IF(F990="Repeatability","---", SQRT(L990^2+(N990*H990*0.01)^2)+ABS(M990)*0.01*H990)</f>
        <v>0.25282776800267598</v>
      </c>
      <c r="P990" s="6">
        <f>IF(F990="Repeatability","---", O990*100/H990)</f>
        <v>7.7627802917257878</v>
      </c>
      <c r="Q990" s="31">
        <f>IF(F990="Repeatability", "n/a",IF(E990="MG_P_KG",6,IF(E990="G_P_100G",2,"n/a")))</f>
        <v>6</v>
      </c>
      <c r="R990" s="34">
        <f>IF(Q990="n/a","-",2*(H990*2^(1-0.5*LOG(H990/(10^Q990))))/100)</f>
        <v>0.87251366659632257</v>
      </c>
      <c r="S990" s="3">
        <f>IF(F990="Intermed. Precision","---",IF(LOG(J990/2)&lt;0,10^(TRUNC(LOG(J990/2))-1), 10^(TRUNC(LOG(J990/2)))))</f>
        <v>0.01</v>
      </c>
      <c r="T990" s="4">
        <f>2*SQRT(2)*J990</f>
        <v>0.35755245845390282</v>
      </c>
      <c r="U990" s="22" t="str">
        <f>IF(F990="Repeatability",10*J990,"---")</f>
        <v>---</v>
      </c>
      <c r="V990" s="22" t="str">
        <f>IF(AND(U990&gt;H990,U990&lt;&gt;"---"),"x","")</f>
        <v/>
      </c>
      <c r="W990" s="52">
        <v>42101</v>
      </c>
    </row>
    <row r="991" spans="1:23" ht="25.5" hidden="1" customHeight="1">
      <c r="A991" s="65" t="s">
        <v>102</v>
      </c>
      <c r="B991" s="8" t="s">
        <v>202</v>
      </c>
      <c r="C991" s="61"/>
      <c r="D991" s="10" t="s">
        <v>115</v>
      </c>
      <c r="E991" s="3" t="s">
        <v>30</v>
      </c>
      <c r="F991" s="19" t="s">
        <v>24</v>
      </c>
      <c r="G991" s="22" t="s">
        <v>25</v>
      </c>
      <c r="H991" s="37">
        <v>2.68172913888889</v>
      </c>
      <c r="I991" s="3">
        <v>36</v>
      </c>
      <c r="J991" s="27">
        <v>0.13771100815482101</v>
      </c>
      <c r="K991" s="27" t="str">
        <f>IF(OR(LEFT(G991,3)="SRM", LEFT(G991,3)="IRM", LEFT(G991,3)="CRM"),"", IF((J991*100/H991)&gt;5,"x",""))</f>
        <v>x</v>
      </c>
      <c r="L991" s="26">
        <f>2*J991</f>
        <v>0.27542201630964203</v>
      </c>
      <c r="M991" s="20"/>
      <c r="N991" s="20"/>
      <c r="O991" s="58" t="str">
        <f>IF(F991="Repeatability","---", SQRT(L991^2+(N991*H991*0.01)^2)+ABS(M991)*0.01*H991)</f>
        <v>---</v>
      </c>
      <c r="P991" s="6" t="str">
        <f>IF(F991="Repeatability","---", O991*100/H991)</f>
        <v>---</v>
      </c>
      <c r="Q991" s="31" t="str">
        <f>IF(F991="Repeatability", "n/a",IF(E991="MG_P_KG",6,IF(E991="G_P_100G",2,"n/a")))</f>
        <v>n/a</v>
      </c>
      <c r="R991" s="34" t="str">
        <f>IF(Q991="n/a","-",2*(H991*2^(1-0.5*LOG(H991/(10^Q991))))/100)</f>
        <v>-</v>
      </c>
      <c r="S991" s="3">
        <f>IF(F991="Intermed. Precision","---",IF(LOG(J991/2)&lt;0,10^(TRUNC(LOG(J991/2))-1), 10^(TRUNC(LOG(J991/2)))))</f>
        <v>0.01</v>
      </c>
      <c r="T991" s="4">
        <f>2*SQRT(2)*J991</f>
        <v>0.38950555084123956</v>
      </c>
      <c r="U991" s="22">
        <f>IF(F991="Repeatability",10*J991,"---")</f>
        <v>1.37711008154821</v>
      </c>
      <c r="V991" s="22" t="str">
        <f>IF(AND(U991&gt;H991,U991&lt;&gt;"---"),"x","")</f>
        <v/>
      </c>
      <c r="W991" s="52">
        <v>42101</v>
      </c>
    </row>
    <row r="992" spans="1:23" ht="25.5" customHeight="1">
      <c r="A992" s="65" t="s">
        <v>82</v>
      </c>
      <c r="B992" s="8" t="s">
        <v>202</v>
      </c>
      <c r="C992" s="61"/>
      <c r="D992" s="10" t="s">
        <v>115</v>
      </c>
      <c r="E992" s="3" t="s">
        <v>30</v>
      </c>
      <c r="F992" s="42" t="s">
        <v>23</v>
      </c>
      <c r="G992" s="46" t="s">
        <v>4</v>
      </c>
      <c r="H992" s="36">
        <v>0.37541619444444402</v>
      </c>
      <c r="I992" s="3">
        <v>36</v>
      </c>
      <c r="J992" s="27">
        <v>5.0337563481321901E-2</v>
      </c>
      <c r="K992" s="27" t="str">
        <f>IF(OR(LEFT(G992,3)="SRM", LEFT(G992,3)="IRM", LEFT(G992,3)="CRM"),"", IF((J992*100/H992)&gt;5,"x",""))</f>
        <v>x</v>
      </c>
      <c r="L992" s="26">
        <f>2*J992</f>
        <v>0.1006751269626438</v>
      </c>
      <c r="M992" s="20">
        <v>5.64</v>
      </c>
      <c r="N992" s="20">
        <v>7.16</v>
      </c>
      <c r="O992" s="58">
        <f>IF(F992="Repeatability","---", SQRT(L992^2+(N992*H992*0.01)^2)+ABS(M992)*0.01*H992)</f>
        <v>0.1253752238860284</v>
      </c>
      <c r="P992" s="6">
        <f>IF(F992="Repeatability","---", O992*100/H992)</f>
        <v>33.396328059732134</v>
      </c>
      <c r="Q992" s="31">
        <f>IF(F992="Repeatability", "n/a",IF(E992="MG_P_KG",6,IF(E992="G_P_100G",2,"n/a")))</f>
        <v>6</v>
      </c>
      <c r="R992" s="34">
        <f>IF(Q992="n/a","-",2*(H992*2^(1-0.5*LOG(H992/(10^Q992))))/100)</f>
        <v>0.13922113042033357</v>
      </c>
      <c r="S992" s="3">
        <f>IF(F992="Intermed. Precision","---",IF(LOG(J992/2)&lt;0,10^(TRUNC(LOG(J992/2))-1), 10^(TRUNC(LOG(J992/2)))))</f>
        <v>0.01</v>
      </c>
      <c r="T992" s="4">
        <f>2*SQRT(2)*J992</f>
        <v>0.14237612994420412</v>
      </c>
      <c r="U992" s="22" t="str">
        <f>IF(F992="Repeatability",10*J992,"---")</f>
        <v>---</v>
      </c>
      <c r="V992" s="22" t="str">
        <f>IF(AND(U992&gt;H992,U992&lt;&gt;"---"),"x","")</f>
        <v/>
      </c>
      <c r="W992" s="52">
        <v>42101</v>
      </c>
    </row>
    <row r="993" spans="1:23" ht="25.5" customHeight="1">
      <c r="A993" s="65" t="s">
        <v>26</v>
      </c>
      <c r="B993" s="8" t="s">
        <v>202</v>
      </c>
      <c r="C993" s="61"/>
      <c r="D993" s="10" t="s">
        <v>115</v>
      </c>
      <c r="E993" s="3" t="s">
        <v>30</v>
      </c>
      <c r="F993" s="42" t="s">
        <v>23</v>
      </c>
      <c r="G993" s="22" t="s">
        <v>125</v>
      </c>
      <c r="H993" s="37">
        <v>3.6786512903225801</v>
      </c>
      <c r="I993" s="3">
        <v>31</v>
      </c>
      <c r="J993" s="27">
        <v>0.109208129176722</v>
      </c>
      <c r="K993" s="27" t="str">
        <f>IF(OR(LEFT(G993,3)="SRM", LEFT(G993,3)="IRM", LEFT(G993,3)="CRM"),"", IF((J993*100/H993)&gt;5,"x",""))</f>
        <v/>
      </c>
      <c r="L993" s="26">
        <f>2*J993</f>
        <v>0.218416258353444</v>
      </c>
      <c r="M993" s="20">
        <v>5.64</v>
      </c>
      <c r="N993" s="20">
        <v>7.16</v>
      </c>
      <c r="O993" s="58">
        <f>IF(F993="Repeatability","---", SQRT(L993^2+(N993*H993*0.01)^2)+ABS(M993)*0.01*H993)</f>
        <v>0.54964651679340015</v>
      </c>
      <c r="P993" s="6">
        <f>IF(F993="Repeatability","---", O993*100/H993)</f>
        <v>14.941522678144407</v>
      </c>
      <c r="Q993" s="31">
        <f>IF(F993="Repeatability", "n/a",IF(E993="MG_P_KG",6,IF(E993="G_P_100G",2,"n/a")))</f>
        <v>6</v>
      </c>
      <c r="R993" s="34">
        <f>IF(Q993="n/a","-",2*(H993*2^(1-0.5*LOG(H993/(10^Q993))))/100)</f>
        <v>0.9675958085914077</v>
      </c>
      <c r="S993" s="3">
        <f>IF(F993="Intermed. Precision","---",IF(LOG(J993/2)&lt;0,10^(TRUNC(LOG(J993/2))-1), 10^(TRUNC(LOG(J993/2)))))</f>
        <v>0.01</v>
      </c>
      <c r="T993" s="4">
        <f>2*SQRT(2)*J993</f>
        <v>0.30888723480622632</v>
      </c>
      <c r="U993" s="22" t="str">
        <f>IF(F993="Repeatability",10*J993,"---")</f>
        <v>---</v>
      </c>
      <c r="V993" s="22" t="str">
        <f>IF(AND(U993&gt;H993,U993&lt;&gt;"---"),"x","")</f>
        <v/>
      </c>
      <c r="W993" s="52">
        <v>42101</v>
      </c>
    </row>
    <row r="994" spans="1:23" ht="25.5" hidden="1" customHeight="1">
      <c r="A994" s="65" t="s">
        <v>55</v>
      </c>
      <c r="B994" s="8" t="s">
        <v>202</v>
      </c>
      <c r="C994" s="61"/>
      <c r="D994" s="10" t="s">
        <v>115</v>
      </c>
      <c r="E994" s="3" t="s">
        <v>30</v>
      </c>
      <c r="F994" s="42" t="s">
        <v>24</v>
      </c>
      <c r="G994" s="22" t="s">
        <v>25</v>
      </c>
      <c r="H994" s="37">
        <v>2.2544740666666701</v>
      </c>
      <c r="I994" s="3">
        <v>30</v>
      </c>
      <c r="J994" s="27">
        <v>0.123371721637902</v>
      </c>
      <c r="K994" s="27" t="str">
        <f>IF(OR(LEFT(G994,3)="SRM", LEFT(G994,3)="IRM", LEFT(G994,3)="CRM"),"", IF((J994*100/H994)&gt;5,"x",""))</f>
        <v>x</v>
      </c>
      <c r="L994" s="26">
        <f>2*J994</f>
        <v>0.246743443275804</v>
      </c>
      <c r="M994" s="20"/>
      <c r="N994" s="20"/>
      <c r="O994" s="58" t="str">
        <f>IF(F994="Repeatability","---", SQRT(L994^2+(N994*H994*0.01)^2)+ABS(M994)*0.01*H994)</f>
        <v>---</v>
      </c>
      <c r="P994" s="6" t="str">
        <f>IF(F994="Repeatability","---", O994*100/H994)</f>
        <v>---</v>
      </c>
      <c r="Q994" s="31" t="str">
        <f>IF(F994="Repeatability", "n/a",IF(E994="MG_P_KG",6,IF(E994="G_P_100G",2,"n/a")))</f>
        <v>n/a</v>
      </c>
      <c r="R994" s="34" t="str">
        <f>IF(Q994="n/a","-",2*(H994*2^(1-0.5*LOG(H994/(10^Q994))))/100)</f>
        <v>-</v>
      </c>
      <c r="S994" s="3">
        <f>IF(F994="Intermed. Precision","---",IF(LOG(J994/2)&lt;0,10^(TRUNC(LOG(J994/2))-1), 10^(TRUNC(LOG(J994/2)))))</f>
        <v>0.01</v>
      </c>
      <c r="T994" s="4">
        <f>2*SQRT(2)*J994</f>
        <v>0.34894792390727852</v>
      </c>
      <c r="U994" s="22">
        <f>IF(F994="Repeatability",10*J994,"---")</f>
        <v>1.23371721637902</v>
      </c>
      <c r="V994" s="22" t="str">
        <f>IF(AND(U994&gt;H994,U994&lt;&gt;"---"),"x","")</f>
        <v/>
      </c>
      <c r="W994" s="52">
        <v>42101</v>
      </c>
    </row>
    <row r="995" spans="1:23" ht="25.5" hidden="1" customHeight="1">
      <c r="A995" s="65" t="s">
        <v>122</v>
      </c>
      <c r="B995" s="8" t="s">
        <v>202</v>
      </c>
      <c r="C995" s="61"/>
      <c r="D995" s="10" t="s">
        <v>115</v>
      </c>
      <c r="E995" s="3" t="s">
        <v>30</v>
      </c>
      <c r="F995" s="42" t="s">
        <v>24</v>
      </c>
      <c r="G995" s="46" t="s">
        <v>25</v>
      </c>
      <c r="H995" s="36">
        <v>0.15879156</v>
      </c>
      <c r="I995" s="3">
        <v>30</v>
      </c>
      <c r="J995" s="27">
        <v>3.0960434974323801E-2</v>
      </c>
      <c r="K995" s="27" t="str">
        <f>IF(OR(LEFT(G995,3)="SRM", LEFT(G995,3)="IRM", LEFT(G995,3)="CRM"),"", IF((J995*100/H995)&gt;5,"x",""))</f>
        <v>x</v>
      </c>
      <c r="L995" s="26">
        <f>2*J995</f>
        <v>6.1920869948647601E-2</v>
      </c>
      <c r="M995" s="20"/>
      <c r="N995" s="20"/>
      <c r="O995" s="58" t="str">
        <f>IF(F995="Repeatability","---", SQRT(L995^2+(N995*H995*0.01)^2)+ABS(M995)*0.01*H995)</f>
        <v>---</v>
      </c>
      <c r="P995" s="6" t="str">
        <f>IF(F995="Repeatability","---", O995*100/H995)</f>
        <v>---</v>
      </c>
      <c r="Q995" s="31" t="str">
        <f>IF(F995="Repeatability", "n/a",IF(E995="MG_P_KG",6,IF(E995="G_P_100G",2,"n/a")))</f>
        <v>n/a</v>
      </c>
      <c r="R995" s="34" t="str">
        <f>IF(Q995="n/a","-",2*(H995*2^(1-0.5*LOG(H995/(10^Q995))))/100)</f>
        <v>-</v>
      </c>
      <c r="S995" s="3">
        <f>IF(F995="Intermed. Precision","---",IF(LOG(J995/2)&lt;0,10^(TRUNC(LOG(J995/2))-1), 10^(TRUNC(LOG(J995/2)))))</f>
        <v>0.01</v>
      </c>
      <c r="T995" s="4">
        <f>2*SQRT(2)*J995</f>
        <v>8.7569334075318056E-2</v>
      </c>
      <c r="U995" s="22">
        <f>IF(F995="Repeatability",10*J995,"---")</f>
        <v>0.30960434974323803</v>
      </c>
      <c r="V995" s="22" t="str">
        <f>IF(AND(U995&gt;H995,U995&lt;&gt;"---"),"x","")</f>
        <v>x</v>
      </c>
      <c r="W995" s="52">
        <v>42101</v>
      </c>
    </row>
    <row r="996" spans="1:23" ht="25.5" customHeight="1">
      <c r="A996" s="65" t="s">
        <v>26</v>
      </c>
      <c r="B996" s="8" t="s">
        <v>202</v>
      </c>
      <c r="C996" s="61"/>
      <c r="D996" s="10" t="s">
        <v>115</v>
      </c>
      <c r="E996" s="3" t="s">
        <v>30</v>
      </c>
      <c r="F996" s="42" t="s">
        <v>23</v>
      </c>
      <c r="G996" s="22" t="s">
        <v>127</v>
      </c>
      <c r="H996" s="37">
        <v>4.0270446666666704</v>
      </c>
      <c r="I996" s="3">
        <v>30</v>
      </c>
      <c r="J996" s="27">
        <v>0.16159595351141801</v>
      </c>
      <c r="K996" s="27" t="str">
        <f>IF(OR(LEFT(G996,3)="SRM", LEFT(G996,3)="IRM", LEFT(G996,3)="CRM"),"", IF((J996*100/H996)&gt;5,"x",""))</f>
        <v/>
      </c>
      <c r="L996" s="26">
        <f>2*J996</f>
        <v>0.32319190702283601</v>
      </c>
      <c r="M996" s="20">
        <v>5.64</v>
      </c>
      <c r="N996" s="20">
        <v>7.16</v>
      </c>
      <c r="O996" s="58">
        <f>IF(F996="Repeatability","---", SQRT(L996^2+(N996*H996*0.01)^2)+ABS(M996)*0.01*H996)</f>
        <v>0.66024295593805982</v>
      </c>
      <c r="P996" s="6">
        <f>IF(F996="Repeatability","---", O996*100/H996)</f>
        <v>16.395223062786805</v>
      </c>
      <c r="Q996" s="31">
        <f>IF(F996="Repeatability", "n/a",IF(E996="MG_P_KG",6,IF(E996="G_P_100G",2,"n/a")))</f>
        <v>6</v>
      </c>
      <c r="R996" s="34">
        <f>IF(Q996="n/a","-",2*(H996*2^(1-0.5*LOG(H996/(10^Q996))))/100)</f>
        <v>1.0449052020053053</v>
      </c>
      <c r="S996" s="3">
        <f>IF(F996="Intermed. Precision","---",IF(LOG(J996/2)&lt;0,10^(TRUNC(LOG(J996/2))-1), 10^(TRUNC(LOG(J996/2)))))</f>
        <v>0.01</v>
      </c>
      <c r="T996" s="4">
        <f>2*SQRT(2)*J996</f>
        <v>0.45706237816091905</v>
      </c>
      <c r="U996" s="22" t="str">
        <f>IF(F996="Repeatability",10*J996,"---")</f>
        <v>---</v>
      </c>
      <c r="V996" s="22" t="str">
        <f>IF(AND(U996&gt;H996,U996&lt;&gt;"---"),"x","")</f>
        <v/>
      </c>
      <c r="W996" s="52">
        <v>42101</v>
      </c>
    </row>
    <row r="997" spans="1:23" ht="25.5" hidden="1" customHeight="1">
      <c r="A997" s="65" t="s">
        <v>31</v>
      </c>
      <c r="B997" s="8" t="s">
        <v>202</v>
      </c>
      <c r="C997" s="61"/>
      <c r="D997" s="10" t="s">
        <v>115</v>
      </c>
      <c r="E997" s="3" t="s">
        <v>30</v>
      </c>
      <c r="F997" s="19" t="s">
        <v>24</v>
      </c>
      <c r="G997" s="22" t="s">
        <v>25</v>
      </c>
      <c r="H997" s="37">
        <v>7.1250715172413798E-2</v>
      </c>
      <c r="I997" s="3">
        <v>29</v>
      </c>
      <c r="J997" s="27">
        <v>5.8444523484217402E-3</v>
      </c>
      <c r="K997" s="27" t="str">
        <f>IF(OR(LEFT(G997,3)="SRM", LEFT(G997,3)="IRM", LEFT(G997,3)="CRM"),"", IF((J997*100/H997)&gt;5,"x",""))</f>
        <v>x</v>
      </c>
      <c r="L997" s="26">
        <f>2*J997</f>
        <v>1.168890469684348E-2</v>
      </c>
      <c r="M997" s="20"/>
      <c r="N997" s="20"/>
      <c r="O997" s="58" t="str">
        <f>IF(F997="Repeatability","---", SQRT(L997^2+(N997*H997*0.01)^2)+ABS(M997)*0.01*H997)</f>
        <v>---</v>
      </c>
      <c r="P997" s="6" t="str">
        <f>IF(F997="Repeatability","---", O997*100/H997)</f>
        <v>---</v>
      </c>
      <c r="Q997" s="31" t="str">
        <f>IF(F997="Repeatability", "n/a",IF(E997="MG_P_KG",6,IF(E997="G_P_100G",2,"n/a")))</f>
        <v>n/a</v>
      </c>
      <c r="R997" s="34" t="str">
        <f>IF(Q997="n/a","-",2*(H997*2^(1-0.5*LOG(H997/(10^Q997))))/100)</f>
        <v>-</v>
      </c>
      <c r="S997" s="3">
        <f>IF(F997="Intermed. Precision","---",IF(LOG(J997/2)&lt;0,10^(TRUNC(LOG(J997/2))-1), 10^(TRUNC(LOG(J997/2)))))</f>
        <v>1E-3</v>
      </c>
      <c r="T997" s="4">
        <f>2*SQRT(2)*J997</f>
        <v>1.6530607551562621E-2</v>
      </c>
      <c r="U997" s="22">
        <f>IF(F997="Repeatability",10*J997,"---")</f>
        <v>5.8444523484217401E-2</v>
      </c>
      <c r="V997" s="22" t="str">
        <f>IF(AND(U997&gt;H997,U997&lt;&gt;"---"),"x","")</f>
        <v/>
      </c>
      <c r="W997" s="52">
        <v>42101</v>
      </c>
    </row>
    <row r="998" spans="1:23" ht="25.5" customHeight="1">
      <c r="A998" s="65" t="s">
        <v>52</v>
      </c>
      <c r="B998" s="8" t="s">
        <v>202</v>
      </c>
      <c r="C998" s="61"/>
      <c r="D998" s="10" t="s">
        <v>115</v>
      </c>
      <c r="E998" s="3" t="s">
        <v>30</v>
      </c>
      <c r="F998" s="19" t="s">
        <v>23</v>
      </c>
      <c r="G998" s="22" t="s">
        <v>4</v>
      </c>
      <c r="H998" s="37">
        <v>0.98625881481481503</v>
      </c>
      <c r="I998" s="3">
        <v>27</v>
      </c>
      <c r="J998" s="27">
        <v>0.12558991211589299</v>
      </c>
      <c r="K998" s="27" t="str">
        <f>IF(OR(LEFT(G998,3)="SRM", LEFT(G998,3)="IRM", LEFT(G998,3)="CRM"),"", IF((J998*100/H998)&gt;5,"x",""))</f>
        <v>x</v>
      </c>
      <c r="L998" s="26">
        <f>2*J998</f>
        <v>0.25117982423178598</v>
      </c>
      <c r="M998" s="20">
        <v>5.64</v>
      </c>
      <c r="N998" s="20">
        <v>7.16</v>
      </c>
      <c r="O998" s="58">
        <f>IF(F998="Repeatability","---", SQRT(L998^2+(N998*H998*0.01)^2)+ABS(M998)*0.01*H998)</f>
        <v>0.31654249767707521</v>
      </c>
      <c r="P998" s="6">
        <f>IF(F998="Repeatability","---", O998*100/H998)</f>
        <v>32.0952769113157</v>
      </c>
      <c r="Q998" s="31">
        <f>IF(F998="Repeatability", "n/a",IF(E998="MG_P_KG",6,IF(E998="G_P_100G",2,"n/a")))</f>
        <v>6</v>
      </c>
      <c r="R998" s="34">
        <f>IF(Q998="n/a","-",2*(H998*2^(1-0.5*LOG(H998/(10^Q998))))/100)</f>
        <v>0.316260778844841</v>
      </c>
      <c r="S998" s="3">
        <f>IF(F998="Intermed. Precision","---",IF(LOG(J998/2)&lt;0,10^(TRUNC(LOG(J998/2))-1), 10^(TRUNC(LOG(J998/2)))))</f>
        <v>0.01</v>
      </c>
      <c r="T998" s="4">
        <f>2*SQRT(2)*J998</f>
        <v>0.35522191402308195</v>
      </c>
      <c r="U998" s="22" t="str">
        <f>IF(F998="Repeatability",10*J998,"---")</f>
        <v>---</v>
      </c>
      <c r="V998" s="22" t="str">
        <f>IF(AND(U998&gt;H998,U998&lt;&gt;"---"),"x","")</f>
        <v/>
      </c>
      <c r="W998" s="52">
        <v>42101</v>
      </c>
    </row>
    <row r="999" spans="1:23" ht="25.5" hidden="1" customHeight="1">
      <c r="A999" s="65" t="s">
        <v>60</v>
      </c>
      <c r="B999" s="8" t="s">
        <v>202</v>
      </c>
      <c r="C999" s="61"/>
      <c r="D999" s="10" t="s">
        <v>115</v>
      </c>
      <c r="E999" s="3" t="s">
        <v>30</v>
      </c>
      <c r="F999" s="19" t="s">
        <v>24</v>
      </c>
      <c r="G999" s="22" t="s">
        <v>25</v>
      </c>
      <c r="H999" s="37">
        <v>0.63916554583333296</v>
      </c>
      <c r="I999" s="3">
        <v>24</v>
      </c>
      <c r="J999" s="27">
        <v>4.0956545605080497E-2</v>
      </c>
      <c r="K999" s="27" t="str">
        <f>IF(OR(LEFT(G999,3)="SRM", LEFT(G999,3)="IRM", LEFT(G999,3)="CRM"),"", IF((J999*100/H999)&gt;5,"x",""))</f>
        <v>x</v>
      </c>
      <c r="L999" s="26">
        <f>2*J999</f>
        <v>8.1913091210160993E-2</v>
      </c>
      <c r="M999" s="20"/>
      <c r="N999" s="20"/>
      <c r="O999" s="58" t="str">
        <f>IF(F999="Repeatability","---", SQRT(L999^2+(N999*H999*0.01)^2)+ABS(M999)*0.01*H999)</f>
        <v>---</v>
      </c>
      <c r="P999" s="6" t="str">
        <f>IF(F999="Repeatability","---", O999*100/H999)</f>
        <v>---</v>
      </c>
      <c r="Q999" s="31" t="str">
        <f>IF(F999="Repeatability", "n/a",IF(E999="MG_P_KG",6,IF(E999="G_P_100G",2,"n/a")))</f>
        <v>n/a</v>
      </c>
      <c r="R999" s="34" t="str">
        <f>IF(Q999="n/a","-",2*(H999*2^(1-0.5*LOG(H999/(10^Q999))))/100)</f>
        <v>-</v>
      </c>
      <c r="S999" s="3">
        <f>IF(F999="Intermed. Precision","---",IF(LOG(J999/2)&lt;0,10^(TRUNC(LOG(J999/2))-1), 10^(TRUNC(LOG(J999/2)))))</f>
        <v>0.01</v>
      </c>
      <c r="T999" s="4">
        <f>2*SQRT(2)*J999</f>
        <v>0.11584260452531404</v>
      </c>
      <c r="U999" s="22">
        <f>IF(F999="Repeatability",10*J999,"---")</f>
        <v>0.40956545605080497</v>
      </c>
      <c r="V999" s="22" t="str">
        <f>IF(AND(U999&gt;H999,U999&lt;&gt;"---"),"x","")</f>
        <v/>
      </c>
      <c r="W999" s="52">
        <v>42101</v>
      </c>
    </row>
    <row r="1000" spans="1:23" ht="25.5" customHeight="1">
      <c r="A1000" s="65" t="s">
        <v>119</v>
      </c>
      <c r="B1000" s="8" t="s">
        <v>202</v>
      </c>
      <c r="C1000" s="61"/>
      <c r="D1000" s="10" t="s">
        <v>115</v>
      </c>
      <c r="E1000" s="3" t="s">
        <v>30</v>
      </c>
      <c r="F1000" s="19" t="s">
        <v>23</v>
      </c>
      <c r="G1000" s="22" t="s">
        <v>4</v>
      </c>
      <c r="H1000" s="37">
        <v>18.323645500000001</v>
      </c>
      <c r="I1000" s="3">
        <v>20</v>
      </c>
      <c r="J1000" s="27">
        <v>1.8679262478795799</v>
      </c>
      <c r="K1000" s="27" t="str">
        <f>IF(OR(LEFT(G1000,3)="SRM", LEFT(G1000,3)="IRM", LEFT(G1000,3)="CRM"),"", IF((J1000*100/H1000)&gt;5,"x",""))</f>
        <v>x</v>
      </c>
      <c r="L1000" s="26">
        <f>2*J1000</f>
        <v>3.7358524957591599</v>
      </c>
      <c r="M1000" s="20"/>
      <c r="N1000" s="20"/>
      <c r="O1000" s="58">
        <f>IF(F1000="Repeatability","---", SQRT(L1000^2+(N1000*H1000*0.01)^2)+ABS(M1000)*0.01*H1000)</f>
        <v>3.7358524957591599</v>
      </c>
      <c r="P1000" s="6">
        <f>IF(F1000="Repeatability","---", O1000*100/H1000)</f>
        <v>20.388150904573873</v>
      </c>
      <c r="Q1000" s="31">
        <f>IF(F1000="Repeatability", "n/a",IF(E1000="MG_P_KG",6,IF(E1000="G_P_100G",2,"n/a")))</f>
        <v>6</v>
      </c>
      <c r="R1000" s="34">
        <f>IF(Q1000="n/a","-",2*(H1000*2^(1-0.5*LOG(H1000/(10^Q1000))))/100)</f>
        <v>3.7849454863944243</v>
      </c>
      <c r="S1000" s="3">
        <f>IF(F1000="Intermed. Precision","---",IF(LOG(J1000/2)&lt;0,10^(TRUNC(LOG(J1000/2))-1), 10^(TRUNC(LOG(J1000/2)))))</f>
        <v>0.1</v>
      </c>
      <c r="T1000" s="4">
        <f>2*SQRT(2)*J1000</f>
        <v>5.2832932665279797</v>
      </c>
      <c r="U1000" s="22" t="str">
        <f>IF(F1000="Repeatability",10*J1000,"---")</f>
        <v>---</v>
      </c>
      <c r="V1000" s="22" t="str">
        <f>IF(AND(U1000&gt;H1000,U1000&lt;&gt;"---"),"x","")</f>
        <v/>
      </c>
      <c r="W1000" s="52">
        <v>42101</v>
      </c>
    </row>
    <row r="1001" spans="1:23" ht="25.5" customHeight="1">
      <c r="A1001" s="65" t="s">
        <v>31</v>
      </c>
      <c r="B1001" s="8" t="s">
        <v>202</v>
      </c>
      <c r="C1001" s="61"/>
      <c r="D1001" s="10" t="s">
        <v>115</v>
      </c>
      <c r="E1001" s="3" t="s">
        <v>30</v>
      </c>
      <c r="F1001" s="19" t="s">
        <v>23</v>
      </c>
      <c r="G1001" s="22" t="s">
        <v>4</v>
      </c>
      <c r="H1001" s="37">
        <v>9.2430405555555595E-2</v>
      </c>
      <c r="I1001" s="3">
        <v>18</v>
      </c>
      <c r="J1001" s="27">
        <v>9.3234124471974107E-3</v>
      </c>
      <c r="K1001" s="27" t="str">
        <f>IF(OR(LEFT(G1001,3)="SRM", LEFT(G1001,3)="IRM", LEFT(G1001,3)="CRM"),"", IF((J1001*100/H1001)&gt;5,"x",""))</f>
        <v>x</v>
      </c>
      <c r="L1001" s="26">
        <f>2*J1001</f>
        <v>1.8646824894394821E-2</v>
      </c>
      <c r="M1001" s="20"/>
      <c r="N1001" s="20"/>
      <c r="O1001" s="58">
        <f>IF(F1001="Repeatability","---", SQRT(L1001^2+(N1001*H1001*0.01)^2)+ABS(M1001)*0.01*H1001)</f>
        <v>1.8646824894394821E-2</v>
      </c>
      <c r="P1001" s="6">
        <f>IF(F1001="Repeatability","---", O1001*100/H1001)</f>
        <v>20.173907906513605</v>
      </c>
      <c r="Q1001" s="31">
        <f>IF(F1001="Repeatability", "n/a",IF(E1001="MG_P_KG",6,IF(E1001="G_P_100G",2,"n/a")))</f>
        <v>6</v>
      </c>
      <c r="R1001" s="34">
        <f>IF(Q1001="n/a","-",2*(H1001*2^(1-0.5*LOG(H1001/(10^Q1001))))/100)</f>
        <v>4.232775270593863E-2</v>
      </c>
      <c r="S1001" s="3">
        <f>IF(F1001="Intermed. Precision","---",IF(LOG(J1001/2)&lt;0,10^(TRUNC(LOG(J1001/2))-1), 10^(TRUNC(LOG(J1001/2)))))</f>
        <v>1E-3</v>
      </c>
      <c r="T1001" s="4">
        <f>2*SQRT(2)*J1001</f>
        <v>2.6370592660849415E-2</v>
      </c>
      <c r="U1001" s="22" t="str">
        <f>IF(F1001="Repeatability",10*J1001,"---")</f>
        <v>---</v>
      </c>
      <c r="V1001" s="22" t="str">
        <f>IF(AND(U1001&gt;H1001,U1001&lt;&gt;"---"),"x","")</f>
        <v/>
      </c>
      <c r="W1001" s="52">
        <v>42101</v>
      </c>
    </row>
    <row r="1002" spans="1:23" ht="25.5" hidden="1" customHeight="1">
      <c r="A1002" s="65" t="s">
        <v>68</v>
      </c>
      <c r="B1002" s="8" t="s">
        <v>202</v>
      </c>
      <c r="C1002" s="61"/>
      <c r="D1002" s="10" t="s">
        <v>115</v>
      </c>
      <c r="E1002" s="3" t="s">
        <v>30</v>
      </c>
      <c r="F1002" s="42" t="s">
        <v>24</v>
      </c>
      <c r="G1002" s="22" t="s">
        <v>25</v>
      </c>
      <c r="H1002" s="37">
        <v>1.6336935882352901</v>
      </c>
      <c r="I1002" s="3">
        <v>17</v>
      </c>
      <c r="J1002" s="27">
        <v>5.0321005334282999E-2</v>
      </c>
      <c r="K1002" s="27" t="str">
        <f>IF(OR(LEFT(G1002,3)="SRM", LEFT(G1002,3)="IRM", LEFT(G1002,3)="CRM"),"", IF((J1002*100/H1002)&gt;5,"x",""))</f>
        <v/>
      </c>
      <c r="L1002" s="26">
        <f>2*J1002</f>
        <v>0.100642010668566</v>
      </c>
      <c r="M1002" s="20"/>
      <c r="N1002" s="20"/>
      <c r="O1002" s="58" t="str">
        <f>IF(F1002="Repeatability","---", SQRT(L1002^2+(N1002*H1002*0.01)^2)+ABS(M1002)*0.01*H1002)</f>
        <v>---</v>
      </c>
      <c r="P1002" s="6" t="str">
        <f>IF(F1002="Repeatability","---", O1002*100/H1002)</f>
        <v>---</v>
      </c>
      <c r="Q1002" s="31" t="str">
        <f>IF(F1002="Repeatability", "n/a",IF(E1002="MG_P_KG",6,IF(E1002="G_P_100G",2,"n/a")))</f>
        <v>n/a</v>
      </c>
      <c r="R1002" s="34" t="str">
        <f>IF(Q1002="n/a","-",2*(H1002*2^(1-0.5*LOG(H1002/(10^Q1002))))/100)</f>
        <v>-</v>
      </c>
      <c r="S1002" s="3">
        <f>IF(F1002="Intermed. Precision","---",IF(LOG(J1002/2)&lt;0,10^(TRUNC(LOG(J1002/2))-1), 10^(TRUNC(LOG(J1002/2)))))</f>
        <v>0.01</v>
      </c>
      <c r="T1002" s="4">
        <f>2*SQRT(2)*J1002</f>
        <v>0.14232929643198378</v>
      </c>
      <c r="U1002" s="22">
        <f>IF(F1002="Repeatability",10*J1002,"---")</f>
        <v>0.50321005334282998</v>
      </c>
      <c r="V1002" s="22" t="str">
        <f>IF(AND(U1002&gt;H1002,U1002&lt;&gt;"---"),"x","")</f>
        <v/>
      </c>
      <c r="W1002" s="52">
        <v>42101</v>
      </c>
    </row>
    <row r="1003" spans="1:23" ht="25.5" hidden="1" customHeight="1">
      <c r="A1003" s="65" t="s">
        <v>78</v>
      </c>
      <c r="B1003" s="8" t="s">
        <v>202</v>
      </c>
      <c r="C1003" s="61"/>
      <c r="D1003" s="10" t="s">
        <v>115</v>
      </c>
      <c r="E1003" s="3" t="s">
        <v>30</v>
      </c>
      <c r="F1003" s="42" t="s">
        <v>24</v>
      </c>
      <c r="G1003" s="22" t="s">
        <v>25</v>
      </c>
      <c r="H1003" s="37">
        <v>1.5661867466666699</v>
      </c>
      <c r="I1003" s="3">
        <v>15</v>
      </c>
      <c r="J1003" s="27">
        <v>2.34061787195389E-2</v>
      </c>
      <c r="K1003" s="27" t="str">
        <f>IF(OR(LEFT(G1003,3)="SRM", LEFT(G1003,3)="IRM", LEFT(G1003,3)="CRM"),"", IF((J1003*100/H1003)&gt;5,"x",""))</f>
        <v/>
      </c>
      <c r="L1003" s="26">
        <f>2*J1003</f>
        <v>4.6812357439077801E-2</v>
      </c>
      <c r="M1003" s="20"/>
      <c r="N1003" s="20"/>
      <c r="O1003" s="58" t="str">
        <f>IF(F1003="Repeatability","---", SQRT(L1003^2+(N1003*H1003*0.01)^2)+ABS(M1003)*0.01*H1003)</f>
        <v>---</v>
      </c>
      <c r="P1003" s="6" t="str">
        <f>IF(F1003="Repeatability","---", O1003*100/H1003)</f>
        <v>---</v>
      </c>
      <c r="Q1003" s="31" t="str">
        <f>IF(F1003="Repeatability", "n/a",IF(E1003="MG_P_KG",6,IF(E1003="G_P_100G",2,"n/a")))</f>
        <v>n/a</v>
      </c>
      <c r="R1003" s="34" t="str">
        <f>IF(Q1003="n/a","-",2*(H1003*2^(1-0.5*LOG(H1003/(10^Q1003))))/100)</f>
        <v>-</v>
      </c>
      <c r="S1003" s="3">
        <f>IF(F1003="Intermed. Precision","---",IF(LOG(J1003/2)&lt;0,10^(TRUNC(LOG(J1003/2))-1), 10^(TRUNC(LOG(J1003/2)))))</f>
        <v>0.01</v>
      </c>
      <c r="T1003" s="4">
        <f>2*SQRT(2)*J1003</f>
        <v>6.6202670777000872E-2</v>
      </c>
      <c r="U1003" s="22">
        <f>IF(F1003="Repeatability",10*J1003,"---")</f>
        <v>0.234061787195389</v>
      </c>
      <c r="V1003" s="22" t="str">
        <f>IF(AND(U1003&gt;H1003,U1003&lt;&gt;"---"),"x","")</f>
        <v/>
      </c>
      <c r="W1003" s="52">
        <v>42101</v>
      </c>
    </row>
    <row r="1004" spans="1:23" ht="25.5" customHeight="1">
      <c r="A1004" s="65" t="s">
        <v>102</v>
      </c>
      <c r="B1004" s="8" t="s">
        <v>202</v>
      </c>
      <c r="C1004" s="61"/>
      <c r="D1004" s="10" t="s">
        <v>115</v>
      </c>
      <c r="E1004" s="3" t="s">
        <v>30</v>
      </c>
      <c r="F1004" s="19" t="s">
        <v>23</v>
      </c>
      <c r="G1004" s="22" t="s">
        <v>4</v>
      </c>
      <c r="H1004" s="37">
        <v>4.1527942230769197</v>
      </c>
      <c r="I1004" s="3">
        <v>13</v>
      </c>
      <c r="J1004" s="27">
        <v>0.174366874926253</v>
      </c>
      <c r="K1004" s="27" t="str">
        <f>IF(OR(LEFT(G1004,3)="SRM", LEFT(G1004,3)="IRM", LEFT(G1004,3)="CRM"),"", IF((J1004*100/H1004)&gt;5,"x",""))</f>
        <v/>
      </c>
      <c r="L1004" s="26">
        <f>2*J1004</f>
        <v>0.34873374985250599</v>
      </c>
      <c r="M1004" s="20"/>
      <c r="N1004" s="20"/>
      <c r="O1004" s="58">
        <f>IF(F1004="Repeatability","---", SQRT(L1004^2+(N1004*H1004*0.01)^2)+ABS(M1004)*0.01*H1004)</f>
        <v>0.34873374985250599</v>
      </c>
      <c r="P1004" s="6">
        <f>IF(F1004="Repeatability","---", O1004*100/H1004)</f>
        <v>8.3975687481601131</v>
      </c>
      <c r="Q1004" s="31">
        <f>IF(F1004="Repeatability", "n/a",IF(E1004="MG_P_KG",6,IF(E1004="G_P_100G",2,"n/a")))</f>
        <v>6</v>
      </c>
      <c r="R1004" s="34">
        <f>IF(Q1004="n/a","-",2*(H1004*2^(1-0.5*LOG(H1004/(10^Q1004))))/100)</f>
        <v>1.0725582414661758</v>
      </c>
      <c r="S1004" s="3">
        <f>IF(F1004="Intermed. Precision","---",IF(LOG(J1004/2)&lt;0,10^(TRUNC(LOG(J1004/2))-1), 10^(TRUNC(LOG(J1004/2)))))</f>
        <v>0.01</v>
      </c>
      <c r="T1004" s="4">
        <f>2*SQRT(2)*J1004</f>
        <v>0.49318399869864032</v>
      </c>
      <c r="U1004" s="22" t="str">
        <f>IF(F1004="Repeatability",10*J1004,"---")</f>
        <v>---</v>
      </c>
      <c r="V1004" s="22" t="str">
        <f>IF(AND(U1004&gt;H1004,U1004&lt;&gt;"---"),"x","")</f>
        <v/>
      </c>
      <c r="W1004" s="52">
        <v>42101</v>
      </c>
    </row>
    <row r="1005" spans="1:23" ht="25.5" hidden="1" customHeight="1">
      <c r="A1005" s="65" t="s">
        <v>80</v>
      </c>
      <c r="B1005" s="8" t="s">
        <v>202</v>
      </c>
      <c r="C1005" s="61"/>
      <c r="D1005" s="10" t="s">
        <v>115</v>
      </c>
      <c r="E1005" s="3" t="s">
        <v>30</v>
      </c>
      <c r="F1005" s="42" t="s">
        <v>24</v>
      </c>
      <c r="G1005" s="22" t="s">
        <v>25</v>
      </c>
      <c r="H1005" s="37">
        <v>2.63462306153846</v>
      </c>
      <c r="I1005" s="3">
        <v>13</v>
      </c>
      <c r="J1005" s="27">
        <v>3.8570120842683901E-2</v>
      </c>
      <c r="K1005" s="27" t="str">
        <f>IF(OR(LEFT(G1005,3)="SRM", LEFT(G1005,3)="IRM", LEFT(G1005,3)="CRM"),"", IF((J1005*100/H1005)&gt;5,"x",""))</f>
        <v/>
      </c>
      <c r="L1005" s="26">
        <f>2*J1005</f>
        <v>7.7140241685367802E-2</v>
      </c>
      <c r="M1005" s="20"/>
      <c r="N1005" s="20"/>
      <c r="O1005" s="58" t="str">
        <f>IF(F1005="Repeatability","---", SQRT(L1005^2+(N1005*H1005*0.01)^2)+ABS(M1005)*0.01*H1005)</f>
        <v>---</v>
      </c>
      <c r="P1005" s="6" t="str">
        <f>IF(F1005="Repeatability","---", O1005*100/H1005)</f>
        <v>---</v>
      </c>
      <c r="Q1005" s="31" t="str">
        <f>IF(F1005="Repeatability", "n/a",IF(E1005="MG_P_KG",6,IF(E1005="G_P_100G",2,"n/a")))</f>
        <v>n/a</v>
      </c>
      <c r="R1005" s="34" t="str">
        <f>IF(Q1005="n/a","-",2*(H1005*2^(1-0.5*LOG(H1005/(10^Q1005))))/100)</f>
        <v>-</v>
      </c>
      <c r="S1005" s="3">
        <f>IF(F1005="Intermed. Precision","---",IF(LOG(J1005/2)&lt;0,10^(TRUNC(LOG(J1005/2))-1), 10^(TRUNC(LOG(J1005/2)))))</f>
        <v>0.01</v>
      </c>
      <c r="T1005" s="4">
        <f>2*SQRT(2)*J1005</f>
        <v>0.10909277599618554</v>
      </c>
      <c r="U1005" s="22">
        <f>IF(F1005="Repeatability",10*J1005,"---")</f>
        <v>0.38570120842683903</v>
      </c>
      <c r="V1005" s="22" t="str">
        <f>IF(AND(U1005&gt;H1005,U1005&lt;&gt;"---"),"x","")</f>
        <v/>
      </c>
      <c r="W1005" s="52">
        <v>42101</v>
      </c>
    </row>
    <row r="1006" spans="1:23" ht="25.5" customHeight="1">
      <c r="A1006" s="65" t="s">
        <v>69</v>
      </c>
      <c r="B1006" s="8" t="s">
        <v>202</v>
      </c>
      <c r="C1006" s="61"/>
      <c r="D1006" s="10" t="s">
        <v>115</v>
      </c>
      <c r="E1006" s="3" t="s">
        <v>30</v>
      </c>
      <c r="F1006" s="42" t="s">
        <v>23</v>
      </c>
      <c r="G1006" s="22" t="s">
        <v>4</v>
      </c>
      <c r="H1006" s="37">
        <v>0.31907667407692297</v>
      </c>
      <c r="I1006" s="3">
        <v>13</v>
      </c>
      <c r="J1006" s="27">
        <v>3.5799229534324302E-2</v>
      </c>
      <c r="K1006" s="27" t="str">
        <f>IF(OR(LEFT(G1006,3)="SRM", LEFT(G1006,3)="IRM", LEFT(G1006,3)="CRM"),"", IF((J1006*100/H1006)&gt;5,"x",""))</f>
        <v>x</v>
      </c>
      <c r="L1006" s="26">
        <f>2*J1006</f>
        <v>7.1598459068648604E-2</v>
      </c>
      <c r="M1006" s="20">
        <v>5.64</v>
      </c>
      <c r="N1006" s="20">
        <v>7.16</v>
      </c>
      <c r="O1006" s="58">
        <f>IF(F1006="Repeatability","---", SQRT(L1006^2+(N1006*H1006*0.01)^2)+ABS(M1006)*0.01*H1006)</f>
        <v>9.3150924415801209E-2</v>
      </c>
      <c r="P1006" s="6">
        <f>IF(F1006="Repeatability","---", O1006*100/H1006)</f>
        <v>29.193899768851296</v>
      </c>
      <c r="Q1006" s="31">
        <f>IF(F1006="Repeatability", "n/a",IF(E1006="MG_P_KG",6,IF(E1006="G_P_100G",2,"n/a")))</f>
        <v>6</v>
      </c>
      <c r="R1006" s="34">
        <f>IF(Q1006="n/a","-",2*(H1006*2^(1-0.5*LOG(H1006/(10^Q1006))))/100)</f>
        <v>0.1212596385372131</v>
      </c>
      <c r="S1006" s="3">
        <f>IF(F1006="Intermed. Precision","---",IF(LOG(J1006/2)&lt;0,10^(TRUNC(LOG(J1006/2))-1), 10^(TRUNC(LOG(J1006/2)))))</f>
        <v>0.01</v>
      </c>
      <c r="T1006" s="4">
        <f>2*SQRT(2)*J1006</f>
        <v>0.10125551185989778</v>
      </c>
      <c r="U1006" s="22" t="str">
        <f>IF(F1006="Repeatability",10*J1006,"---")</f>
        <v>---</v>
      </c>
      <c r="V1006" s="22" t="str">
        <f>IF(AND(U1006&gt;H1006,U1006&lt;&gt;"---"),"x","")</f>
        <v/>
      </c>
      <c r="W1006" s="52">
        <v>42101</v>
      </c>
    </row>
    <row r="1007" spans="1:23" ht="25.5" customHeight="1">
      <c r="A1007" s="65" t="s">
        <v>55</v>
      </c>
      <c r="B1007" s="8" t="s">
        <v>202</v>
      </c>
      <c r="C1007" s="61"/>
      <c r="D1007" s="10" t="s">
        <v>115</v>
      </c>
      <c r="E1007" s="3" t="s">
        <v>30</v>
      </c>
      <c r="F1007" s="42" t="s">
        <v>23</v>
      </c>
      <c r="G1007" s="22" t="s">
        <v>4</v>
      </c>
      <c r="H1007" s="37">
        <v>2.0194241666666701</v>
      </c>
      <c r="I1007" s="3">
        <v>12</v>
      </c>
      <c r="J1007" s="27">
        <v>0.19248581556063199</v>
      </c>
      <c r="K1007" s="27" t="str">
        <f>IF(OR(LEFT(G1007,3)="SRM", LEFT(G1007,3)="IRM", LEFT(G1007,3)="CRM"),"", IF((J1007*100/H1007)&gt;5,"x",""))</f>
        <v>x</v>
      </c>
      <c r="L1007" s="26">
        <f>2*J1007</f>
        <v>0.38497163112126398</v>
      </c>
      <c r="M1007" s="20"/>
      <c r="N1007" s="20"/>
      <c r="O1007" s="58">
        <f>IF(F1007="Repeatability","---", SQRT(L1007^2+(N1007*H1007*0.01)^2)+ABS(M1007)*0.01*H1007)</f>
        <v>0.38497163112126398</v>
      </c>
      <c r="P1007" s="6">
        <f>IF(F1007="Repeatability","---", O1007*100/H1007)</f>
        <v>19.063435878194486</v>
      </c>
      <c r="Q1007" s="31">
        <f>IF(F1007="Repeatability", "n/a",IF(E1007="MG_P_KG",6,IF(E1007="G_P_100G",2,"n/a")))</f>
        <v>6</v>
      </c>
      <c r="R1007" s="34">
        <f>IF(Q1007="n/a","-",2*(H1007*2^(1-0.5*LOG(H1007/(10^Q1007))))/100)</f>
        <v>0.58134802798668506</v>
      </c>
      <c r="S1007" s="3">
        <f>IF(F1007="Intermed. Precision","---",IF(LOG(J1007/2)&lt;0,10^(TRUNC(LOG(J1007/2))-1), 10^(TRUNC(LOG(J1007/2)))))</f>
        <v>0.01</v>
      </c>
      <c r="T1007" s="4">
        <f>2*SQRT(2)*J1007</f>
        <v>0.54443210186058388</v>
      </c>
      <c r="U1007" s="22" t="str">
        <f>IF(F1007="Repeatability",10*J1007,"---")</f>
        <v>---</v>
      </c>
      <c r="V1007" s="22" t="str">
        <f>IF(AND(U1007&gt;H1007,U1007&lt;&gt;"---"),"x","")</f>
        <v/>
      </c>
      <c r="W1007" s="52">
        <v>42101</v>
      </c>
    </row>
    <row r="1008" spans="1:23" ht="25.5" hidden="1" customHeight="1">
      <c r="A1008" s="65" t="s">
        <v>61</v>
      </c>
      <c r="B1008" s="8" t="s">
        <v>202</v>
      </c>
      <c r="C1008" s="61"/>
      <c r="D1008" s="10" t="s">
        <v>115</v>
      </c>
      <c r="E1008" s="3" t="s">
        <v>30</v>
      </c>
      <c r="F1008" s="19" t="s">
        <v>24</v>
      </c>
      <c r="G1008" s="22" t="s">
        <v>25</v>
      </c>
      <c r="H1008" s="37">
        <v>0.65104651666666702</v>
      </c>
      <c r="I1008" s="3">
        <v>12</v>
      </c>
      <c r="J1008" s="27">
        <v>5.1836783278880902E-2</v>
      </c>
      <c r="K1008" s="27" t="str">
        <f>IF(OR(LEFT(G1008,3)="SRM", LEFT(G1008,3)="IRM", LEFT(G1008,3)="CRM"),"", IF((J1008*100/H1008)&gt;5,"x",""))</f>
        <v>x</v>
      </c>
      <c r="L1008" s="26">
        <f>2*J1008</f>
        <v>0.1036735665577618</v>
      </c>
      <c r="M1008" s="20"/>
      <c r="N1008" s="20"/>
      <c r="O1008" s="58" t="str">
        <f>IF(F1008="Repeatability","---", SQRT(L1008^2+(N1008*H1008*0.01)^2)+ABS(M1008)*0.01*H1008)</f>
        <v>---</v>
      </c>
      <c r="P1008" s="6" t="str">
        <f>IF(F1008="Repeatability","---", O1008*100/H1008)</f>
        <v>---</v>
      </c>
      <c r="Q1008" s="31" t="str">
        <f>IF(F1008="Repeatability", "n/a",IF(E1008="MG_P_KG",6,IF(E1008="G_P_100G",2,"n/a")))</f>
        <v>n/a</v>
      </c>
      <c r="R1008" s="34" t="str">
        <f>IF(Q1008="n/a","-",2*(H1008*2^(1-0.5*LOG(H1008/(10^Q1008))))/100)</f>
        <v>-</v>
      </c>
      <c r="S1008" s="3">
        <f>IF(F1008="Intermed. Precision","---",IF(LOG(J1008/2)&lt;0,10^(TRUNC(LOG(J1008/2))-1), 10^(TRUNC(LOG(J1008/2)))))</f>
        <v>0.01</v>
      </c>
      <c r="T1008" s="4">
        <f>2*SQRT(2)*J1008</f>
        <v>0.14661656388557651</v>
      </c>
      <c r="U1008" s="22">
        <f>IF(F1008="Repeatability",10*J1008,"---")</f>
        <v>0.51836783278880905</v>
      </c>
      <c r="V1008" s="22" t="str">
        <f>IF(AND(U1008&gt;H1008,U1008&lt;&gt;"---"),"x","")</f>
        <v/>
      </c>
      <c r="W1008" s="52">
        <v>42101</v>
      </c>
    </row>
    <row r="1009" spans="1:23" ht="25.5" customHeight="1">
      <c r="A1009" s="65" t="s">
        <v>81</v>
      </c>
      <c r="B1009" s="8" t="s">
        <v>202</v>
      </c>
      <c r="C1009" s="61"/>
      <c r="D1009" s="10" t="s">
        <v>115</v>
      </c>
      <c r="E1009" s="3" t="s">
        <v>30</v>
      </c>
      <c r="F1009" s="42" t="s">
        <v>23</v>
      </c>
      <c r="G1009" s="22" t="s">
        <v>4</v>
      </c>
      <c r="H1009" s="37">
        <v>0.74436791666666702</v>
      </c>
      <c r="I1009" s="3">
        <v>12</v>
      </c>
      <c r="J1009" s="27">
        <v>7.9284594124321095E-2</v>
      </c>
      <c r="K1009" s="27" t="str">
        <f>IF(OR(LEFT(G1009,3)="SRM", LEFT(G1009,3)="IRM", LEFT(G1009,3)="CRM"),"", IF((J1009*100/H1009)&gt;5,"x",""))</f>
        <v>x</v>
      </c>
      <c r="L1009" s="26">
        <f>2*J1009</f>
        <v>0.15856918824864219</v>
      </c>
      <c r="M1009" s="20"/>
      <c r="N1009" s="20"/>
      <c r="O1009" s="58">
        <f>IF(F1009="Repeatability","---", SQRT(L1009^2+(N1009*H1009*0.01)^2)+ABS(M1009)*0.01*H1009)</f>
        <v>0.15856918824864219</v>
      </c>
      <c r="P1009" s="6">
        <f>IF(F1009="Repeatability","---", O1009*100/H1009)</f>
        <v>21.302528588110892</v>
      </c>
      <c r="Q1009" s="31">
        <f>IF(F1009="Repeatability", "n/a",IF(E1009="MG_P_KG",6,IF(E1009="G_P_100G",2,"n/a")))</f>
        <v>6</v>
      </c>
      <c r="R1009" s="34">
        <f>IF(Q1009="n/a","-",2*(H1009*2^(1-0.5*LOG(H1009/(10^Q1009))))/100)</f>
        <v>0.24902073270094013</v>
      </c>
      <c r="S1009" s="3">
        <f>IF(F1009="Intermed. Precision","---",IF(LOG(J1009/2)&lt;0,10^(TRUNC(LOG(J1009/2))-1), 10^(TRUNC(LOG(J1009/2)))))</f>
        <v>0.01</v>
      </c>
      <c r="T1009" s="4">
        <f>2*SQRT(2)*J1009</f>
        <v>0.22425069659572222</v>
      </c>
      <c r="U1009" s="22" t="str">
        <f>IF(F1009="Repeatability",10*J1009,"---")</f>
        <v>---</v>
      </c>
      <c r="V1009" s="22" t="str">
        <f>IF(AND(U1009&gt;H1009,U1009&lt;&gt;"---"),"x","")</f>
        <v/>
      </c>
      <c r="W1009" s="52">
        <v>42101</v>
      </c>
    </row>
    <row r="1010" spans="1:23" ht="25.5" hidden="1" customHeight="1">
      <c r="A1010" s="65" t="s">
        <v>128</v>
      </c>
      <c r="B1010" s="8" t="s">
        <v>202</v>
      </c>
      <c r="C1010" s="61"/>
      <c r="D1010" s="10" t="s">
        <v>115</v>
      </c>
      <c r="E1010" s="3" t="s">
        <v>30</v>
      </c>
      <c r="F1010" s="42" t="s">
        <v>24</v>
      </c>
      <c r="G1010" s="22" t="s">
        <v>25</v>
      </c>
      <c r="H1010" s="37">
        <v>1.9984979166666701</v>
      </c>
      <c r="I1010" s="3">
        <v>12</v>
      </c>
      <c r="J1010" s="27">
        <v>0.21535368901114399</v>
      </c>
      <c r="K1010" s="27" t="str">
        <f>IF(OR(LEFT(G1010,3)="SRM", LEFT(G1010,3)="IRM", LEFT(G1010,3)="CRM"),"", IF((J1010*100/H1010)&gt;5,"x",""))</f>
        <v>x</v>
      </c>
      <c r="L1010" s="26">
        <f>2*J1010</f>
        <v>0.43070737802228798</v>
      </c>
      <c r="M1010" s="20"/>
      <c r="N1010" s="20"/>
      <c r="O1010" s="58" t="str">
        <f>IF(F1010="Repeatability","---", SQRT(L1010^2+(N1010*H1010*0.01)^2)+ABS(M1010)*0.01*H1010)</f>
        <v>---</v>
      </c>
      <c r="P1010" s="6" t="str">
        <f>IF(F1010="Repeatability","---", O1010*100/H1010)</f>
        <v>---</v>
      </c>
      <c r="Q1010" s="31" t="str">
        <f>IF(F1010="Repeatability", "n/a",IF(E1010="MG_P_KG",6,IF(E1010="G_P_100G",2,"n/a")))</f>
        <v>n/a</v>
      </c>
      <c r="R1010" s="34" t="str">
        <f>IF(Q1010="n/a","-",2*(H1010*2^(1-0.5*LOG(H1010/(10^Q1010))))/100)</f>
        <v>-</v>
      </c>
      <c r="S1010" s="3">
        <f>IF(F1010="Intermed. Precision","---",IF(LOG(J1010/2)&lt;0,10^(TRUNC(LOG(J1010/2))-1), 10^(TRUNC(LOG(J1010/2)))))</f>
        <v>0.1</v>
      </c>
      <c r="T1010" s="4">
        <f>2*SQRT(2)*J1010</f>
        <v>0.6091122154132752</v>
      </c>
      <c r="U1010" s="22">
        <f>IF(F1010="Repeatability",10*J1010,"---")</f>
        <v>2.15353689011144</v>
      </c>
      <c r="V1010" s="22" t="str">
        <f>IF(AND(U1010&gt;H1010,U1010&lt;&gt;"---"),"x","")</f>
        <v>x</v>
      </c>
      <c r="W1010" s="52">
        <v>42101</v>
      </c>
    </row>
    <row r="1011" spans="1:23" ht="25.5" hidden="1" customHeight="1">
      <c r="A1011" s="65" t="s">
        <v>103</v>
      </c>
      <c r="B1011" s="8" t="s">
        <v>202</v>
      </c>
      <c r="C1011" s="61"/>
      <c r="D1011" s="10" t="s">
        <v>115</v>
      </c>
      <c r="E1011" s="3" t="s">
        <v>30</v>
      </c>
      <c r="F1011" s="42" t="s">
        <v>24</v>
      </c>
      <c r="G1011" s="22" t="s">
        <v>25</v>
      </c>
      <c r="H1011" s="37">
        <v>0.72692911699999996</v>
      </c>
      <c r="I1011" s="3">
        <v>11</v>
      </c>
      <c r="J1011" s="27">
        <v>5.7546438292837197E-2</v>
      </c>
      <c r="K1011" s="27" t="str">
        <f>IF(OR(LEFT(G1011,3)="SRM", LEFT(G1011,3)="IRM", LEFT(G1011,3)="CRM"),"", IF((J1011*100/H1011)&gt;5,"x",""))</f>
        <v>x</v>
      </c>
      <c r="L1011" s="26">
        <f>2*J1011</f>
        <v>0.11509287658567439</v>
      </c>
      <c r="M1011" s="20"/>
      <c r="N1011" s="20"/>
      <c r="O1011" s="58" t="str">
        <f>IF(F1011="Repeatability","---", SQRT(L1011^2+(N1011*H1011*0.01)^2)+ABS(M1011)*0.01*H1011)</f>
        <v>---</v>
      </c>
      <c r="P1011" s="6" t="str">
        <f>IF(F1011="Repeatability","---", O1011*100/H1011)</f>
        <v>---</v>
      </c>
      <c r="Q1011" s="31" t="str">
        <f>IF(F1011="Repeatability", "n/a",IF(E1011="MG_P_KG",6,IF(E1011="G_P_100G",2,"n/a")))</f>
        <v>n/a</v>
      </c>
      <c r="R1011" s="34" t="str">
        <f>IF(Q1011="n/a","-",2*(H1011*2^(1-0.5*LOG(H1011/(10^Q1011))))/100)</f>
        <v>-</v>
      </c>
      <c r="S1011" s="3">
        <f>IF(F1011="Intermed. Precision","---",IF(LOG(J1011/2)&lt;0,10^(TRUNC(LOG(J1011/2))-1), 10^(TRUNC(LOG(J1011/2)))))</f>
        <v>0.01</v>
      </c>
      <c r="T1011" s="4">
        <f>2*SQRT(2)*J1011</f>
        <v>0.16276590699999358</v>
      </c>
      <c r="U1011" s="22">
        <f>IF(F1011="Repeatability",10*J1011,"---")</f>
        <v>0.57546438292837199</v>
      </c>
      <c r="V1011" s="22" t="str">
        <f>IF(AND(U1011&gt;H1011,U1011&lt;&gt;"---"),"x","")</f>
        <v/>
      </c>
      <c r="W1011" s="52">
        <v>42101</v>
      </c>
    </row>
    <row r="1012" spans="1:23" ht="25.5" hidden="1" customHeight="1">
      <c r="A1012" s="65" t="s">
        <v>29</v>
      </c>
      <c r="B1012" s="8" t="s">
        <v>202</v>
      </c>
      <c r="C1012" s="61"/>
      <c r="D1012" s="10" t="s">
        <v>115</v>
      </c>
      <c r="E1012" s="3" t="s">
        <v>30</v>
      </c>
      <c r="F1012" s="42" t="s">
        <v>24</v>
      </c>
      <c r="G1012" s="22" t="s">
        <v>25</v>
      </c>
      <c r="H1012" s="37">
        <v>0.251909972727273</v>
      </c>
      <c r="I1012" s="3">
        <v>11</v>
      </c>
      <c r="J1012" s="27">
        <v>3.10680476710837E-2</v>
      </c>
      <c r="K1012" s="27" t="str">
        <f>IF(OR(LEFT(G1012,3)="SRM", LEFT(G1012,3)="IRM", LEFT(G1012,3)="CRM"),"", IF((J1012*100/H1012)&gt;5,"x",""))</f>
        <v>x</v>
      </c>
      <c r="L1012" s="26">
        <f>2*J1012</f>
        <v>6.2136095342167401E-2</v>
      </c>
      <c r="M1012" s="20"/>
      <c r="N1012" s="20"/>
      <c r="O1012" s="58" t="str">
        <f>IF(F1012="Repeatability","---", SQRT(L1012^2+(N1012*H1012*0.01)^2)+ABS(M1012)*0.01*H1012)</f>
        <v>---</v>
      </c>
      <c r="P1012" s="6" t="str">
        <f>IF(F1012="Repeatability","---", O1012*100/H1012)</f>
        <v>---</v>
      </c>
      <c r="Q1012" s="31" t="str">
        <f>IF(F1012="Repeatability", "n/a",IF(E1012="MG_P_KG",6,IF(E1012="G_P_100G",2,"n/a")))</f>
        <v>n/a</v>
      </c>
      <c r="R1012" s="34" t="str">
        <f>IF(Q1012="n/a","-",2*(H1012*2^(1-0.5*LOG(H1012/(10^Q1012))))/100)</f>
        <v>-</v>
      </c>
      <c r="S1012" s="3">
        <f>IF(F1012="Intermed. Precision","---",IF(LOG(J1012/2)&lt;0,10^(TRUNC(LOG(J1012/2))-1), 10^(TRUNC(LOG(J1012/2)))))</f>
        <v>0.01</v>
      </c>
      <c r="T1012" s="4">
        <f>2*SQRT(2)*J1012</f>
        <v>8.7873708745800846E-2</v>
      </c>
      <c r="U1012" s="22">
        <f>IF(F1012="Repeatability",10*J1012,"---")</f>
        <v>0.31068047671083698</v>
      </c>
      <c r="V1012" s="22" t="str">
        <f>IF(AND(U1012&gt;H1012,U1012&lt;&gt;"---"),"x","")</f>
        <v>x</v>
      </c>
      <c r="W1012" s="52">
        <v>42101</v>
      </c>
    </row>
    <row r="1013" spans="1:23" ht="25.5" customHeight="1">
      <c r="A1013" s="65" t="s">
        <v>84</v>
      </c>
      <c r="B1013" s="8" t="s">
        <v>202</v>
      </c>
      <c r="C1013" s="61"/>
      <c r="D1013" s="10" t="s">
        <v>115</v>
      </c>
      <c r="E1013" s="3" t="s">
        <v>30</v>
      </c>
      <c r="F1013" s="42" t="s">
        <v>23</v>
      </c>
      <c r="G1013" s="22" t="s">
        <v>4</v>
      </c>
      <c r="H1013" s="37">
        <v>0.817975272727273</v>
      </c>
      <c r="I1013" s="3">
        <v>11</v>
      </c>
      <c r="J1013" s="27">
        <v>8.1177310588108204E-2</v>
      </c>
      <c r="K1013" s="27" t="str">
        <f>IF(OR(LEFT(G1013,3)="SRM", LEFT(G1013,3)="IRM", LEFT(G1013,3)="CRM"),"", IF((J1013*100/H1013)&gt;5,"x",""))</f>
        <v>x</v>
      </c>
      <c r="L1013" s="26">
        <f>2*J1013</f>
        <v>0.16235462117621641</v>
      </c>
      <c r="M1013" s="20">
        <v>5.64</v>
      </c>
      <c r="N1013" s="20">
        <v>7.16</v>
      </c>
      <c r="O1013" s="58">
        <f>IF(F1013="Repeatability","---", SQRT(L1013^2+(N1013*H1013*0.01)^2)+ABS(M1013)*0.01*H1013)</f>
        <v>0.21872905434574877</v>
      </c>
      <c r="P1013" s="6">
        <f>IF(F1013="Repeatability","---", O1013*100/H1013)</f>
        <v>26.740301527265949</v>
      </c>
      <c r="Q1013" s="31">
        <f>IF(F1013="Repeatability", "n/a",IF(E1013="MG_P_KG",6,IF(E1013="G_P_100G",2,"n/a")))</f>
        <v>6</v>
      </c>
      <c r="R1013" s="34">
        <f>IF(Q1013="n/a","-",2*(H1013*2^(1-0.5*LOG(H1013/(10^Q1013))))/100)</f>
        <v>0.26978889283468416</v>
      </c>
      <c r="S1013" s="3">
        <f>IF(F1013="Intermed. Precision","---",IF(LOG(J1013/2)&lt;0,10^(TRUNC(LOG(J1013/2))-1), 10^(TRUNC(LOG(J1013/2)))))</f>
        <v>0.01</v>
      </c>
      <c r="T1013" s="4">
        <f>2*SQRT(2)*J1013</f>
        <v>0.22960410718135135</v>
      </c>
      <c r="U1013" s="22" t="str">
        <f>IF(F1013="Repeatability",10*J1013,"---")</f>
        <v>---</v>
      </c>
      <c r="V1013" s="22" t="str">
        <f>IF(AND(U1013&gt;H1013,U1013&lt;&gt;"---"),"x","")</f>
        <v/>
      </c>
      <c r="W1013" s="52">
        <v>42101</v>
      </c>
    </row>
    <row r="1014" spans="1:23" ht="25.5" hidden="1" customHeight="1">
      <c r="A1014" s="65" t="s">
        <v>101</v>
      </c>
      <c r="B1014" s="8" t="s">
        <v>202</v>
      </c>
      <c r="C1014" s="61"/>
      <c r="D1014" s="10" t="s">
        <v>115</v>
      </c>
      <c r="E1014" s="3" t="s">
        <v>30</v>
      </c>
      <c r="F1014" s="42" t="s">
        <v>24</v>
      </c>
      <c r="G1014" s="22" t="s">
        <v>25</v>
      </c>
      <c r="H1014" s="37">
        <v>1.1109351000000001</v>
      </c>
      <c r="I1014" s="3">
        <v>10</v>
      </c>
      <c r="J1014" s="27">
        <v>9.0966160886342795E-2</v>
      </c>
      <c r="K1014" s="27" t="str">
        <f>IF(OR(LEFT(G1014,3)="SRM", LEFT(G1014,3)="IRM", LEFT(G1014,3)="CRM"),"", IF((J1014*100/H1014)&gt;5,"x",""))</f>
        <v>x</v>
      </c>
      <c r="L1014" s="26">
        <f>2*J1014</f>
        <v>0.18193232177268559</v>
      </c>
      <c r="M1014" s="20"/>
      <c r="N1014" s="20"/>
      <c r="O1014" s="58" t="str">
        <f>IF(F1014="Repeatability","---", SQRT(L1014^2+(N1014*H1014*0.01)^2)+ABS(M1014)*0.01*H1014)</f>
        <v>---</v>
      </c>
      <c r="P1014" s="6" t="str">
        <f>IF(F1014="Repeatability","---", O1014*100/H1014)</f>
        <v>---</v>
      </c>
      <c r="Q1014" s="31" t="str">
        <f>IF(F1014="Repeatability", "n/a",IF(E1014="MG_P_KG",6,IF(E1014="G_P_100G",2,"n/a")))</f>
        <v>n/a</v>
      </c>
      <c r="R1014" s="34" t="str">
        <f>IF(Q1014="n/a","-",2*(H1014*2^(1-0.5*LOG(H1014/(10^Q1014))))/100)</f>
        <v>-</v>
      </c>
      <c r="S1014" s="3">
        <f>IF(F1014="Intermed. Precision","---",IF(LOG(J1014/2)&lt;0,10^(TRUNC(LOG(J1014/2))-1), 10^(TRUNC(LOG(J1014/2)))))</f>
        <v>0.01</v>
      </c>
      <c r="T1014" s="4">
        <f>2*SQRT(2)*J1014</f>
        <v>0.25729115688495791</v>
      </c>
      <c r="U1014" s="22">
        <f>IF(F1014="Repeatability",10*J1014,"---")</f>
        <v>0.90966160886342795</v>
      </c>
      <c r="V1014" s="22" t="str">
        <f>IF(AND(U1014&gt;H1014,U1014&lt;&gt;"---"),"x","")</f>
        <v/>
      </c>
      <c r="W1014" s="52">
        <v>42101</v>
      </c>
    </row>
    <row r="1015" spans="1:23" ht="25.5" customHeight="1">
      <c r="A1015" s="65" t="s">
        <v>64</v>
      </c>
      <c r="B1015" s="8" t="s">
        <v>202</v>
      </c>
      <c r="C1015" s="61"/>
      <c r="D1015" s="10" t="s">
        <v>115</v>
      </c>
      <c r="E1015" s="3" t="s">
        <v>30</v>
      </c>
      <c r="F1015" s="42" t="s">
        <v>23</v>
      </c>
      <c r="G1015" s="22" t="s">
        <v>4</v>
      </c>
      <c r="H1015" s="37">
        <v>0.58934759999999997</v>
      </c>
      <c r="I1015" s="3">
        <v>10</v>
      </c>
      <c r="J1015" s="27">
        <v>0.100669616776861</v>
      </c>
      <c r="K1015" s="27" t="str">
        <f>IF(OR(LEFT(G1015,3)="SRM", LEFT(G1015,3)="IRM", LEFT(G1015,3)="CRM"),"", IF((J1015*100/H1015)&gt;5,"x",""))</f>
        <v>x</v>
      </c>
      <c r="L1015" s="26">
        <f>2*J1015</f>
        <v>0.20133923355372199</v>
      </c>
      <c r="M1015" s="20"/>
      <c r="N1015" s="20"/>
      <c r="O1015" s="58">
        <f>IF(F1015="Repeatability","---", SQRT(L1015^2+(N1015*H1015*0.01)^2)+ABS(M1015)*0.01*H1015)</f>
        <v>0.20133923355372199</v>
      </c>
      <c r="P1015" s="6">
        <f>IF(F1015="Repeatability","---", O1015*100/H1015)</f>
        <v>34.163070071672813</v>
      </c>
      <c r="Q1015" s="31">
        <f>IF(F1015="Repeatability", "n/a",IF(E1015="MG_P_KG",6,IF(E1015="G_P_100G",2,"n/a")))</f>
        <v>6</v>
      </c>
      <c r="R1015" s="34">
        <f>IF(Q1015="n/a","-",2*(H1015*2^(1-0.5*LOG(H1015/(10^Q1015))))/100)</f>
        <v>0.20421330211338351</v>
      </c>
      <c r="S1015" s="3">
        <f>IF(F1015="Intermed. Precision","---",IF(LOG(J1015/2)&lt;0,10^(TRUNC(LOG(J1015/2))-1), 10^(TRUNC(LOG(J1015/2)))))</f>
        <v>0.01</v>
      </c>
      <c r="T1015" s="4">
        <f>2*SQRT(2)*J1015</f>
        <v>0.28473667472947778</v>
      </c>
      <c r="U1015" s="22" t="str">
        <f>IF(F1015="Repeatability",10*J1015,"---")</f>
        <v>---</v>
      </c>
      <c r="V1015" s="22" t="str">
        <f>IF(AND(U1015&gt;H1015,U1015&lt;&gt;"---"),"x","")</f>
        <v/>
      </c>
      <c r="W1015" s="52">
        <v>42101</v>
      </c>
    </row>
    <row r="1016" spans="1:23" ht="25.5" hidden="1" customHeight="1">
      <c r="A1016" s="65" t="s">
        <v>116</v>
      </c>
      <c r="B1016" s="8" t="s">
        <v>202</v>
      </c>
      <c r="C1016" s="61"/>
      <c r="D1016" s="10" t="s">
        <v>115</v>
      </c>
      <c r="E1016" s="3" t="s">
        <v>30</v>
      </c>
      <c r="F1016" s="42" t="s">
        <v>24</v>
      </c>
      <c r="G1016" s="22" t="s">
        <v>25</v>
      </c>
      <c r="H1016" s="37">
        <v>17.217950577777799</v>
      </c>
      <c r="I1016" s="3">
        <v>9</v>
      </c>
      <c r="J1016" s="27">
        <v>8.68936886857887E-2</v>
      </c>
      <c r="K1016" s="27" t="str">
        <f>IF(OR(LEFT(G1016,3)="SRM", LEFT(G1016,3)="IRM", LEFT(G1016,3)="CRM"),"", IF((J1016*100/H1016)&gt;5,"x",""))</f>
        <v/>
      </c>
      <c r="L1016" s="26">
        <f>2*J1016</f>
        <v>0.1737873773715774</v>
      </c>
      <c r="M1016" s="20"/>
      <c r="N1016" s="20"/>
      <c r="O1016" s="58" t="str">
        <f>IF(F1016="Repeatability","---", SQRT(L1016^2+(N1016*H1016*0.01)^2)+ABS(M1016)*0.01*H1016)</f>
        <v>---</v>
      </c>
      <c r="P1016" s="6" t="str">
        <f>IF(F1016="Repeatability","---", O1016*100/H1016)</f>
        <v>---</v>
      </c>
      <c r="Q1016" s="31" t="str">
        <f>IF(F1016="Repeatability", "n/a",IF(E1016="MG_P_KG",6,IF(E1016="G_P_100G",2,"n/a")))</f>
        <v>n/a</v>
      </c>
      <c r="R1016" s="34" t="str">
        <f>IF(Q1016="n/a","-",2*(H1016*2^(1-0.5*LOG(H1016/(10^Q1016))))/100)</f>
        <v>-</v>
      </c>
      <c r="S1016" s="3">
        <f>IF(F1016="Intermed. Precision","---",IF(LOG(J1016/2)&lt;0,10^(TRUNC(LOG(J1016/2))-1), 10^(TRUNC(LOG(J1016/2)))))</f>
        <v>0.01</v>
      </c>
      <c r="T1016" s="4">
        <f>2*SQRT(2)*J1016</f>
        <v>0.24577246604813591</v>
      </c>
      <c r="U1016" s="22">
        <f>IF(F1016="Repeatability",10*J1016,"---")</f>
        <v>0.86893688685788706</v>
      </c>
      <c r="V1016" s="22" t="str">
        <f>IF(AND(U1016&gt;H1016,U1016&lt;&gt;"---"),"x","")</f>
        <v/>
      </c>
      <c r="W1016" s="52">
        <v>42101</v>
      </c>
    </row>
    <row r="1017" spans="1:23" ht="25.5" hidden="1" customHeight="1">
      <c r="A1017" s="65" t="s">
        <v>99</v>
      </c>
      <c r="B1017" s="8" t="s">
        <v>202</v>
      </c>
      <c r="C1017" s="61"/>
      <c r="D1017" s="10" t="s">
        <v>115</v>
      </c>
      <c r="E1017" s="3" t="s">
        <v>30</v>
      </c>
      <c r="F1017" s="19" t="s">
        <v>24</v>
      </c>
      <c r="G1017" s="22" t="s">
        <v>25</v>
      </c>
      <c r="H1017" s="37">
        <v>9.1713033333333307</v>
      </c>
      <c r="I1017" s="3">
        <v>9</v>
      </c>
      <c r="J1017" s="27">
        <v>0.124241783139883</v>
      </c>
      <c r="K1017" s="27" t="str">
        <f>IF(OR(LEFT(G1017,3)="SRM", LEFT(G1017,3)="IRM", LEFT(G1017,3)="CRM"),"", IF((J1017*100/H1017)&gt;5,"x",""))</f>
        <v/>
      </c>
      <c r="L1017" s="26">
        <f>2*J1017</f>
        <v>0.248483566279766</v>
      </c>
      <c r="M1017" s="20"/>
      <c r="N1017" s="20"/>
      <c r="O1017" s="58" t="str">
        <f>IF(F1017="Repeatability","---", SQRT(L1017^2+(N1017*H1017*0.01)^2)+ABS(M1017)*0.01*H1017)</f>
        <v>---</v>
      </c>
      <c r="P1017" s="6" t="str">
        <f>IF(F1017="Repeatability","---", O1017*100/H1017)</f>
        <v>---</v>
      </c>
      <c r="Q1017" s="31" t="str">
        <f>IF(F1017="Repeatability", "n/a",IF(E1017="MG_P_KG",6,IF(E1017="G_P_100G",2,"n/a")))</f>
        <v>n/a</v>
      </c>
      <c r="R1017" s="34" t="str">
        <f>IF(Q1017="n/a","-",2*(H1017*2^(1-0.5*LOG(H1017/(10^Q1017))))/100)</f>
        <v>-</v>
      </c>
      <c r="S1017" s="3">
        <f>IF(F1017="Intermed. Precision","---",IF(LOG(J1017/2)&lt;0,10^(TRUNC(LOG(J1017/2))-1), 10^(TRUNC(LOG(J1017/2)))))</f>
        <v>0.01</v>
      </c>
      <c r="T1017" s="4">
        <f>2*SQRT(2)*J1017</f>
        <v>0.351408829459679</v>
      </c>
      <c r="U1017" s="22">
        <f>IF(F1017="Repeatability",10*J1017,"---")</f>
        <v>1.2424178313988301</v>
      </c>
      <c r="V1017" s="22" t="str">
        <f>IF(AND(U1017&gt;H1017,U1017&lt;&gt;"---"),"x","")</f>
        <v/>
      </c>
      <c r="W1017" s="52">
        <v>42101</v>
      </c>
    </row>
    <row r="1018" spans="1:23" ht="25.5" customHeight="1">
      <c r="A1018" s="65" t="s">
        <v>101</v>
      </c>
      <c r="B1018" s="8" t="s">
        <v>202</v>
      </c>
      <c r="C1018" s="61"/>
      <c r="D1018" s="10" t="s">
        <v>115</v>
      </c>
      <c r="E1018" s="3" t="s">
        <v>30</v>
      </c>
      <c r="F1018" s="19" t="s">
        <v>23</v>
      </c>
      <c r="G1018" s="22" t="s">
        <v>4</v>
      </c>
      <c r="H1018" s="37">
        <v>0.41732433333333302</v>
      </c>
      <c r="I1018" s="3">
        <v>9</v>
      </c>
      <c r="J1018" s="27">
        <v>0.11249640544874701</v>
      </c>
      <c r="K1018" s="27" t="str">
        <f>IF(OR(LEFT(G1018,3)="SRM", LEFT(G1018,3)="IRM", LEFT(G1018,3)="CRM"),"", IF((J1018*100/H1018)&gt;5,"x",""))</f>
        <v>x</v>
      </c>
      <c r="L1018" s="26">
        <f>2*J1018</f>
        <v>0.22499281089749401</v>
      </c>
      <c r="M1018" s="20"/>
      <c r="N1018" s="20"/>
      <c r="O1018" s="58">
        <f>IF(F1018="Repeatability","---", SQRT(L1018^2+(N1018*H1018*0.01)^2)+ABS(M1018)*0.01*H1018)</f>
        <v>0.22499281089749401</v>
      </c>
      <c r="P1018" s="6">
        <f>IF(F1018="Repeatability","---", O1018*100/H1018)</f>
        <v>53.913178055156351</v>
      </c>
      <c r="Q1018" s="31">
        <f>IF(F1018="Repeatability", "n/a",IF(E1018="MG_P_KG",6,IF(E1018="G_P_100G",2,"n/a")))</f>
        <v>6</v>
      </c>
      <c r="R1018" s="34">
        <f>IF(Q1018="n/a","-",2*(H1018*2^(1-0.5*LOG(H1018/(10^Q1018))))/100)</f>
        <v>0.1523168976631995</v>
      </c>
      <c r="S1018" s="3">
        <f>IF(F1018="Intermed. Precision","---",IF(LOG(J1018/2)&lt;0,10^(TRUNC(LOG(J1018/2))-1), 10^(TRUNC(LOG(J1018/2)))))</f>
        <v>0.01</v>
      </c>
      <c r="T1018" s="4">
        <f>2*SQRT(2)*J1018</f>
        <v>0.31818788460768116</v>
      </c>
      <c r="U1018" s="22" t="str">
        <f>IF(F1018="Repeatability",10*J1018,"---")</f>
        <v>---</v>
      </c>
      <c r="V1018" s="22" t="str">
        <f>IF(AND(U1018&gt;H1018,U1018&lt;&gt;"---"),"x","")</f>
        <v/>
      </c>
      <c r="W1018" s="52">
        <v>42101</v>
      </c>
    </row>
    <row r="1019" spans="1:23" ht="25.5" hidden="1" customHeight="1">
      <c r="A1019" s="65" t="s">
        <v>79</v>
      </c>
      <c r="B1019" s="8" t="s">
        <v>202</v>
      </c>
      <c r="C1019" s="61"/>
      <c r="D1019" s="10" t="s">
        <v>115</v>
      </c>
      <c r="E1019" s="3" t="s">
        <v>30</v>
      </c>
      <c r="F1019" s="42" t="s">
        <v>24</v>
      </c>
      <c r="G1019" s="22" t="s">
        <v>25</v>
      </c>
      <c r="H1019" s="37">
        <v>59.373998999999998</v>
      </c>
      <c r="I1019" s="3">
        <v>9</v>
      </c>
      <c r="J1019" s="27">
        <v>0.33631858200562798</v>
      </c>
      <c r="K1019" s="27" t="str">
        <f>IF(OR(LEFT(G1019,3)="SRM", LEFT(G1019,3)="IRM", LEFT(G1019,3)="CRM"),"", IF((J1019*100/H1019)&gt;5,"x",""))</f>
        <v/>
      </c>
      <c r="L1019" s="26">
        <f>2*J1019</f>
        <v>0.67263716401125595</v>
      </c>
      <c r="M1019" s="20"/>
      <c r="N1019" s="20"/>
      <c r="O1019" s="58" t="str">
        <f>IF(F1019="Repeatability","---", SQRT(L1019^2+(N1019*H1019*0.01)^2)+ABS(M1019)*0.01*H1019)</f>
        <v>---</v>
      </c>
      <c r="P1019" s="6" t="str">
        <f>IF(F1019="Repeatability","---", O1019*100/H1019)</f>
        <v>---</v>
      </c>
      <c r="Q1019" s="31" t="str">
        <f>IF(F1019="Repeatability", "n/a",IF(E1019="MG_P_KG",6,IF(E1019="G_P_100G",2,"n/a")))</f>
        <v>n/a</v>
      </c>
      <c r="R1019" s="34" t="str">
        <f>IF(Q1019="n/a","-",2*(H1019*2^(1-0.5*LOG(H1019/(10^Q1019))))/100)</f>
        <v>-</v>
      </c>
      <c r="S1019" s="3">
        <f>IF(F1019="Intermed. Precision","---",IF(LOG(J1019/2)&lt;0,10^(TRUNC(LOG(J1019/2))-1), 10^(TRUNC(LOG(J1019/2)))))</f>
        <v>0.1</v>
      </c>
      <c r="T1019" s="4">
        <f>2*SQRT(2)*J1019</f>
        <v>0.95125259990089417</v>
      </c>
      <c r="U1019" s="22">
        <f>IF(F1019="Repeatability",10*J1019,"---")</f>
        <v>3.3631858200562799</v>
      </c>
      <c r="V1019" s="22" t="str">
        <f>IF(AND(U1019&gt;H1019,U1019&lt;&gt;"---"),"x","")</f>
        <v/>
      </c>
      <c r="W1019" s="52">
        <v>42101</v>
      </c>
    </row>
    <row r="1020" spans="1:23" ht="25.5" hidden="1" customHeight="1">
      <c r="A1020" s="65" t="s">
        <v>120</v>
      </c>
      <c r="B1020" s="8" t="s">
        <v>202</v>
      </c>
      <c r="C1020" s="61"/>
      <c r="D1020" s="10" t="s">
        <v>115</v>
      </c>
      <c r="E1020" s="3" t="s">
        <v>30</v>
      </c>
      <c r="F1020" s="42" t="s">
        <v>24</v>
      </c>
      <c r="G1020" s="46" t="s">
        <v>25</v>
      </c>
      <c r="H1020" s="37">
        <v>0.32276915555555602</v>
      </c>
      <c r="I1020" s="3">
        <v>9</v>
      </c>
      <c r="J1020" s="27">
        <v>2.6438593392110198E-2</v>
      </c>
      <c r="K1020" s="27" t="str">
        <f>IF(OR(LEFT(G1020,3)="SRM", LEFT(G1020,3)="IRM", LEFT(G1020,3)="CRM"),"", IF((J1020*100/H1020)&gt;5,"x",""))</f>
        <v>x</v>
      </c>
      <c r="L1020" s="26">
        <f>2*J1020</f>
        <v>5.2877186784220397E-2</v>
      </c>
      <c r="M1020" s="20"/>
      <c r="N1020" s="20"/>
      <c r="O1020" s="58" t="str">
        <f>IF(F1020="Repeatability","---", SQRT(L1020^2+(N1020*H1020*0.01)^2)+ABS(M1020)*0.01*H1020)</f>
        <v>---</v>
      </c>
      <c r="P1020" s="6" t="str">
        <f>IF(F1020="Repeatability","---", O1020*100/H1020)</f>
        <v>---</v>
      </c>
      <c r="Q1020" s="31" t="str">
        <f>IF(F1020="Repeatability", "n/a",IF(E1020="MG_P_KG",6,IF(E1020="G_P_100G",2,"n/a")))</f>
        <v>n/a</v>
      </c>
      <c r="R1020" s="34" t="str">
        <f>IF(Q1020="n/a","-",2*(H1020*2^(1-0.5*LOG(H1020/(10^Q1020))))/100)</f>
        <v>-</v>
      </c>
      <c r="S1020" s="3">
        <f>IF(F1020="Intermed. Precision","---",IF(LOG(J1020/2)&lt;0,10^(TRUNC(LOG(J1020/2))-1), 10^(TRUNC(LOG(J1020/2)))))</f>
        <v>0.01</v>
      </c>
      <c r="T1020" s="4">
        <f>2*SQRT(2)*J1020</f>
        <v>7.4779634690379876E-2</v>
      </c>
      <c r="U1020" s="22">
        <f>IF(F1020="Repeatability",10*J1020,"---")</f>
        <v>0.26438593392110199</v>
      </c>
      <c r="V1020" s="22" t="str">
        <f>IF(AND(U1020&gt;H1020,U1020&lt;&gt;"---"),"x","")</f>
        <v/>
      </c>
      <c r="W1020" s="52">
        <v>42101</v>
      </c>
    </row>
    <row r="1021" spans="1:23" ht="25.5" customHeight="1">
      <c r="A1021" s="65" t="s">
        <v>128</v>
      </c>
      <c r="B1021" s="8" t="s">
        <v>202</v>
      </c>
      <c r="C1021" s="61"/>
      <c r="D1021" s="10" t="s">
        <v>115</v>
      </c>
      <c r="E1021" s="3" t="s">
        <v>30</v>
      </c>
      <c r="F1021" s="42" t="s">
        <v>23</v>
      </c>
      <c r="G1021" s="22" t="s">
        <v>4</v>
      </c>
      <c r="H1021" s="37">
        <v>2.1662588888888901</v>
      </c>
      <c r="I1021" s="3">
        <v>9</v>
      </c>
      <c r="J1021" s="27">
        <v>0.177954719721681</v>
      </c>
      <c r="K1021" s="27" t="str">
        <f>IF(OR(LEFT(G1021,3)="SRM", LEFT(G1021,3)="IRM", LEFT(G1021,3)="CRM"),"", IF((J1021*100/H1021)&gt;5,"x",""))</f>
        <v>x</v>
      </c>
      <c r="L1021" s="26">
        <f>2*J1021</f>
        <v>0.35590943944336201</v>
      </c>
      <c r="M1021" s="20"/>
      <c r="N1021" s="20"/>
      <c r="O1021" s="58">
        <f>IF(F1021="Repeatability","---", SQRT(L1021^2+(N1021*H1021*0.01)^2)+ABS(M1021)*0.01*H1021)</f>
        <v>0.35590943944336201</v>
      </c>
      <c r="P1021" s="6">
        <f>IF(F1021="Repeatability","---", O1021*100/H1021)</f>
        <v>16.429681663114323</v>
      </c>
      <c r="Q1021" s="31">
        <f>IF(F1021="Repeatability", "n/a",IF(E1021="MG_P_KG",6,IF(E1021="G_P_100G",2,"n/a")))</f>
        <v>6</v>
      </c>
      <c r="R1021" s="34">
        <f>IF(Q1021="n/a","-",2*(H1021*2^(1-0.5*LOG(H1021/(10^Q1021))))/100)</f>
        <v>0.61706496938040167</v>
      </c>
      <c r="S1021" s="3">
        <f>IF(F1021="Intermed. Precision","---",IF(LOG(J1021/2)&lt;0,10^(TRUNC(LOG(J1021/2))-1), 10^(TRUNC(LOG(J1021/2)))))</f>
        <v>0.01</v>
      </c>
      <c r="T1021" s="4">
        <f>2*SQRT(2)*J1021</f>
        <v>0.50333195623740834</v>
      </c>
      <c r="U1021" s="22" t="str">
        <f>IF(F1021="Repeatability",10*J1021,"---")</f>
        <v>---</v>
      </c>
      <c r="V1021" s="22" t="str">
        <f>IF(AND(U1021&gt;H1021,U1021&lt;&gt;"---"),"x","")</f>
        <v/>
      </c>
      <c r="W1021" s="52">
        <v>42101</v>
      </c>
    </row>
    <row r="1022" spans="1:23" ht="25.5" customHeight="1">
      <c r="A1022" s="65" t="s">
        <v>200</v>
      </c>
      <c r="B1022" s="8" t="s">
        <v>202</v>
      </c>
      <c r="C1022" s="61"/>
      <c r="D1022" s="10" t="s">
        <v>115</v>
      </c>
      <c r="E1022" s="3" t="s">
        <v>30</v>
      </c>
      <c r="F1022" s="42" t="s">
        <v>23</v>
      </c>
      <c r="G1022" s="22" t="s">
        <v>4</v>
      </c>
      <c r="H1022" s="37">
        <v>0.148542075</v>
      </c>
      <c r="I1022" s="3">
        <v>8</v>
      </c>
      <c r="J1022" s="27">
        <v>1.24161013927984E-2</v>
      </c>
      <c r="K1022" s="27" t="str">
        <f>IF(OR(LEFT(G1022,3)="SRM", LEFT(G1022,3)="IRM", LEFT(G1022,3)="CRM"),"", IF((J1022*100/H1022)&gt;5,"x",""))</f>
        <v>x</v>
      </c>
      <c r="L1022" s="26">
        <f>2*J1022</f>
        <v>2.4832202785596801E-2</v>
      </c>
      <c r="M1022" s="20"/>
      <c r="N1022" s="20"/>
      <c r="O1022" s="58">
        <f>IF(F1022="Repeatability","---", SQRT(L1022^2+(N1022*H1022*0.01)^2)+ABS(M1022)*0.01*H1022)</f>
        <v>2.4832202785596801E-2</v>
      </c>
      <c r="P1022" s="6">
        <f>IF(F1022="Repeatability","---", O1022*100/H1022)</f>
        <v>16.717285513614105</v>
      </c>
      <c r="Q1022" s="31">
        <f>IF(F1022="Repeatability", "n/a",IF(E1022="MG_P_KG",6,IF(E1022="G_P_100G",2,"n/a")))</f>
        <v>6</v>
      </c>
      <c r="R1022" s="34">
        <f>IF(Q1022="n/a","-",2*(H1022*2^(1-0.5*LOG(H1022/(10^Q1022))))/100)</f>
        <v>6.3335694544060586E-2</v>
      </c>
      <c r="S1022" s="3">
        <f>IF(F1022="Intermed. Precision","---",IF(LOG(J1022/2)&lt;0,10^(TRUNC(LOG(J1022/2))-1), 10^(TRUNC(LOG(J1022/2)))))</f>
        <v>1E-3</v>
      </c>
      <c r="T1022" s="4">
        <f>2*SQRT(2)*J1022</f>
        <v>3.5118037962989949E-2</v>
      </c>
      <c r="U1022" s="22" t="str">
        <f>IF(F1022="Repeatability",10*J1022,"---")</f>
        <v>---</v>
      </c>
      <c r="V1022" s="22" t="str">
        <f>IF(AND(U1022&gt;H1022,U1022&lt;&gt;"---"),"x","")</f>
        <v/>
      </c>
      <c r="W1022" s="52">
        <v>42101</v>
      </c>
    </row>
    <row r="1023" spans="1:23" ht="25.5" hidden="1" customHeight="1">
      <c r="A1023" s="65" t="s">
        <v>203</v>
      </c>
      <c r="B1023" s="8" t="s">
        <v>202</v>
      </c>
      <c r="C1023" s="61"/>
      <c r="D1023" s="10" t="s">
        <v>115</v>
      </c>
      <c r="E1023" s="3" t="s">
        <v>30</v>
      </c>
      <c r="F1023" s="19" t="s">
        <v>24</v>
      </c>
      <c r="G1023" s="22" t="s">
        <v>25</v>
      </c>
      <c r="H1023" s="37">
        <v>0.48010742857142902</v>
      </c>
      <c r="I1023" s="3">
        <v>7</v>
      </c>
      <c r="J1023" s="27">
        <v>3.5854057836695999E-2</v>
      </c>
      <c r="K1023" s="27" t="str">
        <f>IF(OR(LEFT(G1023,3)="SRM", LEFT(G1023,3)="IRM", LEFT(G1023,3)="CRM"),"", IF((J1023*100/H1023)&gt;5,"x",""))</f>
        <v>x</v>
      </c>
      <c r="L1023" s="26">
        <f>2*J1023</f>
        <v>7.1708115673391998E-2</v>
      </c>
      <c r="M1023" s="20"/>
      <c r="N1023" s="20"/>
      <c r="O1023" s="58" t="str">
        <f>IF(F1023="Repeatability","---", SQRT(L1023^2+(N1023*H1023*0.01)^2)+ABS(M1023)*0.01*H1023)</f>
        <v>---</v>
      </c>
      <c r="P1023" s="6" t="str">
        <f>IF(F1023="Repeatability","---", O1023*100/H1023)</f>
        <v>---</v>
      </c>
      <c r="Q1023" s="31" t="str">
        <f>IF(F1023="Repeatability", "n/a",IF(E1023="MG_P_KG",6,IF(E1023="G_P_100G",2,"n/a")))</f>
        <v>n/a</v>
      </c>
      <c r="R1023" s="34" t="str">
        <f>IF(Q1023="n/a","-",2*(H1023*2^(1-0.5*LOG(H1023/(10^Q1023))))/100)</f>
        <v>-</v>
      </c>
      <c r="S1023" s="3">
        <f>IF(F1023="Intermed. Precision","---",IF(LOG(J1023/2)&lt;0,10^(TRUNC(LOG(J1023/2))-1), 10^(TRUNC(LOG(J1023/2)))))</f>
        <v>0.01</v>
      </c>
      <c r="T1023" s="4">
        <f>2*SQRT(2)*J1023</f>
        <v>0.10141058971752967</v>
      </c>
      <c r="U1023" s="22">
        <f>IF(F1023="Repeatability",10*J1023,"---")</f>
        <v>0.35854057836695996</v>
      </c>
      <c r="V1023" s="22" t="str">
        <f>IF(AND(U1023&gt;H1023,U1023&lt;&gt;"---"),"x","")</f>
        <v/>
      </c>
      <c r="W1023" s="52">
        <v>42101</v>
      </c>
    </row>
    <row r="1024" spans="1:23" ht="25.5" customHeight="1">
      <c r="A1024" s="65" t="s">
        <v>100</v>
      </c>
      <c r="B1024" s="8" t="s">
        <v>202</v>
      </c>
      <c r="C1024" s="61"/>
      <c r="D1024" s="10" t="s">
        <v>115</v>
      </c>
      <c r="E1024" s="3" t="s">
        <v>30</v>
      </c>
      <c r="F1024" s="19" t="s">
        <v>23</v>
      </c>
      <c r="G1024" s="22" t="s">
        <v>4</v>
      </c>
      <c r="H1024" s="37">
        <v>2.1670392857142899</v>
      </c>
      <c r="I1024" s="3">
        <v>7</v>
      </c>
      <c r="J1024" s="27">
        <v>0.22836185893727001</v>
      </c>
      <c r="K1024" s="27" t="str">
        <f>IF(OR(LEFT(G1024,3)="SRM", LEFT(G1024,3)="IRM", LEFT(G1024,3)="CRM"),"", IF((J1024*100/H1024)&gt;5,"x",""))</f>
        <v>x</v>
      </c>
      <c r="L1024" s="26">
        <f>2*J1024</f>
        <v>0.45672371787454003</v>
      </c>
      <c r="M1024" s="20"/>
      <c r="N1024" s="20"/>
      <c r="O1024" s="58">
        <f>IF(F1024="Repeatability","---", SQRT(L1024^2+(N1024*H1024*0.01)^2)+ABS(M1024)*0.01*H1024)</f>
        <v>0.45672371787454003</v>
      </c>
      <c r="P1024" s="6">
        <f>IF(F1024="Repeatability","---", O1024*100/H1024)</f>
        <v>21.075931612564041</v>
      </c>
      <c r="Q1024" s="31">
        <f>IF(F1024="Repeatability", "n/a",IF(E1024="MG_P_KG",6,IF(E1024="G_P_100G",2,"n/a")))</f>
        <v>6</v>
      </c>
      <c r="R1024" s="34">
        <f>IF(Q1024="n/a","-",2*(H1024*2^(1-0.5*LOG(H1024/(10^Q1024))))/100)</f>
        <v>0.61725380328414847</v>
      </c>
      <c r="S1024" s="3">
        <f>IF(F1024="Intermed. Precision","---",IF(LOG(J1024/2)&lt;0,10^(TRUNC(LOG(J1024/2))-1), 10^(TRUNC(LOG(J1024/2)))))</f>
        <v>0.1</v>
      </c>
      <c r="T1024" s="4">
        <f>2*SQRT(2)*J1024</f>
        <v>0.64590487607563773</v>
      </c>
      <c r="U1024" s="22" t="str">
        <f>IF(F1024="Repeatability",10*J1024,"---")</f>
        <v>---</v>
      </c>
      <c r="V1024" s="22" t="str">
        <f>IF(AND(U1024&gt;H1024,U1024&lt;&gt;"---"),"x","")</f>
        <v/>
      </c>
      <c r="W1024" s="52">
        <v>42101</v>
      </c>
    </row>
    <row r="1025" spans="1:23" ht="25.5" hidden="1" customHeight="1">
      <c r="A1025" s="65" t="s">
        <v>77</v>
      </c>
      <c r="B1025" s="8" t="s">
        <v>202</v>
      </c>
      <c r="C1025" s="61"/>
      <c r="D1025" s="10" t="s">
        <v>115</v>
      </c>
      <c r="E1025" s="3" t="s">
        <v>30</v>
      </c>
      <c r="F1025" s="42" t="s">
        <v>24</v>
      </c>
      <c r="G1025" s="22" t="s">
        <v>25</v>
      </c>
      <c r="H1025" s="37">
        <v>5.2722450571428601</v>
      </c>
      <c r="I1025" s="3">
        <v>7</v>
      </c>
      <c r="J1025" s="27">
        <v>0.12763489424103699</v>
      </c>
      <c r="K1025" s="27" t="str">
        <f>IF(OR(LEFT(G1025,3)="SRM", LEFT(G1025,3)="IRM", LEFT(G1025,3)="CRM"),"", IF((J1025*100/H1025)&gt;5,"x",""))</f>
        <v/>
      </c>
      <c r="L1025" s="26">
        <f>2*J1025</f>
        <v>0.25526978848207399</v>
      </c>
      <c r="M1025" s="20"/>
      <c r="N1025" s="20"/>
      <c r="O1025" s="58" t="str">
        <f>IF(F1025="Repeatability","---", SQRT(L1025^2+(N1025*H1025*0.01)^2)+ABS(M1025)*0.01*H1025)</f>
        <v>---</v>
      </c>
      <c r="P1025" s="6" t="str">
        <f>IF(F1025="Repeatability","---", O1025*100/H1025)</f>
        <v>---</v>
      </c>
      <c r="Q1025" s="31" t="str">
        <f>IF(F1025="Repeatability", "n/a",IF(E1025="MG_P_KG",6,IF(E1025="G_P_100G",2,"n/a")))</f>
        <v>n/a</v>
      </c>
      <c r="R1025" s="34" t="str">
        <f>IF(Q1025="n/a","-",2*(H1025*2^(1-0.5*LOG(H1025/(10^Q1025))))/100)</f>
        <v>-</v>
      </c>
      <c r="S1025" s="3">
        <f>IF(F1025="Intermed. Precision","---",IF(LOG(J1025/2)&lt;0,10^(TRUNC(LOG(J1025/2))-1), 10^(TRUNC(LOG(J1025/2)))))</f>
        <v>0.01</v>
      </c>
      <c r="T1025" s="4">
        <f>2*SQRT(2)*J1025</f>
        <v>0.36100599693546037</v>
      </c>
      <c r="U1025" s="22">
        <f>IF(F1025="Repeatability",10*J1025,"---")</f>
        <v>1.27634894241037</v>
      </c>
      <c r="V1025" s="22" t="str">
        <f>IF(AND(U1025&gt;H1025,U1025&lt;&gt;"---"),"x","")</f>
        <v/>
      </c>
      <c r="W1025" s="52">
        <v>42101</v>
      </c>
    </row>
    <row r="1026" spans="1:23" ht="25.5" customHeight="1">
      <c r="A1026" s="65" t="s">
        <v>103</v>
      </c>
      <c r="B1026" s="8" t="s">
        <v>202</v>
      </c>
      <c r="C1026" s="61"/>
      <c r="D1026" s="10" t="s">
        <v>115</v>
      </c>
      <c r="E1026" s="3" t="s">
        <v>30</v>
      </c>
      <c r="F1026" s="42" t="s">
        <v>23</v>
      </c>
      <c r="G1026" s="22" t="s">
        <v>4</v>
      </c>
      <c r="H1026" s="37">
        <v>0.80630685714285699</v>
      </c>
      <c r="I1026" s="3">
        <v>7</v>
      </c>
      <c r="J1026" s="27">
        <v>0.169270643885128</v>
      </c>
      <c r="K1026" s="27" t="str">
        <f>IF(OR(LEFT(G1026,3)="SRM", LEFT(G1026,3)="IRM", LEFT(G1026,3)="CRM"),"", IF((J1026*100/H1026)&gt;5,"x",""))</f>
        <v>x</v>
      </c>
      <c r="L1026" s="26">
        <f>2*J1026</f>
        <v>0.33854128777025599</v>
      </c>
      <c r="M1026" s="20"/>
      <c r="N1026" s="20"/>
      <c r="O1026" s="58">
        <f>IF(F1026="Repeatability","---", SQRT(L1026^2+(N1026*H1026*0.01)^2)+ABS(M1026)*0.01*H1026)</f>
        <v>0.33854128777025599</v>
      </c>
      <c r="P1026" s="6">
        <f>IF(F1026="Repeatability","---", O1026*100/H1026)</f>
        <v>41.986656168332097</v>
      </c>
      <c r="Q1026" s="31">
        <f>IF(F1026="Repeatability", "n/a",IF(E1026="MG_P_KG",6,IF(E1026="G_P_100G",2,"n/a")))</f>
        <v>6</v>
      </c>
      <c r="R1026" s="34">
        <f>IF(Q1026="n/a","-",2*(H1026*2^(1-0.5*LOG(H1026/(10^Q1026))))/100)</f>
        <v>0.26651608844842256</v>
      </c>
      <c r="S1026" s="3">
        <f>IF(F1026="Intermed. Precision","---",IF(LOG(J1026/2)&lt;0,10^(TRUNC(LOG(J1026/2))-1), 10^(TRUNC(LOG(J1026/2)))))</f>
        <v>0.01</v>
      </c>
      <c r="T1026" s="4">
        <f>2*SQRT(2)*J1026</f>
        <v>0.47876968058794889</v>
      </c>
      <c r="U1026" s="22" t="str">
        <f>IF(F1026="Repeatability",10*J1026,"---")</f>
        <v>---</v>
      </c>
      <c r="V1026" s="22" t="str">
        <f>IF(AND(U1026&gt;H1026,U1026&lt;&gt;"---"),"x","")</f>
        <v/>
      </c>
      <c r="W1026" s="52">
        <v>42101</v>
      </c>
    </row>
    <row r="1027" spans="1:23" ht="25.5" customHeight="1">
      <c r="A1027" s="65" t="s">
        <v>68</v>
      </c>
      <c r="B1027" s="8" t="s">
        <v>202</v>
      </c>
      <c r="C1027" s="61"/>
      <c r="D1027" s="10" t="s">
        <v>115</v>
      </c>
      <c r="E1027" s="3" t="s">
        <v>30</v>
      </c>
      <c r="F1027" s="42" t="s">
        <v>23</v>
      </c>
      <c r="G1027" s="46" t="s">
        <v>4</v>
      </c>
      <c r="H1027" s="36">
        <v>2.345256</v>
      </c>
      <c r="I1027" s="3">
        <v>7</v>
      </c>
      <c r="J1027" s="27">
        <v>0.12979601984295</v>
      </c>
      <c r="K1027" s="27" t="str">
        <f>IF(OR(LEFT(G1027,3)="SRM", LEFT(G1027,3)="IRM", LEFT(G1027,3)="CRM"),"", IF((J1027*100/H1027)&gt;5,"x",""))</f>
        <v>x</v>
      </c>
      <c r="L1027" s="26">
        <f>2*J1027</f>
        <v>0.2595920396859</v>
      </c>
      <c r="M1027" s="20">
        <v>5.64</v>
      </c>
      <c r="N1027" s="20">
        <v>7.16</v>
      </c>
      <c r="O1027" s="58">
        <f>IF(F1027="Repeatability","---", SQRT(L1027^2+(N1027*H1027*0.01)^2)+ABS(M1027)*0.01*H1027)</f>
        <v>0.44144110460221797</v>
      </c>
      <c r="P1027" s="6">
        <f>IF(F1027="Repeatability","---", O1027*100/H1027)</f>
        <v>18.822725732381368</v>
      </c>
      <c r="Q1027" s="31">
        <f>IF(F1027="Repeatability", "n/a",IF(E1027="MG_P_KG",6,IF(E1027="G_P_100G",2,"n/a")))</f>
        <v>6</v>
      </c>
      <c r="R1027" s="34">
        <f>IF(Q1027="n/a","-",2*(H1027*2^(1-0.5*LOG(H1027/(10^Q1027))))/100)</f>
        <v>0.66011719944126324</v>
      </c>
      <c r="S1027" s="3">
        <f>IF(F1027="Intermed. Precision","---",IF(LOG(J1027/2)&lt;0,10^(TRUNC(LOG(J1027/2))-1), 10^(TRUNC(LOG(J1027/2)))))</f>
        <v>0.01</v>
      </c>
      <c r="T1027" s="4">
        <f>2*SQRT(2)*J1027</f>
        <v>0.36711858320789453</v>
      </c>
      <c r="U1027" s="22" t="str">
        <f>IF(F1027="Repeatability",10*J1027,"---")</f>
        <v>---</v>
      </c>
      <c r="V1027" s="22" t="str">
        <f>IF(AND(U1027&gt;H1027,U1027&lt;&gt;"---"),"x","")</f>
        <v/>
      </c>
      <c r="W1027" s="52">
        <v>42101</v>
      </c>
    </row>
    <row r="1028" spans="1:23" ht="25.5" hidden="1" customHeight="1">
      <c r="A1028" s="65" t="s">
        <v>123</v>
      </c>
      <c r="B1028" s="8" t="s">
        <v>202</v>
      </c>
      <c r="C1028" s="61"/>
      <c r="D1028" s="10" t="s">
        <v>115</v>
      </c>
      <c r="E1028" s="3" t="s">
        <v>30</v>
      </c>
      <c r="F1028" s="42" t="s">
        <v>24</v>
      </c>
      <c r="G1028" s="22" t="s">
        <v>25</v>
      </c>
      <c r="H1028" s="37">
        <v>0.41787228571428597</v>
      </c>
      <c r="I1028" s="3">
        <v>7</v>
      </c>
      <c r="J1028" s="27">
        <v>4.3581960019517897E-2</v>
      </c>
      <c r="K1028" s="27" t="str">
        <f>IF(OR(LEFT(G1028,3)="SRM", LEFT(G1028,3)="IRM", LEFT(G1028,3)="CRM"),"", IF((J1028*100/H1028)&gt;5,"x",""))</f>
        <v>x</v>
      </c>
      <c r="L1028" s="26">
        <f>2*J1028</f>
        <v>8.7163920039035794E-2</v>
      </c>
      <c r="M1028" s="20"/>
      <c r="N1028" s="20"/>
      <c r="O1028" s="58" t="str">
        <f>IF(F1028="Repeatability","---", SQRT(L1028^2+(N1028*H1028*0.01)^2)+ABS(M1028)*0.01*H1028)</f>
        <v>---</v>
      </c>
      <c r="P1028" s="6" t="str">
        <f>IF(F1028="Repeatability","---", O1028*100/H1028)</f>
        <v>---</v>
      </c>
      <c r="Q1028" s="31" t="str">
        <f>IF(F1028="Repeatability", "n/a",IF(E1028="MG_P_KG",6,IF(E1028="G_P_100G",2,"n/a")))</f>
        <v>n/a</v>
      </c>
      <c r="R1028" s="34" t="str">
        <f>IF(Q1028="n/a","-",2*(H1028*2^(1-0.5*LOG(H1028/(10^Q1028))))/100)</f>
        <v>-</v>
      </c>
      <c r="S1028" s="3">
        <f>IF(F1028="Intermed. Precision","---",IF(LOG(J1028/2)&lt;0,10^(TRUNC(LOG(J1028/2))-1), 10^(TRUNC(LOG(J1028/2)))))</f>
        <v>0.01</v>
      </c>
      <c r="T1028" s="4">
        <f>2*SQRT(2)*J1028</f>
        <v>0.12326839786880843</v>
      </c>
      <c r="U1028" s="22">
        <f>IF(F1028="Repeatability",10*J1028,"---")</f>
        <v>0.43581960019517896</v>
      </c>
      <c r="V1028" s="22" t="str">
        <f>IF(AND(U1028&gt;H1028,U1028&lt;&gt;"---"),"x","")</f>
        <v>x</v>
      </c>
      <c r="W1028" s="52">
        <v>42101</v>
      </c>
    </row>
    <row r="1029" spans="1:23" ht="25.5" customHeight="1">
      <c r="A1029" s="65" t="s">
        <v>26</v>
      </c>
      <c r="B1029" s="8" t="s">
        <v>204</v>
      </c>
      <c r="C1029" s="61"/>
      <c r="D1029" s="10" t="s">
        <v>115</v>
      </c>
      <c r="E1029" s="3" t="s">
        <v>30</v>
      </c>
      <c r="F1029" s="19" t="s">
        <v>23</v>
      </c>
      <c r="G1029" s="22" t="s">
        <v>124</v>
      </c>
      <c r="H1029" s="37">
        <v>63.751812422920601</v>
      </c>
      <c r="I1029" s="3">
        <v>630</v>
      </c>
      <c r="J1029" s="27">
        <v>2.08984283353431</v>
      </c>
      <c r="K1029" s="27" t="str">
        <f>IF(OR(LEFT(G1029,3)="SRM", LEFT(G1029,3)="IRM", LEFT(G1029,3)="CRM"),"", IF((J1029*100/H1029)&gt;5,"x",""))</f>
        <v/>
      </c>
      <c r="L1029" s="26">
        <f>2*J1029</f>
        <v>4.17968566706862</v>
      </c>
      <c r="M1029" s="20">
        <v>17.53</v>
      </c>
      <c r="N1029" s="20">
        <v>17.78</v>
      </c>
      <c r="O1029" s="58">
        <f>IF(F1029="Repeatability","---", SQRT(L1029^2+(N1029*H1029*0.01)^2)+ABS(M1029)*0.01*H1029)</f>
        <v>23.256819948295064</v>
      </c>
      <c r="P1029" s="6">
        <f>IF(F1029="Repeatability","---", O1029*100/H1029)</f>
        <v>36.480249053960343</v>
      </c>
      <c r="Q1029" s="31">
        <f>IF(F1029="Repeatability", "n/a",IF(E1029="MG_P_KG",6,IF(E1029="G_P_100G",2,"n/a")))</f>
        <v>6</v>
      </c>
      <c r="R1029" s="34">
        <f>IF(Q1029="n/a","-",2*(H1029*2^(1-0.5*LOG(H1029/(10^Q1029))))/100)</f>
        <v>10.915391678430248</v>
      </c>
      <c r="S1029" s="3">
        <f>IF(F1029="Intermed. Precision","---",IF(LOG(J1029/2)&lt;0,10^(TRUNC(LOG(J1029/2))-1), 10^(TRUNC(LOG(J1029/2)))))</f>
        <v>1</v>
      </c>
      <c r="T1029" s="4">
        <f>2*SQRT(2)*J1029</f>
        <v>5.9109681568248797</v>
      </c>
      <c r="U1029" s="22" t="str">
        <f>IF(F1029="Repeatability",10*J1029,"---")</f>
        <v>---</v>
      </c>
      <c r="V1029" s="22" t="str">
        <f>IF(AND(U1029&gt;H1029,U1029&lt;&gt;"---"),"x","")</f>
        <v/>
      </c>
      <c r="W1029" s="52">
        <v>42101</v>
      </c>
    </row>
    <row r="1030" spans="1:23" ht="25.5" customHeight="1">
      <c r="A1030" s="65" t="s">
        <v>26</v>
      </c>
      <c r="B1030" s="8" t="s">
        <v>204</v>
      </c>
      <c r="C1030" s="61"/>
      <c r="D1030" s="10" t="s">
        <v>115</v>
      </c>
      <c r="E1030" s="3" t="s">
        <v>30</v>
      </c>
      <c r="F1030" s="19" t="s">
        <v>23</v>
      </c>
      <c r="G1030" s="22" t="s">
        <v>126</v>
      </c>
      <c r="H1030" s="37">
        <v>90.465329441624405</v>
      </c>
      <c r="I1030" s="3">
        <v>591</v>
      </c>
      <c r="J1030" s="27">
        <v>2.5321480546010502</v>
      </c>
      <c r="K1030" s="27" t="str">
        <f>IF(OR(LEFT(G1030,3)="SRM", LEFT(G1030,3)="IRM", LEFT(G1030,3)="CRM"),"", IF((J1030*100/H1030)&gt;5,"x",""))</f>
        <v/>
      </c>
      <c r="L1030" s="26">
        <f>2*J1030</f>
        <v>5.0642961092021004</v>
      </c>
      <c r="M1030" s="20">
        <v>17.53</v>
      </c>
      <c r="N1030" s="20">
        <v>17.78</v>
      </c>
      <c r="O1030" s="58">
        <f>IF(F1030="Repeatability","---", SQRT(L1030^2+(N1030*H1030*0.01)^2)+ABS(M1030)*0.01*H1030)</f>
        <v>32.721721826162607</v>
      </c>
      <c r="P1030" s="6">
        <f>IF(F1030="Repeatability","---", O1030*100/H1030)</f>
        <v>36.17045560783297</v>
      </c>
      <c r="Q1030" s="31">
        <f>IF(F1030="Repeatability", "n/a",IF(E1030="MG_P_KG",6,IF(E1030="G_P_100G",2,"n/a")))</f>
        <v>6</v>
      </c>
      <c r="R1030" s="34">
        <f>IF(Q1030="n/a","-",2*(H1030*2^(1-0.5*LOG(H1030/(10^Q1030))))/100)</f>
        <v>14.694412865639316</v>
      </c>
      <c r="S1030" s="3">
        <f>IF(F1030="Intermed. Precision","---",IF(LOG(J1030/2)&lt;0,10^(TRUNC(LOG(J1030/2))-1), 10^(TRUNC(LOG(J1030/2)))))</f>
        <v>1</v>
      </c>
      <c r="T1030" s="4">
        <f>2*SQRT(2)*J1030</f>
        <v>7.1619962415069081</v>
      </c>
      <c r="U1030" s="22" t="str">
        <f>IF(F1030="Repeatability",10*J1030,"---")</f>
        <v>---</v>
      </c>
      <c r="V1030" s="22" t="str">
        <f>IF(AND(U1030&gt;H1030,U1030&lt;&gt;"---"),"x","")</f>
        <v/>
      </c>
      <c r="W1030" s="52">
        <v>42101</v>
      </c>
    </row>
    <row r="1031" spans="1:23" ht="25.5" hidden="1" customHeight="1">
      <c r="A1031" s="65" t="s">
        <v>67</v>
      </c>
      <c r="B1031" s="8" t="s">
        <v>204</v>
      </c>
      <c r="C1031" s="61"/>
      <c r="D1031" s="10" t="s">
        <v>115</v>
      </c>
      <c r="E1031" s="3" t="s">
        <v>30</v>
      </c>
      <c r="F1031" s="19" t="s">
        <v>24</v>
      </c>
      <c r="G1031" s="22" t="s">
        <v>25</v>
      </c>
      <c r="H1031" s="37">
        <v>63.671097778910898</v>
      </c>
      <c r="I1031" s="3">
        <v>404</v>
      </c>
      <c r="J1031" s="27">
        <v>0.44915657345702598</v>
      </c>
      <c r="K1031" s="27" t="str">
        <f>IF(OR(LEFT(G1031,3)="SRM", LEFT(G1031,3)="IRM", LEFT(G1031,3)="CRM"),"", IF((J1031*100/H1031)&gt;5,"x",""))</f>
        <v/>
      </c>
      <c r="L1031" s="26">
        <f>2*J1031</f>
        <v>0.89831314691405195</v>
      </c>
      <c r="M1031" s="20"/>
      <c r="N1031" s="20"/>
      <c r="O1031" s="58" t="str">
        <f>IF(F1031="Repeatability","---", SQRT(L1031^2+(N1031*H1031*0.01)^2)+ABS(M1031)*0.01*H1031)</f>
        <v>---</v>
      </c>
      <c r="P1031" s="6" t="str">
        <f>IF(F1031="Repeatability","---", O1031*100/H1031)</f>
        <v>---</v>
      </c>
      <c r="Q1031" s="31" t="str">
        <f>IF(F1031="Repeatability", "n/a",IF(E1031="MG_P_KG",6,IF(E1031="G_P_100G",2,"n/a")))</f>
        <v>n/a</v>
      </c>
      <c r="R1031" s="34" t="str">
        <f>IF(Q1031="n/a","-",2*(H1031*2^(1-0.5*LOG(H1031/(10^Q1031))))/100)</f>
        <v>-</v>
      </c>
      <c r="S1031" s="3">
        <f>IF(F1031="Intermed. Precision","---",IF(LOG(J1031/2)&lt;0,10^(TRUNC(LOG(J1031/2))-1), 10^(TRUNC(LOG(J1031/2)))))</f>
        <v>0.1</v>
      </c>
      <c r="T1031" s="4">
        <f>2*SQRT(2)*J1031</f>
        <v>1.270406635623907</v>
      </c>
      <c r="U1031" s="22">
        <f>IF(F1031="Repeatability",10*J1031,"---")</f>
        <v>4.4915657345702602</v>
      </c>
      <c r="V1031" s="22" t="str">
        <f>IF(AND(U1031&gt;H1031,U1031&lt;&gt;"---"),"x","")</f>
        <v/>
      </c>
      <c r="W1031" s="52">
        <v>42101</v>
      </c>
    </row>
    <row r="1032" spans="1:23" ht="25.5" hidden="1" customHeight="1">
      <c r="A1032" s="65" t="s">
        <v>52</v>
      </c>
      <c r="B1032" s="8" t="s">
        <v>204</v>
      </c>
      <c r="C1032" s="61"/>
      <c r="D1032" s="10" t="s">
        <v>115</v>
      </c>
      <c r="E1032" s="3" t="s">
        <v>30</v>
      </c>
      <c r="F1032" s="42" t="s">
        <v>24</v>
      </c>
      <c r="G1032" s="22" t="s">
        <v>25</v>
      </c>
      <c r="H1032" s="37">
        <v>1.42512431608696</v>
      </c>
      <c r="I1032" s="3">
        <v>184</v>
      </c>
      <c r="J1032" s="27">
        <v>0.18323955128767599</v>
      </c>
      <c r="K1032" s="27" t="str">
        <f>IF(OR(LEFT(G1032,3)="SRM", LEFT(G1032,3)="IRM", LEFT(G1032,3)="CRM"),"", IF((J1032*100/H1032)&gt;5,"x",""))</f>
        <v>x</v>
      </c>
      <c r="L1032" s="26">
        <f>2*J1032</f>
        <v>0.36647910257535199</v>
      </c>
      <c r="M1032" s="20"/>
      <c r="N1032" s="20"/>
      <c r="O1032" s="58" t="str">
        <f>IF(F1032="Repeatability","---", SQRT(L1032^2+(N1032*H1032*0.01)^2)+ABS(M1032)*0.01*H1032)</f>
        <v>---</v>
      </c>
      <c r="P1032" s="6" t="str">
        <f>IF(F1032="Repeatability","---", O1032*100/H1032)</f>
        <v>---</v>
      </c>
      <c r="Q1032" s="31" t="str">
        <f>IF(F1032="Repeatability", "n/a",IF(E1032="MG_P_KG",6,IF(E1032="G_P_100G",2,"n/a")))</f>
        <v>n/a</v>
      </c>
      <c r="R1032" s="34" t="str">
        <f>IF(Q1032="n/a","-",2*(H1032*2^(1-0.5*LOG(H1032/(10^Q1032))))/100)</f>
        <v>-</v>
      </c>
      <c r="S1032" s="3">
        <f>IF(F1032="Intermed. Precision","---",IF(LOG(J1032/2)&lt;0,10^(TRUNC(LOG(J1032/2))-1), 10^(TRUNC(LOG(J1032/2)))))</f>
        <v>0.01</v>
      </c>
      <c r="T1032" s="4">
        <f>2*SQRT(2)*J1032</f>
        <v>0.5182797171883835</v>
      </c>
      <c r="U1032" s="22">
        <f>IF(F1032="Repeatability",10*J1032,"---")</f>
        <v>1.8323955128767599</v>
      </c>
      <c r="V1032" s="22" t="str">
        <f>IF(AND(U1032&gt;H1032,U1032&lt;&gt;"---"),"x","")</f>
        <v>x</v>
      </c>
      <c r="W1032" s="52">
        <v>42101</v>
      </c>
    </row>
    <row r="1033" spans="1:23" ht="25.5" hidden="1" customHeight="1">
      <c r="A1033" s="65" t="s">
        <v>82</v>
      </c>
      <c r="B1033" s="8" t="s">
        <v>204</v>
      </c>
      <c r="C1033" s="61"/>
      <c r="D1033" s="10" t="s">
        <v>115</v>
      </c>
      <c r="E1033" s="3" t="s">
        <v>30</v>
      </c>
      <c r="F1033" s="42" t="s">
        <v>24</v>
      </c>
      <c r="G1033" s="22" t="s">
        <v>25</v>
      </c>
      <c r="H1033" s="37">
        <v>1040.8668145901599</v>
      </c>
      <c r="I1033" s="3">
        <v>183</v>
      </c>
      <c r="J1033" s="27">
        <v>0.156833422280655</v>
      </c>
      <c r="K1033" s="27" t="str">
        <f>IF(OR(LEFT(G1033,3)="SRM", LEFT(G1033,3)="IRM", LEFT(G1033,3)="CRM"),"", IF((J1033*100/H1033)&gt;5,"x",""))</f>
        <v/>
      </c>
      <c r="L1033" s="26">
        <f>2*J1033</f>
        <v>0.31366684456131</v>
      </c>
      <c r="M1033" s="20"/>
      <c r="N1033" s="20"/>
      <c r="O1033" s="58" t="str">
        <f>IF(F1033="Repeatability","---", SQRT(L1033^2+(N1033*H1033*0.01)^2)+ABS(M1033)*0.01*H1033)</f>
        <v>---</v>
      </c>
      <c r="P1033" s="6" t="str">
        <f>IF(F1033="Repeatability","---", O1033*100/H1033)</f>
        <v>---</v>
      </c>
      <c r="Q1033" s="31" t="str">
        <f>IF(F1033="Repeatability", "n/a",IF(E1033="MG_P_KG",6,IF(E1033="G_P_100G",2,"n/a")))</f>
        <v>n/a</v>
      </c>
      <c r="R1033" s="34" t="str">
        <f>IF(Q1033="n/a","-",2*(H1033*2^(1-0.5*LOG(H1033/(10^Q1033))))/100)</f>
        <v>-</v>
      </c>
      <c r="S1033" s="3">
        <f>IF(F1033="Intermed. Precision","---",IF(LOG(J1033/2)&lt;0,10^(TRUNC(LOG(J1033/2))-1), 10^(TRUNC(LOG(J1033/2)))))</f>
        <v>0.01</v>
      </c>
      <c r="T1033" s="4">
        <f>2*SQRT(2)*J1033</f>
        <v>0.44359190564537809</v>
      </c>
      <c r="U1033" s="22">
        <f>IF(F1033="Repeatability",10*J1033,"---")</f>
        <v>1.56833422280655</v>
      </c>
      <c r="V1033" s="22" t="str">
        <f>IF(AND(U1033&gt;H1033,U1033&lt;&gt;"---"),"x","")</f>
        <v/>
      </c>
      <c r="W1033" s="52">
        <v>42101</v>
      </c>
    </row>
    <row r="1034" spans="1:23" ht="25.5" hidden="1" customHeight="1">
      <c r="A1034" s="65" t="s">
        <v>122</v>
      </c>
      <c r="B1034" s="8" t="s">
        <v>204</v>
      </c>
      <c r="C1034" s="61"/>
      <c r="D1034" s="10" t="s">
        <v>115</v>
      </c>
      <c r="E1034" s="3" t="s">
        <v>30</v>
      </c>
      <c r="F1034" s="19" t="s">
        <v>24</v>
      </c>
      <c r="G1034" s="22" t="s">
        <v>25</v>
      </c>
      <c r="H1034" s="37">
        <v>146.048480620155</v>
      </c>
      <c r="I1034" s="3">
        <v>129</v>
      </c>
      <c r="J1034" s="27">
        <v>1.5410648400003399</v>
      </c>
      <c r="K1034" s="27" t="str">
        <f>IF(OR(LEFT(G1034,3)="SRM", LEFT(G1034,3)="IRM", LEFT(G1034,3)="CRM"),"", IF((J1034*100/H1034)&gt;5,"x",""))</f>
        <v/>
      </c>
      <c r="L1034" s="26">
        <f>2*J1034</f>
        <v>3.0821296800006799</v>
      </c>
      <c r="M1034" s="20"/>
      <c r="N1034" s="20"/>
      <c r="O1034" s="58" t="str">
        <f>IF(F1034="Repeatability","---", SQRT(L1034^2+(N1034*H1034*0.01)^2)+ABS(M1034)*0.01*H1034)</f>
        <v>---</v>
      </c>
      <c r="P1034" s="6" t="str">
        <f>IF(F1034="Repeatability","---", O1034*100/H1034)</f>
        <v>---</v>
      </c>
      <c r="Q1034" s="31" t="str">
        <f>IF(F1034="Repeatability", "n/a",IF(E1034="MG_P_KG",6,IF(E1034="G_P_100G",2,"n/a")))</f>
        <v>n/a</v>
      </c>
      <c r="R1034" s="34" t="str">
        <f>IF(Q1034="n/a","-",2*(H1034*2^(1-0.5*LOG(H1034/(10^Q1034))))/100)</f>
        <v>-</v>
      </c>
      <c r="S1034" s="3">
        <f>IF(F1034="Intermed. Precision","---",IF(LOG(J1034/2)&lt;0,10^(TRUNC(LOG(J1034/2))-1), 10^(TRUNC(LOG(J1034/2)))))</f>
        <v>0.1</v>
      </c>
      <c r="T1034" s="4">
        <f>2*SQRT(2)*J1034</f>
        <v>4.3587895944496093</v>
      </c>
      <c r="U1034" s="22">
        <f>IF(F1034="Repeatability",10*J1034,"---")</f>
        <v>15.410648400003399</v>
      </c>
      <c r="V1034" s="22" t="str">
        <f>IF(AND(U1034&gt;H1034,U1034&lt;&gt;"---"),"x","")</f>
        <v/>
      </c>
      <c r="W1034" s="52">
        <v>42101</v>
      </c>
    </row>
    <row r="1035" spans="1:23" ht="25.5" hidden="1" customHeight="1">
      <c r="A1035" s="65" t="s">
        <v>81</v>
      </c>
      <c r="B1035" s="8" t="s">
        <v>204</v>
      </c>
      <c r="C1035" s="61"/>
      <c r="D1035" s="10" t="s">
        <v>115</v>
      </c>
      <c r="E1035" s="3" t="s">
        <v>30</v>
      </c>
      <c r="F1035" s="19" t="s">
        <v>24</v>
      </c>
      <c r="G1035" s="22" t="s">
        <v>25</v>
      </c>
      <c r="H1035" s="37">
        <v>3.5687410169491498</v>
      </c>
      <c r="I1035" s="3">
        <v>118</v>
      </c>
      <c r="J1035" s="27">
        <v>0.21471801955990699</v>
      </c>
      <c r="K1035" s="27" t="str">
        <f>IF(OR(LEFT(G1035,3)="SRM", LEFT(G1035,3)="IRM", LEFT(G1035,3)="CRM"),"", IF((J1035*100/H1035)&gt;5,"x",""))</f>
        <v>x</v>
      </c>
      <c r="L1035" s="26">
        <f>2*J1035</f>
        <v>0.42943603911981398</v>
      </c>
      <c r="M1035" s="20"/>
      <c r="N1035" s="20"/>
      <c r="O1035" s="58" t="str">
        <f>IF(F1035="Repeatability","---", SQRT(L1035^2+(N1035*H1035*0.01)^2)+ABS(M1035)*0.01*H1035)</f>
        <v>---</v>
      </c>
      <c r="P1035" s="6" t="str">
        <f>IF(F1035="Repeatability","---", O1035*100/H1035)</f>
        <v>---</v>
      </c>
      <c r="Q1035" s="31" t="str">
        <f>IF(F1035="Repeatability", "n/a",IF(E1035="MG_P_KG",6,IF(E1035="G_P_100G",2,"n/a")))</f>
        <v>n/a</v>
      </c>
      <c r="R1035" s="34" t="str">
        <f>IF(Q1035="n/a","-",2*(H1035*2^(1-0.5*LOG(H1035/(10^Q1035))))/100)</f>
        <v>-</v>
      </c>
      <c r="S1035" s="3">
        <f>IF(F1035="Intermed. Precision","---",IF(LOG(J1035/2)&lt;0,10^(TRUNC(LOG(J1035/2))-1), 10^(TRUNC(LOG(J1035/2)))))</f>
        <v>0.1</v>
      </c>
      <c r="T1035" s="4">
        <f>2*SQRT(2)*J1035</f>
        <v>0.60731427069502397</v>
      </c>
      <c r="U1035" s="22">
        <f>IF(F1035="Repeatability",10*J1035,"---")</f>
        <v>2.1471801955990699</v>
      </c>
      <c r="V1035" s="22" t="str">
        <f>IF(AND(U1035&gt;H1035,U1035&lt;&gt;"---"),"x","")</f>
        <v/>
      </c>
      <c r="W1035" s="52">
        <v>42101</v>
      </c>
    </row>
    <row r="1036" spans="1:23" ht="25.5" hidden="1" customHeight="1">
      <c r="A1036" s="65" t="s">
        <v>119</v>
      </c>
      <c r="B1036" s="8" t="s">
        <v>204</v>
      </c>
      <c r="C1036" s="61"/>
      <c r="D1036" s="10" t="s">
        <v>115</v>
      </c>
      <c r="E1036" s="3" t="s">
        <v>30</v>
      </c>
      <c r="F1036" s="19" t="s">
        <v>24</v>
      </c>
      <c r="G1036" s="22" t="s">
        <v>25</v>
      </c>
      <c r="H1036" s="37">
        <v>164.99631192660601</v>
      </c>
      <c r="I1036" s="3">
        <v>109</v>
      </c>
      <c r="J1036" s="27">
        <v>8.4025801170334091</v>
      </c>
      <c r="K1036" s="27" t="str">
        <f>IF(OR(LEFT(G1036,3)="SRM", LEFT(G1036,3)="IRM", LEFT(G1036,3)="CRM"),"", IF((J1036*100/H1036)&gt;5,"x",""))</f>
        <v>x</v>
      </c>
      <c r="L1036" s="26">
        <f>2*J1036</f>
        <v>16.805160234066818</v>
      </c>
      <c r="M1036" s="20"/>
      <c r="N1036" s="20"/>
      <c r="O1036" s="58" t="str">
        <f>IF(F1036="Repeatability","---", SQRT(L1036^2+(N1036*H1036*0.01)^2)+ABS(M1036)*0.01*H1036)</f>
        <v>---</v>
      </c>
      <c r="P1036" s="6" t="str">
        <f>IF(F1036="Repeatability","---", O1036*100/H1036)</f>
        <v>---</v>
      </c>
      <c r="Q1036" s="31" t="str">
        <f>IF(F1036="Repeatability", "n/a",IF(E1036="MG_P_KG",6,IF(E1036="G_P_100G",2,"n/a")))</f>
        <v>n/a</v>
      </c>
      <c r="R1036" s="34" t="str">
        <f>IF(Q1036="n/a","-",2*(H1036*2^(1-0.5*LOG(H1036/(10^Q1036))))/100)</f>
        <v>-</v>
      </c>
      <c r="S1036" s="3">
        <f>IF(F1036="Intermed. Precision","---",IF(LOG(J1036/2)&lt;0,10^(TRUNC(LOG(J1036/2))-1), 10^(TRUNC(LOG(J1036/2)))))</f>
        <v>1</v>
      </c>
      <c r="T1036" s="4">
        <f>2*SQRT(2)*J1036</f>
        <v>23.766085520870313</v>
      </c>
      <c r="U1036" s="22">
        <f>IF(F1036="Repeatability",10*J1036,"---")</f>
        <v>84.025801170334091</v>
      </c>
      <c r="V1036" s="22" t="str">
        <f>IF(AND(U1036&gt;H1036,U1036&lt;&gt;"---"),"x","")</f>
        <v/>
      </c>
      <c r="W1036" s="52">
        <v>42101</v>
      </c>
    </row>
    <row r="1037" spans="1:23" ht="25.5" customHeight="1">
      <c r="A1037" s="65" t="s">
        <v>67</v>
      </c>
      <c r="B1037" s="8" t="s">
        <v>204</v>
      </c>
      <c r="C1037" s="61"/>
      <c r="D1037" s="10" t="s">
        <v>115</v>
      </c>
      <c r="E1037" s="3" t="s">
        <v>30</v>
      </c>
      <c r="F1037" s="19" t="s">
        <v>23</v>
      </c>
      <c r="G1037" s="22" t="s">
        <v>4</v>
      </c>
      <c r="H1037" s="37">
        <v>69.051412079090895</v>
      </c>
      <c r="I1037" s="3">
        <v>88</v>
      </c>
      <c r="J1037" s="27">
        <v>3.01389108548512</v>
      </c>
      <c r="K1037" s="27" t="str">
        <f>IF(OR(LEFT(G1037,3)="SRM", LEFT(G1037,3)="IRM", LEFT(G1037,3)="CRM"),"", IF((J1037*100/H1037)&gt;5,"x",""))</f>
        <v/>
      </c>
      <c r="L1037" s="26">
        <f>2*J1037</f>
        <v>6.0277821709702399</v>
      </c>
      <c r="M1037" s="20">
        <v>17.53</v>
      </c>
      <c r="N1037" s="20">
        <v>17.78</v>
      </c>
      <c r="O1037" s="58">
        <f>IF(F1037="Repeatability","---", SQRT(L1037^2+(N1037*H1037*0.01)^2)+ABS(M1037)*0.01*H1037)</f>
        <v>25.781965974919665</v>
      </c>
      <c r="P1037" s="6">
        <f>IF(F1037="Repeatability","---", O1037*100/H1037)</f>
        <v>37.337347924745146</v>
      </c>
      <c r="Q1037" s="31">
        <f>IF(F1037="Repeatability", "n/a",IF(E1037="MG_P_KG",6,IF(E1037="G_P_100G",2,"n/a")))</f>
        <v>6</v>
      </c>
      <c r="R1037" s="34">
        <f>IF(Q1037="n/a","-",2*(H1037*2^(1-0.5*LOG(H1037/(10^Q1037))))/100)</f>
        <v>11.681523526874777</v>
      </c>
      <c r="S1037" s="3">
        <f>IF(F1037="Intermed. Precision","---",IF(LOG(J1037/2)&lt;0,10^(TRUNC(LOG(J1037/2))-1), 10^(TRUNC(LOG(J1037/2)))))</f>
        <v>1</v>
      </c>
      <c r="T1037" s="4">
        <f>2*SQRT(2)*J1037</f>
        <v>8.5245712972168519</v>
      </c>
      <c r="U1037" s="22" t="str">
        <f>IF(F1037="Repeatability",10*J1037,"---")</f>
        <v>---</v>
      </c>
      <c r="V1037" s="22" t="str">
        <f>IF(AND(U1037&gt;H1037,U1037&lt;&gt;"---"),"x","")</f>
        <v/>
      </c>
      <c r="W1037" s="52">
        <v>42101</v>
      </c>
    </row>
    <row r="1038" spans="1:23" ht="25.5" hidden="1" customHeight="1">
      <c r="A1038" s="65" t="s">
        <v>64</v>
      </c>
      <c r="B1038" s="8" t="s">
        <v>204</v>
      </c>
      <c r="C1038" s="61"/>
      <c r="D1038" s="10" t="s">
        <v>115</v>
      </c>
      <c r="E1038" s="3" t="s">
        <v>30</v>
      </c>
      <c r="F1038" s="19" t="s">
        <v>24</v>
      </c>
      <c r="G1038" s="22" t="s">
        <v>25</v>
      </c>
      <c r="H1038" s="37">
        <v>6.7188785694915296</v>
      </c>
      <c r="I1038" s="3">
        <v>59</v>
      </c>
      <c r="J1038" s="27">
        <v>9.1762914653595498E-2</v>
      </c>
      <c r="K1038" s="27" t="str">
        <f>IF(OR(LEFT(G1038,3)="SRM", LEFT(G1038,3)="IRM", LEFT(G1038,3)="CRM"),"", IF((J1038*100/H1038)&gt;5,"x",""))</f>
        <v/>
      </c>
      <c r="L1038" s="26">
        <f>2*J1038</f>
        <v>0.183525829307191</v>
      </c>
      <c r="M1038" s="20"/>
      <c r="N1038" s="20"/>
      <c r="O1038" s="58" t="str">
        <f>IF(F1038="Repeatability","---", SQRT(L1038^2+(N1038*H1038*0.01)^2)+ABS(M1038)*0.01*H1038)</f>
        <v>---</v>
      </c>
      <c r="P1038" s="6" t="str">
        <f>IF(F1038="Repeatability","---", O1038*100/H1038)</f>
        <v>---</v>
      </c>
      <c r="Q1038" s="31" t="str">
        <f>IF(F1038="Repeatability", "n/a",IF(E1038="MG_P_KG",6,IF(E1038="G_P_100G",2,"n/a")))</f>
        <v>n/a</v>
      </c>
      <c r="R1038" s="34" t="str">
        <f>IF(Q1038="n/a","-",2*(H1038*2^(1-0.5*LOG(H1038/(10^Q1038))))/100)</f>
        <v>-</v>
      </c>
      <c r="S1038" s="3">
        <f>IF(F1038="Intermed. Precision","---",IF(LOG(J1038/2)&lt;0,10^(TRUNC(LOG(J1038/2))-1), 10^(TRUNC(LOG(J1038/2)))))</f>
        <v>0.01</v>
      </c>
      <c r="T1038" s="4">
        <f>2*SQRT(2)*J1038</f>
        <v>0.25954471685199915</v>
      </c>
      <c r="U1038" s="22">
        <f>IF(F1038="Repeatability",10*J1038,"---")</f>
        <v>0.91762914653595495</v>
      </c>
      <c r="V1038" s="22" t="str">
        <f>IF(AND(U1038&gt;H1038,U1038&lt;&gt;"---"),"x","")</f>
        <v/>
      </c>
      <c r="W1038" s="52">
        <v>42101</v>
      </c>
    </row>
    <row r="1039" spans="1:23" ht="25.5" customHeight="1">
      <c r="A1039" s="65" t="s">
        <v>58</v>
      </c>
      <c r="B1039" s="8" t="s">
        <v>204</v>
      </c>
      <c r="C1039" s="61"/>
      <c r="D1039" s="10" t="s">
        <v>115</v>
      </c>
      <c r="E1039" s="3" t="s">
        <v>30</v>
      </c>
      <c r="F1039" s="42" t="s">
        <v>23</v>
      </c>
      <c r="G1039" s="22" t="s">
        <v>4</v>
      </c>
      <c r="H1039" s="37">
        <v>61.557438703703703</v>
      </c>
      <c r="I1039" s="3">
        <v>54</v>
      </c>
      <c r="J1039" s="27">
        <v>3.46732907448947</v>
      </c>
      <c r="K1039" s="27" t="str">
        <f>IF(OR(LEFT(G1039,3)="SRM", LEFT(G1039,3)="IRM", LEFT(G1039,3)="CRM"),"", IF((J1039*100/H1039)&gt;5,"x",""))</f>
        <v>x</v>
      </c>
      <c r="L1039" s="26">
        <f>2*J1039</f>
        <v>6.9346581489789401</v>
      </c>
      <c r="M1039" s="20"/>
      <c r="N1039" s="20"/>
      <c r="O1039" s="58">
        <f>IF(F1039="Repeatability","---", SQRT(L1039^2+(N1039*H1039*0.01)^2)+ABS(M1039)*0.01*H1039)</f>
        <v>6.9346581489789401</v>
      </c>
      <c r="P1039" s="6">
        <f>IF(F1039="Repeatability","---", O1039*100/H1039)</f>
        <v>11.265345496841968</v>
      </c>
      <c r="Q1039" s="31">
        <f>IF(F1039="Repeatability", "n/a",IF(E1039="MG_P_KG",6,IF(E1039="G_P_100G",2,"n/a")))</f>
        <v>6</v>
      </c>
      <c r="R1039" s="34">
        <f>IF(Q1039="n/a","-",2*(H1039*2^(1-0.5*LOG(H1039/(10^Q1039))))/100)</f>
        <v>10.595390384992788</v>
      </c>
      <c r="S1039" s="3">
        <f>IF(F1039="Intermed. Precision","---",IF(LOG(J1039/2)&lt;0,10^(TRUNC(LOG(J1039/2))-1), 10^(TRUNC(LOG(J1039/2)))))</f>
        <v>1</v>
      </c>
      <c r="T1039" s="4">
        <f>2*SQRT(2)*J1039</f>
        <v>9.8070876047071209</v>
      </c>
      <c r="U1039" s="22" t="str">
        <f>IF(F1039="Repeatability",10*J1039,"---")</f>
        <v>---</v>
      </c>
      <c r="V1039" s="22" t="str">
        <f>IF(AND(U1039&gt;H1039,U1039&lt;&gt;"---"),"x","")</f>
        <v/>
      </c>
      <c r="W1039" s="52">
        <v>42101</v>
      </c>
    </row>
    <row r="1040" spans="1:23" ht="25.5" hidden="1" customHeight="1">
      <c r="A1040" s="65" t="s">
        <v>69</v>
      </c>
      <c r="B1040" s="8" t="s">
        <v>204</v>
      </c>
      <c r="C1040" s="61"/>
      <c r="D1040" s="10" t="s">
        <v>115</v>
      </c>
      <c r="E1040" s="3" t="s">
        <v>30</v>
      </c>
      <c r="F1040" s="42" t="s">
        <v>24</v>
      </c>
      <c r="G1040" s="22" t="s">
        <v>25</v>
      </c>
      <c r="H1040" s="37">
        <v>1.3012942826086999</v>
      </c>
      <c r="I1040" s="3">
        <v>46</v>
      </c>
      <c r="J1040" s="27">
        <v>0.13238476651946399</v>
      </c>
      <c r="K1040" s="27" t="str">
        <f>IF(OR(LEFT(G1040,3)="SRM", LEFT(G1040,3)="IRM", LEFT(G1040,3)="CRM"),"", IF((J1040*100/H1040)&gt;5,"x",""))</f>
        <v>x</v>
      </c>
      <c r="L1040" s="26">
        <f>2*J1040</f>
        <v>0.26476953303892797</v>
      </c>
      <c r="M1040" s="20"/>
      <c r="N1040" s="20"/>
      <c r="O1040" s="58" t="str">
        <f>IF(F1040="Repeatability","---", SQRT(L1040^2+(N1040*H1040*0.01)^2)+ABS(M1040)*0.01*H1040)</f>
        <v>---</v>
      </c>
      <c r="P1040" s="6" t="str">
        <f>IF(F1040="Repeatability","---", O1040*100/H1040)</f>
        <v>---</v>
      </c>
      <c r="Q1040" s="31" t="str">
        <f>IF(F1040="Repeatability", "n/a",IF(E1040="MG_P_KG",6,IF(E1040="G_P_100G",2,"n/a")))</f>
        <v>n/a</v>
      </c>
      <c r="R1040" s="34" t="str">
        <f>IF(Q1040="n/a","-",2*(H1040*2^(1-0.5*LOG(H1040/(10^Q1040))))/100)</f>
        <v>-</v>
      </c>
      <c r="S1040" s="3">
        <f>IF(F1040="Intermed. Precision","---",IF(LOG(J1040/2)&lt;0,10^(TRUNC(LOG(J1040/2))-1), 10^(TRUNC(LOG(J1040/2)))))</f>
        <v>0.01</v>
      </c>
      <c r="T1040" s="4">
        <f>2*SQRT(2)*J1040</f>
        <v>0.37444066452684321</v>
      </c>
      <c r="U1040" s="22">
        <f>IF(F1040="Repeatability",10*J1040,"---")</f>
        <v>1.3238476651946398</v>
      </c>
      <c r="V1040" s="22" t="str">
        <f>IF(AND(U1040&gt;H1040,U1040&lt;&gt;"---"),"x","")</f>
        <v>x</v>
      </c>
      <c r="W1040" s="52">
        <v>42101</v>
      </c>
    </row>
    <row r="1041" spans="1:23" ht="25.5" hidden="1" customHeight="1">
      <c r="A1041" s="65" t="s">
        <v>71</v>
      </c>
      <c r="B1041" s="8" t="s">
        <v>204</v>
      </c>
      <c r="C1041" s="61"/>
      <c r="D1041" s="10" t="s">
        <v>115</v>
      </c>
      <c r="E1041" s="3" t="s">
        <v>30</v>
      </c>
      <c r="F1041" s="42" t="s">
        <v>24</v>
      </c>
      <c r="G1041" s="22" t="s">
        <v>25</v>
      </c>
      <c r="H1041" s="37">
        <v>0.77285079999999995</v>
      </c>
      <c r="I1041" s="3">
        <v>45</v>
      </c>
      <c r="J1041" s="27">
        <v>0.101483554742013</v>
      </c>
      <c r="K1041" s="27" t="str">
        <f>IF(OR(LEFT(G1041,3)="SRM", LEFT(G1041,3)="IRM", LEFT(G1041,3)="CRM"),"", IF((J1041*100/H1041)&gt;5,"x",""))</f>
        <v>x</v>
      </c>
      <c r="L1041" s="26">
        <f>2*J1041</f>
        <v>0.20296710948402599</v>
      </c>
      <c r="M1041" s="20"/>
      <c r="N1041" s="20"/>
      <c r="O1041" s="58" t="str">
        <f>IF(F1041="Repeatability","---", SQRT(L1041^2+(N1041*H1041*0.01)^2)+ABS(M1041)*0.01*H1041)</f>
        <v>---</v>
      </c>
      <c r="P1041" s="6" t="str">
        <f>IF(F1041="Repeatability","---", O1041*100/H1041)</f>
        <v>---</v>
      </c>
      <c r="Q1041" s="31" t="str">
        <f>IF(F1041="Repeatability", "n/a",IF(E1041="MG_P_KG",6,IF(E1041="G_P_100G",2,"n/a")))</f>
        <v>n/a</v>
      </c>
      <c r="R1041" s="34" t="str">
        <f>IF(Q1041="n/a","-",2*(H1041*2^(1-0.5*LOG(H1041/(10^Q1041))))/100)</f>
        <v>-</v>
      </c>
      <c r="S1041" s="3">
        <f>IF(F1041="Intermed. Precision","---",IF(LOG(J1041/2)&lt;0,10^(TRUNC(LOG(J1041/2))-1), 10^(TRUNC(LOG(J1041/2)))))</f>
        <v>0.01</v>
      </c>
      <c r="T1041" s="4">
        <f>2*SQRT(2)*J1041</f>
        <v>0.28703883894797444</v>
      </c>
      <c r="U1041" s="22">
        <f>IF(F1041="Repeatability",10*J1041,"---")</f>
        <v>1.01483554742013</v>
      </c>
      <c r="V1041" s="22" t="str">
        <f>IF(AND(U1041&gt;H1041,U1041&lt;&gt;"---"),"x","")</f>
        <v>x</v>
      </c>
      <c r="W1041" s="52">
        <v>42101</v>
      </c>
    </row>
    <row r="1042" spans="1:23" ht="25.5" customHeight="1">
      <c r="A1042" s="65" t="s">
        <v>104</v>
      </c>
      <c r="B1042" s="8" t="s">
        <v>204</v>
      </c>
      <c r="C1042" s="61"/>
      <c r="D1042" s="10" t="s">
        <v>115</v>
      </c>
      <c r="E1042" s="3" t="s">
        <v>30</v>
      </c>
      <c r="F1042" s="42" t="s">
        <v>23</v>
      </c>
      <c r="G1042" s="22" t="s">
        <v>4</v>
      </c>
      <c r="H1042" s="37">
        <v>43.213981348837201</v>
      </c>
      <c r="I1042" s="3">
        <v>43</v>
      </c>
      <c r="J1042" s="27">
        <v>2.0676051408801399</v>
      </c>
      <c r="K1042" s="27" t="str">
        <f>IF(OR(LEFT(G1042,3)="SRM", LEFT(G1042,3)="IRM", LEFT(G1042,3)="CRM"),"", IF((J1042*100/H1042)&gt;5,"x",""))</f>
        <v/>
      </c>
      <c r="L1042" s="26">
        <f>2*J1042</f>
        <v>4.1352102817602798</v>
      </c>
      <c r="M1042" s="20"/>
      <c r="N1042" s="20"/>
      <c r="O1042" s="58">
        <f>IF(F1042="Repeatability","---", SQRT(L1042^2+(N1042*H1042*0.01)^2)+ABS(M1042)*0.01*H1042)</f>
        <v>4.1352102817602798</v>
      </c>
      <c r="P1042" s="6">
        <f>IF(F1042="Repeatability","---", O1042*100/H1042)</f>
        <v>9.5691490408614008</v>
      </c>
      <c r="Q1042" s="31">
        <f>IF(F1042="Repeatability", "n/a",IF(E1042="MG_P_KG",6,IF(E1042="G_P_100G",2,"n/a")))</f>
        <v>6</v>
      </c>
      <c r="R1042" s="34">
        <f>IF(Q1042="n/a","-",2*(H1042*2^(1-0.5*LOG(H1042/(10^Q1042))))/100)</f>
        <v>7.8449155625832034</v>
      </c>
      <c r="S1042" s="3">
        <f>IF(F1042="Intermed. Precision","---",IF(LOG(J1042/2)&lt;0,10^(TRUNC(LOG(J1042/2))-1), 10^(TRUNC(LOG(J1042/2)))))</f>
        <v>1</v>
      </c>
      <c r="T1042" s="4">
        <f>2*SQRT(2)*J1042</f>
        <v>5.848070463730056</v>
      </c>
      <c r="U1042" s="22" t="str">
        <f>IF(F1042="Repeatability",10*J1042,"---")</f>
        <v>---</v>
      </c>
      <c r="V1042" s="22" t="str">
        <f>IF(AND(U1042&gt;H1042,U1042&lt;&gt;"---"),"x","")</f>
        <v/>
      </c>
      <c r="W1042" s="52">
        <v>42101</v>
      </c>
    </row>
    <row r="1043" spans="1:23" ht="25.5" hidden="1" customHeight="1">
      <c r="A1043" s="65" t="s">
        <v>104</v>
      </c>
      <c r="B1043" s="8" t="s">
        <v>204</v>
      </c>
      <c r="C1043" s="61"/>
      <c r="D1043" s="10" t="s">
        <v>115</v>
      </c>
      <c r="E1043" s="3" t="s">
        <v>30</v>
      </c>
      <c r="F1043" s="19" t="s">
        <v>24</v>
      </c>
      <c r="G1043" s="22" t="s">
        <v>25</v>
      </c>
      <c r="H1043" s="37">
        <v>43.593317690476198</v>
      </c>
      <c r="I1043" s="3">
        <v>42</v>
      </c>
      <c r="J1043" s="27">
        <v>1.00545488025315</v>
      </c>
      <c r="K1043" s="27" t="str">
        <f>IF(OR(LEFT(G1043,3)="SRM", LEFT(G1043,3)="IRM", LEFT(G1043,3)="CRM"),"", IF((J1043*100/H1043)&gt;5,"x",""))</f>
        <v/>
      </c>
      <c r="L1043" s="26">
        <f>2*J1043</f>
        <v>2.0109097605063</v>
      </c>
      <c r="M1043" s="20"/>
      <c r="N1043" s="20"/>
      <c r="O1043" s="58" t="str">
        <f>IF(F1043="Repeatability","---", SQRT(L1043^2+(N1043*H1043*0.01)^2)+ABS(M1043)*0.01*H1043)</f>
        <v>---</v>
      </c>
      <c r="P1043" s="6" t="str">
        <f>IF(F1043="Repeatability","---", O1043*100/H1043)</f>
        <v>---</v>
      </c>
      <c r="Q1043" s="31" t="str">
        <f>IF(F1043="Repeatability", "n/a",IF(E1043="MG_P_KG",6,IF(E1043="G_P_100G",2,"n/a")))</f>
        <v>n/a</v>
      </c>
      <c r="R1043" s="34" t="str">
        <f>IF(Q1043="n/a","-",2*(H1043*2^(1-0.5*LOG(H1043/(10^Q1043))))/100)</f>
        <v>-</v>
      </c>
      <c r="S1043" s="3">
        <f>IF(F1043="Intermed. Precision","---",IF(LOG(J1043/2)&lt;0,10^(TRUNC(LOG(J1043/2))-1), 10^(TRUNC(LOG(J1043/2)))))</f>
        <v>0.1</v>
      </c>
      <c r="T1043" s="4">
        <f>2*SQRT(2)*J1043</f>
        <v>2.8438558560164422</v>
      </c>
      <c r="U1043" s="22">
        <f>IF(F1043="Repeatability",10*J1043,"---")</f>
        <v>10.0545488025315</v>
      </c>
      <c r="V1043" s="22" t="str">
        <f>IF(AND(U1043&gt;H1043,U1043&lt;&gt;"---"),"x","")</f>
        <v/>
      </c>
      <c r="W1043" s="52">
        <v>42101</v>
      </c>
    </row>
    <row r="1044" spans="1:23" ht="25.5" customHeight="1">
      <c r="A1044" s="65" t="s">
        <v>82</v>
      </c>
      <c r="B1044" s="8" t="s">
        <v>204</v>
      </c>
      <c r="C1044" s="61"/>
      <c r="D1044" s="10" t="s">
        <v>115</v>
      </c>
      <c r="E1044" s="3" t="s">
        <v>30</v>
      </c>
      <c r="F1044" s="19" t="s">
        <v>23</v>
      </c>
      <c r="G1044" s="22" t="s">
        <v>4</v>
      </c>
      <c r="H1044" s="37">
        <v>2.9468444736842101</v>
      </c>
      <c r="I1044" s="3">
        <v>38</v>
      </c>
      <c r="J1044" s="27">
        <v>0.43972191811685801</v>
      </c>
      <c r="K1044" s="27" t="str">
        <f>IF(OR(LEFT(G1044,3)="SRM", LEFT(G1044,3)="IRM", LEFT(G1044,3)="CRM"),"", IF((J1044*100/H1044)&gt;5,"x",""))</f>
        <v>x</v>
      </c>
      <c r="L1044" s="26">
        <f>2*J1044</f>
        <v>0.87944383623371603</v>
      </c>
      <c r="M1044" s="20">
        <v>17.53</v>
      </c>
      <c r="N1044" s="20">
        <v>17.78</v>
      </c>
      <c r="O1044" s="58">
        <f>IF(F1044="Repeatability","---", SQRT(L1044^2+(N1044*H1044*0.01)^2)+ABS(M1044)*0.01*H1044)</f>
        <v>1.5402731767263003</v>
      </c>
      <c r="P1044" s="6">
        <f>IF(F1044="Repeatability","---", O1044*100/H1044)</f>
        <v>52.268560166007568</v>
      </c>
      <c r="Q1044" s="31">
        <f>IF(F1044="Repeatability", "n/a",IF(E1044="MG_P_KG",6,IF(E1044="G_P_100G",2,"n/a")))</f>
        <v>6</v>
      </c>
      <c r="R1044" s="34">
        <f>IF(Q1044="n/a","-",2*(H1044*2^(1-0.5*LOG(H1044/(10^Q1044))))/100)</f>
        <v>0.80142316894477472</v>
      </c>
      <c r="S1044" s="3">
        <f>IF(F1044="Intermed. Precision","---",IF(LOG(J1044/2)&lt;0,10^(TRUNC(LOG(J1044/2))-1), 10^(TRUNC(LOG(J1044/2)))))</f>
        <v>0.1</v>
      </c>
      <c r="T1044" s="4">
        <f>2*SQRT(2)*J1044</f>
        <v>1.2437214005471444</v>
      </c>
      <c r="U1044" s="22" t="str">
        <f>IF(F1044="Repeatability",10*J1044,"---")</f>
        <v>---</v>
      </c>
      <c r="V1044" s="22" t="str">
        <f>IF(AND(U1044&gt;H1044,U1044&lt;&gt;"---"),"x","")</f>
        <v/>
      </c>
      <c r="W1044" s="52">
        <v>42101</v>
      </c>
    </row>
    <row r="1045" spans="1:23" ht="25.5" customHeight="1">
      <c r="A1045" s="65" t="s">
        <v>26</v>
      </c>
      <c r="B1045" s="8" t="s">
        <v>204</v>
      </c>
      <c r="C1045" s="61"/>
      <c r="D1045" s="10" t="s">
        <v>115</v>
      </c>
      <c r="E1045" s="3" t="s">
        <v>30</v>
      </c>
      <c r="F1045" s="42" t="s">
        <v>23</v>
      </c>
      <c r="G1045" s="46" t="s">
        <v>125</v>
      </c>
      <c r="H1045" s="36">
        <v>61.742706060606103</v>
      </c>
      <c r="I1045" s="3">
        <v>33</v>
      </c>
      <c r="J1045" s="27">
        <v>1.7358881984339101</v>
      </c>
      <c r="K1045" s="27" t="str">
        <f>IF(OR(LEFT(G1045,3)="SRM", LEFT(G1045,3)="IRM", LEFT(G1045,3)="CRM"),"", IF((J1045*100/H1045)&gt;5,"x",""))</f>
        <v/>
      </c>
      <c r="L1045" s="26">
        <f>2*J1045</f>
        <v>3.4717763968678201</v>
      </c>
      <c r="M1045" s="20">
        <v>17.53</v>
      </c>
      <c r="N1045" s="20">
        <v>17.78</v>
      </c>
      <c r="O1045" s="58">
        <f>IF(F1045="Repeatability","---", SQRT(L1045^2+(N1045*H1045*0.01)^2)+ABS(M1045)*0.01*H1045)</f>
        <v>22.337248621801109</v>
      </c>
      <c r="P1045" s="6">
        <f>IF(F1045="Repeatability","---", O1045*100/H1045)</f>
        <v>36.17795533593079</v>
      </c>
      <c r="Q1045" s="31">
        <f>IF(F1045="Repeatability", "n/a",IF(E1045="MG_P_KG",6,IF(E1045="G_P_100G",2,"n/a")))</f>
        <v>6</v>
      </c>
      <c r="R1045" s="34">
        <f>IF(Q1045="n/a","-",2*(H1045*2^(1-0.5*LOG(H1045/(10^Q1045))))/100)</f>
        <v>10.622473136036458</v>
      </c>
      <c r="S1045" s="3">
        <f>IF(F1045="Intermed. Precision","---",IF(LOG(J1045/2)&lt;0,10^(TRUNC(LOG(J1045/2))-1), 10^(TRUNC(LOG(J1045/2)))))</f>
        <v>0.1</v>
      </c>
      <c r="T1045" s="4">
        <f>2*SQRT(2)*J1045</f>
        <v>4.9098332659772685</v>
      </c>
      <c r="U1045" s="22" t="str">
        <f>IF(F1045="Repeatability",10*J1045,"---")</f>
        <v>---</v>
      </c>
      <c r="V1045" s="22" t="str">
        <f>IF(AND(U1045&gt;H1045,U1045&lt;&gt;"---"),"x","")</f>
        <v/>
      </c>
      <c r="W1045" s="52">
        <v>42101</v>
      </c>
    </row>
    <row r="1046" spans="1:23" ht="25.5" hidden="1" customHeight="1">
      <c r="A1046" s="65" t="s">
        <v>55</v>
      </c>
      <c r="B1046" s="8" t="s">
        <v>204</v>
      </c>
      <c r="C1046" s="61"/>
      <c r="D1046" s="10" t="s">
        <v>115</v>
      </c>
      <c r="E1046" s="3" t="s">
        <v>30</v>
      </c>
      <c r="F1046" s="42" t="s">
        <v>24</v>
      </c>
      <c r="G1046" s="22" t="s">
        <v>25</v>
      </c>
      <c r="H1046" s="37">
        <v>19.927318928571399</v>
      </c>
      <c r="I1046" s="3">
        <v>28</v>
      </c>
      <c r="J1046" s="27">
        <v>0.65260359528611001</v>
      </c>
      <c r="K1046" s="27" t="str">
        <f>IF(OR(LEFT(G1046,3)="SRM", LEFT(G1046,3)="IRM", LEFT(G1046,3)="CRM"),"", IF((J1046*100/H1046)&gt;5,"x",""))</f>
        <v/>
      </c>
      <c r="L1046" s="26">
        <f>2*J1046</f>
        <v>1.30520719057222</v>
      </c>
      <c r="M1046" s="20"/>
      <c r="N1046" s="20"/>
      <c r="O1046" s="58" t="str">
        <f>IF(F1046="Repeatability","---", SQRT(L1046^2+(N1046*H1046*0.01)^2)+ABS(M1046)*0.01*H1046)</f>
        <v>---</v>
      </c>
      <c r="P1046" s="6" t="str">
        <f>IF(F1046="Repeatability","---", O1046*100/H1046)</f>
        <v>---</v>
      </c>
      <c r="Q1046" s="31" t="str">
        <f>IF(F1046="Repeatability", "n/a",IF(E1046="MG_P_KG",6,IF(E1046="G_P_100G",2,"n/a")))</f>
        <v>n/a</v>
      </c>
      <c r="R1046" s="34" t="str">
        <f>IF(Q1046="n/a","-",2*(H1046*2^(1-0.5*LOG(H1046/(10^Q1046))))/100)</f>
        <v>-</v>
      </c>
      <c r="S1046" s="3">
        <f>IF(F1046="Intermed. Precision","---",IF(LOG(J1046/2)&lt;0,10^(TRUNC(LOG(J1046/2))-1), 10^(TRUNC(LOG(J1046/2)))))</f>
        <v>0.1</v>
      </c>
      <c r="T1046" s="4">
        <f>2*SQRT(2)*J1046</f>
        <v>1.8458417106141185</v>
      </c>
      <c r="U1046" s="22">
        <f>IF(F1046="Repeatability",10*J1046,"---")</f>
        <v>6.5260359528611005</v>
      </c>
      <c r="V1046" s="22" t="str">
        <f>IF(AND(U1046&gt;H1046,U1046&lt;&gt;"---"),"x","")</f>
        <v/>
      </c>
      <c r="W1046" s="52">
        <v>42101</v>
      </c>
    </row>
    <row r="1047" spans="1:23" ht="25.5" hidden="1" customHeight="1">
      <c r="A1047" s="65" t="s">
        <v>58</v>
      </c>
      <c r="B1047" s="8" t="s">
        <v>204</v>
      </c>
      <c r="C1047" s="61"/>
      <c r="D1047" s="10" t="s">
        <v>115</v>
      </c>
      <c r="E1047" s="3" t="s">
        <v>30</v>
      </c>
      <c r="F1047" s="42" t="s">
        <v>24</v>
      </c>
      <c r="G1047" s="22" t="s">
        <v>25</v>
      </c>
      <c r="H1047" s="37">
        <v>14.2312315714286</v>
      </c>
      <c r="I1047" s="3">
        <v>28</v>
      </c>
      <c r="J1047" s="27">
        <v>0.31706340330425298</v>
      </c>
      <c r="K1047" s="27" t="str">
        <f>IF(OR(LEFT(G1047,3)="SRM", LEFT(G1047,3)="IRM", LEFT(G1047,3)="CRM"),"", IF((J1047*100/H1047)&gt;5,"x",""))</f>
        <v/>
      </c>
      <c r="L1047" s="26">
        <f>2*J1047</f>
        <v>0.63412680660850596</v>
      </c>
      <c r="M1047" s="20"/>
      <c r="N1047" s="20"/>
      <c r="O1047" s="58" t="str">
        <f>IF(F1047="Repeatability","---", SQRT(L1047^2+(N1047*H1047*0.01)^2)+ABS(M1047)*0.01*H1047)</f>
        <v>---</v>
      </c>
      <c r="P1047" s="6" t="str">
        <f>IF(F1047="Repeatability","---", O1047*100/H1047)</f>
        <v>---</v>
      </c>
      <c r="Q1047" s="31" t="str">
        <f>IF(F1047="Repeatability", "n/a",IF(E1047="MG_P_KG",6,IF(E1047="G_P_100G",2,"n/a")))</f>
        <v>n/a</v>
      </c>
      <c r="R1047" s="34" t="str">
        <f>IF(Q1047="n/a","-",2*(H1047*2^(1-0.5*LOG(H1047/(10^Q1047))))/100)</f>
        <v>-</v>
      </c>
      <c r="S1047" s="3">
        <f>IF(F1047="Intermed. Precision","---",IF(LOG(J1047/2)&lt;0,10^(TRUNC(LOG(J1047/2))-1), 10^(TRUNC(LOG(J1047/2)))))</f>
        <v>0.1</v>
      </c>
      <c r="T1047" s="4">
        <f>2*SQRT(2)*J1047</f>
        <v>0.89679073017009003</v>
      </c>
      <c r="U1047" s="22">
        <f>IF(F1047="Repeatability",10*J1047,"---")</f>
        <v>3.1706340330425298</v>
      </c>
      <c r="V1047" s="22" t="str">
        <f>IF(AND(U1047&gt;H1047,U1047&lt;&gt;"---"),"x","")</f>
        <v/>
      </c>
      <c r="W1047" s="52">
        <v>42101</v>
      </c>
    </row>
    <row r="1048" spans="1:23" ht="25.5" customHeight="1">
      <c r="A1048" s="65" t="s">
        <v>26</v>
      </c>
      <c r="B1048" s="8" t="s">
        <v>204</v>
      </c>
      <c r="C1048" s="61"/>
      <c r="D1048" s="10" t="s">
        <v>115</v>
      </c>
      <c r="E1048" s="3" t="s">
        <v>30</v>
      </c>
      <c r="F1048" s="42" t="s">
        <v>23</v>
      </c>
      <c r="G1048" s="22" t="s">
        <v>127</v>
      </c>
      <c r="H1048" s="37">
        <v>88.491603703703703</v>
      </c>
      <c r="I1048" s="3">
        <v>27</v>
      </c>
      <c r="J1048" s="27">
        <v>1.6250636625355499</v>
      </c>
      <c r="K1048" s="27" t="str">
        <f>IF(OR(LEFT(G1048,3)="SRM", LEFT(G1048,3)="IRM", LEFT(G1048,3)="CRM"),"", IF((J1048*100/H1048)&gt;5,"x",""))</f>
        <v/>
      </c>
      <c r="L1048" s="26">
        <f>2*J1048</f>
        <v>3.2501273250710998</v>
      </c>
      <c r="M1048" s="20">
        <v>17.53</v>
      </c>
      <c r="N1048" s="20">
        <v>17.78</v>
      </c>
      <c r="O1048" s="58">
        <f>IF(F1048="Repeatability","---", SQRT(L1048^2+(N1048*H1048*0.01)^2)+ABS(M1048)*0.01*H1048)</f>
        <v>31.578567507485243</v>
      </c>
      <c r="P1048" s="6">
        <f>IF(F1048="Repeatability","---", O1048*100/H1048)</f>
        <v>35.685382777353325</v>
      </c>
      <c r="Q1048" s="31">
        <f>IF(F1048="Repeatability", "n/a",IF(E1048="MG_P_KG",6,IF(E1048="G_P_100G",2,"n/a")))</f>
        <v>6</v>
      </c>
      <c r="R1048" s="34">
        <f>IF(Q1048="n/a","-",2*(H1048*2^(1-0.5*LOG(H1048/(10^Q1048))))/100)</f>
        <v>14.421621190611415</v>
      </c>
      <c r="S1048" s="3">
        <f>IF(F1048="Intermed. Precision","---",IF(LOG(J1048/2)&lt;0,10^(TRUNC(LOG(J1048/2))-1), 10^(TRUNC(LOG(J1048/2)))))</f>
        <v>0.1</v>
      </c>
      <c r="T1048" s="4">
        <f>2*SQRT(2)*J1048</f>
        <v>4.5963741425549385</v>
      </c>
      <c r="U1048" s="22" t="str">
        <f>IF(F1048="Repeatability",10*J1048,"---")</f>
        <v>---</v>
      </c>
      <c r="V1048" s="22" t="str">
        <f>IF(AND(U1048&gt;H1048,U1048&lt;&gt;"---"),"x","")</f>
        <v/>
      </c>
      <c r="W1048" s="52">
        <v>42101</v>
      </c>
    </row>
    <row r="1049" spans="1:23" ht="25.5" hidden="1" customHeight="1">
      <c r="A1049" s="65" t="s">
        <v>31</v>
      </c>
      <c r="B1049" s="8" t="s">
        <v>204</v>
      </c>
      <c r="C1049" s="61"/>
      <c r="D1049" s="10" t="s">
        <v>115</v>
      </c>
      <c r="E1049" s="3" t="s">
        <v>30</v>
      </c>
      <c r="F1049" s="42" t="s">
        <v>24</v>
      </c>
      <c r="G1049" s="22" t="s">
        <v>25</v>
      </c>
      <c r="H1049" s="37">
        <v>0.223624712</v>
      </c>
      <c r="I1049" s="3">
        <v>25</v>
      </c>
      <c r="J1049" s="27">
        <v>1.6797703049679098E-2</v>
      </c>
      <c r="K1049" s="27" t="str">
        <f>IF(OR(LEFT(G1049,3)="SRM", LEFT(G1049,3)="IRM", LEFT(G1049,3)="CRM"),"", IF((J1049*100/H1049)&gt;5,"x",""))</f>
        <v>x</v>
      </c>
      <c r="L1049" s="26">
        <f>2*J1049</f>
        <v>3.3595406099358197E-2</v>
      </c>
      <c r="M1049" s="20"/>
      <c r="N1049" s="20"/>
      <c r="O1049" s="58" t="str">
        <f>IF(F1049="Repeatability","---", SQRT(L1049^2+(N1049*H1049*0.01)^2)+ABS(M1049)*0.01*H1049)</f>
        <v>---</v>
      </c>
      <c r="P1049" s="6" t="str">
        <f>IF(F1049="Repeatability","---", O1049*100/H1049)</f>
        <v>---</v>
      </c>
      <c r="Q1049" s="31" t="str">
        <f>IF(F1049="Repeatability", "n/a",IF(E1049="MG_P_KG",6,IF(E1049="G_P_100G",2,"n/a")))</f>
        <v>n/a</v>
      </c>
      <c r="R1049" s="34" t="str">
        <f>IF(Q1049="n/a","-",2*(H1049*2^(1-0.5*LOG(H1049/(10^Q1049))))/100)</f>
        <v>-</v>
      </c>
      <c r="S1049" s="3">
        <f>IF(F1049="Intermed. Precision","---",IF(LOG(J1049/2)&lt;0,10^(TRUNC(LOG(J1049/2))-1), 10^(TRUNC(LOG(J1049/2)))))</f>
        <v>1E-3</v>
      </c>
      <c r="T1049" s="4">
        <f>2*SQRT(2)*J1049</f>
        <v>4.7511078939144163E-2</v>
      </c>
      <c r="U1049" s="22">
        <f>IF(F1049="Repeatability",10*J1049,"---")</f>
        <v>0.16797703049679097</v>
      </c>
      <c r="V1049" s="22" t="str">
        <f>IF(AND(U1049&gt;H1049,U1049&lt;&gt;"---"),"x","")</f>
        <v/>
      </c>
      <c r="W1049" s="52">
        <v>42101</v>
      </c>
    </row>
    <row r="1050" spans="1:23" ht="25.5" customHeight="1">
      <c r="A1050" s="65" t="s">
        <v>119</v>
      </c>
      <c r="B1050" s="8" t="s">
        <v>204</v>
      </c>
      <c r="C1050" s="61"/>
      <c r="D1050" s="10" t="s">
        <v>115</v>
      </c>
      <c r="E1050" s="3" t="s">
        <v>30</v>
      </c>
      <c r="F1050" s="19" t="s">
        <v>23</v>
      </c>
      <c r="G1050" s="22" t="s">
        <v>4</v>
      </c>
      <c r="H1050" s="37">
        <v>271.32408333333302</v>
      </c>
      <c r="I1050" s="3">
        <v>24</v>
      </c>
      <c r="J1050" s="27">
        <v>15.413121800784999</v>
      </c>
      <c r="K1050" s="27" t="str">
        <f>IF(OR(LEFT(G1050,3)="SRM", LEFT(G1050,3)="IRM", LEFT(G1050,3)="CRM"),"", IF((J1050*100/H1050)&gt;5,"x",""))</f>
        <v>x</v>
      </c>
      <c r="L1050" s="26">
        <f>2*J1050</f>
        <v>30.826243601569999</v>
      </c>
      <c r="M1050" s="20"/>
      <c r="N1050" s="20"/>
      <c r="O1050" s="58">
        <f>IF(F1050="Repeatability","---", SQRT(L1050^2+(N1050*H1050*0.01)^2)+ABS(M1050)*0.01*H1050)</f>
        <v>30.826243601569999</v>
      </c>
      <c r="P1050" s="6">
        <f>IF(F1050="Repeatability","---", O1050*100/H1050)</f>
        <v>11.361410761203482</v>
      </c>
      <c r="Q1050" s="31">
        <f>IF(F1050="Repeatability", "n/a",IF(E1050="MG_P_KG",6,IF(E1050="G_P_100G",2,"n/a")))</f>
        <v>6</v>
      </c>
      <c r="R1050" s="34">
        <f>IF(Q1050="n/a","-",2*(H1050*2^(1-0.5*LOG(H1050/(10^Q1050))))/100)</f>
        <v>37.356125851720073</v>
      </c>
      <c r="S1050" s="3">
        <f>IF(F1050="Intermed. Precision","---",IF(LOG(J1050/2)&lt;0,10^(TRUNC(LOG(J1050/2))-1), 10^(TRUNC(LOG(J1050/2)))))</f>
        <v>1</v>
      </c>
      <c r="T1050" s="4">
        <f>2*SQRT(2)*J1050</f>
        <v>43.594891778357137</v>
      </c>
      <c r="U1050" s="22" t="str">
        <f>IF(F1050="Repeatability",10*J1050,"---")</f>
        <v>---</v>
      </c>
      <c r="V1050" s="22" t="str">
        <f>IF(AND(U1050&gt;H1050,U1050&lt;&gt;"---"),"x","")</f>
        <v/>
      </c>
      <c r="W1050" s="52">
        <v>42101</v>
      </c>
    </row>
    <row r="1051" spans="1:23" ht="25.5" hidden="1" customHeight="1">
      <c r="A1051" s="65" t="s">
        <v>102</v>
      </c>
      <c r="B1051" s="8" t="s">
        <v>204</v>
      </c>
      <c r="C1051" s="61"/>
      <c r="D1051" s="10" t="s">
        <v>115</v>
      </c>
      <c r="E1051" s="3" t="s">
        <v>30</v>
      </c>
      <c r="F1051" s="42" t="s">
        <v>24</v>
      </c>
      <c r="G1051" s="22" t="s">
        <v>25</v>
      </c>
      <c r="H1051" s="37">
        <v>11.6454862727273</v>
      </c>
      <c r="I1051" s="3">
        <v>22</v>
      </c>
      <c r="J1051" s="27">
        <v>0.310405960156725</v>
      </c>
      <c r="K1051" s="27" t="str">
        <f>IF(OR(LEFT(G1051,3)="SRM", LEFT(G1051,3)="IRM", LEFT(G1051,3)="CRM"),"", IF((J1051*100/H1051)&gt;5,"x",""))</f>
        <v/>
      </c>
      <c r="L1051" s="26">
        <f>2*J1051</f>
        <v>0.62081192031345001</v>
      </c>
      <c r="M1051" s="20"/>
      <c r="N1051" s="20"/>
      <c r="O1051" s="58" t="str">
        <f>IF(F1051="Repeatability","---", SQRT(L1051^2+(N1051*H1051*0.01)^2)+ABS(M1051)*0.01*H1051)</f>
        <v>---</v>
      </c>
      <c r="P1051" s="6" t="str">
        <f>IF(F1051="Repeatability","---", O1051*100/H1051)</f>
        <v>---</v>
      </c>
      <c r="Q1051" s="31" t="str">
        <f>IF(F1051="Repeatability", "n/a",IF(E1051="MG_P_KG",6,IF(E1051="G_P_100G",2,"n/a")))</f>
        <v>n/a</v>
      </c>
      <c r="R1051" s="34" t="str">
        <f>IF(Q1051="n/a","-",2*(H1051*2^(1-0.5*LOG(H1051/(10^Q1051))))/100)</f>
        <v>-</v>
      </c>
      <c r="S1051" s="3">
        <f>IF(F1051="Intermed. Precision","---",IF(LOG(J1051/2)&lt;0,10^(TRUNC(LOG(J1051/2))-1), 10^(TRUNC(LOG(J1051/2)))))</f>
        <v>0.1</v>
      </c>
      <c r="T1051" s="4">
        <f>2*SQRT(2)*J1051</f>
        <v>0.87796063739016617</v>
      </c>
      <c r="U1051" s="22">
        <f>IF(F1051="Repeatability",10*J1051,"---")</f>
        <v>3.1040596015672501</v>
      </c>
      <c r="V1051" s="22" t="str">
        <f>IF(AND(U1051&gt;H1051,U1051&lt;&gt;"---"),"x","")</f>
        <v/>
      </c>
      <c r="W1051" s="52">
        <v>42101</v>
      </c>
    </row>
    <row r="1052" spans="1:23" ht="25.5" customHeight="1">
      <c r="A1052" s="65" t="s">
        <v>64</v>
      </c>
      <c r="B1052" s="8" t="s">
        <v>204</v>
      </c>
      <c r="C1052" s="61"/>
      <c r="D1052" s="10" t="s">
        <v>115</v>
      </c>
      <c r="E1052" s="3" t="s">
        <v>30</v>
      </c>
      <c r="F1052" s="19" t="s">
        <v>23</v>
      </c>
      <c r="G1052" s="22" t="s">
        <v>4</v>
      </c>
      <c r="H1052" s="37">
        <v>4.7818601000000003</v>
      </c>
      <c r="I1052" s="3">
        <v>20</v>
      </c>
      <c r="J1052" s="27">
        <v>0.214935060877815</v>
      </c>
      <c r="K1052" s="27" t="str">
        <f>IF(OR(LEFT(G1052,3)="SRM", LEFT(G1052,3)="IRM", LEFT(G1052,3)="CRM"),"", IF((J1052*100/H1052)&gt;5,"x",""))</f>
        <v/>
      </c>
      <c r="L1052" s="26">
        <f>2*J1052</f>
        <v>0.42987012175563</v>
      </c>
      <c r="M1052" s="20"/>
      <c r="N1052" s="20"/>
      <c r="O1052" s="58">
        <f>IF(F1052="Repeatability","---", SQRT(L1052^2+(N1052*H1052*0.01)^2)+ABS(M1052)*0.01*H1052)</f>
        <v>0.42987012175563</v>
      </c>
      <c r="P1052" s="6">
        <f>IF(F1052="Repeatability","---", O1052*100/H1052)</f>
        <v>8.9896005480300438</v>
      </c>
      <c r="Q1052" s="31">
        <f>IF(F1052="Repeatability", "n/a",IF(E1052="MG_P_KG",6,IF(E1052="G_P_100G",2,"n/a")))</f>
        <v>6</v>
      </c>
      <c r="R1052" s="34">
        <f>IF(Q1052="n/a","-",2*(H1052*2^(1-0.5*LOG(H1052/(10^Q1052))))/100)</f>
        <v>1.2090863648893133</v>
      </c>
      <c r="S1052" s="3">
        <f>IF(F1052="Intermed. Precision","---",IF(LOG(J1052/2)&lt;0,10^(TRUNC(LOG(J1052/2))-1), 10^(TRUNC(LOG(J1052/2)))))</f>
        <v>0.1</v>
      </c>
      <c r="T1052" s="4">
        <f>2*SQRT(2)*J1052</f>
        <v>0.60792815624578567</v>
      </c>
      <c r="U1052" s="22" t="str">
        <f>IF(F1052="Repeatability",10*J1052,"---")</f>
        <v>---</v>
      </c>
      <c r="V1052" s="22" t="str">
        <f>IF(AND(U1052&gt;H1052,U1052&lt;&gt;"---"),"x","")</f>
        <v/>
      </c>
      <c r="W1052" s="52">
        <v>42101</v>
      </c>
    </row>
    <row r="1053" spans="1:23" ht="25.5" hidden="1" customHeight="1">
      <c r="A1053" s="65" t="s">
        <v>60</v>
      </c>
      <c r="B1053" s="8" t="s">
        <v>204</v>
      </c>
      <c r="C1053" s="61"/>
      <c r="D1053" s="10" t="s">
        <v>115</v>
      </c>
      <c r="E1053" s="3" t="s">
        <v>30</v>
      </c>
      <c r="F1053" s="19" t="s">
        <v>24</v>
      </c>
      <c r="G1053" s="22" t="s">
        <v>25</v>
      </c>
      <c r="H1053" s="37">
        <v>8.0783152000000005</v>
      </c>
      <c r="I1053" s="3">
        <v>20</v>
      </c>
      <c r="J1053" s="27">
        <v>0.41657852018224001</v>
      </c>
      <c r="K1053" s="27" t="str">
        <f>IF(OR(LEFT(G1053,3)="SRM", LEFT(G1053,3)="IRM", LEFT(G1053,3)="CRM"),"", IF((J1053*100/H1053)&gt;5,"x",""))</f>
        <v>x</v>
      </c>
      <c r="L1053" s="26">
        <f>2*J1053</f>
        <v>0.83315704036448002</v>
      </c>
      <c r="M1053" s="20"/>
      <c r="N1053" s="20"/>
      <c r="O1053" s="58" t="str">
        <f>IF(F1053="Repeatability","---", SQRT(L1053^2+(N1053*H1053*0.01)^2)+ABS(M1053)*0.01*H1053)</f>
        <v>---</v>
      </c>
      <c r="P1053" s="6" t="str">
        <f>IF(F1053="Repeatability","---", O1053*100/H1053)</f>
        <v>---</v>
      </c>
      <c r="Q1053" s="31" t="str">
        <f>IF(F1053="Repeatability", "n/a",IF(E1053="MG_P_KG",6,IF(E1053="G_P_100G",2,"n/a")))</f>
        <v>n/a</v>
      </c>
      <c r="R1053" s="34" t="str">
        <f>IF(Q1053="n/a","-",2*(H1053*2^(1-0.5*LOG(H1053/(10^Q1053))))/100)</f>
        <v>-</v>
      </c>
      <c r="S1053" s="3">
        <f>IF(F1053="Intermed. Precision","---",IF(LOG(J1053/2)&lt;0,10^(TRUNC(LOG(J1053/2))-1), 10^(TRUNC(LOG(J1053/2)))))</f>
        <v>0.1</v>
      </c>
      <c r="T1053" s="4">
        <f>2*SQRT(2)*J1053</f>
        <v>1.1782619860700758</v>
      </c>
      <c r="U1053" s="22">
        <f>IF(F1053="Repeatability",10*J1053,"---")</f>
        <v>4.1657852018224002</v>
      </c>
      <c r="V1053" s="22" t="str">
        <f>IF(AND(U1053&gt;H1053,U1053&lt;&gt;"---"),"x","")</f>
        <v/>
      </c>
      <c r="W1053" s="52">
        <v>42101</v>
      </c>
    </row>
    <row r="1054" spans="1:23" ht="25.5" hidden="1" customHeight="1">
      <c r="A1054" s="65" t="s">
        <v>78</v>
      </c>
      <c r="B1054" s="8" t="s">
        <v>204</v>
      </c>
      <c r="C1054" s="61"/>
      <c r="D1054" s="10" t="s">
        <v>115</v>
      </c>
      <c r="E1054" s="3" t="s">
        <v>30</v>
      </c>
      <c r="F1054" s="19" t="s">
        <v>24</v>
      </c>
      <c r="G1054" s="22" t="s">
        <v>25</v>
      </c>
      <c r="H1054" s="37">
        <v>104.64246222222199</v>
      </c>
      <c r="I1054" s="3">
        <v>18</v>
      </c>
      <c r="J1054" s="27">
        <v>1.0765633815784199</v>
      </c>
      <c r="K1054" s="27" t="str">
        <f>IF(OR(LEFT(G1054,3)="SRM", LEFT(G1054,3)="IRM", LEFT(G1054,3)="CRM"),"", IF((J1054*100/H1054)&gt;5,"x",""))</f>
        <v/>
      </c>
      <c r="L1054" s="26">
        <f>2*J1054</f>
        <v>2.1531267631568398</v>
      </c>
      <c r="M1054" s="20"/>
      <c r="N1054" s="20"/>
      <c r="O1054" s="58" t="str">
        <f>IF(F1054="Repeatability","---", SQRT(L1054^2+(N1054*H1054*0.01)^2)+ABS(M1054)*0.01*H1054)</f>
        <v>---</v>
      </c>
      <c r="P1054" s="6" t="str">
        <f>IF(F1054="Repeatability","---", O1054*100/H1054)</f>
        <v>---</v>
      </c>
      <c r="Q1054" s="31" t="str">
        <f>IF(F1054="Repeatability", "n/a",IF(E1054="MG_P_KG",6,IF(E1054="G_P_100G",2,"n/a")))</f>
        <v>n/a</v>
      </c>
      <c r="R1054" s="34" t="str">
        <f>IF(Q1054="n/a","-",2*(H1054*2^(1-0.5*LOG(H1054/(10^Q1054))))/100)</f>
        <v>-</v>
      </c>
      <c r="S1054" s="3">
        <f>IF(F1054="Intermed. Precision","---",IF(LOG(J1054/2)&lt;0,10^(TRUNC(LOG(J1054/2))-1), 10^(TRUNC(LOG(J1054/2)))))</f>
        <v>0.1</v>
      </c>
      <c r="T1054" s="4">
        <f>2*SQRT(2)*J1054</f>
        <v>3.0449810699648858</v>
      </c>
      <c r="U1054" s="22">
        <f>IF(F1054="Repeatability",10*J1054,"---")</f>
        <v>10.765633815784199</v>
      </c>
      <c r="V1054" s="22" t="str">
        <f>IF(AND(U1054&gt;H1054,U1054&lt;&gt;"---"),"x","")</f>
        <v/>
      </c>
      <c r="W1054" s="52">
        <v>42101</v>
      </c>
    </row>
    <row r="1055" spans="1:23" ht="25.5" hidden="1" customHeight="1">
      <c r="A1055" s="65" t="s">
        <v>68</v>
      </c>
      <c r="B1055" s="8" t="s">
        <v>204</v>
      </c>
      <c r="C1055" s="61"/>
      <c r="D1055" s="10" t="s">
        <v>115</v>
      </c>
      <c r="E1055" s="3" t="s">
        <v>30</v>
      </c>
      <c r="F1055" s="42" t="s">
        <v>24</v>
      </c>
      <c r="G1055" s="22" t="s">
        <v>25</v>
      </c>
      <c r="H1055" s="37">
        <v>38.941301062500003</v>
      </c>
      <c r="I1055" s="3">
        <v>16</v>
      </c>
      <c r="J1055" s="27">
        <v>0.30234004346311999</v>
      </c>
      <c r="K1055" s="27" t="str">
        <f>IF(OR(LEFT(G1055,3)="SRM", LEFT(G1055,3)="IRM", LEFT(G1055,3)="CRM"),"", IF((J1055*100/H1055)&gt;5,"x",""))</f>
        <v/>
      </c>
      <c r="L1055" s="26">
        <f>2*J1055</f>
        <v>0.60468008692623998</v>
      </c>
      <c r="M1055" s="20"/>
      <c r="N1055" s="20"/>
      <c r="O1055" s="58" t="str">
        <f>IF(F1055="Repeatability","---", SQRT(L1055^2+(N1055*H1055*0.01)^2)+ABS(M1055)*0.01*H1055)</f>
        <v>---</v>
      </c>
      <c r="P1055" s="6" t="str">
        <f>IF(F1055="Repeatability","---", O1055*100/H1055)</f>
        <v>---</v>
      </c>
      <c r="Q1055" s="31" t="str">
        <f>IF(F1055="Repeatability", "n/a",IF(E1055="MG_P_KG",6,IF(E1055="G_P_100G",2,"n/a")))</f>
        <v>n/a</v>
      </c>
      <c r="R1055" s="34" t="str">
        <f>IF(Q1055="n/a","-",2*(H1055*2^(1-0.5*LOG(H1055/(10^Q1055))))/100)</f>
        <v>-</v>
      </c>
      <c r="S1055" s="3">
        <f>IF(F1055="Intermed. Precision","---",IF(LOG(J1055/2)&lt;0,10^(TRUNC(LOG(J1055/2))-1), 10^(TRUNC(LOG(J1055/2)))))</f>
        <v>0.1</v>
      </c>
      <c r="T1055" s="4">
        <f>2*SQRT(2)*J1055</f>
        <v>0.85514677982803067</v>
      </c>
      <c r="U1055" s="22">
        <f>IF(F1055="Repeatability",10*J1055,"---")</f>
        <v>3.0234004346312</v>
      </c>
      <c r="V1055" s="22" t="str">
        <f>IF(AND(U1055&gt;H1055,U1055&lt;&gt;"---"),"x","")</f>
        <v/>
      </c>
      <c r="W1055" s="52">
        <v>42101</v>
      </c>
    </row>
    <row r="1056" spans="1:23" ht="25.5" hidden="1" customHeight="1">
      <c r="A1056" s="65" t="s">
        <v>61</v>
      </c>
      <c r="B1056" s="8" t="s">
        <v>204</v>
      </c>
      <c r="C1056" s="61"/>
      <c r="D1056" s="10" t="s">
        <v>115</v>
      </c>
      <c r="E1056" s="3" t="s">
        <v>30</v>
      </c>
      <c r="F1056" s="19" t="s">
        <v>24</v>
      </c>
      <c r="G1056" s="22" t="s">
        <v>25</v>
      </c>
      <c r="H1056" s="37">
        <v>20719.635880000002</v>
      </c>
      <c r="I1056" s="3">
        <v>14</v>
      </c>
      <c r="J1056" s="27">
        <v>0.127974062912876</v>
      </c>
      <c r="K1056" s="27" t="str">
        <f>IF(OR(LEFT(G1056,3)="SRM", LEFT(G1056,3)="IRM", LEFT(G1056,3)="CRM"),"", IF((J1056*100/H1056)&gt;5,"x",""))</f>
        <v/>
      </c>
      <c r="L1056" s="26">
        <f>2*J1056</f>
        <v>0.25594812582575199</v>
      </c>
      <c r="M1056" s="20"/>
      <c r="N1056" s="20"/>
      <c r="O1056" s="58" t="str">
        <f>IF(F1056="Repeatability","---", SQRT(L1056^2+(N1056*H1056*0.01)^2)+ABS(M1056)*0.01*H1056)</f>
        <v>---</v>
      </c>
      <c r="P1056" s="6" t="str">
        <f>IF(F1056="Repeatability","---", O1056*100/H1056)</f>
        <v>---</v>
      </c>
      <c r="Q1056" s="31" t="str">
        <f>IF(F1056="Repeatability", "n/a",IF(E1056="MG_P_KG",6,IF(E1056="G_P_100G",2,"n/a")))</f>
        <v>n/a</v>
      </c>
      <c r="R1056" s="34" t="str">
        <f>IF(Q1056="n/a","-",2*(H1056*2^(1-0.5*LOG(H1056/(10^Q1056))))/100)</f>
        <v>-</v>
      </c>
      <c r="S1056" s="3">
        <f>IF(F1056="Intermed. Precision","---",IF(LOG(J1056/2)&lt;0,10^(TRUNC(LOG(J1056/2))-1), 10^(TRUNC(LOG(J1056/2)))))</f>
        <v>0.01</v>
      </c>
      <c r="T1056" s="4">
        <f>2*SQRT(2)*J1056</f>
        <v>0.36196531080675393</v>
      </c>
      <c r="U1056" s="22">
        <f>IF(F1056="Repeatability",10*J1056,"---")</f>
        <v>1.2797406291287601</v>
      </c>
      <c r="V1056" s="22" t="str">
        <f>IF(AND(U1056&gt;H1056,U1056&lt;&gt;"---"),"x","")</f>
        <v/>
      </c>
      <c r="W1056" s="52">
        <v>42101</v>
      </c>
    </row>
    <row r="1057" spans="1:23" ht="25.5" hidden="1" customHeight="1">
      <c r="A1057" s="65" t="s">
        <v>120</v>
      </c>
      <c r="B1057" s="8" t="s">
        <v>204</v>
      </c>
      <c r="C1057" s="61"/>
      <c r="D1057" s="10" t="s">
        <v>115</v>
      </c>
      <c r="E1057" s="3" t="s">
        <v>30</v>
      </c>
      <c r="F1057" s="42" t="s">
        <v>24</v>
      </c>
      <c r="G1057" s="22" t="s">
        <v>25</v>
      </c>
      <c r="H1057" s="37">
        <v>1.6889509285714299</v>
      </c>
      <c r="I1057" s="3">
        <v>14</v>
      </c>
      <c r="J1057" s="27">
        <v>0.18898817044781999</v>
      </c>
      <c r="K1057" s="27" t="str">
        <f>IF(OR(LEFT(G1057,3)="SRM", LEFT(G1057,3)="IRM", LEFT(G1057,3)="CRM"),"", IF((J1057*100/H1057)&gt;5,"x",""))</f>
        <v>x</v>
      </c>
      <c r="L1057" s="26">
        <f>2*J1057</f>
        <v>0.37797634089563997</v>
      </c>
      <c r="M1057" s="20"/>
      <c r="N1057" s="20"/>
      <c r="O1057" s="58" t="str">
        <f>IF(F1057="Repeatability","---", SQRT(L1057^2+(N1057*H1057*0.01)^2)+ABS(M1057)*0.01*H1057)</f>
        <v>---</v>
      </c>
      <c r="P1057" s="6" t="str">
        <f>IF(F1057="Repeatability","---", O1057*100/H1057)</f>
        <v>---</v>
      </c>
      <c r="Q1057" s="31" t="str">
        <f>IF(F1057="Repeatability", "n/a",IF(E1057="MG_P_KG",6,IF(E1057="G_P_100G",2,"n/a")))</f>
        <v>n/a</v>
      </c>
      <c r="R1057" s="34" t="str">
        <f>IF(Q1057="n/a","-",2*(H1057*2^(1-0.5*LOG(H1057/(10^Q1057))))/100)</f>
        <v>-</v>
      </c>
      <c r="S1057" s="3">
        <f>IF(F1057="Intermed. Precision","---",IF(LOG(J1057/2)&lt;0,10^(TRUNC(LOG(J1057/2))-1), 10^(TRUNC(LOG(J1057/2)))))</f>
        <v>0.01</v>
      </c>
      <c r="T1057" s="4">
        <f>2*SQRT(2)*J1057</f>
        <v>0.53453926755077041</v>
      </c>
      <c r="U1057" s="22">
        <f>IF(F1057="Repeatability",10*J1057,"---")</f>
        <v>1.8898817044781999</v>
      </c>
      <c r="V1057" s="22" t="str">
        <f>IF(AND(U1057&gt;H1057,U1057&lt;&gt;"---"),"x","")</f>
        <v>x</v>
      </c>
      <c r="W1057" s="52">
        <v>42101</v>
      </c>
    </row>
    <row r="1058" spans="1:23" ht="25.5" customHeight="1">
      <c r="A1058" s="65" t="s">
        <v>122</v>
      </c>
      <c r="B1058" s="8" t="s">
        <v>204</v>
      </c>
      <c r="C1058" s="61"/>
      <c r="D1058" s="10" t="s">
        <v>115</v>
      </c>
      <c r="E1058" s="3" t="s">
        <v>30</v>
      </c>
      <c r="F1058" s="19" t="s">
        <v>23</v>
      </c>
      <c r="G1058" s="22" t="s">
        <v>4</v>
      </c>
      <c r="H1058" s="37">
        <v>142.52592857142901</v>
      </c>
      <c r="I1058" s="3">
        <v>14</v>
      </c>
      <c r="J1058" s="27">
        <v>0.997671037967926</v>
      </c>
      <c r="K1058" s="27" t="str">
        <f>IF(OR(LEFT(G1058,3)="SRM", LEFT(G1058,3)="IRM", LEFT(G1058,3)="CRM"),"", IF((J1058*100/H1058)&gt;5,"x",""))</f>
        <v/>
      </c>
      <c r="L1058" s="26">
        <f>2*J1058</f>
        <v>1.995342075935852</v>
      </c>
      <c r="M1058" s="20">
        <v>17.53</v>
      </c>
      <c r="N1058" s="20">
        <v>17.78</v>
      </c>
      <c r="O1058" s="58">
        <f>IF(F1058="Repeatability","---", SQRT(L1058^2+(N1058*H1058*0.01)^2)+ABS(M1058)*0.01*H1058)</f>
        <v>50.404339946018368</v>
      </c>
      <c r="P1058" s="6">
        <f>IF(F1058="Repeatability","---", O1058*100/H1058)</f>
        <v>35.365031788414193</v>
      </c>
      <c r="Q1058" s="31">
        <f>IF(F1058="Repeatability", "n/a",IF(E1058="MG_P_KG",6,IF(E1058="G_P_100G",2,"n/a")))</f>
        <v>6</v>
      </c>
      <c r="R1058" s="34">
        <f>IF(Q1058="n/a","-",2*(H1058*2^(1-0.5*LOG(H1058/(10^Q1058))))/100)</f>
        <v>21.619742893511624</v>
      </c>
      <c r="S1058" s="3">
        <f>IF(F1058="Intermed. Precision","---",IF(LOG(J1058/2)&lt;0,10^(TRUNC(LOG(J1058/2))-1), 10^(TRUNC(LOG(J1058/2)))))</f>
        <v>0.1</v>
      </c>
      <c r="T1058" s="4">
        <f>2*SQRT(2)*J1058</f>
        <v>2.8218398253621682</v>
      </c>
      <c r="U1058" s="22" t="str">
        <f>IF(F1058="Repeatability",10*J1058,"---")</f>
        <v>---</v>
      </c>
      <c r="V1058" s="22" t="str">
        <f>IF(AND(U1058&gt;H1058,U1058&lt;&gt;"---"),"x","")</f>
        <v/>
      </c>
      <c r="W1058" s="52">
        <v>42101</v>
      </c>
    </row>
    <row r="1059" spans="1:23" ht="25.5" customHeight="1">
      <c r="A1059" s="65" t="s">
        <v>55</v>
      </c>
      <c r="B1059" s="8" t="s">
        <v>204</v>
      </c>
      <c r="C1059" s="61"/>
      <c r="D1059" s="10" t="s">
        <v>115</v>
      </c>
      <c r="E1059" s="3" t="s">
        <v>30</v>
      </c>
      <c r="F1059" s="42" t="s">
        <v>23</v>
      </c>
      <c r="G1059" s="22" t="s">
        <v>4</v>
      </c>
      <c r="H1059" s="37">
        <v>23.729980769230799</v>
      </c>
      <c r="I1059" s="3">
        <v>13</v>
      </c>
      <c r="J1059" s="27">
        <v>1.36673583160615</v>
      </c>
      <c r="K1059" s="27" t="str">
        <f>IF(OR(LEFT(G1059,3)="SRM", LEFT(G1059,3)="IRM", LEFT(G1059,3)="CRM"),"", IF((J1059*100/H1059)&gt;5,"x",""))</f>
        <v>x</v>
      </c>
      <c r="L1059" s="26">
        <f>2*J1059</f>
        <v>2.7334716632123</v>
      </c>
      <c r="M1059" s="20"/>
      <c r="N1059" s="20"/>
      <c r="O1059" s="58">
        <f>IF(F1059="Repeatability","---", SQRT(L1059^2+(N1059*H1059*0.01)^2)+ABS(M1059)*0.01*H1059)</f>
        <v>2.7334716632123</v>
      </c>
      <c r="P1059" s="6">
        <f>IF(F1059="Repeatability","---", O1059*100/H1059)</f>
        <v>11.51906396298738</v>
      </c>
      <c r="Q1059" s="31">
        <f>IF(F1059="Repeatability", "n/a",IF(E1059="MG_P_KG",6,IF(E1059="G_P_100G",2,"n/a")))</f>
        <v>6</v>
      </c>
      <c r="R1059" s="34">
        <f>IF(Q1059="n/a","-",2*(H1059*2^(1-0.5*LOG(H1059/(10^Q1059))))/100)</f>
        <v>4.7145959791248346</v>
      </c>
      <c r="S1059" s="3">
        <f>IF(F1059="Intermed. Precision","---",IF(LOG(J1059/2)&lt;0,10^(TRUNC(LOG(J1059/2))-1), 10^(TRUNC(LOG(J1059/2)))))</f>
        <v>0.1</v>
      </c>
      <c r="T1059" s="4">
        <f>2*SQRT(2)*J1059</f>
        <v>3.8657126984773762</v>
      </c>
      <c r="U1059" s="22" t="str">
        <f>IF(F1059="Repeatability",10*J1059,"---")</f>
        <v>---</v>
      </c>
      <c r="V1059" s="22" t="str">
        <f>IF(AND(U1059&gt;H1059,U1059&lt;&gt;"---"),"x","")</f>
        <v/>
      </c>
      <c r="W1059" s="52">
        <v>42101</v>
      </c>
    </row>
    <row r="1060" spans="1:23" ht="25.5" hidden="1" customHeight="1">
      <c r="A1060" s="65" t="s">
        <v>101</v>
      </c>
      <c r="B1060" s="8" t="s">
        <v>204</v>
      </c>
      <c r="C1060" s="61"/>
      <c r="D1060" s="10" t="s">
        <v>115</v>
      </c>
      <c r="E1060" s="3" t="s">
        <v>30</v>
      </c>
      <c r="F1060" s="19" t="s">
        <v>24</v>
      </c>
      <c r="G1060" s="22" t="s">
        <v>25</v>
      </c>
      <c r="H1060" s="37">
        <v>16.837083076923101</v>
      </c>
      <c r="I1060" s="3">
        <v>13</v>
      </c>
      <c r="J1060" s="27">
        <v>0.52142555812075297</v>
      </c>
      <c r="K1060" s="27" t="str">
        <f>IF(OR(LEFT(G1060,3)="SRM", LEFT(G1060,3)="IRM", LEFT(G1060,3)="CRM"),"", IF((J1060*100/H1060)&gt;5,"x",""))</f>
        <v/>
      </c>
      <c r="L1060" s="26">
        <f>2*J1060</f>
        <v>1.0428511162415059</v>
      </c>
      <c r="M1060" s="20"/>
      <c r="N1060" s="20"/>
      <c r="O1060" s="58" t="str">
        <f>IF(F1060="Repeatability","---", SQRT(L1060^2+(N1060*H1060*0.01)^2)+ABS(M1060)*0.01*H1060)</f>
        <v>---</v>
      </c>
      <c r="P1060" s="6" t="str">
        <f>IF(F1060="Repeatability","---", O1060*100/H1060)</f>
        <v>---</v>
      </c>
      <c r="Q1060" s="31" t="str">
        <f>IF(F1060="Repeatability", "n/a",IF(E1060="MG_P_KG",6,IF(E1060="G_P_100G",2,"n/a")))</f>
        <v>n/a</v>
      </c>
      <c r="R1060" s="34" t="str">
        <f>IF(Q1060="n/a","-",2*(H1060*2^(1-0.5*LOG(H1060/(10^Q1060))))/100)</f>
        <v>-</v>
      </c>
      <c r="S1060" s="3">
        <f>IF(F1060="Intermed. Precision","---",IF(LOG(J1060/2)&lt;0,10^(TRUNC(LOG(J1060/2))-1), 10^(TRUNC(LOG(J1060/2)))))</f>
        <v>0.1</v>
      </c>
      <c r="T1060" s="4">
        <f>2*SQRT(2)*J1060</f>
        <v>1.4748141921246589</v>
      </c>
      <c r="U1060" s="22">
        <f>IF(F1060="Repeatability",10*J1060,"---")</f>
        <v>5.2142555812075297</v>
      </c>
      <c r="V1060" s="22" t="str">
        <f>IF(AND(U1060&gt;H1060,U1060&lt;&gt;"---"),"x","")</f>
        <v/>
      </c>
      <c r="W1060" s="52">
        <v>42101</v>
      </c>
    </row>
    <row r="1061" spans="1:23" ht="25.5" hidden="1" customHeight="1">
      <c r="A1061" s="65" t="s">
        <v>29</v>
      </c>
      <c r="B1061" s="8" t="s">
        <v>204</v>
      </c>
      <c r="C1061" s="61"/>
      <c r="D1061" s="10" t="s">
        <v>115</v>
      </c>
      <c r="E1061" s="3" t="s">
        <v>30</v>
      </c>
      <c r="F1061" s="42" t="s">
        <v>24</v>
      </c>
      <c r="G1061" s="22" t="s">
        <v>25</v>
      </c>
      <c r="H1061" s="54">
        <v>1.39328530769231</v>
      </c>
      <c r="I1061" s="3">
        <v>13</v>
      </c>
      <c r="J1061" s="27">
        <v>0.10293702594491801</v>
      </c>
      <c r="K1061" s="27" t="str">
        <f>IF(OR(LEFT(G1061,3)="SRM", LEFT(G1061,3)="IRM", LEFT(G1061,3)="CRM"),"", IF((J1061*100/H1061)&gt;5,"x",""))</f>
        <v>x</v>
      </c>
      <c r="L1061" s="26">
        <f>2*J1061</f>
        <v>0.20587405188983601</v>
      </c>
      <c r="M1061" s="20"/>
      <c r="N1061" s="20"/>
      <c r="O1061" s="58" t="str">
        <f>IF(F1061="Repeatability","---", SQRT(L1061^2+(N1061*H1061*0.01)^2)+ABS(M1061)*0.01*H1061)</f>
        <v>---</v>
      </c>
      <c r="P1061" s="6" t="str">
        <f>IF(F1061="Repeatability","---", O1061*100/H1061)</f>
        <v>---</v>
      </c>
      <c r="Q1061" s="31" t="str">
        <f>IF(F1061="Repeatability", "n/a",IF(E1061="MG_P_KG",6,IF(E1061="G_P_100G",2,"n/a")))</f>
        <v>n/a</v>
      </c>
      <c r="R1061" s="34" t="str">
        <f>IF(Q1061="n/a","-",2*(H1061*2^(1-0.5*LOG(H1061/(10^Q1061))))/100)</f>
        <v>-</v>
      </c>
      <c r="S1061" s="3">
        <f>IF(F1061="Intermed. Precision","---",IF(LOG(J1061/2)&lt;0,10^(TRUNC(LOG(J1061/2))-1), 10^(TRUNC(LOG(J1061/2)))))</f>
        <v>0.01</v>
      </c>
      <c r="T1061" s="4">
        <f>2*SQRT(2)*J1061</f>
        <v>0.29114987632330841</v>
      </c>
      <c r="U1061" s="22">
        <f>IF(F1061="Repeatability",10*J1061,"---")</f>
        <v>1.02937025944918</v>
      </c>
      <c r="V1061" s="22" t="str">
        <f>IF(AND(U1061&gt;H1061,U1061&lt;&gt;"---"),"x","")</f>
        <v/>
      </c>
      <c r="W1061" s="52">
        <v>42101</v>
      </c>
    </row>
    <row r="1062" spans="1:23" ht="25.5" customHeight="1">
      <c r="A1062" s="65" t="s">
        <v>52</v>
      </c>
      <c r="B1062" s="8" t="s">
        <v>204</v>
      </c>
      <c r="C1062" s="61"/>
      <c r="D1062" s="10" t="s">
        <v>115</v>
      </c>
      <c r="E1062" s="3" t="s">
        <v>30</v>
      </c>
      <c r="F1062" s="42" t="s">
        <v>23</v>
      </c>
      <c r="G1062" s="22" t="s">
        <v>4</v>
      </c>
      <c r="H1062" s="37">
        <v>1.3506599230769201</v>
      </c>
      <c r="I1062" s="3">
        <v>13</v>
      </c>
      <c r="J1062" s="27">
        <v>0.23041350223006299</v>
      </c>
      <c r="K1062" s="27" t="str">
        <f>IF(OR(LEFT(G1062,3)="SRM", LEFT(G1062,3)="IRM", LEFT(G1062,3)="CRM"),"", IF((J1062*100/H1062)&gt;5,"x",""))</f>
        <v>x</v>
      </c>
      <c r="L1062" s="26">
        <f>2*J1062</f>
        <v>0.46082700446012598</v>
      </c>
      <c r="M1062" s="20">
        <v>17.53</v>
      </c>
      <c r="N1062" s="20">
        <v>17.78</v>
      </c>
      <c r="O1062" s="58">
        <f>IF(F1062="Repeatability","---", SQRT(L1062^2+(N1062*H1062*0.01)^2)+ABS(M1062)*0.01*H1062)</f>
        <v>0.75641697789403639</v>
      </c>
      <c r="P1062" s="6">
        <f>IF(F1062="Repeatability","---", O1062*100/H1062)</f>
        <v>56.003510948252107</v>
      </c>
      <c r="Q1062" s="31">
        <f>IF(F1062="Repeatability", "n/a",IF(E1062="MG_P_KG",6,IF(E1062="G_P_100G",2,"n/a")))</f>
        <v>6</v>
      </c>
      <c r="R1062" s="34">
        <f>IF(Q1062="n/a","-",2*(H1062*2^(1-0.5*LOG(H1062/(10^Q1062))))/100)</f>
        <v>0.41309207089941319</v>
      </c>
      <c r="S1062" s="3">
        <f>IF(F1062="Intermed. Precision","---",IF(LOG(J1062/2)&lt;0,10^(TRUNC(LOG(J1062/2))-1), 10^(TRUNC(LOG(J1062/2)))))</f>
        <v>0.1</v>
      </c>
      <c r="T1062" s="4">
        <f>2*SQRT(2)*J1062</f>
        <v>0.65170779961527692</v>
      </c>
      <c r="U1062" s="22" t="str">
        <f>IF(F1062="Repeatability",10*J1062,"---")</f>
        <v>---</v>
      </c>
      <c r="V1062" s="22" t="str">
        <f>IF(AND(U1062&gt;H1062,U1062&lt;&gt;"---"),"x","")</f>
        <v/>
      </c>
      <c r="W1062" s="52">
        <v>42101</v>
      </c>
    </row>
    <row r="1063" spans="1:23" ht="25.5" hidden="1" customHeight="1">
      <c r="A1063" s="65" t="s">
        <v>79</v>
      </c>
      <c r="B1063" s="8" t="s">
        <v>204</v>
      </c>
      <c r="C1063" s="61"/>
      <c r="D1063" s="10" t="s">
        <v>115</v>
      </c>
      <c r="E1063" s="3" t="s">
        <v>30</v>
      </c>
      <c r="F1063" s="19" t="s">
        <v>24</v>
      </c>
      <c r="G1063" s="22" t="s">
        <v>25</v>
      </c>
      <c r="H1063" s="37">
        <v>478.76358333333297</v>
      </c>
      <c r="I1063" s="3">
        <v>12</v>
      </c>
      <c r="J1063" s="27">
        <v>3.8630569761308702</v>
      </c>
      <c r="K1063" s="27" t="str">
        <f>IF(OR(LEFT(G1063,3)="SRM", LEFT(G1063,3)="IRM", LEFT(G1063,3)="CRM"),"", IF((J1063*100/H1063)&gt;5,"x",""))</f>
        <v/>
      </c>
      <c r="L1063" s="26">
        <f>2*J1063</f>
        <v>7.7261139522617404</v>
      </c>
      <c r="M1063" s="20"/>
      <c r="N1063" s="20"/>
      <c r="O1063" s="58" t="str">
        <f>IF(F1063="Repeatability","---", SQRT(L1063^2+(N1063*H1063*0.01)^2)+ABS(M1063)*0.01*H1063)</f>
        <v>---</v>
      </c>
      <c r="P1063" s="6" t="str">
        <f>IF(F1063="Repeatability","---", O1063*100/H1063)</f>
        <v>---</v>
      </c>
      <c r="Q1063" s="31" t="str">
        <f>IF(F1063="Repeatability", "n/a",IF(E1063="MG_P_KG",6,IF(E1063="G_P_100G",2,"n/a")))</f>
        <v>n/a</v>
      </c>
      <c r="R1063" s="34" t="str">
        <f>IF(Q1063="n/a","-",2*(H1063*2^(1-0.5*LOG(H1063/(10^Q1063))))/100)</f>
        <v>-</v>
      </c>
      <c r="S1063" s="3">
        <f>IF(F1063="Intermed. Precision","---",IF(LOG(J1063/2)&lt;0,10^(TRUNC(LOG(J1063/2))-1), 10^(TRUNC(LOG(J1063/2)))))</f>
        <v>1</v>
      </c>
      <c r="T1063" s="4">
        <f>2*SQRT(2)*J1063</f>
        <v>10.926375135728549</v>
      </c>
      <c r="U1063" s="22">
        <f>IF(F1063="Repeatability",10*J1063,"---")</f>
        <v>38.630569761308699</v>
      </c>
      <c r="V1063" s="22" t="str">
        <f>IF(AND(U1063&gt;H1063,U1063&lt;&gt;"---"),"x","")</f>
        <v/>
      </c>
      <c r="W1063" s="52">
        <v>42101</v>
      </c>
    </row>
    <row r="1064" spans="1:23" ht="25.5" customHeight="1">
      <c r="A1064" s="65" t="s">
        <v>81</v>
      </c>
      <c r="B1064" s="8" t="s">
        <v>204</v>
      </c>
      <c r="C1064" s="61"/>
      <c r="D1064" s="10" t="s">
        <v>115</v>
      </c>
      <c r="E1064" s="3" t="s">
        <v>30</v>
      </c>
      <c r="F1064" s="42" t="s">
        <v>23</v>
      </c>
      <c r="G1064" s="22" t="s">
        <v>4</v>
      </c>
      <c r="H1064" s="37">
        <v>3.4887261230000002</v>
      </c>
      <c r="I1064" s="3">
        <v>12</v>
      </c>
      <c r="J1064" s="27">
        <v>0.198510327897719</v>
      </c>
      <c r="K1064" s="27" t="str">
        <f>IF(OR(LEFT(G1064,3)="SRM", LEFT(G1064,3)="IRM", LEFT(G1064,3)="CRM"),"", IF((J1064*100/H1064)&gt;5,"x",""))</f>
        <v>x</v>
      </c>
      <c r="L1064" s="26">
        <f>2*J1064</f>
        <v>0.39702065579543799</v>
      </c>
      <c r="M1064" s="20">
        <v>17.53</v>
      </c>
      <c r="N1064" s="20">
        <v>17.78</v>
      </c>
      <c r="O1064" s="58">
        <f>IF(F1064="Repeatability","---", SQRT(L1064^2+(N1064*H1064*0.01)^2)+ABS(M1064)*0.01*H1064)</f>
        <v>1.3480463054456928</v>
      </c>
      <c r="P1064" s="6">
        <f>IF(F1064="Repeatability","---", O1064*100/H1064)</f>
        <v>38.640072562832493</v>
      </c>
      <c r="Q1064" s="31">
        <f>IF(F1064="Repeatability", "n/a",IF(E1064="MG_P_KG",6,IF(E1064="G_P_100G",2,"n/a")))</f>
        <v>6</v>
      </c>
      <c r="R1064" s="34">
        <f>IF(Q1064="n/a","-",2*(H1064*2^(1-0.5*LOG(H1064/(10^Q1064))))/100)</f>
        <v>0.92499066881259462</v>
      </c>
      <c r="S1064" s="3">
        <f>IF(F1064="Intermed. Precision","---",IF(LOG(J1064/2)&lt;0,10^(TRUNC(LOG(J1064/2))-1), 10^(TRUNC(LOG(J1064/2)))))</f>
        <v>0.01</v>
      </c>
      <c r="T1064" s="4">
        <f>2*SQRT(2)*J1064</f>
        <v>0.56147199596816877</v>
      </c>
      <c r="U1064" s="22" t="str">
        <f>IF(F1064="Repeatability",10*J1064,"---")</f>
        <v>---</v>
      </c>
      <c r="V1064" s="22" t="str">
        <f>IF(AND(U1064&gt;H1064,U1064&lt;&gt;"---"),"x","")</f>
        <v/>
      </c>
      <c r="W1064" s="52">
        <v>42101</v>
      </c>
    </row>
    <row r="1065" spans="1:23" ht="25.5" hidden="1" customHeight="1">
      <c r="A1065" s="65" t="s">
        <v>80</v>
      </c>
      <c r="B1065" s="8" t="s">
        <v>204</v>
      </c>
      <c r="C1065" s="61"/>
      <c r="D1065" s="10" t="s">
        <v>115</v>
      </c>
      <c r="E1065" s="3" t="s">
        <v>30</v>
      </c>
      <c r="F1065" s="42" t="s">
        <v>24</v>
      </c>
      <c r="G1065" s="22" t="s">
        <v>25</v>
      </c>
      <c r="H1065" s="37">
        <v>59.274094545454503</v>
      </c>
      <c r="I1065" s="3">
        <v>11</v>
      </c>
      <c r="J1065" s="27">
        <v>0.20152377936881399</v>
      </c>
      <c r="K1065" s="27" t="str">
        <f>IF(OR(LEFT(G1065,3)="SRM", LEFT(G1065,3)="IRM", LEFT(G1065,3)="CRM"),"", IF((J1065*100/H1065)&gt;5,"x",""))</f>
        <v/>
      </c>
      <c r="L1065" s="26">
        <f>2*J1065</f>
        <v>0.40304755873762799</v>
      </c>
      <c r="M1065" s="20"/>
      <c r="N1065" s="20"/>
      <c r="O1065" s="58" t="str">
        <f>IF(F1065="Repeatability","---", SQRT(L1065^2+(N1065*H1065*0.01)^2)+ABS(M1065)*0.01*H1065)</f>
        <v>---</v>
      </c>
      <c r="P1065" s="6" t="str">
        <f>IF(F1065="Repeatability","---", O1065*100/H1065)</f>
        <v>---</v>
      </c>
      <c r="Q1065" s="31" t="str">
        <f>IF(F1065="Repeatability", "n/a",IF(E1065="MG_P_KG",6,IF(E1065="G_P_100G",2,"n/a")))</f>
        <v>n/a</v>
      </c>
      <c r="R1065" s="34" t="str">
        <f>IF(Q1065="n/a","-",2*(H1065*2^(1-0.5*LOG(H1065/(10^Q1065))))/100)</f>
        <v>-</v>
      </c>
      <c r="S1065" s="3">
        <f>IF(F1065="Intermed. Precision","---",IF(LOG(J1065/2)&lt;0,10^(TRUNC(LOG(J1065/2))-1), 10^(TRUNC(LOG(J1065/2)))))</f>
        <v>0.1</v>
      </c>
      <c r="T1065" s="4">
        <f>2*SQRT(2)*J1065</f>
        <v>0.56999532384812024</v>
      </c>
      <c r="U1065" s="22">
        <f>IF(F1065="Repeatability",10*J1065,"---")</f>
        <v>2.01523779368814</v>
      </c>
      <c r="V1065" s="22" t="str">
        <f>IF(AND(U1065&gt;H1065,U1065&lt;&gt;"---"),"x","")</f>
        <v/>
      </c>
      <c r="W1065" s="52">
        <v>42101</v>
      </c>
    </row>
    <row r="1066" spans="1:23" ht="25.5" customHeight="1">
      <c r="A1066" s="65" t="s">
        <v>84</v>
      </c>
      <c r="B1066" s="8" t="s">
        <v>204</v>
      </c>
      <c r="C1066" s="61"/>
      <c r="D1066" s="10" t="s">
        <v>115</v>
      </c>
      <c r="E1066" s="3" t="s">
        <v>30</v>
      </c>
      <c r="F1066" s="19" t="s">
        <v>23</v>
      </c>
      <c r="G1066" s="22" t="s">
        <v>4</v>
      </c>
      <c r="H1066" s="37">
        <v>4.3405627272727303</v>
      </c>
      <c r="I1066" s="3">
        <v>11</v>
      </c>
      <c r="J1066" s="27">
        <v>0.48067914761776898</v>
      </c>
      <c r="K1066" s="27" t="str">
        <f>IF(OR(LEFT(G1066,3)="SRM", LEFT(G1066,3)="IRM", LEFT(G1066,3)="CRM"),"", IF((J1066*100/H1066)&gt;5,"x",""))</f>
        <v>x</v>
      </c>
      <c r="L1066" s="26">
        <f>2*J1066</f>
        <v>0.96135829523553795</v>
      </c>
      <c r="M1066" s="20"/>
      <c r="N1066" s="20"/>
      <c r="O1066" s="58">
        <f>IF(F1066="Repeatability","---", SQRT(L1066^2+(N1066*H1066*0.01)^2)+ABS(M1066)*0.01*H1066)</f>
        <v>0.96135829523553795</v>
      </c>
      <c r="P1066" s="6">
        <f>IF(F1066="Repeatability","---", O1066*100/H1066)</f>
        <v>22.148241037852255</v>
      </c>
      <c r="Q1066" s="31">
        <f>IF(F1066="Repeatability", "n/a",IF(E1066="MG_P_KG",6,IF(E1066="G_P_100G",2,"n/a")))</f>
        <v>6</v>
      </c>
      <c r="R1066" s="34">
        <f>IF(Q1066="n/a","-",2*(H1066*2^(1-0.5*LOG(H1066/(10^Q1066))))/100)</f>
        <v>1.1136168017334962</v>
      </c>
      <c r="S1066" s="3">
        <f>IF(F1066="Intermed. Precision","---",IF(LOG(J1066/2)&lt;0,10^(TRUNC(LOG(J1066/2))-1), 10^(TRUNC(LOG(J1066/2)))))</f>
        <v>0.1</v>
      </c>
      <c r="T1066" s="4">
        <f>2*SQRT(2)*J1066</f>
        <v>1.3595659394219759</v>
      </c>
      <c r="U1066" s="22" t="str">
        <f>IF(F1066="Repeatability",10*J1066,"---")</f>
        <v>---</v>
      </c>
      <c r="V1066" s="22" t="str">
        <f>IF(AND(U1066&gt;H1066,U1066&lt;&gt;"---"),"x","")</f>
        <v/>
      </c>
      <c r="W1066" s="52">
        <v>42101</v>
      </c>
    </row>
    <row r="1067" spans="1:23" ht="25.5" customHeight="1">
      <c r="A1067" s="65" t="s">
        <v>31</v>
      </c>
      <c r="B1067" s="8" t="s">
        <v>204</v>
      </c>
      <c r="C1067" s="61"/>
      <c r="D1067" s="10" t="s">
        <v>115</v>
      </c>
      <c r="E1067" s="3" t="s">
        <v>30</v>
      </c>
      <c r="F1067" s="42" t="s">
        <v>23</v>
      </c>
      <c r="G1067" s="22" t="s">
        <v>4</v>
      </c>
      <c r="H1067" s="37">
        <v>0.69387049999999995</v>
      </c>
      <c r="I1067" s="3">
        <v>10</v>
      </c>
      <c r="J1067" s="27">
        <v>0.228145711284368</v>
      </c>
      <c r="K1067" s="27" t="str">
        <f>IF(OR(LEFT(G1067,3)="SRM", LEFT(G1067,3)="IRM", LEFT(G1067,3)="CRM"),"", IF((J1067*100/H1067)&gt;5,"x",""))</f>
        <v>x</v>
      </c>
      <c r="L1067" s="26">
        <f>2*J1067</f>
        <v>0.456291422568736</v>
      </c>
      <c r="M1067" s="20"/>
      <c r="N1067" s="20"/>
      <c r="O1067" s="58">
        <f>IF(F1067="Repeatability","---", SQRT(L1067^2+(N1067*H1067*0.01)^2)+ABS(M1067)*0.01*H1067)</f>
        <v>0.456291422568736</v>
      </c>
      <c r="P1067" s="6">
        <f>IF(F1067="Repeatability","---", O1067*100/H1067)</f>
        <v>65.760314434571868</v>
      </c>
      <c r="Q1067" s="31">
        <f>IF(F1067="Repeatability", "n/a",IF(E1067="MG_P_KG",6,IF(E1067="G_P_100G",2,"n/a")))</f>
        <v>6</v>
      </c>
      <c r="R1067" s="34">
        <f>IF(Q1067="n/a","-",2*(H1067*2^(1-0.5*LOG(H1067/(10^Q1067))))/100)</f>
        <v>0.23459479915970671</v>
      </c>
      <c r="S1067" s="3">
        <f>IF(F1067="Intermed. Precision","---",IF(LOG(J1067/2)&lt;0,10^(TRUNC(LOG(J1067/2))-1), 10^(TRUNC(LOG(J1067/2)))))</f>
        <v>0.1</v>
      </c>
      <c r="T1067" s="4">
        <f>2*SQRT(2)*J1067</f>
        <v>0.6452935181912195</v>
      </c>
      <c r="U1067" s="22" t="str">
        <f>IF(F1067="Repeatability",10*J1067,"---")</f>
        <v>---</v>
      </c>
      <c r="V1067" s="22" t="str">
        <f>IF(AND(U1067&gt;H1067,U1067&lt;&gt;"---"),"x","")</f>
        <v/>
      </c>
      <c r="W1067" s="52">
        <v>42101</v>
      </c>
    </row>
    <row r="1068" spans="1:23" ht="25.5" customHeight="1">
      <c r="A1068" s="65" t="s">
        <v>101</v>
      </c>
      <c r="B1068" s="8" t="s">
        <v>204</v>
      </c>
      <c r="C1068" s="61"/>
      <c r="D1068" s="10" t="s">
        <v>115</v>
      </c>
      <c r="E1068" s="3" t="s">
        <v>30</v>
      </c>
      <c r="F1068" s="19" t="s">
        <v>23</v>
      </c>
      <c r="G1068" s="22" t="s">
        <v>4</v>
      </c>
      <c r="H1068" s="37">
        <v>4.4447599999999996</v>
      </c>
      <c r="I1068" s="3">
        <v>10</v>
      </c>
      <c r="J1068" s="27">
        <v>0.44610705828309899</v>
      </c>
      <c r="K1068" s="27" t="str">
        <f>IF(OR(LEFT(G1068,3)="SRM", LEFT(G1068,3)="IRM", LEFT(G1068,3)="CRM"),"", IF((J1068*100/H1068)&gt;5,"x",""))</f>
        <v>x</v>
      </c>
      <c r="L1068" s="26">
        <f>2*J1068</f>
        <v>0.89221411656619798</v>
      </c>
      <c r="M1068" s="20"/>
      <c r="N1068" s="20"/>
      <c r="O1068" s="58">
        <f>IF(F1068="Repeatability","---", SQRT(L1068^2+(N1068*H1068*0.01)^2)+ABS(M1068)*0.01*H1068)</f>
        <v>0.89221411656619798</v>
      </c>
      <c r="P1068" s="6">
        <f>IF(F1068="Repeatability","---", O1068*100/H1068)</f>
        <v>20.073392411878213</v>
      </c>
      <c r="Q1068" s="31">
        <f>IF(F1068="Repeatability", "n/a",IF(E1068="MG_P_KG",6,IF(E1068="G_P_100G",2,"n/a")))</f>
        <v>6</v>
      </c>
      <c r="R1068" s="34">
        <f>IF(Q1068="n/a","-",2*(H1068*2^(1-0.5*LOG(H1068/(10^Q1068))))/100)</f>
        <v>1.1362853468212211</v>
      </c>
      <c r="S1068" s="3">
        <f>IF(F1068="Intermed. Precision","---",IF(LOG(J1068/2)&lt;0,10^(TRUNC(LOG(J1068/2))-1), 10^(TRUNC(LOG(J1068/2)))))</f>
        <v>0.1</v>
      </c>
      <c r="T1068" s="4">
        <f>2*SQRT(2)*J1068</f>
        <v>1.2617813041886468</v>
      </c>
      <c r="U1068" s="22" t="str">
        <f>IF(F1068="Repeatability",10*J1068,"---")</f>
        <v>---</v>
      </c>
      <c r="V1068" s="22" t="str">
        <f>IF(AND(U1068&gt;H1068,U1068&lt;&gt;"---"),"x","")</f>
        <v/>
      </c>
      <c r="W1068" s="52">
        <v>42101</v>
      </c>
    </row>
    <row r="1069" spans="1:23" ht="25.5" customHeight="1">
      <c r="A1069" s="65" t="s">
        <v>102</v>
      </c>
      <c r="B1069" s="8" t="s">
        <v>204</v>
      </c>
      <c r="C1069" s="61"/>
      <c r="D1069" s="10" t="s">
        <v>115</v>
      </c>
      <c r="E1069" s="3" t="s">
        <v>30</v>
      </c>
      <c r="F1069" s="19" t="s">
        <v>23</v>
      </c>
      <c r="G1069" s="22" t="s">
        <v>4</v>
      </c>
      <c r="H1069" s="37">
        <v>29.1205268</v>
      </c>
      <c r="I1069" s="3">
        <v>10</v>
      </c>
      <c r="J1069" s="27">
        <v>1.6426215383892999</v>
      </c>
      <c r="K1069" s="27" t="str">
        <f>IF(OR(LEFT(G1069,3)="SRM", LEFT(G1069,3)="IRM", LEFT(G1069,3)="CRM"),"", IF((J1069*100/H1069)&gt;5,"x",""))</f>
        <v>x</v>
      </c>
      <c r="L1069" s="26">
        <f>2*J1069</f>
        <v>3.2852430767785998</v>
      </c>
      <c r="M1069" s="20"/>
      <c r="N1069" s="20"/>
      <c r="O1069" s="58">
        <f>IF(F1069="Repeatability","---", SQRT(L1069^2+(N1069*H1069*0.01)^2)+ABS(M1069)*0.01*H1069)</f>
        <v>3.2852430767785998</v>
      </c>
      <c r="P1069" s="6">
        <f>IF(F1069="Repeatability","---", O1069*100/H1069)</f>
        <v>11.281537244644214</v>
      </c>
      <c r="Q1069" s="31">
        <f>IF(F1069="Repeatability", "n/a",IF(E1069="MG_P_KG",6,IF(E1069="G_P_100G",2,"n/a")))</f>
        <v>6</v>
      </c>
      <c r="R1069" s="34">
        <f>IF(Q1069="n/a","-",2*(H1069*2^(1-0.5*LOG(H1069/(10^Q1069))))/100)</f>
        <v>5.6100310123356714</v>
      </c>
      <c r="S1069" s="3">
        <f>IF(F1069="Intermed. Precision","---",IF(LOG(J1069/2)&lt;0,10^(TRUNC(LOG(J1069/2))-1), 10^(TRUNC(LOG(J1069/2)))))</f>
        <v>0.1</v>
      </c>
      <c r="T1069" s="4">
        <f>2*SQRT(2)*J1069</f>
        <v>4.646035314872611</v>
      </c>
      <c r="U1069" s="22" t="str">
        <f>IF(F1069="Repeatability",10*J1069,"---")</f>
        <v>---</v>
      </c>
      <c r="V1069" s="22" t="str">
        <f>IF(AND(U1069&gt;H1069,U1069&lt;&gt;"---"),"x","")</f>
        <v/>
      </c>
      <c r="W1069" s="52">
        <v>42101</v>
      </c>
    </row>
    <row r="1070" spans="1:23" ht="25.5" hidden="1" customHeight="1">
      <c r="A1070" s="65" t="s">
        <v>103</v>
      </c>
      <c r="B1070" s="8" t="s">
        <v>204</v>
      </c>
      <c r="C1070" s="61"/>
      <c r="D1070" s="10" t="s">
        <v>115</v>
      </c>
      <c r="E1070" s="3" t="s">
        <v>30</v>
      </c>
      <c r="F1070" s="19" t="s">
        <v>24</v>
      </c>
      <c r="G1070" s="22" t="s">
        <v>25</v>
      </c>
      <c r="H1070" s="37">
        <v>6.0719537016</v>
      </c>
      <c r="I1070" s="3">
        <v>10</v>
      </c>
      <c r="J1070" s="27">
        <v>0.26734263284916399</v>
      </c>
      <c r="K1070" s="27" t="str">
        <f>IF(OR(LEFT(G1070,3)="SRM", LEFT(G1070,3)="IRM", LEFT(G1070,3)="CRM"),"", IF((J1070*100/H1070)&gt;5,"x",""))</f>
        <v/>
      </c>
      <c r="L1070" s="26">
        <f>2*J1070</f>
        <v>0.53468526569832797</v>
      </c>
      <c r="M1070" s="20"/>
      <c r="N1070" s="20"/>
      <c r="O1070" s="58" t="str">
        <f>IF(F1070="Repeatability","---", SQRT(L1070^2+(N1070*H1070*0.01)^2)+ABS(M1070)*0.01*H1070)</f>
        <v>---</v>
      </c>
      <c r="P1070" s="6" t="str">
        <f>IF(F1070="Repeatability","---", O1070*100/H1070)</f>
        <v>---</v>
      </c>
      <c r="Q1070" s="31" t="str">
        <f>IF(F1070="Repeatability", "n/a",IF(E1070="MG_P_KG",6,IF(E1070="G_P_100G",2,"n/a")))</f>
        <v>n/a</v>
      </c>
      <c r="R1070" s="34" t="str">
        <f>IF(Q1070="n/a","-",2*(H1070*2^(1-0.5*LOG(H1070/(10^Q1070))))/100)</f>
        <v>-</v>
      </c>
      <c r="S1070" s="3">
        <f>IF(F1070="Intermed. Precision","---",IF(LOG(J1070/2)&lt;0,10^(TRUNC(LOG(J1070/2))-1), 10^(TRUNC(LOG(J1070/2)))))</f>
        <v>0.1</v>
      </c>
      <c r="T1070" s="4">
        <f>2*SQRT(2)*J1070</f>
        <v>0.75615915435163727</v>
      </c>
      <c r="U1070" s="22">
        <f>IF(F1070="Repeatability",10*J1070,"---")</f>
        <v>2.6734263284916397</v>
      </c>
      <c r="V1070" s="22" t="str">
        <f>IF(AND(U1070&gt;H1070,U1070&lt;&gt;"---"),"x","")</f>
        <v/>
      </c>
      <c r="W1070" s="52">
        <v>42101</v>
      </c>
    </row>
    <row r="1071" spans="1:23" ht="25.5" customHeight="1">
      <c r="A1071" s="65" t="s">
        <v>68</v>
      </c>
      <c r="B1071" s="8" t="s">
        <v>204</v>
      </c>
      <c r="C1071" s="61"/>
      <c r="D1071" s="10" t="s">
        <v>115</v>
      </c>
      <c r="E1071" s="3" t="s">
        <v>30</v>
      </c>
      <c r="F1071" s="42" t="s">
        <v>23</v>
      </c>
      <c r="G1071" s="22" t="s">
        <v>4</v>
      </c>
      <c r="H1071" s="37">
        <v>25.491493999999999</v>
      </c>
      <c r="I1071" s="3">
        <v>10</v>
      </c>
      <c r="J1071" s="27">
        <v>0.521547778353048</v>
      </c>
      <c r="K1071" s="27" t="str">
        <f>IF(OR(LEFT(G1071,3)="SRM", LEFT(G1071,3)="IRM", LEFT(G1071,3)="CRM"),"", IF((J1071*100/H1071)&gt;5,"x",""))</f>
        <v/>
      </c>
      <c r="L1071" s="26">
        <f>2*J1071</f>
        <v>1.043095556706096</v>
      </c>
      <c r="M1071" s="20">
        <v>17.53</v>
      </c>
      <c r="N1071" s="20">
        <v>17.78</v>
      </c>
      <c r="O1071" s="58">
        <f>IF(F1071="Repeatability","---", SQRT(L1071^2+(N1071*H1071*0.01)^2)+ABS(M1071)*0.01*H1071)</f>
        <v>9.1195282790796988</v>
      </c>
      <c r="P1071" s="6">
        <f>IF(F1071="Repeatability","---", O1071*100/H1071)</f>
        <v>35.774789343769726</v>
      </c>
      <c r="Q1071" s="31">
        <f>IF(F1071="Repeatability", "n/a",IF(E1071="MG_P_KG",6,IF(E1071="G_P_100G",2,"n/a")))</f>
        <v>6</v>
      </c>
      <c r="R1071" s="34">
        <f>IF(Q1071="n/a","-",2*(H1071*2^(1-0.5*LOG(H1071/(10^Q1071))))/100)</f>
        <v>5.0102763835529149</v>
      </c>
      <c r="S1071" s="3">
        <f>IF(F1071="Intermed. Precision","---",IF(LOG(J1071/2)&lt;0,10^(TRUNC(LOG(J1071/2))-1), 10^(TRUNC(LOG(J1071/2)))))</f>
        <v>0.1</v>
      </c>
      <c r="T1071" s="4">
        <f>2*SQRT(2)*J1071</f>
        <v>1.4751598831448749</v>
      </c>
      <c r="U1071" s="22" t="str">
        <f>IF(F1071="Repeatability",10*J1071,"---")</f>
        <v>---</v>
      </c>
      <c r="V1071" s="22" t="str">
        <f>IF(AND(U1071&gt;H1071,U1071&lt;&gt;"---"),"x","")</f>
        <v/>
      </c>
      <c r="W1071" s="52">
        <v>42101</v>
      </c>
    </row>
    <row r="1072" spans="1:23" ht="25.5" hidden="1" customHeight="1">
      <c r="A1072" s="65" t="s">
        <v>128</v>
      </c>
      <c r="B1072" s="8" t="s">
        <v>204</v>
      </c>
      <c r="C1072" s="61"/>
      <c r="D1072" s="10" t="s">
        <v>115</v>
      </c>
      <c r="E1072" s="3" t="s">
        <v>30</v>
      </c>
      <c r="F1072" s="42" t="s">
        <v>24</v>
      </c>
      <c r="G1072" s="22" t="s">
        <v>25</v>
      </c>
      <c r="H1072" s="37">
        <v>5.9937560000000003</v>
      </c>
      <c r="I1072" s="3">
        <v>10</v>
      </c>
      <c r="J1072" s="27">
        <v>0.74167822478821599</v>
      </c>
      <c r="K1072" s="27" t="str">
        <f>IF(OR(LEFT(G1072,3)="SRM", LEFT(G1072,3)="IRM", LEFT(G1072,3)="CRM"),"", IF((J1072*100/H1072)&gt;5,"x",""))</f>
        <v>x</v>
      </c>
      <c r="L1072" s="26">
        <f>2*J1072</f>
        <v>1.483356449576432</v>
      </c>
      <c r="M1072" s="20"/>
      <c r="N1072" s="20"/>
      <c r="O1072" s="58" t="str">
        <f>IF(F1072="Repeatability","---", SQRT(L1072^2+(N1072*H1072*0.01)^2)+ABS(M1072)*0.01*H1072)</f>
        <v>---</v>
      </c>
      <c r="P1072" s="6" t="str">
        <f>IF(F1072="Repeatability","---", O1072*100/H1072)</f>
        <v>---</v>
      </c>
      <c r="Q1072" s="31" t="str">
        <f>IF(F1072="Repeatability", "n/a",IF(E1072="MG_P_KG",6,IF(E1072="G_P_100G",2,"n/a")))</f>
        <v>n/a</v>
      </c>
      <c r="R1072" s="34" t="str">
        <f>IF(Q1072="n/a","-",2*(H1072*2^(1-0.5*LOG(H1072/(10^Q1072))))/100)</f>
        <v>-</v>
      </c>
      <c r="S1072" s="3">
        <f>IF(F1072="Intermed. Precision","---",IF(LOG(J1072/2)&lt;0,10^(TRUNC(LOG(J1072/2))-1), 10^(TRUNC(LOG(J1072/2)))))</f>
        <v>0.1</v>
      </c>
      <c r="T1072" s="4">
        <f>2*SQRT(2)*J1072</f>
        <v>2.0977828088245922</v>
      </c>
      <c r="U1072" s="22">
        <f>IF(F1072="Repeatability",10*J1072,"---")</f>
        <v>7.4167822478821597</v>
      </c>
      <c r="V1072" s="22" t="str">
        <f>IF(AND(U1072&gt;H1072,U1072&lt;&gt;"---"),"x","")</f>
        <v>x</v>
      </c>
      <c r="W1072" s="52">
        <v>42101</v>
      </c>
    </row>
    <row r="1073" spans="1:23" ht="25.5" customHeight="1">
      <c r="A1073" s="65" t="s">
        <v>117</v>
      </c>
      <c r="B1073" s="8" t="s">
        <v>204</v>
      </c>
      <c r="C1073" s="61"/>
      <c r="D1073" s="10" t="s">
        <v>115</v>
      </c>
      <c r="E1073" s="3" t="s">
        <v>30</v>
      </c>
      <c r="F1073" s="19" t="s">
        <v>23</v>
      </c>
      <c r="G1073" s="22" t="s">
        <v>4</v>
      </c>
      <c r="H1073" s="37">
        <v>66.119512499999999</v>
      </c>
      <c r="I1073" s="3">
        <v>8</v>
      </c>
      <c r="J1073" s="27">
        <v>1.43225807555761</v>
      </c>
      <c r="K1073" s="27" t="str">
        <f>IF(OR(LEFT(G1073,3)="SRM", LEFT(G1073,3)="IRM", LEFT(G1073,3)="CRM"),"", IF((J1073*100/H1073)&gt;5,"x",""))</f>
        <v/>
      </c>
      <c r="L1073" s="26">
        <f>2*J1073</f>
        <v>2.86451615111522</v>
      </c>
      <c r="M1073" s="20"/>
      <c r="N1073" s="20"/>
      <c r="O1073" s="58">
        <f>IF(F1073="Repeatability","---", SQRT(L1073^2+(N1073*H1073*0.01)^2)+ABS(M1073)*0.01*H1073)</f>
        <v>2.86451615111522</v>
      </c>
      <c r="P1073" s="6">
        <f>IF(F1073="Repeatability","---", O1073*100/H1073)</f>
        <v>4.3323310212174055</v>
      </c>
      <c r="Q1073" s="31">
        <f>IF(F1073="Repeatability", "n/a",IF(E1073="MG_P_KG",6,IF(E1073="G_P_100G",2,"n/a")))</f>
        <v>6</v>
      </c>
      <c r="R1073" s="34">
        <f>IF(Q1073="n/a","-",2*(H1073*2^(1-0.5*LOG(H1073/(10^Q1073))))/100)</f>
        <v>11.258815670754837</v>
      </c>
      <c r="S1073" s="3">
        <f>IF(F1073="Intermed. Precision","---",IF(LOG(J1073/2)&lt;0,10^(TRUNC(LOG(J1073/2))-1), 10^(TRUNC(LOG(J1073/2)))))</f>
        <v>0.1</v>
      </c>
      <c r="T1073" s="4">
        <f>2*SQRT(2)*J1073</f>
        <v>4.0510375905439222</v>
      </c>
      <c r="U1073" s="22" t="str">
        <f>IF(F1073="Repeatability",10*J1073,"---")</f>
        <v>---</v>
      </c>
      <c r="V1073" s="22" t="str">
        <f>IF(AND(U1073&gt;H1073,U1073&lt;&gt;"---"),"x","")</f>
        <v/>
      </c>
      <c r="W1073" s="52">
        <v>42101</v>
      </c>
    </row>
    <row r="1074" spans="1:23" ht="25.5" customHeight="1">
      <c r="A1074" s="65" t="s">
        <v>100</v>
      </c>
      <c r="B1074" s="8" t="s">
        <v>204</v>
      </c>
      <c r="C1074" s="61"/>
      <c r="D1074" s="10" t="s">
        <v>115</v>
      </c>
      <c r="E1074" s="3" t="s">
        <v>30</v>
      </c>
      <c r="F1074" s="42" t="s">
        <v>23</v>
      </c>
      <c r="G1074" s="22" t="s">
        <v>4</v>
      </c>
      <c r="H1074" s="37">
        <v>38.234768750000001</v>
      </c>
      <c r="I1074" s="3">
        <v>8</v>
      </c>
      <c r="J1074" s="27">
        <v>1.03185343389335</v>
      </c>
      <c r="K1074" s="27" t="str">
        <f>IF(OR(LEFT(G1074,3)="SRM", LEFT(G1074,3)="IRM", LEFT(G1074,3)="CRM"),"", IF((J1074*100/H1074)&gt;5,"x",""))</f>
        <v/>
      </c>
      <c r="L1074" s="26">
        <f>2*J1074</f>
        <v>2.0637068677867001</v>
      </c>
      <c r="M1074" s="20"/>
      <c r="N1074" s="20"/>
      <c r="O1074" s="58">
        <f>IF(F1074="Repeatability","---", SQRT(L1074^2+(N1074*H1074*0.01)^2)+ABS(M1074)*0.01*H1074)</f>
        <v>2.0637068677867001</v>
      </c>
      <c r="P1074" s="6">
        <f>IF(F1074="Repeatability","---", O1074*100/H1074)</f>
        <v>5.3974613558678843</v>
      </c>
      <c r="Q1074" s="31">
        <f>IF(F1074="Repeatability", "n/a",IF(E1074="MG_P_KG",6,IF(E1074="G_P_100G",2,"n/a")))</f>
        <v>6</v>
      </c>
      <c r="R1074" s="34">
        <f>IF(Q1074="n/a","-",2*(H1074*2^(1-0.5*LOG(H1074/(10^Q1074))))/100)</f>
        <v>7.0700862728076901</v>
      </c>
      <c r="S1074" s="3">
        <f>IF(F1074="Intermed. Precision","---",IF(LOG(J1074/2)&lt;0,10^(TRUNC(LOG(J1074/2))-1), 10^(TRUNC(LOG(J1074/2)))))</f>
        <v>0.1</v>
      </c>
      <c r="T1074" s="4">
        <f>2*SQRT(2)*J1074</f>
        <v>2.9185222411864511</v>
      </c>
      <c r="U1074" s="22" t="str">
        <f>IF(F1074="Repeatability",10*J1074,"---")</f>
        <v>---</v>
      </c>
      <c r="V1074" s="22" t="str">
        <f>IF(AND(U1074&gt;H1074,U1074&lt;&gt;"---"),"x","")</f>
        <v/>
      </c>
      <c r="W1074" s="52">
        <v>42101</v>
      </c>
    </row>
    <row r="1075" spans="1:23" ht="25.5" customHeight="1">
      <c r="A1075" s="65" t="s">
        <v>69</v>
      </c>
      <c r="B1075" s="8" t="s">
        <v>204</v>
      </c>
      <c r="C1075" s="61"/>
      <c r="D1075" s="10" t="s">
        <v>115</v>
      </c>
      <c r="E1075" s="3" t="s">
        <v>30</v>
      </c>
      <c r="F1075" s="42" t="s">
        <v>23</v>
      </c>
      <c r="G1075" s="22" t="s">
        <v>4</v>
      </c>
      <c r="H1075" s="37">
        <v>1.5426588750000001</v>
      </c>
      <c r="I1075" s="3">
        <v>8</v>
      </c>
      <c r="J1075" s="27">
        <v>0.19993085890439699</v>
      </c>
      <c r="K1075" s="27" t="str">
        <f>IF(OR(LEFT(G1075,3)="SRM", LEFT(G1075,3)="IRM", LEFT(G1075,3)="CRM"),"", IF((J1075*100/H1075)&gt;5,"x",""))</f>
        <v>x</v>
      </c>
      <c r="L1075" s="26">
        <f>2*J1075</f>
        <v>0.39986171780879398</v>
      </c>
      <c r="M1075" s="20">
        <v>17.53</v>
      </c>
      <c r="N1075" s="20">
        <v>17.78</v>
      </c>
      <c r="O1075" s="58">
        <f>IF(F1075="Repeatability","---", SQRT(L1075^2+(N1075*H1075*0.01)^2)+ABS(M1075)*0.01*H1075)</f>
        <v>0.75532140486656119</v>
      </c>
      <c r="P1075" s="6">
        <f>IF(F1075="Repeatability","---", O1075*100/H1075)</f>
        <v>48.962308978811734</v>
      </c>
      <c r="Q1075" s="31">
        <f>IF(F1075="Repeatability", "n/a",IF(E1075="MG_P_KG",6,IF(E1075="G_P_100G",2,"n/a")))</f>
        <v>6</v>
      </c>
      <c r="R1075" s="34">
        <f>IF(Q1075="n/a","-",2*(H1075*2^(1-0.5*LOG(H1075/(10^Q1075))))/100)</f>
        <v>0.46246879748458364</v>
      </c>
      <c r="S1075" s="3">
        <f>IF(F1075="Intermed. Precision","---",IF(LOG(J1075/2)&lt;0,10^(TRUNC(LOG(J1075/2))-1), 10^(TRUNC(LOG(J1075/2)))))</f>
        <v>0.01</v>
      </c>
      <c r="T1075" s="4">
        <f>2*SQRT(2)*J1075</f>
        <v>0.56548986439899984</v>
      </c>
      <c r="U1075" s="22" t="str">
        <f>IF(F1075="Repeatability",10*J1075,"---")</f>
        <v>---</v>
      </c>
      <c r="V1075" s="22" t="str">
        <f>IF(AND(U1075&gt;H1075,U1075&lt;&gt;"---"),"x","")</f>
        <v/>
      </c>
      <c r="W1075" s="52">
        <v>42101</v>
      </c>
    </row>
    <row r="1076" spans="1:23" ht="25.5" hidden="1" customHeight="1">
      <c r="A1076" s="65" t="s">
        <v>123</v>
      </c>
      <c r="B1076" s="8" t="s">
        <v>204</v>
      </c>
      <c r="C1076" s="61"/>
      <c r="D1076" s="10" t="s">
        <v>115</v>
      </c>
      <c r="E1076" s="3" t="s">
        <v>30</v>
      </c>
      <c r="F1076" s="19" t="s">
        <v>24</v>
      </c>
      <c r="G1076" s="22" t="s">
        <v>25</v>
      </c>
      <c r="H1076" s="37">
        <v>2.78905475</v>
      </c>
      <c r="I1076" s="3">
        <v>8</v>
      </c>
      <c r="J1076" s="27">
        <v>0.122599305492527</v>
      </c>
      <c r="K1076" s="27" t="str">
        <f>IF(OR(LEFT(G1076,3)="SRM", LEFT(G1076,3)="IRM", LEFT(G1076,3)="CRM"),"", IF((J1076*100/H1076)&gt;5,"x",""))</f>
        <v/>
      </c>
      <c r="L1076" s="26">
        <f>2*J1076</f>
        <v>0.24519861098505399</v>
      </c>
      <c r="M1076" s="20"/>
      <c r="N1076" s="20"/>
      <c r="O1076" s="58" t="str">
        <f>IF(F1076="Repeatability","---", SQRT(L1076^2+(N1076*H1076*0.01)^2)+ABS(M1076)*0.01*H1076)</f>
        <v>---</v>
      </c>
      <c r="P1076" s="6" t="str">
        <f>IF(F1076="Repeatability","---", O1076*100/H1076)</f>
        <v>---</v>
      </c>
      <c r="Q1076" s="31" t="str">
        <f>IF(F1076="Repeatability", "n/a",IF(E1076="MG_P_KG",6,IF(E1076="G_P_100G",2,"n/a")))</f>
        <v>n/a</v>
      </c>
      <c r="R1076" s="34" t="str">
        <f>IF(Q1076="n/a","-",2*(H1076*2^(1-0.5*LOG(H1076/(10^Q1076))))/100)</f>
        <v>-</v>
      </c>
      <c r="S1076" s="3">
        <f>IF(F1076="Intermed. Precision","---",IF(LOG(J1076/2)&lt;0,10^(TRUNC(LOG(J1076/2))-1), 10^(TRUNC(LOG(J1076/2)))))</f>
        <v>0.01</v>
      </c>
      <c r="T1076" s="4">
        <f>2*SQRT(2)*J1076</f>
        <v>0.34676320113010795</v>
      </c>
      <c r="U1076" s="22">
        <f>IF(F1076="Repeatability",10*J1076,"---")</f>
        <v>1.22599305492527</v>
      </c>
      <c r="V1076" s="22" t="str">
        <f>IF(AND(U1076&gt;H1076,U1076&lt;&gt;"---"),"x","")</f>
        <v/>
      </c>
      <c r="W1076" s="52">
        <v>42101</v>
      </c>
    </row>
    <row r="1077" spans="1:23" ht="25.5" hidden="1" customHeight="1">
      <c r="A1077" s="65" t="s">
        <v>117</v>
      </c>
      <c r="B1077" s="8" t="s">
        <v>204</v>
      </c>
      <c r="C1077" s="61"/>
      <c r="D1077" s="10" t="s">
        <v>115</v>
      </c>
      <c r="E1077" s="3" t="s">
        <v>30</v>
      </c>
      <c r="F1077" s="19" t="s">
        <v>24</v>
      </c>
      <c r="G1077" s="22" t="s">
        <v>25</v>
      </c>
      <c r="H1077" s="37">
        <v>56.261780000000002</v>
      </c>
      <c r="I1077" s="3">
        <v>7</v>
      </c>
      <c r="J1077" s="27">
        <v>0.32827017053683799</v>
      </c>
      <c r="K1077" s="27" t="str">
        <f>IF(OR(LEFT(G1077,3)="SRM", LEFT(G1077,3)="IRM", LEFT(G1077,3)="CRM"),"", IF((J1077*100/H1077)&gt;5,"x",""))</f>
        <v/>
      </c>
      <c r="L1077" s="26">
        <f>2*J1077</f>
        <v>0.65654034107367598</v>
      </c>
      <c r="M1077" s="20"/>
      <c r="N1077" s="20"/>
      <c r="O1077" s="58" t="str">
        <f>IF(F1077="Repeatability","---", SQRT(L1077^2+(N1077*H1077*0.01)^2)+ABS(M1077)*0.01*H1077)</f>
        <v>---</v>
      </c>
      <c r="P1077" s="6" t="str">
        <f>IF(F1077="Repeatability","---", O1077*100/H1077)</f>
        <v>---</v>
      </c>
      <c r="Q1077" s="31" t="str">
        <f>IF(F1077="Repeatability", "n/a",IF(E1077="MG_P_KG",6,IF(E1077="G_P_100G",2,"n/a")))</f>
        <v>n/a</v>
      </c>
      <c r="R1077" s="34" t="str">
        <f>IF(Q1077="n/a","-",2*(H1077*2^(1-0.5*LOG(H1077/(10^Q1077))))/100)</f>
        <v>-</v>
      </c>
      <c r="S1077" s="3">
        <f>IF(F1077="Intermed. Precision","---",IF(LOG(J1077/2)&lt;0,10^(TRUNC(LOG(J1077/2))-1), 10^(TRUNC(LOG(J1077/2)))))</f>
        <v>0.1</v>
      </c>
      <c r="T1077" s="4">
        <f>2*SQRT(2)*J1077</f>
        <v>0.92848825459145023</v>
      </c>
      <c r="U1077" s="22">
        <f>IF(F1077="Repeatability",10*J1077,"---")</f>
        <v>3.28270170536838</v>
      </c>
      <c r="V1077" s="22" t="str">
        <f>IF(AND(U1077&gt;H1077,U1077&lt;&gt;"---"),"x","")</f>
        <v/>
      </c>
      <c r="W1077" s="52">
        <v>42101</v>
      </c>
    </row>
    <row r="1078" spans="1:23" ht="25.5" hidden="1" customHeight="1">
      <c r="A1078" s="65" t="s">
        <v>99</v>
      </c>
      <c r="B1078" s="8" t="s">
        <v>204</v>
      </c>
      <c r="C1078" s="61"/>
      <c r="D1078" s="10" t="s">
        <v>115</v>
      </c>
      <c r="E1078" s="3" t="s">
        <v>30</v>
      </c>
      <c r="F1078" s="42" t="s">
        <v>24</v>
      </c>
      <c r="G1078" s="22" t="s">
        <v>25</v>
      </c>
      <c r="H1078" s="37">
        <v>125.00064285714301</v>
      </c>
      <c r="I1078" s="3">
        <v>7</v>
      </c>
      <c r="J1078" s="27">
        <v>1.3990349436563101</v>
      </c>
      <c r="K1078" s="27" t="str">
        <f>IF(OR(LEFT(G1078,3)="SRM", LEFT(G1078,3)="IRM", LEFT(G1078,3)="CRM"),"", IF((J1078*100/H1078)&gt;5,"x",""))</f>
        <v/>
      </c>
      <c r="L1078" s="26">
        <f>2*J1078</f>
        <v>2.7980698873126202</v>
      </c>
      <c r="M1078" s="20"/>
      <c r="N1078" s="20"/>
      <c r="O1078" s="58" t="str">
        <f>IF(F1078="Repeatability","---", SQRT(L1078^2+(N1078*H1078*0.01)^2)+ABS(M1078)*0.01*H1078)</f>
        <v>---</v>
      </c>
      <c r="P1078" s="6" t="str">
        <f>IF(F1078="Repeatability","---", O1078*100/H1078)</f>
        <v>---</v>
      </c>
      <c r="Q1078" s="31" t="str">
        <f>IF(F1078="Repeatability", "n/a",IF(E1078="MG_P_KG",6,IF(E1078="G_P_100G",2,"n/a")))</f>
        <v>n/a</v>
      </c>
      <c r="R1078" s="34" t="str">
        <f>IF(Q1078="n/a","-",2*(H1078*2^(1-0.5*LOG(H1078/(10^Q1078))))/100)</f>
        <v>-</v>
      </c>
      <c r="S1078" s="3">
        <f>IF(F1078="Intermed. Precision","---",IF(LOG(J1078/2)&lt;0,10^(TRUNC(LOG(J1078/2))-1), 10^(TRUNC(LOG(J1078/2)))))</f>
        <v>0.1</v>
      </c>
      <c r="T1078" s="4">
        <f>2*SQRT(2)*J1078</f>
        <v>3.9570683831052653</v>
      </c>
      <c r="U1078" s="22">
        <f>IF(F1078="Repeatability",10*J1078,"---")</f>
        <v>13.9903494365631</v>
      </c>
      <c r="V1078" s="22" t="str">
        <f>IF(AND(U1078&gt;H1078,U1078&lt;&gt;"---"),"x","")</f>
        <v/>
      </c>
      <c r="W1078" s="52">
        <v>42101</v>
      </c>
    </row>
    <row r="1079" spans="1:23" ht="25.5" hidden="1" customHeight="1">
      <c r="A1079" s="65" t="s">
        <v>52</v>
      </c>
      <c r="B1079" s="8" t="s">
        <v>205</v>
      </c>
      <c r="C1079" s="61"/>
      <c r="D1079" s="10" t="s">
        <v>115</v>
      </c>
      <c r="E1079" s="3" t="s">
        <v>30</v>
      </c>
      <c r="F1079" s="42" t="s">
        <v>24</v>
      </c>
      <c r="G1079" s="22" t="s">
        <v>25</v>
      </c>
      <c r="H1079" s="37">
        <v>2954.5611614862401</v>
      </c>
      <c r="I1079" s="3">
        <v>1635</v>
      </c>
      <c r="J1079" s="27">
        <v>135.08991999865901</v>
      </c>
      <c r="K1079" s="27" t="str">
        <f>IF(OR(LEFT(G1079,3)="SRM", LEFT(G1079,3)="IRM", LEFT(G1079,3)="CRM"),"", IF((J1079*100/H1079)&gt;5,"x",""))</f>
        <v/>
      </c>
      <c r="L1079" s="26">
        <f>2*J1079</f>
        <v>270.17983999731803</v>
      </c>
      <c r="M1079" s="20"/>
      <c r="N1079" s="20"/>
      <c r="O1079" s="58" t="str">
        <f>IF(F1079="Repeatability","---", SQRT(L1079^2+(N1079*H1079*0.01)^2)+ABS(M1079)*0.01*H1079)</f>
        <v>---</v>
      </c>
      <c r="P1079" s="6" t="str">
        <f>IF(F1079="Repeatability","---", O1079*100/H1079)</f>
        <v>---</v>
      </c>
      <c r="Q1079" s="31" t="str">
        <f>IF(F1079="Repeatability", "n/a",IF(E1079="MG_P_KG",6,IF(E1079="G_P_100G",2,"n/a")))</f>
        <v>n/a</v>
      </c>
      <c r="R1079" s="34" t="str">
        <f>IF(Q1079="n/a","-",2*(H1079*2^(1-0.5*LOG(H1079/(10^Q1079))))/100)</f>
        <v>-</v>
      </c>
      <c r="S1079" s="3">
        <f>IF(F1079="Intermed. Precision","---",IF(LOG(J1079/2)&lt;0,10^(TRUNC(LOG(J1079/2))-1), 10^(TRUNC(LOG(J1079/2)))))</f>
        <v>10</v>
      </c>
      <c r="T1079" s="4">
        <f>2*SQRT(2)*J1079</f>
        <v>382.09199400399996</v>
      </c>
      <c r="U1079" s="22">
        <f>IF(F1079="Repeatability",10*J1079,"---")</f>
        <v>1350.8991999865902</v>
      </c>
      <c r="V1079" s="22" t="str">
        <f>IF(AND(U1079&gt;H1079,U1079&lt;&gt;"---"),"x","")</f>
        <v/>
      </c>
      <c r="W1079" s="52">
        <v>42101</v>
      </c>
    </row>
    <row r="1080" spans="1:23" ht="25.5" customHeight="1">
      <c r="A1080" s="65" t="s">
        <v>26</v>
      </c>
      <c r="B1080" s="8" t="s">
        <v>205</v>
      </c>
      <c r="C1080" s="61"/>
      <c r="D1080" s="10" t="s">
        <v>115</v>
      </c>
      <c r="E1080" s="3" t="s">
        <v>30</v>
      </c>
      <c r="F1080" s="19" t="s">
        <v>23</v>
      </c>
      <c r="G1080" s="22" t="s">
        <v>124</v>
      </c>
      <c r="H1080" s="37">
        <v>607.39355892187496</v>
      </c>
      <c r="I1080" s="3">
        <v>640</v>
      </c>
      <c r="J1080" s="27">
        <v>18.0699139646023</v>
      </c>
      <c r="K1080" s="27" t="str">
        <f>IF(OR(LEFT(G1080,3)="SRM", LEFT(G1080,3)="IRM", LEFT(G1080,3)="CRM"),"", IF((J1080*100/H1080)&gt;5,"x",""))</f>
        <v/>
      </c>
      <c r="L1080" s="26">
        <f>2*J1080</f>
        <v>36.1398279292046</v>
      </c>
      <c r="M1080" s="20">
        <v>2.35</v>
      </c>
      <c r="N1080" s="20">
        <v>2.69</v>
      </c>
      <c r="O1080" s="58">
        <f>IF(F1080="Repeatability","---", SQRT(L1080^2+(N1080*H1080*0.01)^2)+ABS(M1080)*0.01*H1080)</f>
        <v>53.935397396303109</v>
      </c>
      <c r="P1080" s="6">
        <f>IF(F1080="Repeatability","---", O1080*100/H1080)</f>
        <v>8.8798105617120093</v>
      </c>
      <c r="Q1080" s="31">
        <f>IF(F1080="Repeatability", "n/a",IF(E1080="MG_P_KG",6,IF(E1080="G_P_100G",2,"n/a")))</f>
        <v>6</v>
      </c>
      <c r="R1080" s="34">
        <f>IF(Q1080="n/a","-",2*(H1080*2^(1-0.5*LOG(H1080/(10^Q1080))))/100)</f>
        <v>74.074060520075733</v>
      </c>
      <c r="S1080" s="3">
        <f>IF(F1080="Intermed. Precision","---",IF(LOG(J1080/2)&lt;0,10^(TRUNC(LOG(J1080/2))-1), 10^(TRUNC(LOG(J1080/2)))))</f>
        <v>1</v>
      </c>
      <c r="T1080" s="4">
        <f>2*SQRT(2)*J1080</f>
        <v>51.109434799311117</v>
      </c>
      <c r="U1080" s="22" t="str">
        <f>IF(F1080="Repeatability",10*J1080,"---")</f>
        <v>---</v>
      </c>
      <c r="V1080" s="22" t="str">
        <f>IF(AND(U1080&gt;H1080,U1080&lt;&gt;"---"),"x","")</f>
        <v/>
      </c>
      <c r="W1080" s="52">
        <v>42101</v>
      </c>
    </row>
    <row r="1081" spans="1:23" ht="25.5" customHeight="1">
      <c r="A1081" s="65" t="s">
        <v>26</v>
      </c>
      <c r="B1081" s="8" t="s">
        <v>205</v>
      </c>
      <c r="C1081" s="61"/>
      <c r="D1081" s="10" t="s">
        <v>115</v>
      </c>
      <c r="E1081" s="3" t="s">
        <v>30</v>
      </c>
      <c r="F1081" s="42" t="s">
        <v>23</v>
      </c>
      <c r="G1081" s="22" t="s">
        <v>126</v>
      </c>
      <c r="H1081" s="37">
        <v>549.89189864864898</v>
      </c>
      <c r="I1081" s="3">
        <v>592</v>
      </c>
      <c r="J1081" s="27">
        <v>14.818211142435199</v>
      </c>
      <c r="K1081" s="27" t="str">
        <f>IF(OR(LEFT(G1081,3)="SRM", LEFT(G1081,3)="IRM", LEFT(G1081,3)="CRM"),"", IF((J1081*100/H1081)&gt;5,"x",""))</f>
        <v/>
      </c>
      <c r="L1081" s="26">
        <f>2*J1081</f>
        <v>29.636422284870399</v>
      </c>
      <c r="M1081" s="20">
        <v>2.35</v>
      </c>
      <c r="N1081" s="20">
        <v>2.69</v>
      </c>
      <c r="O1081" s="58">
        <f>IF(F1081="Repeatability","---", SQRT(L1081^2+(N1081*H1081*0.01)^2)+ABS(M1081)*0.01*H1081)</f>
        <v>46.045314473500852</v>
      </c>
      <c r="P1081" s="6">
        <f>IF(F1081="Repeatability","---", O1081*100/H1081)</f>
        <v>8.3735211569140251</v>
      </c>
      <c r="Q1081" s="31">
        <f>IF(F1081="Repeatability", "n/a",IF(E1081="MG_P_KG",6,IF(E1081="G_P_100G",2,"n/a")))</f>
        <v>6</v>
      </c>
      <c r="R1081" s="34">
        <f>IF(Q1081="n/a","-",2*(H1081*2^(1-0.5*LOG(H1081/(10^Q1081))))/100)</f>
        <v>68.072933246976888</v>
      </c>
      <c r="S1081" s="3">
        <f>IF(F1081="Intermed. Precision","---",IF(LOG(J1081/2)&lt;0,10^(TRUNC(LOG(J1081/2))-1), 10^(TRUNC(LOG(J1081/2)))))</f>
        <v>1</v>
      </c>
      <c r="T1081" s="4">
        <f>2*SQRT(2)*J1081</f>
        <v>41.912230335479954</v>
      </c>
      <c r="U1081" s="22" t="str">
        <f>IF(F1081="Repeatability",10*J1081,"---")</f>
        <v>---</v>
      </c>
      <c r="V1081" s="22" t="str">
        <f>IF(AND(U1081&gt;H1081,U1081&lt;&gt;"---"),"x","")</f>
        <v/>
      </c>
      <c r="W1081" s="52">
        <v>42101</v>
      </c>
    </row>
    <row r="1082" spans="1:23" ht="25.5" hidden="1" customHeight="1">
      <c r="A1082" s="65" t="s">
        <v>67</v>
      </c>
      <c r="B1082" s="8" t="s">
        <v>205</v>
      </c>
      <c r="C1082" s="61"/>
      <c r="D1082" s="10" t="s">
        <v>115</v>
      </c>
      <c r="E1082" s="3" t="s">
        <v>30</v>
      </c>
      <c r="F1082" s="42" t="s">
        <v>24</v>
      </c>
      <c r="G1082" s="22" t="s">
        <v>25</v>
      </c>
      <c r="H1082" s="37">
        <v>538.82374660633502</v>
      </c>
      <c r="I1082" s="3">
        <v>442</v>
      </c>
      <c r="J1082" s="27">
        <v>3.4056914707695398</v>
      </c>
      <c r="K1082" s="27" t="str">
        <f>IF(OR(LEFT(G1082,3)="SRM", LEFT(G1082,3)="IRM", LEFT(G1082,3)="CRM"),"", IF((J1082*100/H1082)&gt;5,"x",""))</f>
        <v/>
      </c>
      <c r="L1082" s="26">
        <f>2*J1082</f>
        <v>6.8113829415390796</v>
      </c>
      <c r="M1082" s="20"/>
      <c r="N1082" s="20"/>
      <c r="O1082" s="58" t="str">
        <f>IF(F1082="Repeatability","---", SQRT(L1082^2+(N1082*H1082*0.01)^2)+ABS(M1082)*0.01*H1082)</f>
        <v>---</v>
      </c>
      <c r="P1082" s="6" t="str">
        <f>IF(F1082="Repeatability","---", O1082*100/H1082)</f>
        <v>---</v>
      </c>
      <c r="Q1082" s="31" t="str">
        <f>IF(F1082="Repeatability", "n/a",IF(E1082="MG_P_KG",6,IF(E1082="G_P_100G",2,"n/a")))</f>
        <v>n/a</v>
      </c>
      <c r="R1082" s="34" t="str">
        <f>IF(Q1082="n/a","-",2*(H1082*2^(1-0.5*LOG(H1082/(10^Q1082))))/100)</f>
        <v>-</v>
      </c>
      <c r="S1082" s="3">
        <f>IF(F1082="Intermed. Precision","---",IF(LOG(J1082/2)&lt;0,10^(TRUNC(LOG(J1082/2))-1), 10^(TRUNC(LOG(J1082/2)))))</f>
        <v>1</v>
      </c>
      <c r="T1082" s="4">
        <f>2*SQRT(2)*J1082</f>
        <v>9.6327501344413129</v>
      </c>
      <c r="U1082" s="22">
        <f>IF(F1082="Repeatability",10*J1082,"---")</f>
        <v>34.056914707695398</v>
      </c>
      <c r="V1082" s="22" t="str">
        <f>IF(AND(U1082&gt;H1082,U1082&lt;&gt;"---"),"x","")</f>
        <v/>
      </c>
      <c r="W1082" s="52">
        <v>42101</v>
      </c>
    </row>
    <row r="1083" spans="1:23" ht="25.5" customHeight="1">
      <c r="A1083" s="65" t="s">
        <v>52</v>
      </c>
      <c r="B1083" s="8" t="s">
        <v>205</v>
      </c>
      <c r="C1083" s="61"/>
      <c r="D1083" s="10" t="s">
        <v>115</v>
      </c>
      <c r="E1083" s="3" t="s">
        <v>30</v>
      </c>
      <c r="F1083" s="42" t="s">
        <v>23</v>
      </c>
      <c r="G1083" s="22" t="s">
        <v>4</v>
      </c>
      <c r="H1083" s="37">
        <v>3174.48913461538</v>
      </c>
      <c r="I1083" s="3">
        <v>208</v>
      </c>
      <c r="J1083" s="27">
        <v>147.39390381578301</v>
      </c>
      <c r="K1083" s="27" t="str">
        <f>IF(OR(LEFT(G1083,3)="SRM", LEFT(G1083,3)="IRM", LEFT(G1083,3)="CRM"),"", IF((J1083*100/H1083)&gt;5,"x",""))</f>
        <v/>
      </c>
      <c r="L1083" s="26">
        <f>2*J1083</f>
        <v>294.78780763156601</v>
      </c>
      <c r="M1083" s="20">
        <v>2.35</v>
      </c>
      <c r="N1083" s="20">
        <v>2.69</v>
      </c>
      <c r="O1083" s="58">
        <f>IF(F1083="Repeatability","---", SQRT(L1083^2+(N1083*H1083*0.01)^2)+ABS(M1083)*0.01*H1083)</f>
        <v>381.50755777209088</v>
      </c>
      <c r="P1083" s="6">
        <f>IF(F1083="Repeatability","---", O1083*100/H1083)</f>
        <v>12.017919784699915</v>
      </c>
      <c r="Q1083" s="31">
        <f>IF(F1083="Repeatability", "n/a",IF(E1083="MG_P_KG",6,IF(E1083="G_P_100G",2,"n/a")))</f>
        <v>6</v>
      </c>
      <c r="R1083" s="34">
        <f>IF(Q1083="n/a","-",2*(H1083*2^(1-0.5*LOG(H1083/(10^Q1083))))/100)</f>
        <v>301.83485687760208</v>
      </c>
      <c r="S1083" s="3">
        <f>IF(F1083="Intermed. Precision","---",IF(LOG(J1083/2)&lt;0,10^(TRUNC(LOG(J1083/2))-1), 10^(TRUNC(LOG(J1083/2)))))</f>
        <v>10</v>
      </c>
      <c r="T1083" s="4">
        <f>2*SQRT(2)*J1083</f>
        <v>416.89291557479163</v>
      </c>
      <c r="U1083" s="22" t="str">
        <f>IF(F1083="Repeatability",10*J1083,"---")</f>
        <v>---</v>
      </c>
      <c r="V1083" s="22" t="str">
        <f>IF(AND(U1083&gt;H1083,U1083&lt;&gt;"---"),"x","")</f>
        <v/>
      </c>
      <c r="W1083" s="52">
        <v>42101</v>
      </c>
    </row>
    <row r="1084" spans="1:23" ht="25.5" hidden="1" customHeight="1">
      <c r="A1084" s="65" t="s">
        <v>82</v>
      </c>
      <c r="B1084" s="8" t="s">
        <v>205</v>
      </c>
      <c r="C1084" s="61"/>
      <c r="D1084" s="10" t="s">
        <v>115</v>
      </c>
      <c r="E1084" s="3" t="s">
        <v>30</v>
      </c>
      <c r="F1084" s="19" t="s">
        <v>24</v>
      </c>
      <c r="G1084" s="22" t="s">
        <v>25</v>
      </c>
      <c r="H1084" s="37">
        <v>1011.2873038674001</v>
      </c>
      <c r="I1084" s="3">
        <v>181</v>
      </c>
      <c r="J1084" s="27">
        <v>7.5350612885063502</v>
      </c>
      <c r="K1084" s="27" t="str">
        <f>IF(OR(LEFT(G1084,3)="SRM", LEFT(G1084,3)="IRM", LEFT(G1084,3)="CRM"),"", IF((J1084*100/H1084)&gt;5,"x",""))</f>
        <v/>
      </c>
      <c r="L1084" s="26">
        <f>2*J1084</f>
        <v>15.0701225770127</v>
      </c>
      <c r="M1084" s="20"/>
      <c r="N1084" s="20"/>
      <c r="O1084" s="58" t="str">
        <f>IF(F1084="Repeatability","---", SQRT(L1084^2+(N1084*H1084*0.01)^2)+ABS(M1084)*0.01*H1084)</f>
        <v>---</v>
      </c>
      <c r="P1084" s="6" t="str">
        <f>IF(F1084="Repeatability","---", O1084*100/H1084)</f>
        <v>---</v>
      </c>
      <c r="Q1084" s="31" t="str">
        <f>IF(F1084="Repeatability", "n/a",IF(E1084="MG_P_KG",6,IF(E1084="G_P_100G",2,"n/a")))</f>
        <v>n/a</v>
      </c>
      <c r="R1084" s="34" t="str">
        <f>IF(Q1084="n/a","-",2*(H1084*2^(1-0.5*LOG(H1084/(10^Q1084))))/100)</f>
        <v>-</v>
      </c>
      <c r="S1084" s="3">
        <f>IF(F1084="Intermed. Precision","---",IF(LOG(J1084/2)&lt;0,10^(TRUNC(LOG(J1084/2))-1), 10^(TRUNC(LOG(J1084/2)))))</f>
        <v>1</v>
      </c>
      <c r="T1084" s="4">
        <f>2*SQRT(2)*J1084</f>
        <v>21.31237173503634</v>
      </c>
      <c r="U1084" s="22">
        <f>IF(F1084="Repeatability",10*J1084,"---")</f>
        <v>75.350612885063498</v>
      </c>
      <c r="V1084" s="22" t="str">
        <f>IF(AND(U1084&gt;H1084,U1084&lt;&gt;"---"),"x","")</f>
        <v/>
      </c>
      <c r="W1084" s="52">
        <v>42101</v>
      </c>
    </row>
    <row r="1085" spans="1:23" ht="25.5" hidden="1" customHeight="1">
      <c r="A1085" s="65" t="s">
        <v>119</v>
      </c>
      <c r="B1085" s="8" t="s">
        <v>205</v>
      </c>
      <c r="C1085" s="61"/>
      <c r="D1085" s="10" t="s">
        <v>115</v>
      </c>
      <c r="E1085" s="3" t="s">
        <v>30</v>
      </c>
      <c r="F1085" s="19" t="s">
        <v>24</v>
      </c>
      <c r="G1085" s="22" t="s">
        <v>25</v>
      </c>
      <c r="H1085" s="37">
        <v>1218.3286127167601</v>
      </c>
      <c r="I1085" s="3">
        <v>173</v>
      </c>
      <c r="J1085" s="27">
        <v>18.426486818622799</v>
      </c>
      <c r="K1085" s="27" t="str">
        <f>IF(OR(LEFT(G1085,3)="SRM", LEFT(G1085,3)="IRM", LEFT(G1085,3)="CRM"),"", IF((J1085*100/H1085)&gt;5,"x",""))</f>
        <v/>
      </c>
      <c r="L1085" s="26">
        <f>2*J1085</f>
        <v>36.852973637245597</v>
      </c>
      <c r="M1085" s="20"/>
      <c r="N1085" s="20"/>
      <c r="O1085" s="58" t="str">
        <f>IF(F1085="Repeatability","---", SQRT(L1085^2+(N1085*H1085*0.01)^2)+ABS(M1085)*0.01*H1085)</f>
        <v>---</v>
      </c>
      <c r="P1085" s="6" t="str">
        <f>IF(F1085="Repeatability","---", O1085*100/H1085)</f>
        <v>---</v>
      </c>
      <c r="Q1085" s="31" t="str">
        <f>IF(F1085="Repeatability", "n/a",IF(E1085="MG_P_KG",6,IF(E1085="G_P_100G",2,"n/a")))</f>
        <v>n/a</v>
      </c>
      <c r="R1085" s="34" t="str">
        <f>IF(Q1085="n/a","-",2*(H1085*2^(1-0.5*LOG(H1085/(10^Q1085))))/100)</f>
        <v>-</v>
      </c>
      <c r="S1085" s="3">
        <f>IF(F1085="Intermed. Precision","---",IF(LOG(J1085/2)&lt;0,10^(TRUNC(LOG(J1085/2))-1), 10^(TRUNC(LOG(J1085/2)))))</f>
        <v>1</v>
      </c>
      <c r="T1085" s="4">
        <f>2*SQRT(2)*J1085</f>
        <v>52.117975131570859</v>
      </c>
      <c r="U1085" s="22">
        <f>IF(F1085="Repeatability",10*J1085,"---")</f>
        <v>184.264868186228</v>
      </c>
      <c r="V1085" s="22" t="str">
        <f>IF(AND(U1085&gt;H1085,U1085&lt;&gt;"---"),"x","")</f>
        <v/>
      </c>
      <c r="W1085" s="52">
        <v>42101</v>
      </c>
    </row>
    <row r="1086" spans="1:23" ht="25.5" customHeight="1">
      <c r="A1086" s="65" t="s">
        <v>67</v>
      </c>
      <c r="B1086" s="8" t="s">
        <v>205</v>
      </c>
      <c r="C1086" s="61"/>
      <c r="D1086" s="10" t="s">
        <v>115</v>
      </c>
      <c r="E1086" s="3" t="s">
        <v>30</v>
      </c>
      <c r="F1086" s="19" t="s">
        <v>23</v>
      </c>
      <c r="G1086" s="22" t="s">
        <v>4</v>
      </c>
      <c r="H1086" s="37">
        <v>620.52050790322596</v>
      </c>
      <c r="I1086" s="3">
        <v>124</v>
      </c>
      <c r="J1086" s="27">
        <v>19.6407728168228</v>
      </c>
      <c r="K1086" s="27" t="str">
        <f>IF(OR(LEFT(G1086,3)="SRM", LEFT(G1086,3)="IRM", LEFT(G1086,3)="CRM"),"", IF((J1086*100/H1086)&gt;5,"x",""))</f>
        <v/>
      </c>
      <c r="L1086" s="26">
        <f>2*J1086</f>
        <v>39.281545633645599</v>
      </c>
      <c r="M1086" s="20">
        <v>2.35</v>
      </c>
      <c r="N1086" s="20">
        <v>2.69</v>
      </c>
      <c r="O1086" s="58">
        <f>IF(F1086="Repeatability","---", SQRT(L1086^2+(N1086*H1086*0.01)^2)+ABS(M1086)*0.01*H1086)</f>
        <v>57.263173196109413</v>
      </c>
      <c r="P1086" s="6">
        <f>IF(F1086="Repeatability","---", O1086*100/H1086)</f>
        <v>9.2282482958709817</v>
      </c>
      <c r="Q1086" s="31">
        <f>IF(F1086="Repeatability", "n/a",IF(E1086="MG_P_KG",6,IF(E1086="G_P_100G",2,"n/a")))</f>
        <v>6</v>
      </c>
      <c r="R1086" s="34">
        <f>IF(Q1086="n/a","-",2*(H1086*2^(1-0.5*LOG(H1086/(10^Q1086))))/100)</f>
        <v>75.431793421034001</v>
      </c>
      <c r="S1086" s="3">
        <f>IF(F1086="Intermed. Precision","---",IF(LOG(J1086/2)&lt;0,10^(TRUNC(LOG(J1086/2))-1), 10^(TRUNC(LOG(J1086/2)))))</f>
        <v>1</v>
      </c>
      <c r="T1086" s="4">
        <f>2*SQRT(2)*J1086</f>
        <v>55.552494586079241</v>
      </c>
      <c r="U1086" s="22" t="str">
        <f>IF(F1086="Repeatability",10*J1086,"---")</f>
        <v>---</v>
      </c>
      <c r="V1086" s="22" t="str">
        <f>IF(AND(U1086&gt;H1086,U1086&lt;&gt;"---"),"x","")</f>
        <v/>
      </c>
      <c r="W1086" s="52">
        <v>42101</v>
      </c>
    </row>
    <row r="1087" spans="1:23" ht="25.5" hidden="1" customHeight="1">
      <c r="A1087" s="65" t="s">
        <v>81</v>
      </c>
      <c r="B1087" s="8" t="s">
        <v>205</v>
      </c>
      <c r="C1087" s="61"/>
      <c r="D1087" s="10" t="s">
        <v>115</v>
      </c>
      <c r="E1087" s="3" t="s">
        <v>30</v>
      </c>
      <c r="F1087" s="42" t="s">
        <v>24</v>
      </c>
      <c r="G1087" s="22" t="s">
        <v>25</v>
      </c>
      <c r="H1087" s="37">
        <v>1074.3924173912999</v>
      </c>
      <c r="I1087" s="3">
        <v>115</v>
      </c>
      <c r="J1087" s="27">
        <v>8.3170658120360592</v>
      </c>
      <c r="K1087" s="27" t="str">
        <f>IF(OR(LEFT(G1087,3)="SRM", LEFT(G1087,3)="IRM", LEFT(G1087,3)="CRM"),"", IF((J1087*100/H1087)&gt;5,"x",""))</f>
        <v/>
      </c>
      <c r="L1087" s="26">
        <f>2*J1087</f>
        <v>16.634131624072118</v>
      </c>
      <c r="M1087" s="20"/>
      <c r="N1087" s="20"/>
      <c r="O1087" s="58" t="str">
        <f>IF(F1087="Repeatability","---", SQRT(L1087^2+(N1087*H1087*0.01)^2)+ABS(M1087)*0.01*H1087)</f>
        <v>---</v>
      </c>
      <c r="P1087" s="6" t="str">
        <f>IF(F1087="Repeatability","---", O1087*100/H1087)</f>
        <v>---</v>
      </c>
      <c r="Q1087" s="31" t="str">
        <f>IF(F1087="Repeatability", "n/a",IF(E1087="MG_P_KG",6,IF(E1087="G_P_100G",2,"n/a")))</f>
        <v>n/a</v>
      </c>
      <c r="R1087" s="34" t="str">
        <f>IF(Q1087="n/a","-",2*(H1087*2^(1-0.5*LOG(H1087/(10^Q1087))))/100)</f>
        <v>-</v>
      </c>
      <c r="S1087" s="3">
        <f>IF(F1087="Intermed. Precision","---",IF(LOG(J1087/2)&lt;0,10^(TRUNC(LOG(J1087/2))-1), 10^(TRUNC(LOG(J1087/2)))))</f>
        <v>1</v>
      </c>
      <c r="T1087" s="4">
        <f>2*SQRT(2)*J1087</f>
        <v>23.524214541061991</v>
      </c>
      <c r="U1087" s="22">
        <f>IF(F1087="Repeatability",10*J1087,"---")</f>
        <v>83.170658120360599</v>
      </c>
      <c r="V1087" s="22" t="str">
        <f>IF(AND(U1087&gt;H1087,U1087&lt;&gt;"---"),"x","")</f>
        <v/>
      </c>
      <c r="W1087" s="52">
        <v>42101</v>
      </c>
    </row>
    <row r="1088" spans="1:23" ht="25.5" hidden="1" customHeight="1">
      <c r="A1088" s="65" t="s">
        <v>64</v>
      </c>
      <c r="B1088" s="8" t="s">
        <v>205</v>
      </c>
      <c r="C1088" s="61"/>
      <c r="D1088" s="10" t="s">
        <v>115</v>
      </c>
      <c r="E1088" s="3" t="s">
        <v>30</v>
      </c>
      <c r="F1088" s="42" t="s">
        <v>24</v>
      </c>
      <c r="G1088" s="22" t="s">
        <v>25</v>
      </c>
      <c r="H1088" s="37">
        <v>986.29057777777803</v>
      </c>
      <c r="I1088" s="3">
        <v>90</v>
      </c>
      <c r="J1088" s="27">
        <v>6.5346188435686399</v>
      </c>
      <c r="K1088" s="27" t="str">
        <f>IF(OR(LEFT(G1088,3)="SRM", LEFT(G1088,3)="IRM", LEFT(G1088,3)="CRM"),"", IF((J1088*100/H1088)&gt;5,"x",""))</f>
        <v/>
      </c>
      <c r="L1088" s="26">
        <f>2*J1088</f>
        <v>13.06923768713728</v>
      </c>
      <c r="M1088" s="20"/>
      <c r="N1088" s="20"/>
      <c r="O1088" s="58" t="str">
        <f>IF(F1088="Repeatability","---", SQRT(L1088^2+(N1088*H1088*0.01)^2)+ABS(M1088)*0.01*H1088)</f>
        <v>---</v>
      </c>
      <c r="P1088" s="6" t="str">
        <f>IF(F1088="Repeatability","---", O1088*100/H1088)</f>
        <v>---</v>
      </c>
      <c r="Q1088" s="31" t="str">
        <f>IF(F1088="Repeatability", "n/a",IF(E1088="MG_P_KG",6,IF(E1088="G_P_100G",2,"n/a")))</f>
        <v>n/a</v>
      </c>
      <c r="R1088" s="34" t="str">
        <f>IF(Q1088="n/a","-",2*(H1088*2^(1-0.5*LOG(H1088/(10^Q1088))))/100)</f>
        <v>-</v>
      </c>
      <c r="S1088" s="3">
        <f>IF(F1088="Intermed. Precision","---",IF(LOG(J1088/2)&lt;0,10^(TRUNC(LOG(J1088/2))-1), 10^(TRUNC(LOG(J1088/2)))))</f>
        <v>1</v>
      </c>
      <c r="T1088" s="4">
        <f>2*SQRT(2)*J1088</f>
        <v>18.482693187027124</v>
      </c>
      <c r="U1088" s="22">
        <f>IF(F1088="Repeatability",10*J1088,"---")</f>
        <v>65.3461884356864</v>
      </c>
      <c r="V1088" s="22" t="str">
        <f>IF(AND(U1088&gt;H1088,U1088&lt;&gt;"---"),"x","")</f>
        <v/>
      </c>
      <c r="W1088" s="52">
        <v>42101</v>
      </c>
    </row>
    <row r="1089" spans="1:23" ht="25.5" hidden="1" customHeight="1">
      <c r="A1089" s="65" t="s">
        <v>71</v>
      </c>
      <c r="B1089" s="8" t="s">
        <v>205</v>
      </c>
      <c r="C1089" s="61"/>
      <c r="D1089" s="10" t="s">
        <v>115</v>
      </c>
      <c r="E1089" s="3" t="s">
        <v>30</v>
      </c>
      <c r="F1089" s="19" t="s">
        <v>24</v>
      </c>
      <c r="G1089" s="22" t="s">
        <v>25</v>
      </c>
      <c r="H1089" s="37">
        <v>293.15629368421099</v>
      </c>
      <c r="I1089" s="3">
        <v>76</v>
      </c>
      <c r="J1089" s="27">
        <v>7.8686496333976201</v>
      </c>
      <c r="K1089" s="27" t="str">
        <f>IF(OR(LEFT(G1089,3)="SRM", LEFT(G1089,3)="IRM", LEFT(G1089,3)="CRM"),"", IF((J1089*100/H1089)&gt;5,"x",""))</f>
        <v/>
      </c>
      <c r="L1089" s="26">
        <f>2*J1089</f>
        <v>15.73729926679524</v>
      </c>
      <c r="M1089" s="20"/>
      <c r="N1089" s="20"/>
      <c r="O1089" s="58" t="str">
        <f>IF(F1089="Repeatability","---", SQRT(L1089^2+(N1089*H1089*0.01)^2)+ABS(M1089)*0.01*H1089)</f>
        <v>---</v>
      </c>
      <c r="P1089" s="6" t="str">
        <f>IF(F1089="Repeatability","---", O1089*100/H1089)</f>
        <v>---</v>
      </c>
      <c r="Q1089" s="31" t="str">
        <f>IF(F1089="Repeatability", "n/a",IF(E1089="MG_P_KG",6,IF(E1089="G_P_100G",2,"n/a")))</f>
        <v>n/a</v>
      </c>
      <c r="R1089" s="34" t="str">
        <f>IF(Q1089="n/a","-",2*(H1089*2^(1-0.5*LOG(H1089/(10^Q1089))))/100)</f>
        <v>-</v>
      </c>
      <c r="S1089" s="3">
        <f>IF(F1089="Intermed. Precision","---",IF(LOG(J1089/2)&lt;0,10^(TRUNC(LOG(J1089/2))-1), 10^(TRUNC(LOG(J1089/2)))))</f>
        <v>1</v>
      </c>
      <c r="T1089" s="4">
        <f>2*SQRT(2)*J1089</f>
        <v>22.255902058225995</v>
      </c>
      <c r="U1089" s="22">
        <f>IF(F1089="Repeatability",10*J1089,"---")</f>
        <v>78.686496333976208</v>
      </c>
      <c r="V1089" s="22" t="str">
        <f>IF(AND(U1089&gt;H1089,U1089&lt;&gt;"---"),"x","")</f>
        <v/>
      </c>
      <c r="W1089" s="52">
        <v>42101</v>
      </c>
    </row>
    <row r="1090" spans="1:23" ht="25.5" hidden="1" customHeight="1">
      <c r="A1090" s="65" t="s">
        <v>122</v>
      </c>
      <c r="B1090" s="8" t="s">
        <v>205</v>
      </c>
      <c r="C1090" s="61"/>
      <c r="D1090" s="10" t="s">
        <v>115</v>
      </c>
      <c r="E1090" s="3" t="s">
        <v>30</v>
      </c>
      <c r="F1090" s="42" t="s">
        <v>24</v>
      </c>
      <c r="G1090" s="22" t="s">
        <v>25</v>
      </c>
      <c r="H1090" s="37">
        <v>1.9186328358208999</v>
      </c>
      <c r="I1090" s="3">
        <v>67</v>
      </c>
      <c r="J1090" s="27">
        <v>0.129935653420648</v>
      </c>
      <c r="K1090" s="27" t="str">
        <f>IF(OR(LEFT(G1090,3)="SRM", LEFT(G1090,3)="IRM", LEFT(G1090,3)="CRM"),"", IF((J1090*100/H1090)&gt;5,"x",""))</f>
        <v>x</v>
      </c>
      <c r="L1090" s="26">
        <f>2*J1090</f>
        <v>0.259871306841296</v>
      </c>
      <c r="M1090" s="20"/>
      <c r="N1090" s="20"/>
      <c r="O1090" s="58" t="str">
        <f>IF(F1090="Repeatability","---", SQRT(L1090^2+(N1090*H1090*0.01)^2)+ABS(M1090)*0.01*H1090)</f>
        <v>---</v>
      </c>
      <c r="P1090" s="6" t="str">
        <f>IF(F1090="Repeatability","---", O1090*100/H1090)</f>
        <v>---</v>
      </c>
      <c r="Q1090" s="31" t="str">
        <f>IF(F1090="Repeatability", "n/a",IF(E1090="MG_P_KG",6,IF(E1090="G_P_100G",2,"n/a")))</f>
        <v>n/a</v>
      </c>
      <c r="R1090" s="34" t="str">
        <f>IF(Q1090="n/a","-",2*(H1090*2^(1-0.5*LOG(H1090/(10^Q1090))))/100)</f>
        <v>-</v>
      </c>
      <c r="S1090" s="3">
        <f>IF(F1090="Intermed. Precision","---",IF(LOG(J1090/2)&lt;0,10^(TRUNC(LOG(J1090/2))-1), 10^(TRUNC(LOG(J1090/2)))))</f>
        <v>0.01</v>
      </c>
      <c r="T1090" s="4">
        <f>2*SQRT(2)*J1090</f>
        <v>0.36751352660658093</v>
      </c>
      <c r="U1090" s="22">
        <f>IF(F1090="Repeatability",10*J1090,"---")</f>
        <v>1.2993565342064799</v>
      </c>
      <c r="V1090" s="22" t="str">
        <f>IF(AND(U1090&gt;H1090,U1090&lt;&gt;"---"),"x","")</f>
        <v/>
      </c>
      <c r="W1090" s="52">
        <v>42101</v>
      </c>
    </row>
    <row r="1091" spans="1:23" ht="25.5" hidden="1" customHeight="1">
      <c r="A1091" s="65" t="s">
        <v>69</v>
      </c>
      <c r="B1091" s="8" t="s">
        <v>205</v>
      </c>
      <c r="C1091" s="61"/>
      <c r="D1091" s="10" t="s">
        <v>115</v>
      </c>
      <c r="E1091" s="3" t="s">
        <v>30</v>
      </c>
      <c r="F1091" s="42" t="s">
        <v>24</v>
      </c>
      <c r="G1091" s="22" t="s">
        <v>25</v>
      </c>
      <c r="H1091" s="37">
        <v>1135.62357692308</v>
      </c>
      <c r="I1091" s="3">
        <v>52</v>
      </c>
      <c r="J1091" s="27">
        <v>12.4469704369253</v>
      </c>
      <c r="K1091" s="27" t="str">
        <f>IF(OR(LEFT(G1091,3)="SRM", LEFT(G1091,3)="IRM", LEFT(G1091,3)="CRM"),"", IF((J1091*100/H1091)&gt;5,"x",""))</f>
        <v/>
      </c>
      <c r="L1091" s="26">
        <f>2*J1091</f>
        <v>24.8939408738506</v>
      </c>
      <c r="M1091" s="20"/>
      <c r="N1091" s="20"/>
      <c r="O1091" s="58" t="str">
        <f>IF(F1091="Repeatability","---", SQRT(L1091^2+(N1091*H1091*0.01)^2)+ABS(M1091)*0.01*H1091)</f>
        <v>---</v>
      </c>
      <c r="P1091" s="6" t="str">
        <f>IF(F1091="Repeatability","---", O1091*100/H1091)</f>
        <v>---</v>
      </c>
      <c r="Q1091" s="31" t="str">
        <f>IF(F1091="Repeatability", "n/a",IF(E1091="MG_P_KG",6,IF(E1091="G_P_100G",2,"n/a")))</f>
        <v>n/a</v>
      </c>
      <c r="R1091" s="34" t="str">
        <f>IF(Q1091="n/a","-",2*(H1091*2^(1-0.5*LOG(H1091/(10^Q1091))))/100)</f>
        <v>-</v>
      </c>
      <c r="S1091" s="3">
        <f>IF(F1091="Intermed. Precision","---",IF(LOG(J1091/2)&lt;0,10^(TRUNC(LOG(J1091/2))-1), 10^(TRUNC(LOG(J1091/2)))))</f>
        <v>1</v>
      </c>
      <c r="T1091" s="4">
        <f>2*SQRT(2)*J1091</f>
        <v>35.205348804713459</v>
      </c>
      <c r="U1091" s="22">
        <f>IF(F1091="Repeatability",10*J1091,"---")</f>
        <v>124.46970436925299</v>
      </c>
      <c r="V1091" s="22" t="str">
        <f>IF(AND(U1091&gt;H1091,U1091&lt;&gt;"---"),"x","")</f>
        <v/>
      </c>
      <c r="W1091" s="52">
        <v>42101</v>
      </c>
    </row>
    <row r="1092" spans="1:23" ht="25.5" hidden="1" customHeight="1">
      <c r="A1092" s="65" t="s">
        <v>104</v>
      </c>
      <c r="B1092" s="8" t="s">
        <v>205</v>
      </c>
      <c r="C1092" s="61"/>
      <c r="D1092" s="10" t="s">
        <v>115</v>
      </c>
      <c r="E1092" s="3" t="s">
        <v>30</v>
      </c>
      <c r="F1092" s="19" t="s">
        <v>24</v>
      </c>
      <c r="G1092" s="22" t="s">
        <v>25</v>
      </c>
      <c r="H1092" s="37">
        <v>469.03239215686301</v>
      </c>
      <c r="I1092" s="3">
        <v>51</v>
      </c>
      <c r="J1092" s="27">
        <v>12.066850089320599</v>
      </c>
      <c r="K1092" s="27" t="str">
        <f>IF(OR(LEFT(G1092,3)="SRM", LEFT(G1092,3)="IRM", LEFT(G1092,3)="CRM"),"", IF((J1092*100/H1092)&gt;5,"x",""))</f>
        <v/>
      </c>
      <c r="L1092" s="26">
        <f>2*J1092</f>
        <v>24.133700178641199</v>
      </c>
      <c r="M1092" s="20"/>
      <c r="N1092" s="20"/>
      <c r="O1092" s="58" t="str">
        <f>IF(F1092="Repeatability","---", SQRT(L1092^2+(N1092*H1092*0.01)^2)+ABS(M1092)*0.01*H1092)</f>
        <v>---</v>
      </c>
      <c r="P1092" s="6" t="str">
        <f>IF(F1092="Repeatability","---", O1092*100/H1092)</f>
        <v>---</v>
      </c>
      <c r="Q1092" s="31" t="str">
        <f>IF(F1092="Repeatability", "n/a",IF(E1092="MG_P_KG",6,IF(E1092="G_P_100G",2,"n/a")))</f>
        <v>n/a</v>
      </c>
      <c r="R1092" s="34" t="str">
        <f>IF(Q1092="n/a","-",2*(H1092*2^(1-0.5*LOG(H1092/(10^Q1092))))/100)</f>
        <v>-</v>
      </c>
      <c r="S1092" s="3">
        <f>IF(F1092="Intermed. Precision","---",IF(LOG(J1092/2)&lt;0,10^(TRUNC(LOG(J1092/2))-1), 10^(TRUNC(LOG(J1092/2)))))</f>
        <v>1</v>
      </c>
      <c r="T1092" s="4">
        <f>2*SQRT(2)*J1092</f>
        <v>34.130206102880372</v>
      </c>
      <c r="U1092" s="22">
        <f>IF(F1092="Repeatability",10*J1092,"---")</f>
        <v>120.66850089320599</v>
      </c>
      <c r="V1092" s="22" t="str">
        <f>IF(AND(U1092&gt;H1092,U1092&lt;&gt;"---"),"x","")</f>
        <v/>
      </c>
      <c r="W1092" s="52">
        <v>42101</v>
      </c>
    </row>
    <row r="1093" spans="1:23" ht="25.5" customHeight="1">
      <c r="A1093" s="65" t="s">
        <v>104</v>
      </c>
      <c r="B1093" s="8" t="s">
        <v>205</v>
      </c>
      <c r="C1093" s="61"/>
      <c r="D1093" s="10" t="s">
        <v>115</v>
      </c>
      <c r="E1093" s="3" t="s">
        <v>30</v>
      </c>
      <c r="F1093" s="19" t="s">
        <v>23</v>
      </c>
      <c r="G1093" s="22" t="s">
        <v>4</v>
      </c>
      <c r="H1093" s="37">
        <v>266.34422978723399</v>
      </c>
      <c r="I1093" s="3">
        <v>47</v>
      </c>
      <c r="J1093" s="27">
        <v>10.643614304551001</v>
      </c>
      <c r="K1093" s="27" t="str">
        <f>IF(OR(LEFT(G1093,3)="SRM", LEFT(G1093,3)="IRM", LEFT(G1093,3)="CRM"),"", IF((J1093*100/H1093)&gt;5,"x",""))</f>
        <v/>
      </c>
      <c r="L1093" s="26">
        <f>2*J1093</f>
        <v>21.287228609102002</v>
      </c>
      <c r="M1093" s="20"/>
      <c r="N1093" s="20"/>
      <c r="O1093" s="58">
        <f>IF(F1093="Repeatability","---", SQRT(L1093^2+(N1093*H1093*0.01)^2)+ABS(M1093)*0.01*H1093)</f>
        <v>21.287228609102002</v>
      </c>
      <c r="P1093" s="6">
        <f>IF(F1093="Repeatability","---", O1093*100/H1093)</f>
        <v>7.9923746146507701</v>
      </c>
      <c r="Q1093" s="31">
        <f>IF(F1093="Repeatability", "n/a",IF(E1093="MG_P_KG",6,IF(E1093="G_P_100G",2,"n/a")))</f>
        <v>6</v>
      </c>
      <c r="R1093" s="34">
        <f>IF(Q1093="n/a","-",2*(H1093*2^(1-0.5*LOG(H1093/(10^Q1093))))/100)</f>
        <v>36.772882907374168</v>
      </c>
      <c r="S1093" s="3">
        <f>IF(F1093="Intermed. Precision","---",IF(LOG(J1093/2)&lt;0,10^(TRUNC(LOG(J1093/2))-1), 10^(TRUNC(LOG(J1093/2)))))</f>
        <v>1</v>
      </c>
      <c r="T1093" s="4">
        <f>2*SQRT(2)*J1093</f>
        <v>30.104687404328608</v>
      </c>
      <c r="U1093" s="22" t="str">
        <f>IF(F1093="Repeatability",10*J1093,"---")</f>
        <v>---</v>
      </c>
      <c r="V1093" s="22" t="str">
        <f>IF(AND(U1093&gt;H1093,U1093&lt;&gt;"---"),"x","")</f>
        <v/>
      </c>
      <c r="W1093" s="52">
        <v>42101</v>
      </c>
    </row>
    <row r="1094" spans="1:23" ht="25.5" customHeight="1">
      <c r="A1094" s="65" t="s">
        <v>58</v>
      </c>
      <c r="B1094" s="8" t="s">
        <v>205</v>
      </c>
      <c r="C1094" s="61"/>
      <c r="D1094" s="10" t="s">
        <v>115</v>
      </c>
      <c r="E1094" s="3" t="s">
        <v>30</v>
      </c>
      <c r="F1094" s="19" t="s">
        <v>23</v>
      </c>
      <c r="G1094" s="22" t="s">
        <v>4</v>
      </c>
      <c r="H1094" s="37">
        <v>470.66497560975603</v>
      </c>
      <c r="I1094" s="3">
        <v>41</v>
      </c>
      <c r="J1094" s="27">
        <v>34.408069671758497</v>
      </c>
      <c r="K1094" s="27" t="str">
        <f>IF(OR(LEFT(G1094,3)="SRM", LEFT(G1094,3)="IRM", LEFT(G1094,3)="CRM"),"", IF((J1094*100/H1094)&gt;5,"x",""))</f>
        <v>x</v>
      </c>
      <c r="L1094" s="26">
        <f>2*J1094</f>
        <v>68.816139343516994</v>
      </c>
      <c r="M1094" s="20"/>
      <c r="N1094" s="20"/>
      <c r="O1094" s="58">
        <f>IF(F1094="Repeatability","---", SQRT(L1094^2+(N1094*H1094*0.01)^2)+ABS(M1094)*0.01*H1094)</f>
        <v>68.816139343516994</v>
      </c>
      <c r="P1094" s="6">
        <f>IF(F1094="Repeatability","---", O1094*100/H1094)</f>
        <v>14.621045310279206</v>
      </c>
      <c r="Q1094" s="31">
        <f>IF(F1094="Repeatability", "n/a",IF(E1094="MG_P_KG",6,IF(E1094="G_P_100G",2,"n/a")))</f>
        <v>6</v>
      </c>
      <c r="R1094" s="34">
        <f>IF(Q1094="n/a","-",2*(H1094*2^(1-0.5*LOG(H1094/(10^Q1094))))/100)</f>
        <v>59.645630925937937</v>
      </c>
      <c r="S1094" s="3">
        <f>IF(F1094="Intermed. Precision","---",IF(LOG(J1094/2)&lt;0,10^(TRUNC(LOG(J1094/2))-1), 10^(TRUNC(LOG(J1094/2)))))</f>
        <v>10</v>
      </c>
      <c r="T1094" s="4">
        <f>2*SQRT(2)*J1094</f>
        <v>97.320717569758472</v>
      </c>
      <c r="U1094" s="22" t="str">
        <f>IF(F1094="Repeatability",10*J1094,"---")</f>
        <v>---</v>
      </c>
      <c r="V1094" s="22" t="str">
        <f>IF(AND(U1094&gt;H1094,U1094&lt;&gt;"---"),"x","")</f>
        <v/>
      </c>
      <c r="W1094" s="52">
        <v>42101</v>
      </c>
    </row>
    <row r="1095" spans="1:23" ht="25.5" customHeight="1">
      <c r="A1095" s="65" t="s">
        <v>82</v>
      </c>
      <c r="B1095" s="8" t="s">
        <v>205</v>
      </c>
      <c r="C1095" s="61"/>
      <c r="D1095" s="10" t="s">
        <v>115</v>
      </c>
      <c r="E1095" s="3" t="s">
        <v>30</v>
      </c>
      <c r="F1095" s="19" t="s">
        <v>23</v>
      </c>
      <c r="G1095" s="22" t="s">
        <v>4</v>
      </c>
      <c r="H1095" s="37">
        <v>1019.70718842105</v>
      </c>
      <c r="I1095" s="3">
        <v>38</v>
      </c>
      <c r="J1095" s="27">
        <v>41.883416390225499</v>
      </c>
      <c r="K1095" s="27" t="str">
        <f>IF(OR(LEFT(G1095,3)="SRM", LEFT(G1095,3)="IRM", LEFT(G1095,3)="CRM"),"", IF((J1095*100/H1095)&gt;5,"x",""))</f>
        <v/>
      </c>
      <c r="L1095" s="26">
        <f>2*J1095</f>
        <v>83.766832780450997</v>
      </c>
      <c r="M1095" s="20"/>
      <c r="N1095" s="20"/>
      <c r="O1095" s="58">
        <f>IF(F1095="Repeatability","---", SQRT(L1095^2+(N1095*H1095*0.01)^2)+ABS(M1095)*0.01*H1095)</f>
        <v>83.766832780450997</v>
      </c>
      <c r="P1095" s="6">
        <f>IF(F1095="Repeatability","---", O1095*100/H1095)</f>
        <v>8.2147928083314259</v>
      </c>
      <c r="Q1095" s="31">
        <f>IF(F1095="Repeatability", "n/a",IF(E1095="MG_P_KG",6,IF(E1095="G_P_100G",2,"n/a")))</f>
        <v>6</v>
      </c>
      <c r="R1095" s="34">
        <f>IF(Q1095="n/a","-",2*(H1095*2^(1-0.5*LOG(H1095/(10^Q1095))))/100)</f>
        <v>115.02832047298078</v>
      </c>
      <c r="S1095" s="3">
        <f>IF(F1095="Intermed. Precision","---",IF(LOG(J1095/2)&lt;0,10^(TRUNC(LOG(J1095/2))-1), 10^(TRUNC(LOG(J1095/2)))))</f>
        <v>10</v>
      </c>
      <c r="T1095" s="4">
        <f>2*SQRT(2)*J1095</f>
        <v>118.46419099515296</v>
      </c>
      <c r="U1095" s="22" t="str">
        <f>IF(F1095="Repeatability",10*J1095,"---")</f>
        <v>---</v>
      </c>
      <c r="V1095" s="22" t="str">
        <f>IF(AND(U1095&gt;H1095,U1095&lt;&gt;"---"),"x","")</f>
        <v/>
      </c>
      <c r="W1095" s="52">
        <v>42101</v>
      </c>
    </row>
    <row r="1096" spans="1:23" ht="25.5" hidden="1" customHeight="1">
      <c r="A1096" s="65" t="s">
        <v>58</v>
      </c>
      <c r="B1096" s="8" t="s">
        <v>205</v>
      </c>
      <c r="C1096" s="61"/>
      <c r="D1096" s="10" t="s">
        <v>115</v>
      </c>
      <c r="E1096" s="3" t="s">
        <v>30</v>
      </c>
      <c r="F1096" s="19" t="s">
        <v>24</v>
      </c>
      <c r="G1096" s="22" t="s">
        <v>25</v>
      </c>
      <c r="H1096" s="37">
        <v>303.76241351351399</v>
      </c>
      <c r="I1096" s="3">
        <v>37</v>
      </c>
      <c r="J1096" s="27">
        <v>7.1414272141025403</v>
      </c>
      <c r="K1096" s="27" t="str">
        <f>IF(OR(LEFT(G1096,3)="SRM", LEFT(G1096,3)="IRM", LEFT(G1096,3)="CRM"),"", IF((J1096*100/H1096)&gt;5,"x",""))</f>
        <v/>
      </c>
      <c r="L1096" s="26">
        <f>2*J1096</f>
        <v>14.282854428205081</v>
      </c>
      <c r="M1096" s="20"/>
      <c r="N1096" s="20"/>
      <c r="O1096" s="58" t="str">
        <f>IF(F1096="Repeatability","---", SQRT(L1096^2+(N1096*H1096*0.01)^2)+ABS(M1096)*0.01*H1096)</f>
        <v>---</v>
      </c>
      <c r="P1096" s="6" t="str">
        <f>IF(F1096="Repeatability","---", O1096*100/H1096)</f>
        <v>---</v>
      </c>
      <c r="Q1096" s="31" t="str">
        <f>IF(F1096="Repeatability", "n/a",IF(E1096="MG_P_KG",6,IF(E1096="G_P_100G",2,"n/a")))</f>
        <v>n/a</v>
      </c>
      <c r="R1096" s="34" t="str">
        <f>IF(Q1096="n/a","-",2*(H1096*2^(1-0.5*LOG(H1096/(10^Q1096))))/100)</f>
        <v>-</v>
      </c>
      <c r="S1096" s="3">
        <f>IF(F1096="Intermed. Precision","---",IF(LOG(J1096/2)&lt;0,10^(TRUNC(LOG(J1096/2))-1), 10^(TRUNC(LOG(J1096/2)))))</f>
        <v>1</v>
      </c>
      <c r="T1096" s="4">
        <f>2*SQRT(2)*J1096</f>
        <v>20.199006441768244</v>
      </c>
      <c r="U1096" s="22">
        <f>IF(F1096="Repeatability",10*J1096,"---")</f>
        <v>71.414272141025407</v>
      </c>
      <c r="V1096" s="22" t="str">
        <f>IF(AND(U1096&gt;H1096,U1096&lt;&gt;"---"),"x","")</f>
        <v/>
      </c>
      <c r="W1096" s="52">
        <v>42101</v>
      </c>
    </row>
    <row r="1097" spans="1:23" ht="25.5" hidden="1" customHeight="1">
      <c r="A1097" s="65" t="s">
        <v>31</v>
      </c>
      <c r="B1097" s="8" t="s">
        <v>205</v>
      </c>
      <c r="C1097" s="61"/>
      <c r="D1097" s="10" t="s">
        <v>115</v>
      </c>
      <c r="E1097" s="3" t="s">
        <v>30</v>
      </c>
      <c r="F1097" s="19" t="s">
        <v>24</v>
      </c>
      <c r="G1097" s="22" t="s">
        <v>25</v>
      </c>
      <c r="H1097" s="37">
        <v>103.17307428571399</v>
      </c>
      <c r="I1097" s="3">
        <v>35</v>
      </c>
      <c r="J1097" s="27">
        <v>0.83446173532061196</v>
      </c>
      <c r="K1097" s="27" t="str">
        <f>IF(OR(LEFT(G1097,3)="SRM", LEFT(G1097,3)="IRM", LEFT(G1097,3)="CRM"),"", IF((J1097*100/H1097)&gt;5,"x",""))</f>
        <v/>
      </c>
      <c r="L1097" s="26">
        <f>2*J1097</f>
        <v>1.6689234706412239</v>
      </c>
      <c r="M1097" s="20"/>
      <c r="N1097" s="20"/>
      <c r="O1097" s="58" t="str">
        <f>IF(F1097="Repeatability","---", SQRT(L1097^2+(N1097*H1097*0.01)^2)+ABS(M1097)*0.01*H1097)</f>
        <v>---</v>
      </c>
      <c r="P1097" s="6" t="str">
        <f>IF(F1097="Repeatability","---", O1097*100/H1097)</f>
        <v>---</v>
      </c>
      <c r="Q1097" s="31" t="str">
        <f>IF(F1097="Repeatability", "n/a",IF(E1097="MG_P_KG",6,IF(E1097="G_P_100G",2,"n/a")))</f>
        <v>n/a</v>
      </c>
      <c r="R1097" s="34" t="str">
        <f>IF(Q1097="n/a","-",2*(H1097*2^(1-0.5*LOG(H1097/(10^Q1097))))/100)</f>
        <v>-</v>
      </c>
      <c r="S1097" s="3">
        <f>IF(F1097="Intermed. Precision","---",IF(LOG(J1097/2)&lt;0,10^(TRUNC(LOG(J1097/2))-1), 10^(TRUNC(LOG(J1097/2)))))</f>
        <v>0.1</v>
      </c>
      <c r="T1097" s="4">
        <f>2*SQRT(2)*J1097</f>
        <v>2.3602142067435952</v>
      </c>
      <c r="U1097" s="22">
        <f>IF(F1097="Repeatability",10*J1097,"---")</f>
        <v>8.3446173532061199</v>
      </c>
      <c r="V1097" s="22" t="str">
        <f>IF(AND(U1097&gt;H1097,U1097&lt;&gt;"---"),"x","")</f>
        <v/>
      </c>
      <c r="W1097" s="52">
        <v>42101</v>
      </c>
    </row>
    <row r="1098" spans="1:23" ht="25.5" customHeight="1">
      <c r="A1098" s="65" t="s">
        <v>26</v>
      </c>
      <c r="B1098" s="8" t="s">
        <v>205</v>
      </c>
      <c r="C1098" s="61"/>
      <c r="D1098" s="10" t="s">
        <v>115</v>
      </c>
      <c r="E1098" s="3" t="s">
        <v>30</v>
      </c>
      <c r="F1098" s="42" t="s">
        <v>23</v>
      </c>
      <c r="G1098" s="22" t="s">
        <v>125</v>
      </c>
      <c r="H1098" s="37">
        <v>593.41154545454503</v>
      </c>
      <c r="I1098" s="3">
        <v>33</v>
      </c>
      <c r="J1098" s="27">
        <v>16.067904738738701</v>
      </c>
      <c r="K1098" s="27" t="str">
        <f>IF(OR(LEFT(G1098,3)="SRM", LEFT(G1098,3)="IRM", LEFT(G1098,3)="CRM"),"", IF((J1098*100/H1098)&gt;5,"x",""))</f>
        <v/>
      </c>
      <c r="L1098" s="26">
        <f>2*J1098</f>
        <v>32.135809477477402</v>
      </c>
      <c r="M1098" s="20">
        <v>2.35</v>
      </c>
      <c r="N1098" s="20">
        <v>2.69</v>
      </c>
      <c r="O1098" s="58">
        <f>IF(F1098="Repeatability","---", SQRT(L1098^2+(N1098*H1098*0.01)^2)+ABS(M1098)*0.01*H1098)</f>
        <v>49.827204358831189</v>
      </c>
      <c r="P1098" s="6">
        <f>IF(F1098="Repeatability","---", O1098*100/H1098)</f>
        <v>8.3967365887133578</v>
      </c>
      <c r="Q1098" s="31">
        <f>IF(F1098="Repeatability", "n/a",IF(E1098="MG_P_KG",6,IF(E1098="G_P_100G",2,"n/a")))</f>
        <v>6</v>
      </c>
      <c r="R1098" s="34">
        <f>IF(Q1098="n/a","-",2*(H1098*2^(1-0.5*LOG(H1098/(10^Q1098))))/100)</f>
        <v>72.623019004057156</v>
      </c>
      <c r="S1098" s="3">
        <f>IF(F1098="Intermed. Precision","---",IF(LOG(J1098/2)&lt;0,10^(TRUNC(LOG(J1098/2))-1), 10^(TRUNC(LOG(J1098/2)))))</f>
        <v>1</v>
      </c>
      <c r="T1098" s="4">
        <f>2*SQRT(2)*J1098</f>
        <v>45.446897600886388</v>
      </c>
      <c r="U1098" s="22" t="str">
        <f>IF(F1098="Repeatability",10*J1098,"---")</f>
        <v>---</v>
      </c>
      <c r="V1098" s="22" t="str">
        <f>IF(AND(U1098&gt;H1098,U1098&lt;&gt;"---"),"x","")</f>
        <v/>
      </c>
      <c r="W1098" s="52">
        <v>42101</v>
      </c>
    </row>
    <row r="1099" spans="1:23" ht="25.5" hidden="1" customHeight="1">
      <c r="A1099" s="65" t="s">
        <v>102</v>
      </c>
      <c r="B1099" s="8" t="s">
        <v>205</v>
      </c>
      <c r="C1099" s="61"/>
      <c r="D1099" s="10" t="s">
        <v>115</v>
      </c>
      <c r="E1099" s="3" t="s">
        <v>30</v>
      </c>
      <c r="F1099" s="42" t="s">
        <v>24</v>
      </c>
      <c r="G1099" s="22" t="s">
        <v>25</v>
      </c>
      <c r="H1099" s="37">
        <v>576.56424062500002</v>
      </c>
      <c r="I1099" s="3">
        <v>32</v>
      </c>
      <c r="J1099" s="27">
        <v>12.269723488199499</v>
      </c>
      <c r="K1099" s="27" t="str">
        <f>IF(OR(LEFT(G1099,3)="SRM", LEFT(G1099,3)="IRM", LEFT(G1099,3)="CRM"),"", IF((J1099*100/H1099)&gt;5,"x",""))</f>
        <v/>
      </c>
      <c r="L1099" s="26">
        <f>2*J1099</f>
        <v>24.539446976398999</v>
      </c>
      <c r="M1099" s="20"/>
      <c r="N1099" s="20"/>
      <c r="O1099" s="58" t="str">
        <f>IF(F1099="Repeatability","---", SQRT(L1099^2+(N1099*H1099*0.01)^2)+ABS(M1099)*0.01*H1099)</f>
        <v>---</v>
      </c>
      <c r="P1099" s="6" t="str">
        <f>IF(F1099="Repeatability","---", O1099*100/H1099)</f>
        <v>---</v>
      </c>
      <c r="Q1099" s="31" t="str">
        <f>IF(F1099="Repeatability", "n/a",IF(E1099="MG_P_KG",6,IF(E1099="G_P_100G",2,"n/a")))</f>
        <v>n/a</v>
      </c>
      <c r="R1099" s="34" t="str">
        <f>IF(Q1099="n/a","-",2*(H1099*2^(1-0.5*LOG(H1099/(10^Q1099))))/100)</f>
        <v>-</v>
      </c>
      <c r="S1099" s="3">
        <f>IF(F1099="Intermed. Precision","---",IF(LOG(J1099/2)&lt;0,10^(TRUNC(LOG(J1099/2))-1), 10^(TRUNC(LOG(J1099/2)))))</f>
        <v>1</v>
      </c>
      <c r="T1099" s="4">
        <f>2*SQRT(2)*J1099</f>
        <v>34.704018727158903</v>
      </c>
      <c r="U1099" s="22">
        <f>IF(F1099="Repeatability",10*J1099,"---")</f>
        <v>122.697234881995</v>
      </c>
      <c r="V1099" s="22" t="str">
        <f>IF(AND(U1099&gt;H1099,U1099&lt;&gt;"---"),"x","")</f>
        <v/>
      </c>
      <c r="W1099" s="52">
        <v>42101</v>
      </c>
    </row>
    <row r="1100" spans="1:23" ht="25.5" hidden="1" customHeight="1">
      <c r="A1100" s="65" t="s">
        <v>55</v>
      </c>
      <c r="B1100" s="8" t="s">
        <v>205</v>
      </c>
      <c r="C1100" s="61"/>
      <c r="D1100" s="10" t="s">
        <v>115</v>
      </c>
      <c r="E1100" s="3" t="s">
        <v>30</v>
      </c>
      <c r="F1100" s="19" t="s">
        <v>24</v>
      </c>
      <c r="G1100" s="22" t="s">
        <v>25</v>
      </c>
      <c r="H1100" s="37">
        <v>507.93912903225799</v>
      </c>
      <c r="I1100" s="3">
        <v>31</v>
      </c>
      <c r="J1100" s="27">
        <v>11.711872382743801</v>
      </c>
      <c r="K1100" s="27" t="str">
        <f>IF(OR(LEFT(G1100,3)="SRM", LEFT(G1100,3)="IRM", LEFT(G1100,3)="CRM"),"", IF((J1100*100/H1100)&gt;5,"x",""))</f>
        <v/>
      </c>
      <c r="L1100" s="26">
        <f>2*J1100</f>
        <v>23.423744765487601</v>
      </c>
      <c r="M1100" s="20"/>
      <c r="N1100" s="20"/>
      <c r="O1100" s="58" t="str">
        <f>IF(F1100="Repeatability","---", SQRT(L1100^2+(N1100*H1100*0.01)^2)+ABS(M1100)*0.01*H1100)</f>
        <v>---</v>
      </c>
      <c r="P1100" s="6" t="str">
        <f>IF(F1100="Repeatability","---", O1100*100/H1100)</f>
        <v>---</v>
      </c>
      <c r="Q1100" s="31" t="str">
        <f>IF(F1100="Repeatability", "n/a",IF(E1100="MG_P_KG",6,IF(E1100="G_P_100G",2,"n/a")))</f>
        <v>n/a</v>
      </c>
      <c r="R1100" s="34" t="str">
        <f>IF(Q1100="n/a","-",2*(H1100*2^(1-0.5*LOG(H1100/(10^Q1100))))/100)</f>
        <v>-</v>
      </c>
      <c r="S1100" s="3">
        <f>IF(F1100="Intermed. Precision","---",IF(LOG(J1100/2)&lt;0,10^(TRUNC(LOG(J1100/2))-1), 10^(TRUNC(LOG(J1100/2)))))</f>
        <v>1</v>
      </c>
      <c r="T1100" s="4">
        <f>2*SQRT(2)*J1100</f>
        <v>33.126177528918362</v>
      </c>
      <c r="U1100" s="22">
        <f>IF(F1100="Repeatability",10*J1100,"---")</f>
        <v>117.118723827438</v>
      </c>
      <c r="V1100" s="22" t="str">
        <f>IF(AND(U1100&gt;H1100,U1100&lt;&gt;"---"),"x","")</f>
        <v/>
      </c>
      <c r="W1100" s="52">
        <v>42101</v>
      </c>
    </row>
    <row r="1101" spans="1:23" ht="25.5" customHeight="1">
      <c r="A1101" s="65" t="s">
        <v>64</v>
      </c>
      <c r="B1101" s="8" t="s">
        <v>205</v>
      </c>
      <c r="C1101" s="61"/>
      <c r="D1101" s="10" t="s">
        <v>115</v>
      </c>
      <c r="E1101" s="3" t="s">
        <v>30</v>
      </c>
      <c r="F1101" s="42" t="s">
        <v>23</v>
      </c>
      <c r="G1101" s="22" t="s">
        <v>4</v>
      </c>
      <c r="H1101" s="37">
        <v>803.89464285714303</v>
      </c>
      <c r="I1101" s="3">
        <v>28</v>
      </c>
      <c r="J1101" s="27">
        <v>25.458814994937001</v>
      </c>
      <c r="K1101" s="27" t="str">
        <f>IF(OR(LEFT(G1101,3)="SRM", LEFT(G1101,3)="IRM", LEFT(G1101,3)="CRM"),"", IF((J1101*100/H1101)&gt;5,"x",""))</f>
        <v/>
      </c>
      <c r="L1101" s="26">
        <f>2*J1101</f>
        <v>50.917629989874001</v>
      </c>
      <c r="M1101" s="20"/>
      <c r="N1101" s="20"/>
      <c r="O1101" s="58">
        <f>IF(F1101="Repeatability","---", SQRT(L1101^2+(N1101*H1101*0.01)^2)+ABS(M1101)*0.01*H1101)</f>
        <v>50.917629989874001</v>
      </c>
      <c r="P1101" s="6">
        <f>IF(F1101="Repeatability","---", O1101*100/H1101)</f>
        <v>6.3338685538326667</v>
      </c>
      <c r="Q1101" s="31">
        <f>IF(F1101="Repeatability", "n/a",IF(E1101="MG_P_KG",6,IF(E1101="G_P_100G",2,"n/a")))</f>
        <v>6</v>
      </c>
      <c r="R1101" s="34">
        <f>IF(Q1101="n/a","-",2*(H1101*2^(1-0.5*LOG(H1101/(10^Q1101))))/100)</f>
        <v>93.988143529138185</v>
      </c>
      <c r="S1101" s="3">
        <f>IF(F1101="Intermed. Precision","---",IF(LOG(J1101/2)&lt;0,10^(TRUNC(LOG(J1101/2))-1), 10^(TRUNC(LOG(J1101/2)))))</f>
        <v>10</v>
      </c>
      <c r="T1101" s="4">
        <f>2*SQRT(2)*J1101</f>
        <v>72.008402895574861</v>
      </c>
      <c r="U1101" s="22" t="str">
        <f>IF(F1101="Repeatability",10*J1101,"---")</f>
        <v>---</v>
      </c>
      <c r="V1101" s="22" t="str">
        <f>IF(AND(U1101&gt;H1101,U1101&lt;&gt;"---"),"x","")</f>
        <v/>
      </c>
      <c r="W1101" s="52">
        <v>42101</v>
      </c>
    </row>
    <row r="1102" spans="1:23" ht="25.5" customHeight="1">
      <c r="A1102" s="65" t="s">
        <v>26</v>
      </c>
      <c r="B1102" s="8" t="s">
        <v>205</v>
      </c>
      <c r="C1102" s="61"/>
      <c r="D1102" s="10" t="s">
        <v>115</v>
      </c>
      <c r="E1102" s="3" t="s">
        <v>30</v>
      </c>
      <c r="F1102" s="42" t="s">
        <v>23</v>
      </c>
      <c r="G1102" s="22" t="s">
        <v>127</v>
      </c>
      <c r="H1102" s="37">
        <v>540.86824999999999</v>
      </c>
      <c r="I1102" s="3">
        <v>28</v>
      </c>
      <c r="J1102" s="27">
        <v>13.274911945373001</v>
      </c>
      <c r="K1102" s="27" t="str">
        <f>IF(OR(LEFT(G1102,3)="SRM", LEFT(G1102,3)="IRM", LEFT(G1102,3)="CRM"),"", IF((J1102*100/H1102)&gt;5,"x",""))</f>
        <v/>
      </c>
      <c r="L1102" s="26">
        <f>2*J1102</f>
        <v>26.549823890746001</v>
      </c>
      <c r="M1102" s="20">
        <v>2.35</v>
      </c>
      <c r="N1102" s="20">
        <v>2.69</v>
      </c>
      <c r="O1102" s="58">
        <f>IF(F1102="Repeatability","---", SQRT(L1102^2+(N1102*H1102*0.01)^2)+ABS(M1102)*0.01*H1102)</f>
        <v>42.985425038691361</v>
      </c>
      <c r="P1102" s="6">
        <f>IF(F1102="Repeatability","---", O1102*100/H1102)</f>
        <v>7.9474853698088888</v>
      </c>
      <c r="Q1102" s="31">
        <f>IF(F1102="Repeatability", "n/a",IF(E1102="MG_P_KG",6,IF(E1102="G_P_100G",2,"n/a")))</f>
        <v>6</v>
      </c>
      <c r="R1102" s="34">
        <f>IF(Q1102="n/a","-",2*(H1102*2^(1-0.5*LOG(H1102/(10^Q1102))))/100)</f>
        <v>67.122822031589052</v>
      </c>
      <c r="S1102" s="3">
        <f>IF(F1102="Intermed. Precision","---",IF(LOG(J1102/2)&lt;0,10^(TRUNC(LOG(J1102/2))-1), 10^(TRUNC(LOG(J1102/2)))))</f>
        <v>1</v>
      </c>
      <c r="T1102" s="4">
        <f>2*SQRT(2)*J1102</f>
        <v>37.547121024910211</v>
      </c>
      <c r="U1102" s="22" t="str">
        <f>IF(F1102="Repeatability",10*J1102,"---")</f>
        <v>---</v>
      </c>
      <c r="V1102" s="22" t="str">
        <f>IF(AND(U1102&gt;H1102,U1102&lt;&gt;"---"),"x","")</f>
        <v/>
      </c>
      <c r="W1102" s="52">
        <v>42101</v>
      </c>
    </row>
    <row r="1103" spans="1:23" ht="25.5" customHeight="1">
      <c r="A1103" s="65" t="s">
        <v>69</v>
      </c>
      <c r="B1103" s="8" t="s">
        <v>205</v>
      </c>
      <c r="C1103" s="61"/>
      <c r="D1103" s="10" t="s">
        <v>115</v>
      </c>
      <c r="E1103" s="3" t="s">
        <v>30</v>
      </c>
      <c r="F1103" s="42" t="s">
        <v>23</v>
      </c>
      <c r="G1103" s="22" t="s">
        <v>4</v>
      </c>
      <c r="H1103" s="37">
        <v>1157.7489760000001</v>
      </c>
      <c r="I1103" s="3">
        <v>25</v>
      </c>
      <c r="J1103" s="27">
        <v>38.816506678130402</v>
      </c>
      <c r="K1103" s="27" t="str">
        <f>IF(OR(LEFT(G1103,3)="SRM", LEFT(G1103,3)="IRM", LEFT(G1103,3)="CRM"),"", IF((J1103*100/H1103)&gt;5,"x",""))</f>
        <v/>
      </c>
      <c r="L1103" s="26">
        <f>2*J1103</f>
        <v>77.633013356260804</v>
      </c>
      <c r="M1103" s="20">
        <v>2.35</v>
      </c>
      <c r="N1103" s="20">
        <v>2.69</v>
      </c>
      <c r="O1103" s="58">
        <f>IF(F1103="Repeatability","---", SQRT(L1103^2+(N1103*H1103*0.01)^2)+ABS(M1103)*0.01*H1103)</f>
        <v>110.85397225895113</v>
      </c>
      <c r="P1103" s="6">
        <f>IF(F1103="Repeatability","---", O1103*100/H1103)</f>
        <v>9.5749574870667917</v>
      </c>
      <c r="Q1103" s="31">
        <f>IF(F1103="Repeatability", "n/a",IF(E1103="MG_P_KG",6,IF(E1103="G_P_100G",2,"n/a")))</f>
        <v>6</v>
      </c>
      <c r="R1103" s="34">
        <f>IF(Q1103="n/a","-",2*(H1103*2^(1-0.5*LOG(H1103/(10^Q1103))))/100)</f>
        <v>128.12812424354658</v>
      </c>
      <c r="S1103" s="3">
        <f>IF(F1103="Intermed. Precision","---",IF(LOG(J1103/2)&lt;0,10^(TRUNC(LOG(J1103/2))-1), 10^(TRUNC(LOG(J1103/2)))))</f>
        <v>10</v>
      </c>
      <c r="T1103" s="4">
        <f>2*SQRT(2)*J1103</f>
        <v>109.78966037631567</v>
      </c>
      <c r="U1103" s="22" t="str">
        <f>IF(F1103="Repeatability",10*J1103,"---")</f>
        <v>---</v>
      </c>
      <c r="V1103" s="22" t="str">
        <f>IF(AND(U1103&gt;H1103,U1103&lt;&gt;"---"),"x","")</f>
        <v/>
      </c>
      <c r="W1103" s="52">
        <v>42101</v>
      </c>
    </row>
    <row r="1104" spans="1:23" ht="25.5" customHeight="1">
      <c r="A1104" s="65" t="s">
        <v>81</v>
      </c>
      <c r="B1104" s="8" t="s">
        <v>205</v>
      </c>
      <c r="C1104" s="61"/>
      <c r="D1104" s="10" t="s">
        <v>115</v>
      </c>
      <c r="E1104" s="3" t="s">
        <v>30</v>
      </c>
      <c r="F1104" s="42" t="s">
        <v>23</v>
      </c>
      <c r="G1104" s="22" t="s">
        <v>4</v>
      </c>
      <c r="H1104" s="37">
        <v>1072.679805</v>
      </c>
      <c r="I1104" s="3">
        <v>24</v>
      </c>
      <c r="J1104" s="27">
        <v>20.4492430437789</v>
      </c>
      <c r="K1104" s="27" t="str">
        <f>IF(OR(LEFT(G1104,3)="SRM", LEFT(G1104,3)="IRM", LEFT(G1104,3)="CRM"),"", IF((J1104*100/H1104)&gt;5,"x",""))</f>
        <v/>
      </c>
      <c r="L1104" s="26">
        <f>2*J1104</f>
        <v>40.898486087557799</v>
      </c>
      <c r="M1104" s="20">
        <v>2.35</v>
      </c>
      <c r="N1104" s="20">
        <v>2.69</v>
      </c>
      <c r="O1104" s="58">
        <f>IF(F1104="Repeatability","---", SQRT(L1104^2+(N1104*H1104*0.01)^2)+ABS(M1104)*0.01*H1104)</f>
        <v>75.26096929263079</v>
      </c>
      <c r="P1104" s="6">
        <f>IF(F1104="Repeatability","---", O1104*100/H1104)</f>
        <v>7.0161635319153595</v>
      </c>
      <c r="Q1104" s="31">
        <f>IF(F1104="Repeatability", "n/a",IF(E1104="MG_P_KG",6,IF(E1104="G_P_100G",2,"n/a")))</f>
        <v>6</v>
      </c>
      <c r="R1104" s="34">
        <f>IF(Q1104="n/a","-",2*(H1104*2^(1-0.5*LOG(H1104/(10^Q1104))))/100)</f>
        <v>120.08503293167067</v>
      </c>
      <c r="S1104" s="3">
        <f>IF(F1104="Intermed. Precision","---",IF(LOG(J1104/2)&lt;0,10^(TRUNC(LOG(J1104/2))-1), 10^(TRUNC(LOG(J1104/2)))))</f>
        <v>10</v>
      </c>
      <c r="T1104" s="4">
        <f>2*SQRT(2)*J1104</f>
        <v>57.839193705551587</v>
      </c>
      <c r="U1104" s="22" t="str">
        <f>IF(F1104="Repeatability",10*J1104,"---")</f>
        <v>---</v>
      </c>
      <c r="V1104" s="22" t="str">
        <f>IF(AND(U1104&gt;H1104,U1104&lt;&gt;"---"),"x","")</f>
        <v/>
      </c>
      <c r="W1104" s="52">
        <v>42101</v>
      </c>
    </row>
    <row r="1105" spans="1:23" ht="25.5" customHeight="1">
      <c r="A1105" s="65" t="s">
        <v>119</v>
      </c>
      <c r="B1105" s="8" t="s">
        <v>205</v>
      </c>
      <c r="C1105" s="61"/>
      <c r="D1105" s="10" t="s">
        <v>115</v>
      </c>
      <c r="E1105" s="3" t="s">
        <v>30</v>
      </c>
      <c r="F1105" s="42" t="s">
        <v>23</v>
      </c>
      <c r="G1105" s="22" t="s">
        <v>4</v>
      </c>
      <c r="H1105" s="37">
        <v>1233.23086956522</v>
      </c>
      <c r="I1105" s="3">
        <v>23</v>
      </c>
      <c r="J1105" s="27">
        <v>11.529668629047899</v>
      </c>
      <c r="K1105" s="27" t="str">
        <f>IF(OR(LEFT(G1105,3)="SRM", LEFT(G1105,3)="IRM", LEFT(G1105,3)="CRM"),"", IF((J1105*100/H1105)&gt;5,"x",""))</f>
        <v/>
      </c>
      <c r="L1105" s="26">
        <f>2*J1105</f>
        <v>23.059337258095798</v>
      </c>
      <c r="M1105" s="20"/>
      <c r="N1105" s="20"/>
      <c r="O1105" s="58">
        <f>IF(F1105="Repeatability","---", SQRT(L1105^2+(N1105*H1105*0.01)^2)+ABS(M1105)*0.01*H1105)</f>
        <v>23.059337258095798</v>
      </c>
      <c r="P1105" s="6">
        <f>IF(F1105="Repeatability","---", O1105*100/H1105)</f>
        <v>1.8698313371141488</v>
      </c>
      <c r="Q1105" s="31">
        <f>IF(F1105="Repeatability", "n/a",IF(E1105="MG_P_KG",6,IF(E1105="G_P_100G",2,"n/a")))</f>
        <v>6</v>
      </c>
      <c r="R1105" s="34">
        <f>IF(Q1105="n/a","-",2*(H1105*2^(1-0.5*LOG(H1105/(10^Q1105))))/100)</f>
        <v>135.1903916765302</v>
      </c>
      <c r="S1105" s="3">
        <f>IF(F1105="Intermed. Precision","---",IF(LOG(J1105/2)&lt;0,10^(TRUNC(LOG(J1105/2))-1), 10^(TRUNC(LOG(J1105/2)))))</f>
        <v>1</v>
      </c>
      <c r="T1105" s="4">
        <f>2*SQRT(2)*J1105</f>
        <v>32.610827489734298</v>
      </c>
      <c r="U1105" s="22" t="str">
        <f>IF(F1105="Repeatability",10*J1105,"---")</f>
        <v>---</v>
      </c>
      <c r="V1105" s="22" t="str">
        <f>IF(AND(U1105&gt;H1105,U1105&lt;&gt;"---"),"x","")</f>
        <v/>
      </c>
      <c r="W1105" s="52">
        <v>42101</v>
      </c>
    </row>
    <row r="1106" spans="1:23" ht="25.5" hidden="1" customHeight="1">
      <c r="A1106" s="65" t="s">
        <v>78</v>
      </c>
      <c r="B1106" s="8" t="s">
        <v>205</v>
      </c>
      <c r="C1106" s="61"/>
      <c r="D1106" s="10" t="s">
        <v>115</v>
      </c>
      <c r="E1106" s="3" t="s">
        <v>30</v>
      </c>
      <c r="F1106" s="19" t="s">
        <v>24</v>
      </c>
      <c r="G1106" s="22" t="s">
        <v>25</v>
      </c>
      <c r="H1106" s="37">
        <v>705.34803809523805</v>
      </c>
      <c r="I1106" s="3">
        <v>21</v>
      </c>
      <c r="J1106" s="27">
        <v>6.0658214569519799</v>
      </c>
      <c r="K1106" s="27" t="str">
        <f>IF(OR(LEFT(G1106,3)="SRM", LEFT(G1106,3)="IRM", LEFT(G1106,3)="CRM"),"", IF((J1106*100/H1106)&gt;5,"x",""))</f>
        <v/>
      </c>
      <c r="L1106" s="26">
        <f>2*J1106</f>
        <v>12.13164291390396</v>
      </c>
      <c r="M1106" s="20"/>
      <c r="N1106" s="20"/>
      <c r="O1106" s="58" t="str">
        <f>IF(F1106="Repeatability","---", SQRT(L1106^2+(N1106*H1106*0.01)^2)+ABS(M1106)*0.01*H1106)</f>
        <v>---</v>
      </c>
      <c r="P1106" s="6" t="str">
        <f>IF(F1106="Repeatability","---", O1106*100/H1106)</f>
        <v>---</v>
      </c>
      <c r="Q1106" s="31" t="str">
        <f>IF(F1106="Repeatability", "n/a",IF(E1106="MG_P_KG",6,IF(E1106="G_P_100G",2,"n/a")))</f>
        <v>n/a</v>
      </c>
      <c r="R1106" s="34" t="str">
        <f>IF(Q1106="n/a","-",2*(H1106*2^(1-0.5*LOG(H1106/(10^Q1106))))/100)</f>
        <v>-</v>
      </c>
      <c r="S1106" s="3">
        <f>IF(F1106="Intermed. Precision","---",IF(LOG(J1106/2)&lt;0,10^(TRUNC(LOG(J1106/2))-1), 10^(TRUNC(LOG(J1106/2)))))</f>
        <v>1</v>
      </c>
      <c r="T1106" s="4">
        <f>2*SQRT(2)*J1106</f>
        <v>17.156733942710435</v>
      </c>
      <c r="U1106" s="22">
        <f>IF(F1106="Repeatability",10*J1106,"---")</f>
        <v>60.658214569519799</v>
      </c>
      <c r="V1106" s="22" t="str">
        <f>IF(AND(U1106&gt;H1106,U1106&lt;&gt;"---"),"x","")</f>
        <v/>
      </c>
      <c r="W1106" s="52">
        <v>42101</v>
      </c>
    </row>
    <row r="1107" spans="1:23" ht="25.5" hidden="1" customHeight="1">
      <c r="A1107" s="65" t="s">
        <v>60</v>
      </c>
      <c r="B1107" s="8" t="s">
        <v>205</v>
      </c>
      <c r="C1107" s="61"/>
      <c r="D1107" s="10" t="s">
        <v>115</v>
      </c>
      <c r="E1107" s="3" t="s">
        <v>30</v>
      </c>
      <c r="F1107" s="42" t="s">
        <v>24</v>
      </c>
      <c r="G1107" s="22" t="s">
        <v>25</v>
      </c>
      <c r="H1107" s="37">
        <v>182.90358095238099</v>
      </c>
      <c r="I1107" s="3">
        <v>21</v>
      </c>
      <c r="J1107" s="27">
        <v>1.5041720331259001</v>
      </c>
      <c r="K1107" s="27" t="str">
        <f>IF(OR(LEFT(G1107,3)="SRM", LEFT(G1107,3)="IRM", LEFT(G1107,3)="CRM"),"", IF((J1107*100/H1107)&gt;5,"x",""))</f>
        <v/>
      </c>
      <c r="L1107" s="26">
        <f>2*J1107</f>
        <v>3.0083440662518002</v>
      </c>
      <c r="M1107" s="20"/>
      <c r="N1107" s="20"/>
      <c r="O1107" s="58" t="str">
        <f>IF(F1107="Repeatability","---", SQRT(L1107^2+(N1107*H1107*0.01)^2)+ABS(M1107)*0.01*H1107)</f>
        <v>---</v>
      </c>
      <c r="P1107" s="6" t="str">
        <f>IF(F1107="Repeatability","---", O1107*100/H1107)</f>
        <v>---</v>
      </c>
      <c r="Q1107" s="31" t="str">
        <f>IF(F1107="Repeatability", "n/a",IF(E1107="MG_P_KG",6,IF(E1107="G_P_100G",2,"n/a")))</f>
        <v>n/a</v>
      </c>
      <c r="R1107" s="34" t="str">
        <f>IF(Q1107="n/a","-",2*(H1107*2^(1-0.5*LOG(H1107/(10^Q1107))))/100)</f>
        <v>-</v>
      </c>
      <c r="S1107" s="3">
        <f>IF(F1107="Intermed. Precision","---",IF(LOG(J1107/2)&lt;0,10^(TRUNC(LOG(J1107/2))-1), 10^(TRUNC(LOG(J1107/2)))))</f>
        <v>0.1</v>
      </c>
      <c r="T1107" s="4">
        <f>2*SQRT(2)*J1107</f>
        <v>4.2544409787779207</v>
      </c>
      <c r="U1107" s="22">
        <f>IF(F1107="Repeatability",10*J1107,"---")</f>
        <v>15.041720331259</v>
      </c>
      <c r="V1107" s="22" t="str">
        <f>IF(AND(U1107&gt;H1107,U1107&lt;&gt;"---"),"x","")</f>
        <v/>
      </c>
      <c r="W1107" s="52">
        <v>42101</v>
      </c>
    </row>
    <row r="1108" spans="1:23" ht="25.5" hidden="1" customHeight="1">
      <c r="A1108" s="65" t="s">
        <v>121</v>
      </c>
      <c r="B1108" s="8" t="s">
        <v>205</v>
      </c>
      <c r="C1108" s="61"/>
      <c r="D1108" s="10" t="s">
        <v>115</v>
      </c>
      <c r="E1108" s="3" t="s">
        <v>30</v>
      </c>
      <c r="F1108" s="42" t="s">
        <v>24</v>
      </c>
      <c r="G1108" s="22" t="s">
        <v>25</v>
      </c>
      <c r="H1108" s="37">
        <v>4553.4525000000003</v>
      </c>
      <c r="I1108" s="3">
        <v>20</v>
      </c>
      <c r="J1108" s="27">
        <v>137.189860886291</v>
      </c>
      <c r="K1108" s="27" t="str">
        <f>IF(OR(LEFT(G1108,3)="SRM", LEFT(G1108,3)="IRM", LEFT(G1108,3)="CRM"),"", IF((J1108*100/H1108)&gt;5,"x",""))</f>
        <v/>
      </c>
      <c r="L1108" s="26">
        <f>2*J1108</f>
        <v>274.379721772582</v>
      </c>
      <c r="M1108" s="20"/>
      <c r="N1108" s="20"/>
      <c r="O1108" s="58" t="str">
        <f>IF(F1108="Repeatability","---", SQRT(L1108^2+(N1108*H1108*0.01)^2)+ABS(M1108)*0.01*H1108)</f>
        <v>---</v>
      </c>
      <c r="P1108" s="6" t="str">
        <f>IF(F1108="Repeatability","---", O1108*100/H1108)</f>
        <v>---</v>
      </c>
      <c r="Q1108" s="31" t="str">
        <f>IF(F1108="Repeatability", "n/a",IF(E1108="MG_P_KG",6,IF(E1108="G_P_100G",2,"n/a")))</f>
        <v>n/a</v>
      </c>
      <c r="R1108" s="34" t="str">
        <f>IF(Q1108="n/a","-",2*(H1108*2^(1-0.5*LOG(H1108/(10^Q1108))))/100)</f>
        <v>-</v>
      </c>
      <c r="S1108" s="3">
        <f>IF(F1108="Intermed. Precision","---",IF(LOG(J1108/2)&lt;0,10^(TRUNC(LOG(J1108/2))-1), 10^(TRUNC(LOG(J1108/2)))))</f>
        <v>10</v>
      </c>
      <c r="T1108" s="4">
        <f>2*SQRT(2)*J1108</f>
        <v>388.03152377094187</v>
      </c>
      <c r="U1108" s="22">
        <f>IF(F1108="Repeatability",10*J1108,"---")</f>
        <v>1371.8986088629099</v>
      </c>
      <c r="V1108" s="22" t="str">
        <f>IF(AND(U1108&gt;H1108,U1108&lt;&gt;"---"),"x","")</f>
        <v/>
      </c>
      <c r="W1108" s="52">
        <v>42101</v>
      </c>
    </row>
    <row r="1109" spans="1:23" ht="25.5" hidden="1" customHeight="1">
      <c r="A1109" s="65" t="s">
        <v>29</v>
      </c>
      <c r="B1109" s="8" t="s">
        <v>205</v>
      </c>
      <c r="C1109" s="61"/>
      <c r="D1109" s="10" t="s">
        <v>115</v>
      </c>
      <c r="E1109" s="3" t="s">
        <v>30</v>
      </c>
      <c r="F1109" s="19" t="s">
        <v>24</v>
      </c>
      <c r="G1109" s="22" t="s">
        <v>25</v>
      </c>
      <c r="H1109" s="37">
        <v>847.16405882352899</v>
      </c>
      <c r="I1109" s="3">
        <v>17</v>
      </c>
      <c r="J1109" s="27">
        <v>7.9897685694967002</v>
      </c>
      <c r="K1109" s="27" t="str">
        <f>IF(OR(LEFT(G1109,3)="SRM", LEFT(G1109,3)="IRM", LEFT(G1109,3)="CRM"),"", IF((J1109*100/H1109)&gt;5,"x",""))</f>
        <v/>
      </c>
      <c r="L1109" s="26">
        <f>2*J1109</f>
        <v>15.9795371389934</v>
      </c>
      <c r="M1109" s="20"/>
      <c r="N1109" s="20"/>
      <c r="O1109" s="58" t="str">
        <f>IF(F1109="Repeatability","---", SQRT(L1109^2+(N1109*H1109*0.01)^2)+ABS(M1109)*0.01*H1109)</f>
        <v>---</v>
      </c>
      <c r="P1109" s="6" t="str">
        <f>IF(F1109="Repeatability","---", O1109*100/H1109)</f>
        <v>---</v>
      </c>
      <c r="Q1109" s="31" t="str">
        <f>IF(F1109="Repeatability", "n/a",IF(E1109="MG_P_KG",6,IF(E1109="G_P_100G",2,"n/a")))</f>
        <v>n/a</v>
      </c>
      <c r="R1109" s="34" t="str">
        <f>IF(Q1109="n/a","-",2*(H1109*2^(1-0.5*LOG(H1109/(10^Q1109))))/100)</f>
        <v>-</v>
      </c>
      <c r="S1109" s="3">
        <f>IF(F1109="Intermed. Precision","---",IF(LOG(J1109/2)&lt;0,10^(TRUNC(LOG(J1109/2))-1), 10^(TRUNC(LOG(J1109/2)))))</f>
        <v>1</v>
      </c>
      <c r="T1109" s="4">
        <f>2*SQRT(2)*J1109</f>
        <v>22.598478142409032</v>
      </c>
      <c r="U1109" s="22">
        <f>IF(F1109="Repeatability",10*J1109,"---")</f>
        <v>79.897685694967009</v>
      </c>
      <c r="V1109" s="22" t="str">
        <f>IF(AND(U1109&gt;H1109,U1109&lt;&gt;"---"),"x","")</f>
        <v/>
      </c>
      <c r="W1109" s="52">
        <v>42101</v>
      </c>
    </row>
    <row r="1110" spans="1:23" ht="25.5" hidden="1" customHeight="1">
      <c r="A1110" s="65" t="s">
        <v>61</v>
      </c>
      <c r="B1110" s="8" t="s">
        <v>205</v>
      </c>
      <c r="C1110" s="61"/>
      <c r="D1110" s="10" t="s">
        <v>115</v>
      </c>
      <c r="E1110" s="3" t="s">
        <v>30</v>
      </c>
      <c r="F1110" s="19" t="s">
        <v>24</v>
      </c>
      <c r="G1110" s="22" t="s">
        <v>25</v>
      </c>
      <c r="H1110" s="37">
        <v>290.94583125000003</v>
      </c>
      <c r="I1110" s="3">
        <v>16</v>
      </c>
      <c r="J1110" s="27">
        <v>2.9720138488594698</v>
      </c>
      <c r="K1110" s="27" t="str">
        <f>IF(OR(LEFT(G1110,3)="SRM", LEFT(G1110,3)="IRM", LEFT(G1110,3)="CRM"),"", IF((J1110*100/H1110)&gt;5,"x",""))</f>
        <v/>
      </c>
      <c r="L1110" s="26">
        <f>2*J1110</f>
        <v>5.9440276977189397</v>
      </c>
      <c r="M1110" s="20"/>
      <c r="N1110" s="20"/>
      <c r="O1110" s="58" t="str">
        <f>IF(F1110="Repeatability","---", SQRT(L1110^2+(N1110*H1110*0.01)^2)+ABS(M1110)*0.01*H1110)</f>
        <v>---</v>
      </c>
      <c r="P1110" s="6" t="str">
        <f>IF(F1110="Repeatability","---", O1110*100/H1110)</f>
        <v>---</v>
      </c>
      <c r="Q1110" s="31" t="str">
        <f>IF(F1110="Repeatability", "n/a",IF(E1110="MG_P_KG",6,IF(E1110="G_P_100G",2,"n/a")))</f>
        <v>n/a</v>
      </c>
      <c r="R1110" s="34" t="str">
        <f>IF(Q1110="n/a","-",2*(H1110*2^(1-0.5*LOG(H1110/(10^Q1110))))/100)</f>
        <v>-</v>
      </c>
      <c r="S1110" s="3">
        <f>IF(F1110="Intermed. Precision","---",IF(LOG(J1110/2)&lt;0,10^(TRUNC(LOG(J1110/2))-1), 10^(TRUNC(LOG(J1110/2)))))</f>
        <v>1</v>
      </c>
      <c r="T1110" s="4">
        <f>2*SQRT(2)*J1110</f>
        <v>8.4061245852354496</v>
      </c>
      <c r="U1110" s="22">
        <f>IF(F1110="Repeatability",10*J1110,"---")</f>
        <v>29.720138488594699</v>
      </c>
      <c r="V1110" s="22" t="str">
        <f>IF(AND(U1110&gt;H1110,U1110&lt;&gt;"---"),"x","")</f>
        <v/>
      </c>
      <c r="W1110" s="52">
        <v>42101</v>
      </c>
    </row>
    <row r="1111" spans="1:23" ht="25.5" hidden="1" customHeight="1">
      <c r="A1111" s="65" t="s">
        <v>68</v>
      </c>
      <c r="B1111" s="8" t="s">
        <v>205</v>
      </c>
      <c r="C1111" s="61"/>
      <c r="D1111" s="10" t="s">
        <v>115</v>
      </c>
      <c r="E1111" s="3" t="s">
        <v>30</v>
      </c>
      <c r="F1111" s="19" t="s">
        <v>24</v>
      </c>
      <c r="G1111" s="22" t="s">
        <v>25</v>
      </c>
      <c r="H1111" s="37">
        <v>755.24068750000004</v>
      </c>
      <c r="I1111" s="3">
        <v>16</v>
      </c>
      <c r="J1111" s="27">
        <v>8.5750613445327808</v>
      </c>
      <c r="K1111" s="27" t="str">
        <f>IF(OR(LEFT(G1111,3)="SRM", LEFT(G1111,3)="IRM", LEFT(G1111,3)="CRM"),"", IF((J1111*100/H1111)&gt;5,"x",""))</f>
        <v/>
      </c>
      <c r="L1111" s="26">
        <f>2*J1111</f>
        <v>17.150122689065562</v>
      </c>
      <c r="M1111" s="20"/>
      <c r="N1111" s="20"/>
      <c r="O1111" s="58" t="str">
        <f>IF(F1111="Repeatability","---", SQRT(L1111^2+(N1111*H1111*0.01)^2)+ABS(M1111)*0.01*H1111)</f>
        <v>---</v>
      </c>
      <c r="P1111" s="6" t="str">
        <f>IF(F1111="Repeatability","---", O1111*100/H1111)</f>
        <v>---</v>
      </c>
      <c r="Q1111" s="31" t="str">
        <f>IF(F1111="Repeatability", "n/a",IF(E1111="MG_P_KG",6,IF(E1111="G_P_100G",2,"n/a")))</f>
        <v>n/a</v>
      </c>
      <c r="R1111" s="34" t="str">
        <f>IF(Q1111="n/a","-",2*(H1111*2^(1-0.5*LOG(H1111/(10^Q1111))))/100)</f>
        <v>-</v>
      </c>
      <c r="S1111" s="3">
        <f>IF(F1111="Intermed. Precision","---",IF(LOG(J1111/2)&lt;0,10^(TRUNC(LOG(J1111/2))-1), 10^(TRUNC(LOG(J1111/2)))))</f>
        <v>1</v>
      </c>
      <c r="T1111" s="4">
        <f>2*SQRT(2)*J1111</f>
        <v>24.253936103239052</v>
      </c>
      <c r="U1111" s="22">
        <f>IF(F1111="Repeatability",10*J1111,"---")</f>
        <v>85.750613445327815</v>
      </c>
      <c r="V1111" s="22" t="str">
        <f>IF(AND(U1111&gt;H1111,U1111&lt;&gt;"---"),"x","")</f>
        <v/>
      </c>
      <c r="W1111" s="52">
        <v>42101</v>
      </c>
    </row>
    <row r="1112" spans="1:23" ht="25.5" hidden="1" customHeight="1">
      <c r="A1112" s="65" t="s">
        <v>101</v>
      </c>
      <c r="B1112" s="8" t="s">
        <v>205</v>
      </c>
      <c r="C1112" s="61"/>
      <c r="D1112" s="10" t="s">
        <v>115</v>
      </c>
      <c r="E1112" s="3" t="s">
        <v>30</v>
      </c>
      <c r="F1112" s="19" t="s">
        <v>24</v>
      </c>
      <c r="G1112" s="22" t="s">
        <v>25</v>
      </c>
      <c r="H1112" s="37">
        <v>534.24699999999996</v>
      </c>
      <c r="I1112" s="3">
        <v>14</v>
      </c>
      <c r="J1112" s="27">
        <v>4.1913079146865799</v>
      </c>
      <c r="K1112" s="27" t="str">
        <f>IF(OR(LEFT(G1112,3)="SRM", LEFT(G1112,3)="IRM", LEFT(G1112,3)="CRM"),"", IF((J1112*100/H1112)&gt;5,"x",""))</f>
        <v/>
      </c>
      <c r="L1112" s="26">
        <f>2*J1112</f>
        <v>8.3826158293731599</v>
      </c>
      <c r="M1112" s="20"/>
      <c r="N1112" s="20"/>
      <c r="O1112" s="58" t="str">
        <f>IF(F1112="Repeatability","---", SQRT(L1112^2+(N1112*H1112*0.01)^2)+ABS(M1112)*0.01*H1112)</f>
        <v>---</v>
      </c>
      <c r="P1112" s="6" t="str">
        <f>IF(F1112="Repeatability","---", O1112*100/H1112)</f>
        <v>---</v>
      </c>
      <c r="Q1112" s="31" t="str">
        <f>IF(F1112="Repeatability", "n/a",IF(E1112="MG_P_KG",6,IF(E1112="G_P_100G",2,"n/a")))</f>
        <v>n/a</v>
      </c>
      <c r="R1112" s="34" t="str">
        <f>IF(Q1112="n/a","-",2*(H1112*2^(1-0.5*LOG(H1112/(10^Q1112))))/100)</f>
        <v>-</v>
      </c>
      <c r="S1112" s="3">
        <f>IF(F1112="Intermed. Precision","---",IF(LOG(J1112/2)&lt;0,10^(TRUNC(LOG(J1112/2))-1), 10^(TRUNC(LOG(J1112/2)))))</f>
        <v>1</v>
      </c>
      <c r="T1112" s="4">
        <f>2*SQRT(2)*J1112</f>
        <v>11.854808994062914</v>
      </c>
      <c r="U1112" s="22">
        <f>IF(F1112="Repeatability",10*J1112,"---")</f>
        <v>41.913079146865797</v>
      </c>
      <c r="V1112" s="22" t="str">
        <f>IF(AND(U1112&gt;H1112,U1112&lt;&gt;"---"),"x","")</f>
        <v/>
      </c>
      <c r="W1112" s="52">
        <v>42101</v>
      </c>
    </row>
    <row r="1113" spans="1:23" ht="25.5" customHeight="1">
      <c r="A1113" s="65" t="s">
        <v>102</v>
      </c>
      <c r="B1113" s="8" t="s">
        <v>205</v>
      </c>
      <c r="C1113" s="61"/>
      <c r="D1113" s="10" t="s">
        <v>115</v>
      </c>
      <c r="E1113" s="3" t="s">
        <v>30</v>
      </c>
      <c r="F1113" s="42" t="s">
        <v>23</v>
      </c>
      <c r="G1113" s="22" t="s">
        <v>4</v>
      </c>
      <c r="H1113" s="37">
        <v>1029.0806769230801</v>
      </c>
      <c r="I1113" s="3">
        <v>13</v>
      </c>
      <c r="J1113" s="27">
        <v>25.8547227280106</v>
      </c>
      <c r="K1113" s="27" t="str">
        <f>IF(OR(LEFT(G1113,3)="SRM", LEFT(G1113,3)="IRM", LEFT(G1113,3)="CRM"),"", IF((J1113*100/H1113)&gt;5,"x",""))</f>
        <v/>
      </c>
      <c r="L1113" s="26">
        <f>2*J1113</f>
        <v>51.7094454560212</v>
      </c>
      <c r="M1113" s="20"/>
      <c r="N1113" s="20"/>
      <c r="O1113" s="58">
        <f>IF(F1113="Repeatability","---", SQRT(L1113^2+(N1113*H1113*0.01)^2)+ABS(M1113)*0.01*H1113)</f>
        <v>51.7094454560212</v>
      </c>
      <c r="P1113" s="6">
        <f>IF(F1113="Repeatability","---", O1113*100/H1113)</f>
        <v>5.0248193961459728</v>
      </c>
      <c r="Q1113" s="31">
        <f>IF(F1113="Repeatability", "n/a",IF(E1113="MG_P_KG",6,IF(E1113="G_P_100G",2,"n/a")))</f>
        <v>6</v>
      </c>
      <c r="R1113" s="34">
        <f>IF(Q1113="n/a","-",2*(H1113*2^(1-0.5*LOG(H1113/(10^Q1113))))/100)</f>
        <v>115.92592859529948</v>
      </c>
      <c r="S1113" s="3">
        <f>IF(F1113="Intermed. Precision","---",IF(LOG(J1113/2)&lt;0,10^(TRUNC(LOG(J1113/2))-1), 10^(TRUNC(LOG(J1113/2)))))</f>
        <v>10</v>
      </c>
      <c r="T1113" s="4">
        <f>2*SQRT(2)*J1113</f>
        <v>73.128199066696993</v>
      </c>
      <c r="U1113" s="22" t="str">
        <f>IF(F1113="Repeatability",10*J1113,"---")</f>
        <v>---</v>
      </c>
      <c r="V1113" s="22" t="str">
        <f>IF(AND(U1113&gt;H1113,U1113&lt;&gt;"---"),"x","")</f>
        <v/>
      </c>
      <c r="W1113" s="52">
        <v>42101</v>
      </c>
    </row>
    <row r="1114" spans="1:23" ht="25.5" hidden="1" customHeight="1">
      <c r="A1114" s="65" t="s">
        <v>120</v>
      </c>
      <c r="B1114" s="8" t="s">
        <v>205</v>
      </c>
      <c r="C1114" s="61"/>
      <c r="D1114" s="10" t="s">
        <v>115</v>
      </c>
      <c r="E1114" s="3" t="s">
        <v>30</v>
      </c>
      <c r="F1114" s="19" t="s">
        <v>24</v>
      </c>
      <c r="G1114" s="22" t="s">
        <v>25</v>
      </c>
      <c r="H1114" s="37">
        <v>534.84661538461501</v>
      </c>
      <c r="I1114" s="3">
        <v>13</v>
      </c>
      <c r="J1114" s="27">
        <v>2.4074727892064001</v>
      </c>
      <c r="K1114" s="27" t="str">
        <f>IF(OR(LEFT(G1114,3)="SRM", LEFT(G1114,3)="IRM", LEFT(G1114,3)="CRM"),"", IF((J1114*100/H1114)&gt;5,"x",""))</f>
        <v/>
      </c>
      <c r="L1114" s="26">
        <f>2*J1114</f>
        <v>4.8149455784128001</v>
      </c>
      <c r="M1114" s="20"/>
      <c r="N1114" s="20"/>
      <c r="O1114" s="58" t="str">
        <f>IF(F1114="Repeatability","---", SQRT(L1114^2+(N1114*H1114*0.01)^2)+ABS(M1114)*0.01*H1114)</f>
        <v>---</v>
      </c>
      <c r="P1114" s="6" t="str">
        <f>IF(F1114="Repeatability","---", O1114*100/H1114)</f>
        <v>---</v>
      </c>
      <c r="Q1114" s="31" t="str">
        <f>IF(F1114="Repeatability", "n/a",IF(E1114="MG_P_KG",6,IF(E1114="G_P_100G",2,"n/a")))</f>
        <v>n/a</v>
      </c>
      <c r="R1114" s="34" t="str">
        <f>IF(Q1114="n/a","-",2*(H1114*2^(1-0.5*LOG(H1114/(10^Q1114))))/100)</f>
        <v>-</v>
      </c>
      <c r="S1114" s="3">
        <f>IF(F1114="Intermed. Precision","---",IF(LOG(J1114/2)&lt;0,10^(TRUNC(LOG(J1114/2))-1), 10^(TRUNC(LOG(J1114/2)))))</f>
        <v>1</v>
      </c>
      <c r="T1114" s="4">
        <f>2*SQRT(2)*J1114</f>
        <v>6.8093613390797492</v>
      </c>
      <c r="U1114" s="22">
        <f>IF(F1114="Repeatability",10*J1114,"---")</f>
        <v>24.074727892064001</v>
      </c>
      <c r="V1114" s="22" t="str">
        <f>IF(AND(U1114&gt;H1114,U1114&lt;&gt;"---"),"x","")</f>
        <v/>
      </c>
      <c r="W1114" s="52">
        <v>42101</v>
      </c>
    </row>
    <row r="1115" spans="1:23" ht="25.5" customHeight="1">
      <c r="A1115" s="65" t="s">
        <v>31</v>
      </c>
      <c r="B1115" s="8" t="s">
        <v>205</v>
      </c>
      <c r="C1115" s="61"/>
      <c r="D1115" s="10" t="s">
        <v>115</v>
      </c>
      <c r="E1115" s="3" t="s">
        <v>30</v>
      </c>
      <c r="F1115" s="42" t="s">
        <v>23</v>
      </c>
      <c r="G1115" s="22" t="s">
        <v>4</v>
      </c>
      <c r="H1115" s="37">
        <v>93.985466666666696</v>
      </c>
      <c r="I1115" s="3">
        <v>12</v>
      </c>
      <c r="J1115" s="27">
        <v>1.14719034910661</v>
      </c>
      <c r="K1115" s="27" t="str">
        <f>IF(OR(LEFT(G1115,3)="SRM", LEFT(G1115,3)="IRM", LEFT(G1115,3)="CRM"),"", IF((J1115*100/H1115)&gt;5,"x",""))</f>
        <v/>
      </c>
      <c r="L1115" s="26">
        <f>2*J1115</f>
        <v>2.29438069821322</v>
      </c>
      <c r="M1115" s="20"/>
      <c r="N1115" s="20"/>
      <c r="O1115" s="58">
        <f>IF(F1115="Repeatability","---", SQRT(L1115^2+(N1115*H1115*0.01)^2)+ABS(M1115)*0.01*H1115)</f>
        <v>2.29438069821322</v>
      </c>
      <c r="P1115" s="6">
        <f>IF(F1115="Repeatability","---", O1115*100/H1115)</f>
        <v>2.4412079650043972</v>
      </c>
      <c r="Q1115" s="31">
        <f>IF(F1115="Repeatability", "n/a",IF(E1115="MG_P_KG",6,IF(E1115="G_P_100G",2,"n/a")))</f>
        <v>6</v>
      </c>
      <c r="R1115" s="34">
        <f>IF(Q1115="n/a","-",2*(H1115*2^(1-0.5*LOG(H1115/(10^Q1115))))/100)</f>
        <v>15.178730607977698</v>
      </c>
      <c r="S1115" s="3">
        <f>IF(F1115="Intermed. Precision","---",IF(LOG(J1115/2)&lt;0,10^(TRUNC(LOG(J1115/2))-1), 10^(TRUNC(LOG(J1115/2)))))</f>
        <v>0.1</v>
      </c>
      <c r="T1115" s="4">
        <f>2*SQRT(2)*J1115</f>
        <v>3.2447443006601873</v>
      </c>
      <c r="U1115" s="22" t="str">
        <f>IF(F1115="Repeatability",10*J1115,"---")</f>
        <v>---</v>
      </c>
      <c r="V1115" s="22" t="str">
        <f>IF(AND(U1115&gt;H1115,U1115&lt;&gt;"---"),"x","")</f>
        <v/>
      </c>
      <c r="W1115" s="52">
        <v>42101</v>
      </c>
    </row>
    <row r="1116" spans="1:23" ht="25.5" customHeight="1">
      <c r="A1116" s="65" t="s">
        <v>101</v>
      </c>
      <c r="B1116" s="8" t="s">
        <v>205</v>
      </c>
      <c r="C1116" s="61"/>
      <c r="D1116" s="10" t="s">
        <v>115</v>
      </c>
      <c r="E1116" s="3" t="s">
        <v>30</v>
      </c>
      <c r="F1116" s="19" t="s">
        <v>23</v>
      </c>
      <c r="G1116" s="22" t="s">
        <v>4</v>
      </c>
      <c r="H1116" s="37">
        <v>193.85550000000001</v>
      </c>
      <c r="I1116" s="3">
        <v>12</v>
      </c>
      <c r="J1116" s="27">
        <v>4.4832419445456297</v>
      </c>
      <c r="K1116" s="27" t="str">
        <f>IF(OR(LEFT(G1116,3)="SRM", LEFT(G1116,3)="IRM", LEFT(G1116,3)="CRM"),"", IF((J1116*100/H1116)&gt;5,"x",""))</f>
        <v/>
      </c>
      <c r="L1116" s="26">
        <f>2*J1116</f>
        <v>8.9664838890912595</v>
      </c>
      <c r="M1116" s="20"/>
      <c r="N1116" s="20"/>
      <c r="O1116" s="58">
        <f>IF(F1116="Repeatability","---", SQRT(L1116^2+(N1116*H1116*0.01)^2)+ABS(M1116)*0.01*H1116)</f>
        <v>8.9664838890912595</v>
      </c>
      <c r="P1116" s="6">
        <f>IF(F1116="Repeatability","---", O1116*100/H1116)</f>
        <v>4.6253440779814134</v>
      </c>
      <c r="Q1116" s="31">
        <f>IF(F1116="Repeatability", "n/a",IF(E1116="MG_P_KG",6,IF(E1116="G_P_100G",2,"n/a")))</f>
        <v>6</v>
      </c>
      <c r="R1116" s="34">
        <f>IF(Q1116="n/a","-",2*(H1116*2^(1-0.5*LOG(H1116/(10^Q1116))))/100)</f>
        <v>28.075554350135768</v>
      </c>
      <c r="S1116" s="3">
        <f>IF(F1116="Intermed. Precision","---",IF(LOG(J1116/2)&lt;0,10^(TRUNC(LOG(J1116/2))-1), 10^(TRUNC(LOG(J1116/2)))))</f>
        <v>1</v>
      </c>
      <c r="T1116" s="4">
        <f>2*SQRT(2)*J1116</f>
        <v>12.680523122752714</v>
      </c>
      <c r="U1116" s="22" t="str">
        <f>IF(F1116="Repeatability",10*J1116,"---")</f>
        <v>---</v>
      </c>
      <c r="V1116" s="22" t="str">
        <f>IF(AND(U1116&gt;H1116,U1116&lt;&gt;"---"),"x","")</f>
        <v/>
      </c>
      <c r="W1116" s="52">
        <v>42101</v>
      </c>
    </row>
    <row r="1117" spans="1:23" ht="25.5" hidden="1" customHeight="1">
      <c r="A1117" s="65" t="s">
        <v>80</v>
      </c>
      <c r="B1117" s="8" t="s">
        <v>205</v>
      </c>
      <c r="C1117" s="61"/>
      <c r="D1117" s="10" t="s">
        <v>115</v>
      </c>
      <c r="E1117" s="3" t="s">
        <v>30</v>
      </c>
      <c r="F1117" s="42" t="s">
        <v>24</v>
      </c>
      <c r="G1117" s="22" t="s">
        <v>25</v>
      </c>
      <c r="H1117" s="37">
        <v>669.92091666666704</v>
      </c>
      <c r="I1117" s="3">
        <v>12</v>
      </c>
      <c r="J1117" s="27">
        <v>3.24729440586056</v>
      </c>
      <c r="K1117" s="27" t="str">
        <f>IF(OR(LEFT(G1117,3)="SRM", LEFT(G1117,3)="IRM", LEFT(G1117,3)="CRM"),"", IF((J1117*100/H1117)&gt;5,"x",""))</f>
        <v/>
      </c>
      <c r="L1117" s="26">
        <f>2*J1117</f>
        <v>6.4945888117211199</v>
      </c>
      <c r="M1117" s="20"/>
      <c r="N1117" s="20"/>
      <c r="O1117" s="58" t="str">
        <f>IF(F1117="Repeatability","---", SQRT(L1117^2+(N1117*H1117*0.01)^2)+ABS(M1117)*0.01*H1117)</f>
        <v>---</v>
      </c>
      <c r="P1117" s="6" t="str">
        <f>IF(F1117="Repeatability","---", O1117*100/H1117)</f>
        <v>---</v>
      </c>
      <c r="Q1117" s="31" t="str">
        <f>IF(F1117="Repeatability", "n/a",IF(E1117="MG_P_KG",6,IF(E1117="G_P_100G",2,"n/a")))</f>
        <v>n/a</v>
      </c>
      <c r="R1117" s="34" t="str">
        <f>IF(Q1117="n/a","-",2*(H1117*2^(1-0.5*LOG(H1117/(10^Q1117))))/100)</f>
        <v>-</v>
      </c>
      <c r="S1117" s="3">
        <f>IF(F1117="Intermed. Precision","---",IF(LOG(J1117/2)&lt;0,10^(TRUNC(LOG(J1117/2))-1), 10^(TRUNC(LOG(J1117/2)))))</f>
        <v>1</v>
      </c>
      <c r="T1117" s="4">
        <f>2*SQRT(2)*J1117</f>
        <v>9.1847355795725711</v>
      </c>
      <c r="U1117" s="22">
        <f>IF(F1117="Repeatability",10*J1117,"---")</f>
        <v>32.472944058605599</v>
      </c>
      <c r="V1117" s="22" t="str">
        <f>IF(AND(U1117&gt;H1117,U1117&lt;&gt;"---"),"x","")</f>
        <v/>
      </c>
      <c r="W1117" s="52">
        <v>42101</v>
      </c>
    </row>
    <row r="1118" spans="1:23" ht="25.5" customHeight="1">
      <c r="A1118" s="65" t="s">
        <v>55</v>
      </c>
      <c r="B1118" s="8" t="s">
        <v>205</v>
      </c>
      <c r="C1118" s="61"/>
      <c r="D1118" s="10" t="s">
        <v>115</v>
      </c>
      <c r="E1118" s="3" t="s">
        <v>30</v>
      </c>
      <c r="F1118" s="42" t="s">
        <v>23</v>
      </c>
      <c r="G1118" s="22" t="s">
        <v>4</v>
      </c>
      <c r="H1118" s="37">
        <v>343.08600000000001</v>
      </c>
      <c r="I1118" s="3">
        <v>11</v>
      </c>
      <c r="J1118" s="27">
        <v>11.656773132545601</v>
      </c>
      <c r="K1118" s="27" t="str">
        <f>IF(OR(LEFT(G1118,3)="SRM", LEFT(G1118,3)="IRM", LEFT(G1118,3)="CRM"),"", IF((J1118*100/H1118)&gt;5,"x",""))</f>
        <v/>
      </c>
      <c r="L1118" s="26">
        <f>2*J1118</f>
        <v>23.313546265091201</v>
      </c>
      <c r="M1118" s="20"/>
      <c r="N1118" s="20"/>
      <c r="O1118" s="58">
        <f>IF(F1118="Repeatability","---", SQRT(L1118^2+(N1118*H1118*0.01)^2)+ABS(M1118)*0.01*H1118)</f>
        <v>23.313546265091201</v>
      </c>
      <c r="P1118" s="6">
        <f>IF(F1118="Repeatability","---", O1118*100/H1118)</f>
        <v>6.7952484989452202</v>
      </c>
      <c r="Q1118" s="31">
        <f>IF(F1118="Repeatability", "n/a",IF(E1118="MG_P_KG",6,IF(E1118="G_P_100G",2,"n/a")))</f>
        <v>6</v>
      </c>
      <c r="R1118" s="34">
        <f>IF(Q1118="n/a","-",2*(H1118*2^(1-0.5*LOG(H1118/(10^Q1118))))/100)</f>
        <v>45.597055501065213</v>
      </c>
      <c r="S1118" s="3">
        <f>IF(F1118="Intermed. Precision","---",IF(LOG(J1118/2)&lt;0,10^(TRUNC(LOG(J1118/2))-1), 10^(TRUNC(LOG(J1118/2)))))</f>
        <v>1</v>
      </c>
      <c r="T1118" s="4">
        <f>2*SQRT(2)*J1118</f>
        <v>32.970333315104597</v>
      </c>
      <c r="U1118" s="22" t="str">
        <f>IF(F1118="Repeatability",10*J1118,"---")</f>
        <v>---</v>
      </c>
      <c r="V1118" s="22" t="str">
        <f>IF(AND(U1118&gt;H1118,U1118&lt;&gt;"---"),"x","")</f>
        <v/>
      </c>
      <c r="W1118" s="52">
        <v>42101</v>
      </c>
    </row>
    <row r="1119" spans="1:23" ht="25.5" customHeight="1">
      <c r="A1119" s="65" t="s">
        <v>71</v>
      </c>
      <c r="B1119" s="8" t="s">
        <v>205</v>
      </c>
      <c r="C1119" s="61"/>
      <c r="D1119" s="10" t="s">
        <v>115</v>
      </c>
      <c r="E1119" s="3" t="s">
        <v>30</v>
      </c>
      <c r="F1119" s="19" t="s">
        <v>23</v>
      </c>
      <c r="G1119" s="22" t="s">
        <v>4</v>
      </c>
      <c r="H1119" s="37">
        <v>309.32539090909103</v>
      </c>
      <c r="I1119" s="3">
        <v>11</v>
      </c>
      <c r="J1119" s="27">
        <v>3.1146883570942001</v>
      </c>
      <c r="K1119" s="27" t="str">
        <f>IF(OR(LEFT(G1119,3)="SRM", LEFT(G1119,3)="IRM", LEFT(G1119,3)="CRM"),"", IF((J1119*100/H1119)&gt;5,"x",""))</f>
        <v/>
      </c>
      <c r="L1119" s="26">
        <f>2*J1119</f>
        <v>6.2293767141884002</v>
      </c>
      <c r="M1119" s="20"/>
      <c r="N1119" s="20"/>
      <c r="O1119" s="58">
        <f>IF(F1119="Repeatability","---", SQRT(L1119^2+(N1119*H1119*0.01)^2)+ABS(M1119)*0.01*H1119)</f>
        <v>6.2293767141884002</v>
      </c>
      <c r="P1119" s="6">
        <f>IF(F1119="Repeatability","---", O1119*100/H1119)</f>
        <v>2.013858835151098</v>
      </c>
      <c r="Q1119" s="31">
        <f>IF(F1119="Repeatability", "n/a",IF(E1119="MG_P_KG",6,IF(E1119="G_P_100G",2,"n/a")))</f>
        <v>6</v>
      </c>
      <c r="R1119" s="34">
        <f>IF(Q1119="n/a","-",2*(H1119*2^(1-0.5*LOG(H1119/(10^Q1119))))/100)</f>
        <v>41.756169762627493</v>
      </c>
      <c r="S1119" s="3">
        <f>IF(F1119="Intermed. Precision","---",IF(LOG(J1119/2)&lt;0,10^(TRUNC(LOG(J1119/2))-1), 10^(TRUNC(LOG(J1119/2)))))</f>
        <v>1</v>
      </c>
      <c r="T1119" s="4">
        <f>2*SQRT(2)*J1119</f>
        <v>8.8096690343363839</v>
      </c>
      <c r="U1119" s="22" t="str">
        <f>IF(F1119="Repeatability",10*J1119,"---")</f>
        <v>---</v>
      </c>
      <c r="V1119" s="22" t="str">
        <f>IF(AND(U1119&gt;H1119,U1119&lt;&gt;"---"),"x","")</f>
        <v/>
      </c>
      <c r="W1119" s="52">
        <v>42101</v>
      </c>
    </row>
    <row r="1120" spans="1:23" ht="25.5" customHeight="1">
      <c r="A1120" s="65" t="s">
        <v>121</v>
      </c>
      <c r="B1120" s="8" t="s">
        <v>205</v>
      </c>
      <c r="C1120" s="61"/>
      <c r="D1120" s="10" t="s">
        <v>115</v>
      </c>
      <c r="E1120" s="3" t="s">
        <v>30</v>
      </c>
      <c r="F1120" s="42" t="s">
        <v>23</v>
      </c>
      <c r="G1120" s="22" t="s">
        <v>4</v>
      </c>
      <c r="H1120" s="37">
        <v>4468.27181818182</v>
      </c>
      <c r="I1120" s="3">
        <v>11</v>
      </c>
      <c r="J1120" s="27">
        <v>163.004957119268</v>
      </c>
      <c r="K1120" s="27" t="str">
        <f>IF(OR(LEFT(G1120,3)="SRM", LEFT(G1120,3)="IRM", LEFT(G1120,3)="CRM"),"", IF((J1120*100/H1120)&gt;5,"x",""))</f>
        <v/>
      </c>
      <c r="L1120" s="26">
        <f>2*J1120</f>
        <v>326.009914238536</v>
      </c>
      <c r="M1120" s="20"/>
      <c r="N1120" s="20"/>
      <c r="O1120" s="58">
        <f>IF(F1120="Repeatability","---", SQRT(L1120^2+(N1120*H1120*0.01)^2)+ABS(M1120)*0.01*H1120)</f>
        <v>326.009914238536</v>
      </c>
      <c r="P1120" s="6">
        <f>IF(F1120="Repeatability","---", O1120*100/H1120)</f>
        <v>7.2961074774361503</v>
      </c>
      <c r="Q1120" s="31">
        <f>IF(F1120="Repeatability", "n/a",IF(E1120="MG_P_KG",6,IF(E1120="G_P_100G",2,"n/a")))</f>
        <v>6</v>
      </c>
      <c r="R1120" s="34">
        <f>IF(Q1120="n/a","-",2*(H1120*2^(1-0.5*LOG(H1120/(10^Q1120))))/100)</f>
        <v>403.54206433038547</v>
      </c>
      <c r="S1120" s="3">
        <f>IF(F1120="Intermed. Precision","---",IF(LOG(J1120/2)&lt;0,10^(TRUNC(LOG(J1120/2))-1), 10^(TRUNC(LOG(J1120/2)))))</f>
        <v>10</v>
      </c>
      <c r="T1120" s="4">
        <f>2*SQRT(2)*J1120</f>
        <v>461.04764218422724</v>
      </c>
      <c r="U1120" s="22" t="str">
        <f>IF(F1120="Repeatability",10*J1120,"---")</f>
        <v>---</v>
      </c>
      <c r="V1120" s="22" t="str">
        <f>IF(AND(U1120&gt;H1120,U1120&lt;&gt;"---"),"x","")</f>
        <v/>
      </c>
      <c r="W1120" s="52">
        <v>42101</v>
      </c>
    </row>
    <row r="1121" spans="1:23" ht="25.5" hidden="1" customHeight="1">
      <c r="A1121" s="65" t="s">
        <v>200</v>
      </c>
      <c r="B1121" s="8" t="s">
        <v>205</v>
      </c>
      <c r="C1121" s="61"/>
      <c r="D1121" s="10" t="s">
        <v>115</v>
      </c>
      <c r="E1121" s="3" t="s">
        <v>30</v>
      </c>
      <c r="F1121" s="42" t="s">
        <v>24</v>
      </c>
      <c r="G1121" s="22" t="s">
        <v>25</v>
      </c>
      <c r="H1121" s="37">
        <v>60.629219999999997</v>
      </c>
      <c r="I1121" s="3">
        <v>10</v>
      </c>
      <c r="J1121" s="27">
        <v>0.75404055096526601</v>
      </c>
      <c r="K1121" s="27" t="str">
        <f>IF(OR(LEFT(G1121,3)="SRM", LEFT(G1121,3)="IRM", LEFT(G1121,3)="CRM"),"", IF((J1121*100/H1121)&gt;5,"x",""))</f>
        <v/>
      </c>
      <c r="L1121" s="26">
        <f>2*J1121</f>
        <v>1.508081101930532</v>
      </c>
      <c r="M1121" s="20"/>
      <c r="N1121" s="20"/>
      <c r="O1121" s="58" t="str">
        <f>IF(F1121="Repeatability","---", SQRT(L1121^2+(N1121*H1121*0.01)^2)+ABS(M1121)*0.01*H1121)</f>
        <v>---</v>
      </c>
      <c r="P1121" s="6" t="str">
        <f>IF(F1121="Repeatability","---", O1121*100/H1121)</f>
        <v>---</v>
      </c>
      <c r="Q1121" s="31" t="str">
        <f>IF(F1121="Repeatability", "n/a",IF(E1121="MG_P_KG",6,IF(E1121="G_P_100G",2,"n/a")))</f>
        <v>n/a</v>
      </c>
      <c r="R1121" s="34" t="str">
        <f>IF(Q1121="n/a","-",2*(H1121*2^(1-0.5*LOG(H1121/(10^Q1121))))/100)</f>
        <v>-</v>
      </c>
      <c r="S1121" s="3">
        <f>IF(F1121="Intermed. Precision","---",IF(LOG(J1121/2)&lt;0,10^(TRUNC(LOG(J1121/2))-1), 10^(TRUNC(LOG(J1121/2)))))</f>
        <v>0.1</v>
      </c>
      <c r="T1121" s="4">
        <f>2*SQRT(2)*J1121</f>
        <v>2.1327487475087206</v>
      </c>
      <c r="U1121" s="22">
        <f>IF(F1121="Repeatability",10*J1121,"---")</f>
        <v>7.5404055096526603</v>
      </c>
      <c r="V1121" s="22" t="str">
        <f>IF(AND(U1121&gt;H1121,U1121&lt;&gt;"---"),"x","")</f>
        <v/>
      </c>
      <c r="W1121" s="52">
        <v>42101</v>
      </c>
    </row>
    <row r="1122" spans="1:23" ht="25.5" hidden="1" customHeight="1">
      <c r="A1122" s="65" t="s">
        <v>99</v>
      </c>
      <c r="B1122" s="8" t="s">
        <v>205</v>
      </c>
      <c r="C1122" s="61"/>
      <c r="D1122" s="10" t="s">
        <v>115</v>
      </c>
      <c r="E1122" s="3" t="s">
        <v>30</v>
      </c>
      <c r="F1122" s="42" t="s">
        <v>24</v>
      </c>
      <c r="G1122" s="22" t="s">
        <v>25</v>
      </c>
      <c r="H1122" s="37">
        <v>1992.0473</v>
      </c>
      <c r="I1122" s="3">
        <v>10</v>
      </c>
      <c r="J1122" s="27">
        <v>48.3077828553537</v>
      </c>
      <c r="K1122" s="27" t="str">
        <f>IF(OR(LEFT(G1122,3)="SRM", LEFT(G1122,3)="IRM", LEFT(G1122,3)="CRM"),"", IF((J1122*100/H1122)&gt;5,"x",""))</f>
        <v/>
      </c>
      <c r="L1122" s="26">
        <f>2*J1122</f>
        <v>96.615565710707401</v>
      </c>
      <c r="M1122" s="20"/>
      <c r="N1122" s="20"/>
      <c r="O1122" s="58" t="str">
        <f>IF(F1122="Repeatability","---", SQRT(L1122^2+(N1122*H1122*0.01)^2)+ABS(M1122)*0.01*H1122)</f>
        <v>---</v>
      </c>
      <c r="P1122" s="6" t="str">
        <f>IF(F1122="Repeatability","---", O1122*100/H1122)</f>
        <v>---</v>
      </c>
      <c r="Q1122" s="31" t="str">
        <f>IF(F1122="Repeatability", "n/a",IF(E1122="MG_P_KG",6,IF(E1122="G_P_100G",2,"n/a")))</f>
        <v>n/a</v>
      </c>
      <c r="R1122" s="34" t="str">
        <f>IF(Q1122="n/a","-",2*(H1122*2^(1-0.5*LOG(H1122/(10^Q1122))))/100)</f>
        <v>-</v>
      </c>
      <c r="S1122" s="3">
        <f>IF(F1122="Intermed. Precision","---",IF(LOG(J1122/2)&lt;0,10^(TRUNC(LOG(J1122/2))-1), 10^(TRUNC(LOG(J1122/2)))))</f>
        <v>10</v>
      </c>
      <c r="T1122" s="4">
        <f>2*SQRT(2)*J1122</f>
        <v>136.63504336443137</v>
      </c>
      <c r="U1122" s="22">
        <f>IF(F1122="Repeatability",10*J1122,"---")</f>
        <v>483.07782855353702</v>
      </c>
      <c r="V1122" s="22" t="str">
        <f>IF(AND(U1122&gt;H1122,U1122&lt;&gt;"---"),"x","")</f>
        <v/>
      </c>
      <c r="W1122" s="52">
        <v>42101</v>
      </c>
    </row>
    <row r="1123" spans="1:23" ht="25.5" hidden="1" customHeight="1">
      <c r="A1123" s="65" t="s">
        <v>79</v>
      </c>
      <c r="B1123" s="8" t="s">
        <v>205</v>
      </c>
      <c r="C1123" s="61"/>
      <c r="D1123" s="10" t="s">
        <v>115</v>
      </c>
      <c r="E1123" s="3" t="s">
        <v>30</v>
      </c>
      <c r="F1123" s="19" t="s">
        <v>24</v>
      </c>
      <c r="G1123" s="22" t="s">
        <v>25</v>
      </c>
      <c r="H1123" s="37">
        <v>9444.0858000000007</v>
      </c>
      <c r="I1123" s="3">
        <v>10</v>
      </c>
      <c r="J1123" s="27">
        <v>57.634455667595297</v>
      </c>
      <c r="K1123" s="27" t="str">
        <f>IF(OR(LEFT(G1123,3)="SRM", LEFT(G1123,3)="IRM", LEFT(G1123,3)="CRM"),"", IF((J1123*100/H1123)&gt;5,"x",""))</f>
        <v/>
      </c>
      <c r="L1123" s="26">
        <f>2*J1123</f>
        <v>115.26891133519059</v>
      </c>
      <c r="M1123" s="20"/>
      <c r="N1123" s="20"/>
      <c r="O1123" s="58" t="str">
        <f>IF(F1123="Repeatability","---", SQRT(L1123^2+(N1123*H1123*0.01)^2)+ABS(M1123)*0.01*H1123)</f>
        <v>---</v>
      </c>
      <c r="P1123" s="6" t="str">
        <f>IF(F1123="Repeatability","---", O1123*100/H1123)</f>
        <v>---</v>
      </c>
      <c r="Q1123" s="31" t="str">
        <f>IF(F1123="Repeatability", "n/a",IF(E1123="MG_P_KG",6,IF(E1123="G_P_100G",2,"n/a")))</f>
        <v>n/a</v>
      </c>
      <c r="R1123" s="34" t="str">
        <f>IF(Q1123="n/a","-",2*(H1123*2^(1-0.5*LOG(H1123/(10^Q1123))))/100)</f>
        <v>-</v>
      </c>
      <c r="S1123" s="3">
        <f>IF(F1123="Intermed. Precision","---",IF(LOG(J1123/2)&lt;0,10^(TRUNC(LOG(J1123/2))-1), 10^(TRUNC(LOG(J1123/2)))))</f>
        <v>10</v>
      </c>
      <c r="T1123" s="4">
        <f>2*SQRT(2)*J1123</f>
        <v>163.01485773020835</v>
      </c>
      <c r="U1123" s="22">
        <f>IF(F1123="Repeatability",10*J1123,"---")</f>
        <v>576.34455667595296</v>
      </c>
      <c r="V1123" s="22" t="str">
        <f>IF(AND(U1123&gt;H1123,U1123&lt;&gt;"---"),"x","")</f>
        <v/>
      </c>
      <c r="W1123" s="52">
        <v>42101</v>
      </c>
    </row>
    <row r="1124" spans="1:23" ht="25.5" customHeight="1">
      <c r="A1124" s="65" t="s">
        <v>68</v>
      </c>
      <c r="B1124" s="8" t="s">
        <v>205</v>
      </c>
      <c r="C1124" s="61"/>
      <c r="D1124" s="10" t="s">
        <v>115</v>
      </c>
      <c r="E1124" s="3" t="s">
        <v>30</v>
      </c>
      <c r="F1124" s="42" t="s">
        <v>23</v>
      </c>
      <c r="G1124" s="22" t="s">
        <v>4</v>
      </c>
      <c r="H1124" s="37">
        <v>1515.8232708</v>
      </c>
      <c r="I1124" s="3">
        <v>10</v>
      </c>
      <c r="J1124" s="27">
        <v>35.443398042130198</v>
      </c>
      <c r="K1124" s="27" t="str">
        <f>IF(OR(LEFT(G1124,3)="SRM", LEFT(G1124,3)="IRM", LEFT(G1124,3)="CRM"),"", IF((J1124*100/H1124)&gt;5,"x",""))</f>
        <v/>
      </c>
      <c r="L1124" s="26">
        <f>2*J1124</f>
        <v>70.886796084260396</v>
      </c>
      <c r="M1124" s="20">
        <v>2.35</v>
      </c>
      <c r="N1124" s="20">
        <v>2.69</v>
      </c>
      <c r="O1124" s="58">
        <f>IF(F1124="Repeatability","---", SQRT(L1124^2+(N1124*H1124*0.01)^2)+ABS(M1124)*0.01*H1124)</f>
        <v>117.39954042718205</v>
      </c>
      <c r="P1124" s="6">
        <f>IF(F1124="Repeatability","---", O1124*100/H1124)</f>
        <v>7.7449358832723654</v>
      </c>
      <c r="Q1124" s="31">
        <f>IF(F1124="Repeatability", "n/a",IF(E1124="MG_P_KG",6,IF(E1124="G_P_100G",2,"n/a")))</f>
        <v>6</v>
      </c>
      <c r="R1124" s="34">
        <f>IF(Q1124="n/a","-",2*(H1124*2^(1-0.5*LOG(H1124/(10^Q1124))))/100)</f>
        <v>161.08801713653642</v>
      </c>
      <c r="S1124" s="3">
        <f>IF(F1124="Intermed. Precision","---",IF(LOG(J1124/2)&lt;0,10^(TRUNC(LOG(J1124/2))-1), 10^(TRUNC(LOG(J1124/2)))))</f>
        <v>10</v>
      </c>
      <c r="T1124" s="4">
        <f>2*SQRT(2)*J1124</f>
        <v>100.24906841553707</v>
      </c>
      <c r="U1124" s="22" t="str">
        <f>IF(F1124="Repeatability",10*J1124,"---")</f>
        <v>---</v>
      </c>
      <c r="V1124" s="22" t="str">
        <f>IF(AND(U1124&gt;H1124,U1124&lt;&gt;"---"),"x","")</f>
        <v/>
      </c>
      <c r="W1124" s="52">
        <v>42101</v>
      </c>
    </row>
    <row r="1125" spans="1:23" ht="25.5" customHeight="1">
      <c r="A1125" s="65" t="s">
        <v>84</v>
      </c>
      <c r="B1125" s="8" t="s">
        <v>205</v>
      </c>
      <c r="C1125" s="61"/>
      <c r="D1125" s="10" t="s">
        <v>115</v>
      </c>
      <c r="E1125" s="3" t="s">
        <v>30</v>
      </c>
      <c r="F1125" s="19" t="s">
        <v>23</v>
      </c>
      <c r="G1125" s="22" t="s">
        <v>4</v>
      </c>
      <c r="H1125" s="37">
        <v>170.9736</v>
      </c>
      <c r="I1125" s="3">
        <v>10</v>
      </c>
      <c r="J1125" s="27">
        <v>4.8824522578311003</v>
      </c>
      <c r="K1125" s="27" t="str">
        <f>IF(OR(LEFT(G1125,3)="SRM", LEFT(G1125,3)="IRM", LEFT(G1125,3)="CRM"),"", IF((J1125*100/H1125)&gt;5,"x",""))</f>
        <v/>
      </c>
      <c r="L1125" s="26">
        <f>2*J1125</f>
        <v>9.7649045156622005</v>
      </c>
      <c r="M1125" s="20"/>
      <c r="N1125" s="20"/>
      <c r="O1125" s="58">
        <f>IF(F1125="Repeatability","---", SQRT(L1125^2+(N1125*H1125*0.01)^2)+ABS(M1125)*0.01*H1125)</f>
        <v>9.7649045156622005</v>
      </c>
      <c r="P1125" s="6">
        <f>IF(F1125="Repeatability","---", O1125*100/H1125)</f>
        <v>5.7113522296203625</v>
      </c>
      <c r="Q1125" s="31">
        <f>IF(F1125="Repeatability", "n/a",IF(E1125="MG_P_KG",6,IF(E1125="G_P_100G",2,"n/a")))</f>
        <v>6</v>
      </c>
      <c r="R1125" s="34">
        <f>IF(Q1125="n/a","-",2*(H1125*2^(1-0.5*LOG(H1125/(10^Q1125))))/100)</f>
        <v>25.234210554948877</v>
      </c>
      <c r="S1125" s="3">
        <f>IF(F1125="Intermed. Precision","---",IF(LOG(J1125/2)&lt;0,10^(TRUNC(LOG(J1125/2))-1), 10^(TRUNC(LOG(J1125/2)))))</f>
        <v>1</v>
      </c>
      <c r="T1125" s="4">
        <f>2*SQRT(2)*J1125</f>
        <v>13.809660401327763</v>
      </c>
      <c r="U1125" s="22" t="str">
        <f>IF(F1125="Repeatability",10*J1125,"---")</f>
        <v>---</v>
      </c>
      <c r="V1125" s="22" t="str">
        <f>IF(AND(U1125&gt;H1125,U1125&lt;&gt;"---"),"x","")</f>
        <v/>
      </c>
      <c r="W1125" s="52">
        <v>42101</v>
      </c>
    </row>
    <row r="1126" spans="1:23" ht="25.5" hidden="1" customHeight="1">
      <c r="A1126" s="65" t="s">
        <v>128</v>
      </c>
      <c r="B1126" s="8" t="s">
        <v>205</v>
      </c>
      <c r="C1126" s="61"/>
      <c r="D1126" s="10" t="s">
        <v>115</v>
      </c>
      <c r="E1126" s="3" t="s">
        <v>30</v>
      </c>
      <c r="F1126" s="42" t="s">
        <v>24</v>
      </c>
      <c r="G1126" s="22" t="s">
        <v>25</v>
      </c>
      <c r="H1126" s="37">
        <v>256.60068999999999</v>
      </c>
      <c r="I1126" s="3">
        <v>10</v>
      </c>
      <c r="J1126" s="27">
        <v>8.3330885961028898</v>
      </c>
      <c r="K1126" s="27" t="str">
        <f>IF(OR(LEFT(G1126,3)="SRM", LEFT(G1126,3)="IRM", LEFT(G1126,3)="CRM"),"", IF((J1126*100/H1126)&gt;5,"x",""))</f>
        <v/>
      </c>
      <c r="L1126" s="26">
        <f>2*J1126</f>
        <v>16.66617719220578</v>
      </c>
      <c r="M1126" s="20"/>
      <c r="N1126" s="20"/>
      <c r="O1126" s="58" t="str">
        <f>IF(F1126="Repeatability","---", SQRT(L1126^2+(N1126*H1126*0.01)^2)+ABS(M1126)*0.01*H1126)</f>
        <v>---</v>
      </c>
      <c r="P1126" s="6" t="str">
        <f>IF(F1126="Repeatability","---", O1126*100/H1126)</f>
        <v>---</v>
      </c>
      <c r="Q1126" s="31" t="str">
        <f>IF(F1126="Repeatability", "n/a",IF(E1126="MG_P_KG",6,IF(E1126="G_P_100G",2,"n/a")))</f>
        <v>n/a</v>
      </c>
      <c r="R1126" s="34" t="str">
        <f>IF(Q1126="n/a","-",2*(H1126*2^(1-0.5*LOG(H1126/(10^Q1126))))/100)</f>
        <v>-</v>
      </c>
      <c r="S1126" s="3">
        <f>IF(F1126="Intermed. Precision","---",IF(LOG(J1126/2)&lt;0,10^(TRUNC(LOG(J1126/2))-1), 10^(TRUNC(LOG(J1126/2)))))</f>
        <v>1</v>
      </c>
      <c r="T1126" s="4">
        <f>2*SQRT(2)*J1126</f>
        <v>23.569533818130562</v>
      </c>
      <c r="U1126" s="22">
        <f>IF(F1126="Repeatability",10*J1126,"---")</f>
        <v>83.330885961028898</v>
      </c>
      <c r="V1126" s="22" t="str">
        <f>IF(AND(U1126&gt;H1126,U1126&lt;&gt;"---"),"x","")</f>
        <v/>
      </c>
      <c r="W1126" s="52">
        <v>42101</v>
      </c>
    </row>
    <row r="1127" spans="1:23" ht="25.5" customHeight="1">
      <c r="A1127" s="65" t="s">
        <v>117</v>
      </c>
      <c r="B1127" s="8" t="s">
        <v>205</v>
      </c>
      <c r="C1127" s="61"/>
      <c r="D1127" s="10" t="s">
        <v>115</v>
      </c>
      <c r="E1127" s="3" t="s">
        <v>30</v>
      </c>
      <c r="F1127" s="19" t="s">
        <v>23</v>
      </c>
      <c r="G1127" s="22" t="s">
        <v>4</v>
      </c>
      <c r="H1127" s="37">
        <v>543.55855555555604</v>
      </c>
      <c r="I1127" s="3">
        <v>9</v>
      </c>
      <c r="J1127" s="27">
        <v>8.6266979423698995</v>
      </c>
      <c r="K1127" s="27" t="str">
        <f>IF(OR(LEFT(G1127,3)="SRM", LEFT(G1127,3)="IRM", LEFT(G1127,3)="CRM"),"", IF((J1127*100/H1127)&gt;5,"x",""))</f>
        <v/>
      </c>
      <c r="L1127" s="26">
        <f>2*J1127</f>
        <v>17.253395884739799</v>
      </c>
      <c r="M1127" s="20"/>
      <c r="N1127" s="20"/>
      <c r="O1127" s="58">
        <f>IF(F1127="Repeatability","---", SQRT(L1127^2+(N1127*H1127*0.01)^2)+ABS(M1127)*0.01*H1127)</f>
        <v>17.253395884739799</v>
      </c>
      <c r="P1127" s="6">
        <f>IF(F1127="Repeatability","---", O1127*100/H1127)</f>
        <v>3.1741558859478505</v>
      </c>
      <c r="Q1127" s="31">
        <f>IF(F1127="Repeatability", "n/a",IF(E1127="MG_P_KG",6,IF(E1127="G_P_100G",2,"n/a")))</f>
        <v>6</v>
      </c>
      <c r="R1127" s="34">
        <f>IF(Q1127="n/a","-",2*(H1127*2^(1-0.5*LOG(H1127/(10^Q1127))))/100)</f>
        <v>67.406335536278263</v>
      </c>
      <c r="S1127" s="3">
        <f>IF(F1127="Intermed. Precision","---",IF(LOG(J1127/2)&lt;0,10^(TRUNC(LOG(J1127/2))-1), 10^(TRUNC(LOG(J1127/2)))))</f>
        <v>1</v>
      </c>
      <c r="T1127" s="4">
        <f>2*SQRT(2)*J1127</f>
        <v>24.399986457191172</v>
      </c>
      <c r="U1127" s="22" t="str">
        <f>IF(F1127="Repeatability",10*J1127,"---")</f>
        <v>---</v>
      </c>
      <c r="V1127" s="22" t="str">
        <f>IF(AND(U1127&gt;H1127,U1127&lt;&gt;"---"),"x","")</f>
        <v/>
      </c>
      <c r="W1127" s="52">
        <v>42101</v>
      </c>
    </row>
    <row r="1128" spans="1:23" ht="25.5" hidden="1" customHeight="1">
      <c r="A1128" s="65" t="s">
        <v>103</v>
      </c>
      <c r="B1128" s="8" t="s">
        <v>205</v>
      </c>
      <c r="C1128" s="61"/>
      <c r="D1128" s="10" t="s">
        <v>115</v>
      </c>
      <c r="E1128" s="3" t="s">
        <v>30</v>
      </c>
      <c r="F1128" s="19" t="s">
        <v>24</v>
      </c>
      <c r="G1128" s="22" t="s">
        <v>25</v>
      </c>
      <c r="H1128" s="37">
        <v>188.07200333333299</v>
      </c>
      <c r="I1128" s="3">
        <v>9</v>
      </c>
      <c r="J1128" s="27">
        <v>2.5800091646058201</v>
      </c>
      <c r="K1128" s="27" t="str">
        <f>IF(OR(LEFT(G1128,3)="SRM", LEFT(G1128,3)="IRM", LEFT(G1128,3)="CRM"),"", IF((J1128*100/H1128)&gt;5,"x",""))</f>
        <v/>
      </c>
      <c r="L1128" s="26">
        <f>2*J1128</f>
        <v>5.1600183292116402</v>
      </c>
      <c r="M1128" s="20"/>
      <c r="N1128" s="20"/>
      <c r="O1128" s="58" t="str">
        <f>IF(F1128="Repeatability","---", SQRT(L1128^2+(N1128*H1128*0.01)^2)+ABS(M1128)*0.01*H1128)</f>
        <v>---</v>
      </c>
      <c r="P1128" s="6" t="str">
        <f>IF(F1128="Repeatability","---", O1128*100/H1128)</f>
        <v>---</v>
      </c>
      <c r="Q1128" s="31" t="str">
        <f>IF(F1128="Repeatability", "n/a",IF(E1128="MG_P_KG",6,IF(E1128="G_P_100G",2,"n/a")))</f>
        <v>n/a</v>
      </c>
      <c r="R1128" s="34" t="str">
        <f>IF(Q1128="n/a","-",2*(H1128*2^(1-0.5*LOG(H1128/(10^Q1128))))/100)</f>
        <v>-</v>
      </c>
      <c r="S1128" s="3">
        <f>IF(F1128="Intermed. Precision","---",IF(LOG(J1128/2)&lt;0,10^(TRUNC(LOG(J1128/2))-1), 10^(TRUNC(LOG(J1128/2)))))</f>
        <v>1</v>
      </c>
      <c r="T1128" s="4">
        <f>2*SQRT(2)*J1128</f>
        <v>7.2973679032648597</v>
      </c>
      <c r="U1128" s="22">
        <f>IF(F1128="Repeatability",10*J1128,"---")</f>
        <v>25.800091646058199</v>
      </c>
      <c r="V1128" s="22" t="str">
        <f>IF(AND(U1128&gt;H1128,U1128&lt;&gt;"---"),"x","")</f>
        <v/>
      </c>
      <c r="W1128" s="52">
        <v>42101</v>
      </c>
    </row>
    <row r="1129" spans="1:23" ht="25.5" hidden="1" customHeight="1">
      <c r="A1129" s="65" t="s">
        <v>123</v>
      </c>
      <c r="B1129" s="8" t="s">
        <v>205</v>
      </c>
      <c r="C1129" s="61"/>
      <c r="D1129" s="10" t="s">
        <v>115</v>
      </c>
      <c r="E1129" s="3" t="s">
        <v>30</v>
      </c>
      <c r="F1129" s="42" t="s">
        <v>24</v>
      </c>
      <c r="G1129" s="22" t="s">
        <v>25</v>
      </c>
      <c r="H1129" s="37">
        <v>99.967100000000002</v>
      </c>
      <c r="I1129" s="3">
        <v>9</v>
      </c>
      <c r="J1129" s="27">
        <v>0.70913933789880601</v>
      </c>
      <c r="K1129" s="27" t="str">
        <f>IF(OR(LEFT(G1129,3)="SRM", LEFT(G1129,3)="IRM", LEFT(G1129,3)="CRM"),"", IF((J1129*100/H1129)&gt;5,"x",""))</f>
        <v/>
      </c>
      <c r="L1129" s="26">
        <f>2*J1129</f>
        <v>1.418278675797612</v>
      </c>
      <c r="M1129" s="20"/>
      <c r="N1129" s="20"/>
      <c r="O1129" s="58" t="str">
        <f>IF(F1129="Repeatability","---", SQRT(L1129^2+(N1129*H1129*0.01)^2)+ABS(M1129)*0.01*H1129)</f>
        <v>---</v>
      </c>
      <c r="P1129" s="6" t="str">
        <f>IF(F1129="Repeatability","---", O1129*100/H1129)</f>
        <v>---</v>
      </c>
      <c r="Q1129" s="31" t="str">
        <f>IF(F1129="Repeatability", "n/a",IF(E1129="MG_P_KG",6,IF(E1129="G_P_100G",2,"n/a")))</f>
        <v>n/a</v>
      </c>
      <c r="R1129" s="34" t="str">
        <f>IF(Q1129="n/a","-",2*(H1129*2^(1-0.5*LOG(H1129/(10^Q1129))))/100)</f>
        <v>-</v>
      </c>
      <c r="S1129" s="3">
        <f>IF(F1129="Intermed. Precision","---",IF(LOG(J1129/2)&lt;0,10^(TRUNC(LOG(J1129/2))-1), 10^(TRUNC(LOG(J1129/2)))))</f>
        <v>0.1</v>
      </c>
      <c r="T1129" s="4">
        <f>2*SQRT(2)*J1129</f>
        <v>2.0057489385375371</v>
      </c>
      <c r="U1129" s="22">
        <f>IF(F1129="Repeatability",10*J1129,"---")</f>
        <v>7.0913933789880605</v>
      </c>
      <c r="V1129" s="22" t="str">
        <f>IF(AND(U1129&gt;H1129,U1129&lt;&gt;"---"),"x","")</f>
        <v/>
      </c>
      <c r="W1129" s="52">
        <v>42101</v>
      </c>
    </row>
    <row r="1130" spans="1:23" ht="25.5" hidden="1" customHeight="1">
      <c r="A1130" s="65" t="s">
        <v>116</v>
      </c>
      <c r="B1130" s="8" t="s">
        <v>205</v>
      </c>
      <c r="C1130" s="61"/>
      <c r="D1130" s="10" t="s">
        <v>115</v>
      </c>
      <c r="E1130" s="3" t="s">
        <v>30</v>
      </c>
      <c r="F1130" s="19" t="s">
        <v>24</v>
      </c>
      <c r="G1130" s="22" t="s">
        <v>25</v>
      </c>
      <c r="H1130" s="37">
        <v>642.56601250000006</v>
      </c>
      <c r="I1130" s="3">
        <v>8</v>
      </c>
      <c r="J1130" s="27">
        <v>15.9602445033159</v>
      </c>
      <c r="K1130" s="27" t="str">
        <f>IF(OR(LEFT(G1130,3)="SRM", LEFT(G1130,3)="IRM", LEFT(G1130,3)="CRM"),"", IF((J1130*100/H1130)&gt;5,"x",""))</f>
        <v/>
      </c>
      <c r="L1130" s="26">
        <f>2*J1130</f>
        <v>31.920489006631801</v>
      </c>
      <c r="M1130" s="20"/>
      <c r="N1130" s="20"/>
      <c r="O1130" s="58" t="str">
        <f>IF(F1130="Repeatability","---", SQRT(L1130^2+(N1130*H1130*0.01)^2)+ABS(M1130)*0.01*H1130)</f>
        <v>---</v>
      </c>
      <c r="P1130" s="6" t="str">
        <f>IF(F1130="Repeatability","---", O1130*100/H1130)</f>
        <v>---</v>
      </c>
      <c r="Q1130" s="31" t="str">
        <f>IF(F1130="Repeatability", "n/a",IF(E1130="MG_P_KG",6,IF(E1130="G_P_100G",2,"n/a")))</f>
        <v>n/a</v>
      </c>
      <c r="R1130" s="34" t="str">
        <f>IF(Q1130="n/a","-",2*(H1130*2^(1-0.5*LOG(H1130/(10^Q1130))))/100)</f>
        <v>-</v>
      </c>
      <c r="S1130" s="3">
        <f>IF(F1130="Intermed. Precision","---",IF(LOG(J1130/2)&lt;0,10^(TRUNC(LOG(J1130/2))-1), 10^(TRUNC(LOG(J1130/2)))))</f>
        <v>1</v>
      </c>
      <c r="T1130" s="4">
        <f>2*SQRT(2)*J1130</f>
        <v>45.142388470759983</v>
      </c>
      <c r="U1130" s="22">
        <f>IF(F1130="Repeatability",10*J1130,"---")</f>
        <v>159.602445033159</v>
      </c>
      <c r="V1130" s="22" t="str">
        <f>IF(AND(U1130&gt;H1130,U1130&lt;&gt;"---"),"x","")</f>
        <v/>
      </c>
      <c r="W1130" s="52">
        <v>42101</v>
      </c>
    </row>
    <row r="1131" spans="1:23" ht="25.5" customHeight="1">
      <c r="A1131" s="65" t="s">
        <v>100</v>
      </c>
      <c r="B1131" s="8" t="s">
        <v>205</v>
      </c>
      <c r="C1131" s="61"/>
      <c r="D1131" s="10" t="s">
        <v>115</v>
      </c>
      <c r="E1131" s="3" t="s">
        <v>30</v>
      </c>
      <c r="F1131" s="42" t="s">
        <v>23</v>
      </c>
      <c r="G1131" s="22" t="s">
        <v>4</v>
      </c>
      <c r="H1131" s="37">
        <v>98.393212500000004</v>
      </c>
      <c r="I1131" s="3">
        <v>8</v>
      </c>
      <c r="J1131" s="27">
        <v>3.0095062533163102</v>
      </c>
      <c r="K1131" s="27" t="str">
        <f>IF(OR(LEFT(G1131,3)="SRM", LEFT(G1131,3)="IRM", LEFT(G1131,3)="CRM"),"", IF((J1131*100/H1131)&gt;5,"x",""))</f>
        <v/>
      </c>
      <c r="L1131" s="26">
        <f>2*J1131</f>
        <v>6.0190125066326203</v>
      </c>
      <c r="M1131" s="20"/>
      <c r="N1131" s="20"/>
      <c r="O1131" s="58">
        <f>IF(F1131="Repeatability","---", SQRT(L1131^2+(N1131*H1131*0.01)^2)+ABS(M1131)*0.01*H1131)</f>
        <v>6.0190125066326203</v>
      </c>
      <c r="P1131" s="6">
        <f>IF(F1131="Repeatability","---", O1131*100/H1131)</f>
        <v>6.1173045921563141</v>
      </c>
      <c r="Q1131" s="31">
        <f>IF(F1131="Repeatability", "n/a",IF(E1131="MG_P_KG",6,IF(E1131="G_P_100G",2,"n/a")))</f>
        <v>6</v>
      </c>
      <c r="R1131" s="34">
        <f>IF(Q1131="n/a","-",2*(H1131*2^(1-0.5*LOG(H1131/(10^Q1131))))/100)</f>
        <v>15.781343573045692</v>
      </c>
      <c r="S1131" s="3">
        <f>IF(F1131="Intermed. Precision","---",IF(LOG(J1131/2)&lt;0,10^(TRUNC(LOG(J1131/2))-1), 10^(TRUNC(LOG(J1131/2)))))</f>
        <v>1</v>
      </c>
      <c r="T1131" s="4">
        <f>2*SQRT(2)*J1131</f>
        <v>8.5121691189731301</v>
      </c>
      <c r="U1131" s="22" t="str">
        <f>IF(F1131="Repeatability",10*J1131,"---")</f>
        <v>---</v>
      </c>
      <c r="V1131" s="22" t="str">
        <f>IF(AND(U1131&gt;H1131,U1131&lt;&gt;"---"),"x","")</f>
        <v/>
      </c>
      <c r="W1131" s="52">
        <v>42101</v>
      </c>
    </row>
    <row r="1132" spans="1:23" ht="25.5" customHeight="1">
      <c r="A1132" s="65" t="s">
        <v>103</v>
      </c>
      <c r="B1132" s="8" t="s">
        <v>205</v>
      </c>
      <c r="C1132" s="61"/>
      <c r="D1132" s="10" t="s">
        <v>115</v>
      </c>
      <c r="E1132" s="3" t="s">
        <v>30</v>
      </c>
      <c r="F1132" s="19" t="s">
        <v>23</v>
      </c>
      <c r="G1132" s="22" t="s">
        <v>4</v>
      </c>
      <c r="H1132" s="37">
        <v>247.59475</v>
      </c>
      <c r="I1132" s="3">
        <v>8</v>
      </c>
      <c r="J1132" s="27">
        <v>6.7905438524833901</v>
      </c>
      <c r="K1132" s="27" t="str">
        <f>IF(OR(LEFT(G1132,3)="SRM", LEFT(G1132,3)="IRM", LEFT(G1132,3)="CRM"),"", IF((J1132*100/H1132)&gt;5,"x",""))</f>
        <v/>
      </c>
      <c r="L1132" s="26">
        <f>2*J1132</f>
        <v>13.58108770496678</v>
      </c>
      <c r="M1132" s="20"/>
      <c r="N1132" s="20"/>
      <c r="O1132" s="58">
        <f>IF(F1132="Repeatability","---", SQRT(L1132^2+(N1132*H1132*0.01)^2)+ABS(M1132)*0.01*H1132)</f>
        <v>13.58108770496678</v>
      </c>
      <c r="P1132" s="6">
        <f>IF(F1132="Repeatability","---", O1132*100/H1132)</f>
        <v>5.4852082707596912</v>
      </c>
      <c r="Q1132" s="31">
        <f>IF(F1132="Repeatability", "n/a",IF(E1132="MG_P_KG",6,IF(E1132="G_P_100G",2,"n/a")))</f>
        <v>6</v>
      </c>
      <c r="R1132" s="34">
        <f>IF(Q1132="n/a","-",2*(H1132*2^(1-0.5*LOG(H1132/(10^Q1132))))/100)</f>
        <v>34.561885221090819</v>
      </c>
      <c r="S1132" s="3">
        <f>IF(F1132="Intermed. Precision","---",IF(LOG(J1132/2)&lt;0,10^(TRUNC(LOG(J1132/2))-1), 10^(TRUNC(LOG(J1132/2)))))</f>
        <v>1</v>
      </c>
      <c r="T1132" s="4">
        <f>2*SQRT(2)*J1132</f>
        <v>19.206558424142514</v>
      </c>
      <c r="U1132" s="22" t="str">
        <f>IF(F1132="Repeatability",10*J1132,"---")</f>
        <v>---</v>
      </c>
      <c r="V1132" s="22" t="str">
        <f>IF(AND(U1132&gt;H1132,U1132&lt;&gt;"---"),"x","")</f>
        <v/>
      </c>
      <c r="W1132" s="52">
        <v>42101</v>
      </c>
    </row>
    <row r="1133" spans="1:23" ht="25.5" customHeight="1">
      <c r="A1133" s="65" t="s">
        <v>60</v>
      </c>
      <c r="B1133" s="8" t="s">
        <v>205</v>
      </c>
      <c r="C1133" s="61"/>
      <c r="D1133" s="10" t="s">
        <v>115</v>
      </c>
      <c r="E1133" s="3" t="s">
        <v>30</v>
      </c>
      <c r="F1133" s="19" t="s">
        <v>23</v>
      </c>
      <c r="G1133" s="22" t="s">
        <v>4</v>
      </c>
      <c r="H1133" s="37">
        <v>187.05425</v>
      </c>
      <c r="I1133" s="3">
        <v>8</v>
      </c>
      <c r="J1133" s="27">
        <v>5.3347478150330696</v>
      </c>
      <c r="K1133" s="27" t="str">
        <f>IF(OR(LEFT(G1133,3)="SRM", LEFT(G1133,3)="IRM", LEFT(G1133,3)="CRM"),"", IF((J1133*100/H1133)&gt;5,"x",""))</f>
        <v/>
      </c>
      <c r="L1133" s="26">
        <f>2*J1133</f>
        <v>10.669495630066139</v>
      </c>
      <c r="M1133" s="20"/>
      <c r="N1133" s="20"/>
      <c r="O1133" s="58">
        <f>IF(F1133="Repeatability","---", SQRT(L1133^2+(N1133*H1133*0.01)^2)+ABS(M1133)*0.01*H1133)</f>
        <v>10.669495630066139</v>
      </c>
      <c r="P1133" s="6">
        <f>IF(F1133="Repeatability","---", O1133*100/H1133)</f>
        <v>5.7039578785652507</v>
      </c>
      <c r="Q1133" s="31">
        <f>IF(F1133="Repeatability", "n/a",IF(E1133="MG_P_KG",6,IF(E1133="G_P_100G",2,"n/a")))</f>
        <v>6</v>
      </c>
      <c r="R1133" s="34">
        <f>IF(Q1133="n/a","-",2*(H1133*2^(1-0.5*LOG(H1133/(10^Q1133))))/100)</f>
        <v>27.236566778480086</v>
      </c>
      <c r="S1133" s="3">
        <f>IF(F1133="Intermed. Precision","---",IF(LOG(J1133/2)&lt;0,10^(TRUNC(LOG(J1133/2))-1), 10^(TRUNC(LOG(J1133/2)))))</f>
        <v>1</v>
      </c>
      <c r="T1133" s="4">
        <f>2*SQRT(2)*J1133</f>
        <v>15.088945423720006</v>
      </c>
      <c r="U1133" s="22" t="str">
        <f>IF(F1133="Repeatability",10*J1133,"---")</f>
        <v>---</v>
      </c>
      <c r="V1133" s="22" t="str">
        <f>IF(AND(U1133&gt;H1133,U1133&lt;&gt;"---"),"x","")</f>
        <v/>
      </c>
      <c r="W1133" s="52">
        <v>42101</v>
      </c>
    </row>
    <row r="1134" spans="1:23" ht="25.5" hidden="1" customHeight="1">
      <c r="A1134" s="65" t="s">
        <v>70</v>
      </c>
      <c r="B1134" s="8" t="s">
        <v>205</v>
      </c>
      <c r="C1134" s="61"/>
      <c r="D1134" s="10" t="s">
        <v>115</v>
      </c>
      <c r="E1134" s="3" t="s">
        <v>30</v>
      </c>
      <c r="F1134" s="42" t="s">
        <v>24</v>
      </c>
      <c r="G1134" s="22" t="s">
        <v>25</v>
      </c>
      <c r="H1134" s="37">
        <v>17.862314285714302</v>
      </c>
      <c r="I1134" s="3">
        <v>7</v>
      </c>
      <c r="J1134" s="27">
        <v>0.451675573361488</v>
      </c>
      <c r="K1134" s="27" t="str">
        <f>IF(OR(LEFT(G1134,3)="SRM", LEFT(G1134,3)="IRM", LEFT(G1134,3)="CRM"),"", IF((J1134*100/H1134)&gt;5,"x",""))</f>
        <v/>
      </c>
      <c r="L1134" s="26">
        <f>2*J1134</f>
        <v>0.90335114672297601</v>
      </c>
      <c r="M1134" s="20"/>
      <c r="N1134" s="20"/>
      <c r="O1134" s="58" t="str">
        <f>IF(F1134="Repeatability","---", SQRT(L1134^2+(N1134*H1134*0.01)^2)+ABS(M1134)*0.01*H1134)</f>
        <v>---</v>
      </c>
      <c r="P1134" s="6" t="str">
        <f>IF(F1134="Repeatability","---", O1134*100/H1134)</f>
        <v>---</v>
      </c>
      <c r="Q1134" s="31" t="str">
        <f>IF(F1134="Repeatability", "n/a",IF(E1134="MG_P_KG",6,IF(E1134="G_P_100G",2,"n/a")))</f>
        <v>n/a</v>
      </c>
      <c r="R1134" s="34" t="str">
        <f>IF(Q1134="n/a","-",2*(H1134*2^(1-0.5*LOG(H1134/(10^Q1134))))/100)</f>
        <v>-</v>
      </c>
      <c r="S1134" s="3">
        <f>IF(F1134="Intermed. Precision","---",IF(LOG(J1134/2)&lt;0,10^(TRUNC(LOG(J1134/2))-1), 10^(TRUNC(LOG(J1134/2)))))</f>
        <v>0.1</v>
      </c>
      <c r="T1134" s="4">
        <f>2*SQRT(2)*J1134</f>
        <v>1.2775314432809204</v>
      </c>
      <c r="U1134" s="22">
        <f>IF(F1134="Repeatability",10*J1134,"---")</f>
        <v>4.5167557336148798</v>
      </c>
      <c r="V1134" s="22" t="str">
        <f>IF(AND(U1134&gt;H1134,U1134&lt;&gt;"---"),"x","")</f>
        <v/>
      </c>
      <c r="W1134" s="52">
        <v>42101</v>
      </c>
    </row>
    <row r="1135" spans="1:23" ht="25.5" hidden="1" customHeight="1">
      <c r="A1135" s="65" t="s">
        <v>117</v>
      </c>
      <c r="B1135" s="8" t="s">
        <v>205</v>
      </c>
      <c r="C1135" s="61"/>
      <c r="D1135" s="10" t="s">
        <v>115</v>
      </c>
      <c r="E1135" s="3" t="s">
        <v>30</v>
      </c>
      <c r="F1135" s="19" t="s">
        <v>24</v>
      </c>
      <c r="G1135" s="22" t="s">
        <v>25</v>
      </c>
      <c r="H1135" s="37">
        <v>591.07714285714303</v>
      </c>
      <c r="I1135" s="3">
        <v>7</v>
      </c>
      <c r="J1135" s="27">
        <v>2.4507902952779501</v>
      </c>
      <c r="K1135" s="27" t="str">
        <f>IF(OR(LEFT(G1135,3)="SRM", LEFT(G1135,3)="IRM", LEFT(G1135,3)="CRM"),"", IF((J1135*100/H1135)&gt;5,"x",""))</f>
        <v/>
      </c>
      <c r="L1135" s="26">
        <f>2*J1135</f>
        <v>4.9015805905559002</v>
      </c>
      <c r="M1135" s="20"/>
      <c r="N1135" s="20"/>
      <c r="O1135" s="58" t="str">
        <f>IF(F1135="Repeatability","---", SQRT(L1135^2+(N1135*H1135*0.01)^2)+ABS(M1135)*0.01*H1135)</f>
        <v>---</v>
      </c>
      <c r="P1135" s="6" t="str">
        <f>IF(F1135="Repeatability","---", O1135*100/H1135)</f>
        <v>---</v>
      </c>
      <c r="Q1135" s="31" t="str">
        <f>IF(F1135="Repeatability", "n/a",IF(E1135="MG_P_KG",6,IF(E1135="G_P_100G",2,"n/a")))</f>
        <v>n/a</v>
      </c>
      <c r="R1135" s="34" t="str">
        <f>IF(Q1135="n/a","-",2*(H1135*2^(1-0.5*LOG(H1135/(10^Q1135))))/100)</f>
        <v>-</v>
      </c>
      <c r="S1135" s="3">
        <f>IF(F1135="Intermed. Precision","---",IF(LOG(J1135/2)&lt;0,10^(TRUNC(LOG(J1135/2))-1), 10^(TRUNC(LOG(J1135/2)))))</f>
        <v>1</v>
      </c>
      <c r="T1135" s="4">
        <f>2*SQRT(2)*J1135</f>
        <v>6.9318817482288795</v>
      </c>
      <c r="U1135" s="22">
        <f>IF(F1135="Repeatability",10*J1135,"---")</f>
        <v>24.507902952779503</v>
      </c>
      <c r="V1135" s="22" t="str">
        <f>IF(AND(U1135&gt;H1135,U1135&lt;&gt;"---"),"x","")</f>
        <v/>
      </c>
      <c r="W1135" s="52">
        <v>42101</v>
      </c>
    </row>
    <row r="1136" spans="1:23" ht="25.5" customHeight="1">
      <c r="A1136" s="65" t="s">
        <v>122</v>
      </c>
      <c r="B1136" s="8" t="s">
        <v>205</v>
      </c>
      <c r="C1136" s="61"/>
      <c r="D1136" s="10" t="s">
        <v>115</v>
      </c>
      <c r="E1136" s="3" t="s">
        <v>30</v>
      </c>
      <c r="F1136" s="42" t="s">
        <v>23</v>
      </c>
      <c r="G1136" s="22" t="s">
        <v>4</v>
      </c>
      <c r="H1136" s="37">
        <v>0.95464285714285702</v>
      </c>
      <c r="I1136" s="3">
        <v>7</v>
      </c>
      <c r="J1136" s="27">
        <v>0.198580410125758</v>
      </c>
      <c r="K1136" s="27" t="str">
        <f>IF(OR(LEFT(G1136,3)="SRM", LEFT(G1136,3)="IRM", LEFT(G1136,3)="CRM"),"", IF((J1136*100/H1136)&gt;5,"x",""))</f>
        <v>x</v>
      </c>
      <c r="L1136" s="26">
        <f>2*J1136</f>
        <v>0.397160820251516</v>
      </c>
      <c r="M1136" s="20">
        <v>2.35</v>
      </c>
      <c r="N1136" s="20">
        <v>2.69</v>
      </c>
      <c r="O1136" s="58">
        <f>IF(F1136="Repeatability","---", SQRT(L1136^2+(N1136*H1136*0.01)^2)+ABS(M1136)*0.01*H1136)</f>
        <v>0.42042427541339539</v>
      </c>
      <c r="P1136" s="6">
        <f>IF(F1136="Repeatability","---", O1136*100/H1136)</f>
        <v>44.039954027590994</v>
      </c>
      <c r="Q1136" s="31">
        <f>IF(F1136="Repeatability", "n/a",IF(E1136="MG_P_KG",6,IF(E1136="G_P_100G",2,"n/a")))</f>
        <v>6</v>
      </c>
      <c r="R1136" s="34">
        <f>IF(Q1136="n/a","-",2*(H1136*2^(1-0.5*LOG(H1136/(10^Q1136))))/100)</f>
        <v>0.30762749460919697</v>
      </c>
      <c r="S1136" s="3">
        <f>IF(F1136="Intermed. Precision","---",IF(LOG(J1136/2)&lt;0,10^(TRUNC(LOG(J1136/2))-1), 10^(TRUNC(LOG(J1136/2)))))</f>
        <v>0.01</v>
      </c>
      <c r="T1136" s="4">
        <f>2*SQRT(2)*J1136</f>
        <v>0.56167021844291698</v>
      </c>
      <c r="U1136" s="22" t="str">
        <f>IF(F1136="Repeatability",10*J1136,"---")</f>
        <v>---</v>
      </c>
      <c r="V1136" s="22" t="str">
        <f>IF(AND(U1136&gt;H1136,U1136&lt;&gt;"---"),"x","")</f>
        <v/>
      </c>
      <c r="W1136" s="52">
        <v>42101</v>
      </c>
    </row>
    <row r="1137" spans="1:23" ht="25.5" hidden="1" customHeight="1">
      <c r="A1137" s="65" t="s">
        <v>129</v>
      </c>
      <c r="B1137" s="8" t="s">
        <v>205</v>
      </c>
      <c r="C1137" s="61"/>
      <c r="D1137" s="10" t="s">
        <v>115</v>
      </c>
      <c r="E1137" s="3" t="s">
        <v>30</v>
      </c>
      <c r="F1137" s="42" t="s">
        <v>24</v>
      </c>
      <c r="G1137" s="22" t="s">
        <v>25</v>
      </c>
      <c r="H1137" s="37">
        <v>1.2987285714285699</v>
      </c>
      <c r="I1137" s="3">
        <v>7</v>
      </c>
      <c r="J1137" s="27">
        <v>1.8530149178337101E-2</v>
      </c>
      <c r="K1137" s="27" t="str">
        <f>IF(OR(LEFT(G1137,3)="SRM", LEFT(G1137,3)="IRM", LEFT(G1137,3)="CRM"),"", IF((J1137*100/H1137)&gt;5,"x",""))</f>
        <v/>
      </c>
      <c r="L1137" s="26">
        <f>2*J1137</f>
        <v>3.7060298356674203E-2</v>
      </c>
      <c r="M1137" s="20"/>
      <c r="N1137" s="20"/>
      <c r="O1137" s="58" t="str">
        <f>IF(F1137="Repeatability","---", SQRT(L1137^2+(N1137*H1137*0.01)^2)+ABS(M1137)*0.01*H1137)</f>
        <v>---</v>
      </c>
      <c r="P1137" s="6" t="str">
        <f>IF(F1137="Repeatability","---", O1137*100/H1137)</f>
        <v>---</v>
      </c>
      <c r="Q1137" s="31" t="str">
        <f>IF(F1137="Repeatability", "n/a",IF(E1137="MG_P_KG",6,IF(E1137="G_P_100G",2,"n/a")))</f>
        <v>n/a</v>
      </c>
      <c r="R1137" s="34" t="str">
        <f>IF(Q1137="n/a","-",2*(H1137*2^(1-0.5*LOG(H1137/(10^Q1137))))/100)</f>
        <v>-</v>
      </c>
      <c r="S1137" s="3">
        <f>IF(F1137="Intermed. Precision","---",IF(LOG(J1137/2)&lt;0,10^(TRUNC(LOG(J1137/2))-1), 10^(TRUNC(LOG(J1137/2)))))</f>
        <v>1E-3</v>
      </c>
      <c r="T1137" s="4">
        <f>2*SQRT(2)*J1137</f>
        <v>5.2411176561601991E-2</v>
      </c>
      <c r="U1137" s="22">
        <f>IF(F1137="Repeatability",10*J1137,"---")</f>
        <v>0.18530149178337102</v>
      </c>
      <c r="V1137" s="22" t="str">
        <f>IF(AND(U1137&gt;H1137,U1137&lt;&gt;"---"),"x","")</f>
        <v/>
      </c>
      <c r="W1137" s="52">
        <v>42101</v>
      </c>
    </row>
    <row r="1138" spans="1:23" ht="25.5" hidden="1" customHeight="1">
      <c r="A1138" s="65" t="s">
        <v>52</v>
      </c>
      <c r="B1138" s="8" t="s">
        <v>206</v>
      </c>
      <c r="C1138" s="61"/>
      <c r="D1138" s="10" t="s">
        <v>115</v>
      </c>
      <c r="E1138" s="3" t="s">
        <v>30</v>
      </c>
      <c r="F1138" s="42" t="s">
        <v>24</v>
      </c>
      <c r="G1138" s="22" t="s">
        <v>25</v>
      </c>
      <c r="H1138" s="37">
        <v>15064.967296056901</v>
      </c>
      <c r="I1138" s="3">
        <v>1476</v>
      </c>
      <c r="J1138" s="27">
        <v>577.62689000591502</v>
      </c>
      <c r="K1138" s="27" t="str">
        <f>IF(OR(LEFT(G1138,3)="SRM", LEFT(G1138,3)="IRM", LEFT(G1138,3)="CRM"),"", IF((J1138*100/H1138)&gt;5,"x",""))</f>
        <v/>
      </c>
      <c r="L1138" s="26">
        <f>2*J1138</f>
        <v>1155.25378001183</v>
      </c>
      <c r="M1138" s="20"/>
      <c r="N1138" s="20"/>
      <c r="O1138" s="58" t="str">
        <f>IF(F1138="Repeatability","---", SQRT(L1138^2+(N1138*H1138*0.01)^2)+ABS(M1138)*0.01*H1138)</f>
        <v>---</v>
      </c>
      <c r="P1138" s="6" t="str">
        <f>IF(F1138="Repeatability","---", O1138*100/H1138)</f>
        <v>---</v>
      </c>
      <c r="Q1138" s="31" t="str">
        <f>IF(F1138="Repeatability", "n/a",IF(E1138="MG_P_KG",6,IF(E1138="G_P_100G",2,"n/a")))</f>
        <v>n/a</v>
      </c>
      <c r="R1138" s="34" t="str">
        <f>IF(Q1138="n/a","-",2*(H1138*2^(1-0.5*LOG(H1138/(10^Q1138))))/100)</f>
        <v>-</v>
      </c>
      <c r="S1138" s="3">
        <f>IF(F1138="Intermed. Precision","---",IF(LOG(J1138/2)&lt;0,10^(TRUNC(LOG(J1138/2))-1), 10^(TRUNC(LOG(J1138/2)))))</f>
        <v>100</v>
      </c>
      <c r="T1138" s="4">
        <f>2*SQRT(2)*J1138</f>
        <v>1633.7755636755141</v>
      </c>
      <c r="U1138" s="22">
        <f>IF(F1138="Repeatability",10*J1138,"---")</f>
        <v>5776.2689000591499</v>
      </c>
      <c r="V1138" s="22" t="str">
        <f>IF(AND(U1138&gt;H1138,U1138&lt;&gt;"---"),"x","")</f>
        <v/>
      </c>
      <c r="W1138" s="52">
        <v>42101</v>
      </c>
    </row>
    <row r="1139" spans="1:23" ht="25.5" customHeight="1">
      <c r="A1139" s="65" t="s">
        <v>26</v>
      </c>
      <c r="B1139" s="8" t="s">
        <v>206</v>
      </c>
      <c r="C1139" s="61"/>
      <c r="D1139" s="10" t="s">
        <v>115</v>
      </c>
      <c r="E1139" s="3" t="s">
        <v>30</v>
      </c>
      <c r="F1139" s="42" t="s">
        <v>23</v>
      </c>
      <c r="G1139" s="22" t="s">
        <v>124</v>
      </c>
      <c r="H1139" s="37">
        <v>3742.7602503912399</v>
      </c>
      <c r="I1139" s="3">
        <v>639</v>
      </c>
      <c r="J1139" s="27">
        <v>116.18209202297</v>
      </c>
      <c r="K1139" s="27" t="str">
        <f>IF(OR(LEFT(G1139,3)="SRM", LEFT(G1139,3)="IRM", LEFT(G1139,3)="CRM"),"", IF((J1139*100/H1139)&gt;5,"x",""))</f>
        <v/>
      </c>
      <c r="L1139" s="26">
        <f>2*J1139</f>
        <v>232.36418404593999</v>
      </c>
      <c r="M1139" s="20">
        <v>2.5</v>
      </c>
      <c r="N1139" s="20">
        <v>2.89</v>
      </c>
      <c r="O1139" s="58">
        <f>IF(F1139="Repeatability","---", SQRT(L1139^2+(N1139*H1139*0.01)^2)+ABS(M1139)*0.01*H1139)</f>
        <v>349.87536219829565</v>
      </c>
      <c r="P1139" s="6">
        <f>IF(F1139="Repeatability","---", O1139*100/H1139)</f>
        <v>9.3480570165220254</v>
      </c>
      <c r="Q1139" s="31">
        <f>IF(F1139="Repeatability", "n/a",IF(E1139="MG_P_KG",6,IF(E1139="G_P_100G",2,"n/a")))</f>
        <v>6</v>
      </c>
      <c r="R1139" s="34">
        <f>IF(Q1139="n/a","-",2*(H1139*2^(1-0.5*LOG(H1139/(10^Q1139))))/100)</f>
        <v>347.15466001437727</v>
      </c>
      <c r="S1139" s="3">
        <f>IF(F1139="Intermed. Precision","---",IF(LOG(J1139/2)&lt;0,10^(TRUNC(LOG(J1139/2))-1), 10^(TRUNC(LOG(J1139/2)))))</f>
        <v>10</v>
      </c>
      <c r="T1139" s="4">
        <f>2*SQRT(2)*J1139</f>
        <v>328.61258048752632</v>
      </c>
      <c r="U1139" s="22" t="str">
        <f>IF(F1139="Repeatability",10*J1139,"---")</f>
        <v>---</v>
      </c>
      <c r="V1139" s="22" t="str">
        <f>IF(AND(U1139&gt;H1139,U1139&lt;&gt;"---"),"x","")</f>
        <v/>
      </c>
      <c r="W1139" s="52">
        <v>42101</v>
      </c>
    </row>
    <row r="1140" spans="1:23" ht="25.5" customHeight="1">
      <c r="A1140" s="65" t="s">
        <v>26</v>
      </c>
      <c r="B1140" s="8" t="s">
        <v>206</v>
      </c>
      <c r="C1140" s="61"/>
      <c r="D1140" s="10" t="s">
        <v>115</v>
      </c>
      <c r="E1140" s="3" t="s">
        <v>30</v>
      </c>
      <c r="F1140" s="42" t="s">
        <v>23</v>
      </c>
      <c r="G1140" s="22" t="s">
        <v>126</v>
      </c>
      <c r="H1140" s="37">
        <v>3594.4686101694901</v>
      </c>
      <c r="I1140" s="3">
        <v>590</v>
      </c>
      <c r="J1140" s="27">
        <v>102.19374208660901</v>
      </c>
      <c r="K1140" s="27" t="str">
        <f>IF(OR(LEFT(G1140,3)="SRM", LEFT(G1140,3)="IRM", LEFT(G1140,3)="CRM"),"", IF((J1140*100/H1140)&gt;5,"x",""))</f>
        <v/>
      </c>
      <c r="L1140" s="26">
        <f>2*J1140</f>
        <v>204.38748417321801</v>
      </c>
      <c r="M1140" s="20">
        <v>2.5</v>
      </c>
      <c r="N1140" s="20">
        <v>2.89</v>
      </c>
      <c r="O1140" s="58">
        <f>IF(F1140="Repeatability","---", SQRT(L1140^2+(N1140*H1140*0.01)^2)+ABS(M1140)*0.01*H1140)</f>
        <v>319.13301254600151</v>
      </c>
      <c r="P1140" s="6">
        <f>IF(F1140="Repeatability","---", O1140*100/H1140)</f>
        <v>8.8784476137337425</v>
      </c>
      <c r="Q1140" s="31">
        <f>IF(F1140="Repeatability", "n/a",IF(E1140="MG_P_KG",6,IF(E1140="G_P_100G",2,"n/a")))</f>
        <v>6</v>
      </c>
      <c r="R1140" s="34">
        <f>IF(Q1140="n/a","-",2*(H1140*2^(1-0.5*LOG(H1140/(10^Q1140))))/100)</f>
        <v>335.43496089185101</v>
      </c>
      <c r="S1140" s="3">
        <f>IF(F1140="Intermed. Precision","---",IF(LOG(J1140/2)&lt;0,10^(TRUNC(LOG(J1140/2))-1), 10^(TRUNC(LOG(J1140/2)))))</f>
        <v>10</v>
      </c>
      <c r="T1140" s="4">
        <f>2*SQRT(2)*J1140</f>
        <v>289.04755209708122</v>
      </c>
      <c r="U1140" s="22" t="str">
        <f>IF(F1140="Repeatability",10*J1140,"---")</f>
        <v>---</v>
      </c>
      <c r="V1140" s="22" t="str">
        <f>IF(AND(U1140&gt;H1140,U1140&lt;&gt;"---"),"x","")</f>
        <v/>
      </c>
      <c r="W1140" s="52">
        <v>42101</v>
      </c>
    </row>
    <row r="1141" spans="1:23" ht="25.5" hidden="1" customHeight="1">
      <c r="A1141" s="65" t="s">
        <v>67</v>
      </c>
      <c r="B1141" s="8" t="s">
        <v>206</v>
      </c>
      <c r="C1141" s="61"/>
      <c r="D1141" s="10" t="s">
        <v>115</v>
      </c>
      <c r="E1141" s="3" t="s">
        <v>30</v>
      </c>
      <c r="F1141" s="42" t="s">
        <v>24</v>
      </c>
      <c r="G1141" s="22" t="s">
        <v>25</v>
      </c>
      <c r="H1141" s="37">
        <v>3576.3937095127599</v>
      </c>
      <c r="I1141" s="3">
        <v>431</v>
      </c>
      <c r="J1141" s="27">
        <v>23.088767599972801</v>
      </c>
      <c r="K1141" s="27" t="str">
        <f>IF(OR(LEFT(G1141,3)="SRM", LEFT(G1141,3)="IRM", LEFT(G1141,3)="CRM"),"", IF((J1141*100/H1141)&gt;5,"x",""))</f>
        <v/>
      </c>
      <c r="L1141" s="26">
        <f>2*J1141</f>
        <v>46.177535199945602</v>
      </c>
      <c r="M1141" s="20"/>
      <c r="N1141" s="20"/>
      <c r="O1141" s="58" t="str">
        <f>IF(F1141="Repeatability","---", SQRT(L1141^2+(N1141*H1141*0.01)^2)+ABS(M1141)*0.01*H1141)</f>
        <v>---</v>
      </c>
      <c r="P1141" s="6" t="str">
        <f>IF(F1141="Repeatability","---", O1141*100/H1141)</f>
        <v>---</v>
      </c>
      <c r="Q1141" s="31" t="str">
        <f>IF(F1141="Repeatability", "n/a",IF(E1141="MG_P_KG",6,IF(E1141="G_P_100G",2,"n/a")))</f>
        <v>n/a</v>
      </c>
      <c r="R1141" s="34" t="str">
        <f>IF(Q1141="n/a","-",2*(H1141*2^(1-0.5*LOG(H1141/(10^Q1141))))/100)</f>
        <v>-</v>
      </c>
      <c r="S1141" s="3">
        <f>IF(F1141="Intermed. Precision","---",IF(LOG(J1141/2)&lt;0,10^(TRUNC(LOG(J1141/2))-1), 10^(TRUNC(LOG(J1141/2)))))</f>
        <v>10</v>
      </c>
      <c r="T1141" s="4">
        <f>2*SQRT(2)*J1141</f>
        <v>65.30489655672406</v>
      </c>
      <c r="U1141" s="22">
        <f>IF(F1141="Repeatability",10*J1141,"---")</f>
        <v>230.887675999728</v>
      </c>
      <c r="V1141" s="22" t="str">
        <f>IF(AND(U1141&gt;H1141,U1141&lt;&gt;"---"),"x","")</f>
        <v/>
      </c>
      <c r="W1141" s="52">
        <v>42101</v>
      </c>
    </row>
    <row r="1142" spans="1:23" ht="25.5" hidden="1" customHeight="1">
      <c r="A1142" s="65" t="s">
        <v>82</v>
      </c>
      <c r="B1142" s="8" t="s">
        <v>206</v>
      </c>
      <c r="C1142" s="61"/>
      <c r="D1142" s="10" t="s">
        <v>115</v>
      </c>
      <c r="E1142" s="3" t="s">
        <v>30</v>
      </c>
      <c r="F1142" s="42" t="s">
        <v>24</v>
      </c>
      <c r="G1142" s="22" t="s">
        <v>25</v>
      </c>
      <c r="H1142" s="37">
        <v>5783.2000555555596</v>
      </c>
      <c r="I1142" s="3">
        <v>180</v>
      </c>
      <c r="J1142" s="27">
        <v>47.355753630836098</v>
      </c>
      <c r="K1142" s="27" t="str">
        <f>IF(OR(LEFT(G1142,3)="SRM", LEFT(G1142,3)="IRM", LEFT(G1142,3)="CRM"),"", IF((J1142*100/H1142)&gt;5,"x",""))</f>
        <v/>
      </c>
      <c r="L1142" s="26">
        <f>2*J1142</f>
        <v>94.711507261672196</v>
      </c>
      <c r="M1142" s="20"/>
      <c r="N1142" s="20"/>
      <c r="O1142" s="58" t="str">
        <f>IF(F1142="Repeatability","---", SQRT(L1142^2+(N1142*H1142*0.01)^2)+ABS(M1142)*0.01*H1142)</f>
        <v>---</v>
      </c>
      <c r="P1142" s="6" t="str">
        <f>IF(F1142="Repeatability","---", O1142*100/H1142)</f>
        <v>---</v>
      </c>
      <c r="Q1142" s="31" t="str">
        <f>IF(F1142="Repeatability", "n/a",IF(E1142="MG_P_KG",6,IF(E1142="G_P_100G",2,"n/a")))</f>
        <v>n/a</v>
      </c>
      <c r="R1142" s="34" t="str">
        <f>IF(Q1142="n/a","-",2*(H1142*2^(1-0.5*LOG(H1142/(10^Q1142))))/100)</f>
        <v>-</v>
      </c>
      <c r="S1142" s="3">
        <f>IF(F1142="Intermed. Precision","---",IF(LOG(J1142/2)&lt;0,10^(TRUNC(LOG(J1142/2))-1), 10^(TRUNC(LOG(J1142/2)))))</f>
        <v>10</v>
      </c>
      <c r="T1142" s="4">
        <f>2*SQRT(2)*J1142</f>
        <v>133.94229808225469</v>
      </c>
      <c r="U1142" s="22">
        <f>IF(F1142="Repeatability",10*J1142,"---")</f>
        <v>473.55753630836097</v>
      </c>
      <c r="V1142" s="22" t="str">
        <f>IF(AND(U1142&gt;H1142,U1142&lt;&gt;"---"),"x","")</f>
        <v/>
      </c>
      <c r="W1142" s="52">
        <v>42101</v>
      </c>
    </row>
    <row r="1143" spans="1:23" ht="25.5" customHeight="1">
      <c r="A1143" s="65" t="s">
        <v>52</v>
      </c>
      <c r="B1143" s="8" t="s">
        <v>206</v>
      </c>
      <c r="C1143" s="61"/>
      <c r="D1143" s="10" t="s">
        <v>115</v>
      </c>
      <c r="E1143" s="3" t="s">
        <v>30</v>
      </c>
      <c r="F1143" s="42" t="s">
        <v>23</v>
      </c>
      <c r="G1143" s="46" t="s">
        <v>4</v>
      </c>
      <c r="H1143" s="36">
        <v>16154.1511214943</v>
      </c>
      <c r="I1143" s="3">
        <v>174</v>
      </c>
      <c r="J1143" s="27">
        <v>647.22897453833502</v>
      </c>
      <c r="K1143" s="27" t="str">
        <f>IF(OR(LEFT(G1143,3)="SRM", LEFT(G1143,3)="IRM", LEFT(G1143,3)="CRM"),"", IF((J1143*100/H1143)&gt;5,"x",""))</f>
        <v/>
      </c>
      <c r="L1143" s="26">
        <f>2*J1143</f>
        <v>1294.45794907667</v>
      </c>
      <c r="M1143" s="20">
        <v>2.5</v>
      </c>
      <c r="N1143" s="20">
        <v>2.89</v>
      </c>
      <c r="O1143" s="58">
        <f>IF(F1143="Repeatability","---", SQRT(L1143^2+(N1143*H1143*0.01)^2)+ABS(M1143)*0.01*H1143)</f>
        <v>1779.9260662999609</v>
      </c>
      <c r="P1143" s="6">
        <f>IF(F1143="Repeatability","---", O1143*100/H1143)</f>
        <v>11.018381918760417</v>
      </c>
      <c r="Q1143" s="31">
        <f>IF(F1143="Repeatability", "n/a",IF(E1143="MG_P_KG",6,IF(E1143="G_P_100G",2,"n/a")))</f>
        <v>6</v>
      </c>
      <c r="R1143" s="34">
        <f>IF(Q1143="n/a","-",2*(H1143*2^(1-0.5*LOG(H1143/(10^Q1143))))/100)</f>
        <v>1202.3315440122005</v>
      </c>
      <c r="S1143" s="3">
        <f>IF(F1143="Intermed. Precision","---",IF(LOG(J1143/2)&lt;0,10^(TRUNC(LOG(J1143/2))-1), 10^(TRUNC(LOG(J1143/2)))))</f>
        <v>100</v>
      </c>
      <c r="T1143" s="4">
        <f>2*SQRT(2)*J1143</f>
        <v>1830.639987505888</v>
      </c>
      <c r="U1143" s="22" t="str">
        <f>IF(F1143="Repeatability",10*J1143,"---")</f>
        <v>---</v>
      </c>
      <c r="V1143" s="22" t="str">
        <f>IF(AND(U1143&gt;H1143,U1143&lt;&gt;"---"),"x","")</f>
        <v/>
      </c>
      <c r="W1143" s="52">
        <v>42101</v>
      </c>
    </row>
    <row r="1144" spans="1:23" ht="25.5" hidden="1" customHeight="1">
      <c r="A1144" s="65" t="s">
        <v>119</v>
      </c>
      <c r="B1144" s="8" t="s">
        <v>206</v>
      </c>
      <c r="C1144" s="61"/>
      <c r="D1144" s="10" t="s">
        <v>115</v>
      </c>
      <c r="E1144" s="3" t="s">
        <v>30</v>
      </c>
      <c r="F1144" s="42" t="s">
        <v>24</v>
      </c>
      <c r="G1144" s="22" t="s">
        <v>25</v>
      </c>
      <c r="H1144" s="37">
        <v>5044.7787573964497</v>
      </c>
      <c r="I1144" s="3">
        <v>169</v>
      </c>
      <c r="J1144" s="27">
        <v>111.471241622563</v>
      </c>
      <c r="K1144" s="27" t="str">
        <f>IF(OR(LEFT(G1144,3)="SRM", LEFT(G1144,3)="IRM", LEFT(G1144,3)="CRM"),"", IF((J1144*100/H1144)&gt;5,"x",""))</f>
        <v/>
      </c>
      <c r="L1144" s="26">
        <f>2*J1144</f>
        <v>222.942483245126</v>
      </c>
      <c r="M1144" s="20"/>
      <c r="N1144" s="20"/>
      <c r="O1144" s="58" t="str">
        <f>IF(F1144="Repeatability","---", SQRT(L1144^2+(N1144*H1144*0.01)^2)+ABS(M1144)*0.01*H1144)</f>
        <v>---</v>
      </c>
      <c r="P1144" s="6" t="str">
        <f>IF(F1144="Repeatability","---", O1144*100/H1144)</f>
        <v>---</v>
      </c>
      <c r="Q1144" s="31" t="str">
        <f>IF(F1144="Repeatability", "n/a",IF(E1144="MG_P_KG",6,IF(E1144="G_P_100G",2,"n/a")))</f>
        <v>n/a</v>
      </c>
      <c r="R1144" s="34" t="str">
        <f>IF(Q1144="n/a","-",2*(H1144*2^(1-0.5*LOG(H1144/(10^Q1144))))/100)</f>
        <v>-</v>
      </c>
      <c r="S1144" s="3">
        <f>IF(F1144="Intermed. Precision","---",IF(LOG(J1144/2)&lt;0,10^(TRUNC(LOG(J1144/2))-1), 10^(TRUNC(LOG(J1144/2)))))</f>
        <v>10</v>
      </c>
      <c r="T1144" s="4">
        <f>2*SQRT(2)*J1144</f>
        <v>315.28828343439369</v>
      </c>
      <c r="U1144" s="22">
        <f>IF(F1144="Repeatability",10*J1144,"---")</f>
        <v>1114.71241622563</v>
      </c>
      <c r="V1144" s="22" t="str">
        <f>IF(AND(U1144&gt;H1144,U1144&lt;&gt;"---"),"x","")</f>
        <v/>
      </c>
      <c r="W1144" s="52">
        <v>42101</v>
      </c>
    </row>
    <row r="1145" spans="1:23" ht="25.5" hidden="1" customHeight="1">
      <c r="A1145" s="65" t="s">
        <v>81</v>
      </c>
      <c r="B1145" s="8" t="s">
        <v>206</v>
      </c>
      <c r="C1145" s="61"/>
      <c r="D1145" s="10" t="s">
        <v>115</v>
      </c>
      <c r="E1145" s="3" t="s">
        <v>30</v>
      </c>
      <c r="F1145" s="42" t="s">
        <v>24</v>
      </c>
      <c r="G1145" s="22" t="s">
        <v>25</v>
      </c>
      <c r="H1145" s="37">
        <v>14152.8608695652</v>
      </c>
      <c r="I1145" s="3">
        <v>115</v>
      </c>
      <c r="J1145" s="27">
        <v>102.096639641503</v>
      </c>
      <c r="K1145" s="27" t="str">
        <f>IF(OR(LEFT(G1145,3)="SRM", LEFT(G1145,3)="IRM", LEFT(G1145,3)="CRM"),"", IF((J1145*100/H1145)&gt;5,"x",""))</f>
        <v/>
      </c>
      <c r="L1145" s="26">
        <f>2*J1145</f>
        <v>204.19327928300601</v>
      </c>
      <c r="M1145" s="20"/>
      <c r="N1145" s="20"/>
      <c r="O1145" s="58" t="str">
        <f>IF(F1145="Repeatability","---", SQRT(L1145^2+(N1145*H1145*0.01)^2)+ABS(M1145)*0.01*H1145)</f>
        <v>---</v>
      </c>
      <c r="P1145" s="6" t="str">
        <f>IF(F1145="Repeatability","---", O1145*100/H1145)</f>
        <v>---</v>
      </c>
      <c r="Q1145" s="31" t="str">
        <f>IF(F1145="Repeatability", "n/a",IF(E1145="MG_P_KG",6,IF(E1145="G_P_100G",2,"n/a")))</f>
        <v>n/a</v>
      </c>
      <c r="R1145" s="34" t="str">
        <f>IF(Q1145="n/a","-",2*(H1145*2^(1-0.5*LOG(H1145/(10^Q1145))))/100)</f>
        <v>-</v>
      </c>
      <c r="S1145" s="3">
        <f>IF(F1145="Intermed. Precision","---",IF(LOG(J1145/2)&lt;0,10^(TRUNC(LOG(J1145/2))-1), 10^(TRUNC(LOG(J1145/2)))))</f>
        <v>10</v>
      </c>
      <c r="T1145" s="4">
        <f>2*SQRT(2)*J1145</f>
        <v>288.77290490746424</v>
      </c>
      <c r="U1145" s="22">
        <f>IF(F1145="Repeatability",10*J1145,"---")</f>
        <v>1020.96639641503</v>
      </c>
      <c r="V1145" s="22" t="str">
        <f>IF(AND(U1145&gt;H1145,U1145&lt;&gt;"---"),"x","")</f>
        <v/>
      </c>
      <c r="W1145" s="52">
        <v>42101</v>
      </c>
    </row>
    <row r="1146" spans="1:23" ht="25.5" customHeight="1">
      <c r="A1146" s="65" t="s">
        <v>67</v>
      </c>
      <c r="B1146" s="8" t="s">
        <v>206</v>
      </c>
      <c r="C1146" s="61"/>
      <c r="D1146" s="10" t="s">
        <v>115</v>
      </c>
      <c r="E1146" s="3" t="s">
        <v>30</v>
      </c>
      <c r="F1146" s="42" t="s">
        <v>23</v>
      </c>
      <c r="G1146" s="22" t="s">
        <v>4</v>
      </c>
      <c r="H1146" s="37">
        <v>4156.6069593137299</v>
      </c>
      <c r="I1146" s="3">
        <v>102</v>
      </c>
      <c r="J1146" s="27">
        <v>169.22073937066801</v>
      </c>
      <c r="K1146" s="27" t="str">
        <f>IF(OR(LEFT(G1146,3)="SRM", LEFT(G1146,3)="IRM", LEFT(G1146,3)="CRM"),"", IF((J1146*100/H1146)&gt;5,"x",""))</f>
        <v/>
      </c>
      <c r="L1146" s="26">
        <f>2*J1146</f>
        <v>338.44147874133603</v>
      </c>
      <c r="M1146" s="20">
        <v>2.5</v>
      </c>
      <c r="N1146" s="20">
        <v>2.89</v>
      </c>
      <c r="O1146" s="58">
        <f>IF(F1146="Repeatability","---", SQRT(L1146^2+(N1146*H1146*0.01)^2)+ABS(M1146)*0.01*H1146)</f>
        <v>463.04311255569922</v>
      </c>
      <c r="P1146" s="6">
        <f>IF(F1146="Repeatability","---", O1146*100/H1146)</f>
        <v>11.139930166314045</v>
      </c>
      <c r="Q1146" s="31">
        <f>IF(F1146="Repeatability", "n/a",IF(E1146="MG_P_KG",6,IF(E1146="G_P_100G",2,"n/a")))</f>
        <v>6</v>
      </c>
      <c r="R1146" s="34">
        <f>IF(Q1146="n/a","-",2*(H1146*2^(1-0.5*LOG(H1146/(10^Q1146))))/100)</f>
        <v>379.50233463293227</v>
      </c>
      <c r="S1146" s="3">
        <f>IF(F1146="Intermed. Precision","---",IF(LOG(J1146/2)&lt;0,10^(TRUNC(LOG(J1146/2))-1), 10^(TRUNC(LOG(J1146/2)))))</f>
        <v>10</v>
      </c>
      <c r="T1146" s="4">
        <f>2*SQRT(2)*J1146</f>
        <v>478.62852930560297</v>
      </c>
      <c r="U1146" s="22" t="str">
        <f>IF(F1146="Repeatability",10*J1146,"---")</f>
        <v>---</v>
      </c>
      <c r="V1146" s="22" t="str">
        <f>IF(AND(U1146&gt;H1146,U1146&lt;&gt;"---"),"x","")</f>
        <v/>
      </c>
      <c r="W1146" s="52">
        <v>42101</v>
      </c>
    </row>
    <row r="1147" spans="1:23" ht="25.5" hidden="1" customHeight="1">
      <c r="A1147" s="65" t="s">
        <v>64</v>
      </c>
      <c r="B1147" s="8" t="s">
        <v>206</v>
      </c>
      <c r="C1147" s="61"/>
      <c r="D1147" s="10" t="s">
        <v>115</v>
      </c>
      <c r="E1147" s="3" t="s">
        <v>30</v>
      </c>
      <c r="F1147" s="42" t="s">
        <v>24</v>
      </c>
      <c r="G1147" s="22" t="s">
        <v>25</v>
      </c>
      <c r="H1147" s="37">
        <v>8484.5385200000001</v>
      </c>
      <c r="I1147" s="3">
        <v>90</v>
      </c>
      <c r="J1147" s="27">
        <v>29.833185084058101</v>
      </c>
      <c r="K1147" s="27" t="str">
        <f>IF(OR(LEFT(G1147,3)="SRM", LEFT(G1147,3)="IRM", LEFT(G1147,3)="CRM"),"", IF((J1147*100/H1147)&gt;5,"x",""))</f>
        <v/>
      </c>
      <c r="L1147" s="26">
        <f>2*J1147</f>
        <v>59.666370168116202</v>
      </c>
      <c r="M1147" s="20"/>
      <c r="N1147" s="20"/>
      <c r="O1147" s="58" t="str">
        <f>IF(F1147="Repeatability","---", SQRT(L1147^2+(N1147*H1147*0.01)^2)+ABS(M1147)*0.01*H1147)</f>
        <v>---</v>
      </c>
      <c r="P1147" s="6" t="str">
        <f>IF(F1147="Repeatability","---", O1147*100/H1147)</f>
        <v>---</v>
      </c>
      <c r="Q1147" s="31" t="str">
        <f>IF(F1147="Repeatability", "n/a",IF(E1147="MG_P_KG",6,IF(E1147="G_P_100G",2,"n/a")))</f>
        <v>n/a</v>
      </c>
      <c r="R1147" s="34" t="str">
        <f>IF(Q1147="n/a","-",2*(H1147*2^(1-0.5*LOG(H1147/(10^Q1147))))/100)</f>
        <v>-</v>
      </c>
      <c r="S1147" s="3">
        <f>IF(F1147="Intermed. Precision","---",IF(LOG(J1147/2)&lt;0,10^(TRUNC(LOG(J1147/2))-1), 10^(TRUNC(LOG(J1147/2)))))</f>
        <v>10</v>
      </c>
      <c r="T1147" s="4">
        <f>2*SQRT(2)*J1147</f>
        <v>84.380989909323389</v>
      </c>
      <c r="U1147" s="22">
        <f>IF(F1147="Repeatability",10*J1147,"---")</f>
        <v>298.33185084058101</v>
      </c>
      <c r="V1147" s="22" t="str">
        <f>IF(AND(U1147&gt;H1147,U1147&lt;&gt;"---"),"x","")</f>
        <v/>
      </c>
      <c r="W1147" s="52">
        <v>42101</v>
      </c>
    </row>
    <row r="1148" spans="1:23" ht="25.5" hidden="1" customHeight="1">
      <c r="A1148" s="65" t="s">
        <v>71</v>
      </c>
      <c r="B1148" s="8" t="s">
        <v>206</v>
      </c>
      <c r="C1148" s="61"/>
      <c r="D1148" s="10" t="s">
        <v>115</v>
      </c>
      <c r="E1148" s="3" t="s">
        <v>30</v>
      </c>
      <c r="F1148" s="42" t="s">
        <v>24</v>
      </c>
      <c r="G1148" s="22" t="s">
        <v>25</v>
      </c>
      <c r="H1148" s="37">
        <v>5207.6657577026999</v>
      </c>
      <c r="I1148" s="3">
        <v>74</v>
      </c>
      <c r="J1148" s="27">
        <v>73.082163696357199</v>
      </c>
      <c r="K1148" s="27" t="str">
        <f>IF(OR(LEFT(G1148,3)="SRM", LEFT(G1148,3)="IRM", LEFT(G1148,3)="CRM"),"", IF((J1148*100/H1148)&gt;5,"x",""))</f>
        <v/>
      </c>
      <c r="L1148" s="26">
        <f>2*J1148</f>
        <v>146.1643273927144</v>
      </c>
      <c r="M1148" s="20"/>
      <c r="N1148" s="20"/>
      <c r="O1148" s="58" t="str">
        <f>IF(F1148="Repeatability","---", SQRT(L1148^2+(N1148*H1148*0.01)^2)+ABS(M1148)*0.01*H1148)</f>
        <v>---</v>
      </c>
      <c r="P1148" s="6" t="str">
        <f>IF(F1148="Repeatability","---", O1148*100/H1148)</f>
        <v>---</v>
      </c>
      <c r="Q1148" s="31" t="str">
        <f>IF(F1148="Repeatability", "n/a",IF(E1148="MG_P_KG",6,IF(E1148="G_P_100G",2,"n/a")))</f>
        <v>n/a</v>
      </c>
      <c r="R1148" s="34" t="str">
        <f>IF(Q1148="n/a","-",2*(H1148*2^(1-0.5*LOG(H1148/(10^Q1148))))/100)</f>
        <v>-</v>
      </c>
      <c r="S1148" s="3">
        <f>IF(F1148="Intermed. Precision","---",IF(LOG(J1148/2)&lt;0,10^(TRUNC(LOG(J1148/2))-1), 10^(TRUNC(LOG(J1148/2)))))</f>
        <v>10</v>
      </c>
      <c r="T1148" s="4">
        <f>2*SQRT(2)*J1148</f>
        <v>206.707574133918</v>
      </c>
      <c r="U1148" s="22">
        <f>IF(F1148="Repeatability",10*J1148,"---")</f>
        <v>730.82163696357202</v>
      </c>
      <c r="V1148" s="22" t="str">
        <f>IF(AND(U1148&gt;H1148,U1148&lt;&gt;"---"),"x","")</f>
        <v/>
      </c>
      <c r="W1148" s="52">
        <v>42101</v>
      </c>
    </row>
    <row r="1149" spans="1:23" ht="25.5" hidden="1" customHeight="1">
      <c r="A1149" s="65" t="s">
        <v>122</v>
      </c>
      <c r="B1149" s="8" t="s">
        <v>206</v>
      </c>
      <c r="C1149" s="61"/>
      <c r="D1149" s="10" t="s">
        <v>115</v>
      </c>
      <c r="E1149" s="3" t="s">
        <v>30</v>
      </c>
      <c r="F1149" s="42" t="s">
        <v>24</v>
      </c>
      <c r="G1149" s="22" t="s">
        <v>25</v>
      </c>
      <c r="H1149" s="37">
        <v>102.22424558823499</v>
      </c>
      <c r="I1149" s="3">
        <v>68</v>
      </c>
      <c r="J1149" s="27">
        <v>6.8027949248765696</v>
      </c>
      <c r="K1149" s="27" t="str">
        <f>IF(OR(LEFT(G1149,3)="SRM", LEFT(G1149,3)="IRM", LEFT(G1149,3)="CRM"),"", IF((J1149*100/H1149)&gt;5,"x",""))</f>
        <v>x</v>
      </c>
      <c r="L1149" s="26">
        <f>2*J1149</f>
        <v>13.605589849753139</v>
      </c>
      <c r="M1149" s="20"/>
      <c r="N1149" s="20"/>
      <c r="O1149" s="58" t="str">
        <f>IF(F1149="Repeatability","---", SQRT(L1149^2+(N1149*H1149*0.01)^2)+ABS(M1149)*0.01*H1149)</f>
        <v>---</v>
      </c>
      <c r="P1149" s="6" t="str">
        <f>IF(F1149="Repeatability","---", O1149*100/H1149)</f>
        <v>---</v>
      </c>
      <c r="Q1149" s="31" t="str">
        <f>IF(F1149="Repeatability", "n/a",IF(E1149="MG_P_KG",6,IF(E1149="G_P_100G",2,"n/a")))</f>
        <v>n/a</v>
      </c>
      <c r="R1149" s="34" t="str">
        <f>IF(Q1149="n/a","-",2*(H1149*2^(1-0.5*LOG(H1149/(10^Q1149))))/100)</f>
        <v>-</v>
      </c>
      <c r="S1149" s="3">
        <f>IF(F1149="Intermed. Precision","---",IF(LOG(J1149/2)&lt;0,10^(TRUNC(LOG(J1149/2))-1), 10^(TRUNC(LOG(J1149/2)))))</f>
        <v>1</v>
      </c>
      <c r="T1149" s="4">
        <f>2*SQRT(2)*J1149</f>
        <v>19.24120968960661</v>
      </c>
      <c r="U1149" s="22">
        <f>IF(F1149="Repeatability",10*J1149,"---")</f>
        <v>68.027949248765694</v>
      </c>
      <c r="V1149" s="22" t="str">
        <f>IF(AND(U1149&gt;H1149,U1149&lt;&gt;"---"),"x","")</f>
        <v/>
      </c>
      <c r="W1149" s="52">
        <v>42101</v>
      </c>
    </row>
    <row r="1150" spans="1:23" ht="25.5" hidden="1" customHeight="1">
      <c r="A1150" s="65" t="s">
        <v>69</v>
      </c>
      <c r="B1150" s="8" t="s">
        <v>206</v>
      </c>
      <c r="C1150" s="61"/>
      <c r="D1150" s="10" t="s">
        <v>115</v>
      </c>
      <c r="E1150" s="3" t="s">
        <v>30</v>
      </c>
      <c r="F1150" s="42" t="s">
        <v>24</v>
      </c>
      <c r="G1150" s="22" t="s">
        <v>25</v>
      </c>
      <c r="H1150" s="37">
        <v>9955.3814679999996</v>
      </c>
      <c r="I1150" s="3">
        <v>55</v>
      </c>
      <c r="J1150" s="27">
        <v>111.47712968650799</v>
      </c>
      <c r="K1150" s="27" t="str">
        <f>IF(OR(LEFT(G1150,3)="SRM", LEFT(G1150,3)="IRM", LEFT(G1150,3)="CRM"),"", IF((J1150*100/H1150)&gt;5,"x",""))</f>
        <v/>
      </c>
      <c r="L1150" s="26">
        <f>2*J1150</f>
        <v>222.95425937301599</v>
      </c>
      <c r="M1150" s="20"/>
      <c r="N1150" s="20"/>
      <c r="O1150" s="58" t="str">
        <f>IF(F1150="Repeatability","---", SQRT(L1150^2+(N1150*H1150*0.01)^2)+ABS(M1150)*0.01*H1150)</f>
        <v>---</v>
      </c>
      <c r="P1150" s="6" t="str">
        <f>IF(F1150="Repeatability","---", O1150*100/H1150)</f>
        <v>---</v>
      </c>
      <c r="Q1150" s="31" t="str">
        <f>IF(F1150="Repeatability", "n/a",IF(E1150="MG_P_KG",6,IF(E1150="G_P_100G",2,"n/a")))</f>
        <v>n/a</v>
      </c>
      <c r="R1150" s="34" t="str">
        <f>IF(Q1150="n/a","-",2*(H1150*2^(1-0.5*LOG(H1150/(10^Q1150))))/100)</f>
        <v>-</v>
      </c>
      <c r="S1150" s="3">
        <f>IF(F1150="Intermed. Precision","---",IF(LOG(J1150/2)&lt;0,10^(TRUNC(LOG(J1150/2))-1), 10^(TRUNC(LOG(J1150/2)))))</f>
        <v>10</v>
      </c>
      <c r="T1150" s="4">
        <f>2*SQRT(2)*J1150</f>
        <v>315.30493739416795</v>
      </c>
      <c r="U1150" s="22">
        <f>IF(F1150="Repeatability",10*J1150,"---")</f>
        <v>1114.7712968650799</v>
      </c>
      <c r="V1150" s="22" t="str">
        <f>IF(AND(U1150&gt;H1150,U1150&lt;&gt;"---"),"x","")</f>
        <v/>
      </c>
      <c r="W1150" s="52">
        <v>42101</v>
      </c>
    </row>
    <row r="1151" spans="1:23" ht="25.5" hidden="1" customHeight="1">
      <c r="A1151" s="65" t="s">
        <v>104</v>
      </c>
      <c r="B1151" s="8" t="s">
        <v>206</v>
      </c>
      <c r="C1151" s="61"/>
      <c r="D1151" s="10" t="s">
        <v>115</v>
      </c>
      <c r="E1151" s="3" t="s">
        <v>30</v>
      </c>
      <c r="F1151" s="42" t="s">
        <v>24</v>
      </c>
      <c r="G1151" s="22" t="s">
        <v>25</v>
      </c>
      <c r="H1151" s="37">
        <v>5006.4722978723403</v>
      </c>
      <c r="I1151" s="3">
        <v>47</v>
      </c>
      <c r="J1151" s="27">
        <v>155.14232244067799</v>
      </c>
      <c r="K1151" s="27" t="str">
        <f>IF(OR(LEFT(G1151,3)="SRM", LEFT(G1151,3)="IRM", LEFT(G1151,3)="CRM"),"", IF((J1151*100/H1151)&gt;5,"x",""))</f>
        <v/>
      </c>
      <c r="L1151" s="26">
        <f>2*J1151</f>
        <v>310.28464488135597</v>
      </c>
      <c r="M1151" s="20"/>
      <c r="N1151" s="20"/>
      <c r="O1151" s="58" t="str">
        <f>IF(F1151="Repeatability","---", SQRT(L1151^2+(N1151*H1151*0.01)^2)+ABS(M1151)*0.01*H1151)</f>
        <v>---</v>
      </c>
      <c r="P1151" s="6" t="str">
        <f>IF(F1151="Repeatability","---", O1151*100/H1151)</f>
        <v>---</v>
      </c>
      <c r="Q1151" s="31" t="str">
        <f>IF(F1151="Repeatability", "n/a",IF(E1151="MG_P_KG",6,IF(E1151="G_P_100G",2,"n/a")))</f>
        <v>n/a</v>
      </c>
      <c r="R1151" s="34" t="str">
        <f>IF(Q1151="n/a","-",2*(H1151*2^(1-0.5*LOG(H1151/(10^Q1151))))/100)</f>
        <v>-</v>
      </c>
      <c r="S1151" s="3">
        <f>IF(F1151="Intermed. Precision","---",IF(LOG(J1151/2)&lt;0,10^(TRUNC(LOG(J1151/2))-1), 10^(TRUNC(LOG(J1151/2)))))</f>
        <v>10</v>
      </c>
      <c r="T1151" s="4">
        <f>2*SQRT(2)*J1151</f>
        <v>438.80875298733321</v>
      </c>
      <c r="U1151" s="22">
        <f>IF(F1151="Repeatability",10*J1151,"---")</f>
        <v>1551.4232244067798</v>
      </c>
      <c r="V1151" s="22" t="str">
        <f>IF(AND(U1151&gt;H1151,U1151&lt;&gt;"---"),"x","")</f>
        <v/>
      </c>
      <c r="W1151" s="52">
        <v>42101</v>
      </c>
    </row>
    <row r="1152" spans="1:23" ht="25.5" customHeight="1">
      <c r="A1152" s="65" t="s">
        <v>104</v>
      </c>
      <c r="B1152" s="8" t="s">
        <v>206</v>
      </c>
      <c r="C1152" s="61"/>
      <c r="D1152" s="10" t="s">
        <v>115</v>
      </c>
      <c r="E1152" s="3" t="s">
        <v>30</v>
      </c>
      <c r="F1152" s="42" t="s">
        <v>23</v>
      </c>
      <c r="G1152" s="22" t="s">
        <v>4</v>
      </c>
      <c r="H1152" s="37">
        <v>5356.9279500000002</v>
      </c>
      <c r="I1152" s="3">
        <v>40</v>
      </c>
      <c r="J1152" s="27">
        <v>259.03632626959899</v>
      </c>
      <c r="K1152" s="27" t="str">
        <f>IF(OR(LEFT(G1152,3)="SRM", LEFT(G1152,3)="IRM", LEFT(G1152,3)="CRM"),"", IF((J1152*100/H1152)&gt;5,"x",""))</f>
        <v/>
      </c>
      <c r="L1152" s="26">
        <f>2*J1152</f>
        <v>518.07265253919797</v>
      </c>
      <c r="M1152" s="20"/>
      <c r="N1152" s="20"/>
      <c r="O1152" s="58">
        <f>IF(F1152="Repeatability","---", SQRT(L1152^2+(N1152*H1152*0.01)^2)+ABS(M1152)*0.01*H1152)</f>
        <v>518.07265253919797</v>
      </c>
      <c r="P1152" s="6">
        <f>IF(F1152="Repeatability","---", O1152*100/H1152)</f>
        <v>9.6710774790091758</v>
      </c>
      <c r="Q1152" s="31">
        <f>IF(F1152="Repeatability", "n/a",IF(E1152="MG_P_KG",6,IF(E1152="G_P_100G",2,"n/a")))</f>
        <v>6</v>
      </c>
      <c r="R1152" s="34">
        <f>IF(Q1152="n/a","-",2*(H1152*2^(1-0.5*LOG(H1152/(10^Q1152))))/100)</f>
        <v>470.76918670671432</v>
      </c>
      <c r="S1152" s="3">
        <f>IF(F1152="Intermed. Precision","---",IF(LOG(J1152/2)&lt;0,10^(TRUNC(LOG(J1152/2))-1), 10^(TRUNC(LOG(J1152/2)))))</f>
        <v>100</v>
      </c>
      <c r="T1152" s="4">
        <f>2*SQRT(2)*J1152</f>
        <v>732.66537151553791</v>
      </c>
      <c r="U1152" s="22" t="str">
        <f>IF(F1152="Repeatability",10*J1152,"---")</f>
        <v>---</v>
      </c>
      <c r="V1152" s="22" t="str">
        <f>IF(AND(U1152&gt;H1152,U1152&lt;&gt;"---"),"x","")</f>
        <v/>
      </c>
      <c r="W1152" s="52">
        <v>42101</v>
      </c>
    </row>
    <row r="1153" spans="1:23" ht="25.5" hidden="1" customHeight="1">
      <c r="A1153" s="65" t="s">
        <v>31</v>
      </c>
      <c r="B1153" s="8" t="s">
        <v>206</v>
      </c>
      <c r="C1153" s="61"/>
      <c r="D1153" s="10" t="s">
        <v>115</v>
      </c>
      <c r="E1153" s="3" t="s">
        <v>30</v>
      </c>
      <c r="F1153" s="42" t="s">
        <v>24</v>
      </c>
      <c r="G1153" s="22" t="s">
        <v>25</v>
      </c>
      <c r="H1153" s="37">
        <v>830.35757714285705</v>
      </c>
      <c r="I1153" s="3">
        <v>35</v>
      </c>
      <c r="J1153" s="27">
        <v>6.2162204428989103</v>
      </c>
      <c r="K1153" s="27" t="str">
        <f>IF(OR(LEFT(G1153,3)="SRM", LEFT(G1153,3)="IRM", LEFT(G1153,3)="CRM"),"", IF((J1153*100/H1153)&gt;5,"x",""))</f>
        <v/>
      </c>
      <c r="L1153" s="26">
        <f>2*J1153</f>
        <v>12.432440885797821</v>
      </c>
      <c r="M1153" s="20"/>
      <c r="N1153" s="20"/>
      <c r="O1153" s="58" t="str">
        <f>IF(F1153="Repeatability","---", SQRT(L1153^2+(N1153*H1153*0.01)^2)+ABS(M1153)*0.01*H1153)</f>
        <v>---</v>
      </c>
      <c r="P1153" s="6" t="str">
        <f>IF(F1153="Repeatability","---", O1153*100/H1153)</f>
        <v>---</v>
      </c>
      <c r="Q1153" s="31" t="str">
        <f>IF(F1153="Repeatability", "n/a",IF(E1153="MG_P_KG",6,IF(E1153="G_P_100G",2,"n/a")))</f>
        <v>n/a</v>
      </c>
      <c r="R1153" s="34" t="str">
        <f>IF(Q1153="n/a","-",2*(H1153*2^(1-0.5*LOG(H1153/(10^Q1153))))/100)</f>
        <v>-</v>
      </c>
      <c r="S1153" s="3">
        <f>IF(F1153="Intermed. Precision","---",IF(LOG(J1153/2)&lt;0,10^(TRUNC(LOG(J1153/2))-1), 10^(TRUNC(LOG(J1153/2)))))</f>
        <v>1</v>
      </c>
      <c r="T1153" s="4">
        <f>2*SQRT(2)*J1153</f>
        <v>17.582126514097055</v>
      </c>
      <c r="U1153" s="22">
        <f>IF(F1153="Repeatability",10*J1153,"---")</f>
        <v>62.162204428989099</v>
      </c>
      <c r="V1153" s="22" t="str">
        <f>IF(AND(U1153&gt;H1153,U1153&lt;&gt;"---"),"x","")</f>
        <v/>
      </c>
      <c r="W1153" s="52">
        <v>42101</v>
      </c>
    </row>
    <row r="1154" spans="1:23" ht="25.5" customHeight="1">
      <c r="A1154" s="65" t="s">
        <v>82</v>
      </c>
      <c r="B1154" s="8" t="s">
        <v>206</v>
      </c>
      <c r="C1154" s="61"/>
      <c r="D1154" s="10" t="s">
        <v>115</v>
      </c>
      <c r="E1154" s="3" t="s">
        <v>30</v>
      </c>
      <c r="F1154" s="42" t="s">
        <v>23</v>
      </c>
      <c r="G1154" s="22" t="s">
        <v>4</v>
      </c>
      <c r="H1154" s="37">
        <v>5746.9252941176501</v>
      </c>
      <c r="I1154" s="3">
        <v>34</v>
      </c>
      <c r="J1154" s="27">
        <v>149.42251036219801</v>
      </c>
      <c r="K1154" s="27" t="str">
        <f>IF(OR(LEFT(G1154,3)="SRM", LEFT(G1154,3)="IRM", LEFT(G1154,3)="CRM"),"", IF((J1154*100/H1154)&gt;5,"x",""))</f>
        <v/>
      </c>
      <c r="L1154" s="26">
        <f>2*J1154</f>
        <v>298.84502072439602</v>
      </c>
      <c r="M1154" s="20">
        <v>2.5</v>
      </c>
      <c r="N1154" s="20">
        <v>2.89</v>
      </c>
      <c r="O1154" s="58">
        <f>IF(F1154="Repeatability","---", SQRT(L1154^2+(N1154*H1154*0.01)^2)+ABS(M1154)*0.01*H1154)</f>
        <v>485.56924617121297</v>
      </c>
      <c r="P1154" s="6">
        <f>IF(F1154="Repeatability","---", O1154*100/H1154)</f>
        <v>8.4492005954597058</v>
      </c>
      <c r="Q1154" s="31">
        <f>IF(F1154="Repeatability", "n/a",IF(E1154="MG_P_KG",6,IF(E1154="G_P_100G",2,"n/a")))</f>
        <v>6</v>
      </c>
      <c r="R1154" s="34">
        <f>IF(Q1154="n/a","-",2*(H1154*2^(1-0.5*LOG(H1154/(10^Q1154))))/100)</f>
        <v>499.72847432278513</v>
      </c>
      <c r="S1154" s="3">
        <f>IF(F1154="Intermed. Precision","---",IF(LOG(J1154/2)&lt;0,10^(TRUNC(LOG(J1154/2))-1), 10^(TRUNC(LOG(J1154/2)))))</f>
        <v>10</v>
      </c>
      <c r="T1154" s="4">
        <f>2*SQRT(2)*J1154</f>
        <v>422.63068135610956</v>
      </c>
      <c r="U1154" s="22" t="str">
        <f>IF(F1154="Repeatability",10*J1154,"---")</f>
        <v>---</v>
      </c>
      <c r="V1154" s="22" t="str">
        <f>IF(AND(U1154&gt;H1154,U1154&lt;&gt;"---"),"x","")</f>
        <v/>
      </c>
      <c r="W1154" s="52">
        <v>42101</v>
      </c>
    </row>
    <row r="1155" spans="1:23" ht="25.5" customHeight="1">
      <c r="A1155" s="65" t="s">
        <v>26</v>
      </c>
      <c r="B1155" s="8" t="s">
        <v>206</v>
      </c>
      <c r="C1155" s="61"/>
      <c r="D1155" s="10" t="s">
        <v>115</v>
      </c>
      <c r="E1155" s="3" t="s">
        <v>30</v>
      </c>
      <c r="F1155" s="42" t="s">
        <v>23</v>
      </c>
      <c r="G1155" s="22" t="s">
        <v>125</v>
      </c>
      <c r="H1155" s="37">
        <v>3670.6009677419402</v>
      </c>
      <c r="I1155" s="3">
        <v>31</v>
      </c>
      <c r="J1155" s="27">
        <v>106.145243113853</v>
      </c>
      <c r="K1155" s="27" t="str">
        <f>IF(OR(LEFT(G1155,3)="SRM", LEFT(G1155,3)="IRM", LEFT(G1155,3)="CRM"),"", IF((J1155*100/H1155)&gt;5,"x",""))</f>
        <v/>
      </c>
      <c r="L1155" s="26">
        <f>2*J1155</f>
        <v>212.290486227706</v>
      </c>
      <c r="M1155" s="20">
        <v>2.5</v>
      </c>
      <c r="N1155" s="20">
        <v>2.89</v>
      </c>
      <c r="O1155" s="58">
        <f>IF(F1155="Repeatability","---", SQRT(L1155^2+(N1155*H1155*0.01)^2)+ABS(M1155)*0.01*H1155)</f>
        <v>329.0839973309009</v>
      </c>
      <c r="P1155" s="6">
        <f>IF(F1155="Repeatability","---", O1155*100/H1155)</f>
        <v>8.9653983155064925</v>
      </c>
      <c r="Q1155" s="31">
        <f>IF(F1155="Repeatability", "n/a",IF(E1155="MG_P_KG",6,IF(E1155="G_P_100G",2,"n/a")))</f>
        <v>6</v>
      </c>
      <c r="R1155" s="34">
        <f>IF(Q1155="n/a","-",2*(H1155*2^(1-0.5*LOG(H1155/(10^Q1155))))/100)</f>
        <v>341.4607146678386</v>
      </c>
      <c r="S1155" s="3">
        <f>IF(F1155="Intermed. Precision","---",IF(LOG(J1155/2)&lt;0,10^(TRUNC(LOG(J1155/2))-1), 10^(TRUNC(LOG(J1155/2)))))</f>
        <v>10</v>
      </c>
      <c r="T1155" s="4">
        <f>2*SQRT(2)*J1155</f>
        <v>300.22408478600062</v>
      </c>
      <c r="U1155" s="22" t="str">
        <f>IF(F1155="Repeatability",10*J1155,"---")</f>
        <v>---</v>
      </c>
      <c r="V1155" s="22" t="str">
        <f>IF(AND(U1155&gt;H1155,U1155&lt;&gt;"---"),"x","")</f>
        <v/>
      </c>
      <c r="W1155" s="52">
        <v>42101</v>
      </c>
    </row>
    <row r="1156" spans="1:23" ht="25.5" hidden="1" customHeight="1">
      <c r="A1156" s="65" t="s">
        <v>55</v>
      </c>
      <c r="B1156" s="8" t="s">
        <v>206</v>
      </c>
      <c r="C1156" s="61"/>
      <c r="D1156" s="10" t="s">
        <v>115</v>
      </c>
      <c r="E1156" s="3" t="s">
        <v>30</v>
      </c>
      <c r="F1156" s="42" t="s">
        <v>24</v>
      </c>
      <c r="G1156" s="22" t="s">
        <v>25</v>
      </c>
      <c r="H1156" s="37">
        <v>2318.8081333333298</v>
      </c>
      <c r="I1156" s="3">
        <v>30</v>
      </c>
      <c r="J1156" s="27">
        <v>34.441692476318998</v>
      </c>
      <c r="K1156" s="27" t="str">
        <f>IF(OR(LEFT(G1156,3)="SRM", LEFT(G1156,3)="IRM", LEFT(G1156,3)="CRM"),"", IF((J1156*100/H1156)&gt;5,"x",""))</f>
        <v/>
      </c>
      <c r="L1156" s="26">
        <f>2*J1156</f>
        <v>68.883384952637996</v>
      </c>
      <c r="M1156" s="20"/>
      <c r="N1156" s="20"/>
      <c r="O1156" s="58" t="str">
        <f>IF(F1156="Repeatability","---", SQRT(L1156^2+(N1156*H1156*0.01)^2)+ABS(M1156)*0.01*H1156)</f>
        <v>---</v>
      </c>
      <c r="P1156" s="6" t="str">
        <f>IF(F1156="Repeatability","---", O1156*100/H1156)</f>
        <v>---</v>
      </c>
      <c r="Q1156" s="31" t="str">
        <f>IF(F1156="Repeatability", "n/a",IF(E1156="MG_P_KG",6,IF(E1156="G_P_100G",2,"n/a")))</f>
        <v>n/a</v>
      </c>
      <c r="R1156" s="34" t="str">
        <f>IF(Q1156="n/a","-",2*(H1156*2^(1-0.5*LOG(H1156/(10^Q1156))))/100)</f>
        <v>-</v>
      </c>
      <c r="S1156" s="3">
        <f>IF(F1156="Intermed. Precision","---",IF(LOG(J1156/2)&lt;0,10^(TRUNC(LOG(J1156/2))-1), 10^(TRUNC(LOG(J1156/2)))))</f>
        <v>10</v>
      </c>
      <c r="T1156" s="4">
        <f>2*SQRT(2)*J1156</f>
        <v>97.415817222187442</v>
      </c>
      <c r="U1156" s="22">
        <f>IF(F1156="Repeatability",10*J1156,"---")</f>
        <v>344.41692476318997</v>
      </c>
      <c r="V1156" s="22" t="str">
        <f>IF(AND(U1156&gt;H1156,U1156&lt;&gt;"---"),"x","")</f>
        <v/>
      </c>
      <c r="W1156" s="52">
        <v>42101</v>
      </c>
    </row>
    <row r="1157" spans="1:23" ht="25.5" hidden="1" customHeight="1">
      <c r="A1157" s="65" t="s">
        <v>102</v>
      </c>
      <c r="B1157" s="8" t="s">
        <v>206</v>
      </c>
      <c r="C1157" s="61"/>
      <c r="D1157" s="10" t="s">
        <v>115</v>
      </c>
      <c r="E1157" s="3" t="s">
        <v>30</v>
      </c>
      <c r="F1157" s="42" t="s">
        <v>24</v>
      </c>
      <c r="G1157" s="22" t="s">
        <v>25</v>
      </c>
      <c r="H1157" s="37">
        <v>3017.674</v>
      </c>
      <c r="I1157" s="3">
        <v>27</v>
      </c>
      <c r="J1157" s="27">
        <v>56.538405492458303</v>
      </c>
      <c r="K1157" s="27" t="str">
        <f>IF(OR(LEFT(G1157,3)="SRM", LEFT(G1157,3)="IRM", LEFT(G1157,3)="CRM"),"", IF((J1157*100/H1157)&gt;5,"x",""))</f>
        <v/>
      </c>
      <c r="L1157" s="26">
        <f>2*J1157</f>
        <v>113.07681098491661</v>
      </c>
      <c r="M1157" s="20"/>
      <c r="N1157" s="20"/>
      <c r="O1157" s="58" t="str">
        <f>IF(F1157="Repeatability","---", SQRT(L1157^2+(N1157*H1157*0.01)^2)+ABS(M1157)*0.01*H1157)</f>
        <v>---</v>
      </c>
      <c r="P1157" s="6" t="str">
        <f>IF(F1157="Repeatability","---", O1157*100/H1157)</f>
        <v>---</v>
      </c>
      <c r="Q1157" s="31" t="str">
        <f>IF(F1157="Repeatability", "n/a",IF(E1157="MG_P_KG",6,IF(E1157="G_P_100G",2,"n/a")))</f>
        <v>n/a</v>
      </c>
      <c r="R1157" s="34" t="str">
        <f>IF(Q1157="n/a","-",2*(H1157*2^(1-0.5*LOG(H1157/(10^Q1157))))/100)</f>
        <v>-</v>
      </c>
      <c r="S1157" s="3">
        <f>IF(F1157="Intermed. Precision","---",IF(LOG(J1157/2)&lt;0,10^(TRUNC(LOG(J1157/2))-1), 10^(TRUNC(LOG(J1157/2)))))</f>
        <v>10</v>
      </c>
      <c r="T1157" s="4">
        <f>2*SQRT(2)*J1157</f>
        <v>159.91475968476806</v>
      </c>
      <c r="U1157" s="22">
        <f>IF(F1157="Repeatability",10*J1157,"---")</f>
        <v>565.38405492458298</v>
      </c>
      <c r="V1157" s="22" t="str">
        <f>IF(AND(U1157&gt;H1157,U1157&lt;&gt;"---"),"x","")</f>
        <v/>
      </c>
      <c r="W1157" s="52">
        <v>42101</v>
      </c>
    </row>
    <row r="1158" spans="1:23" ht="25.5" customHeight="1">
      <c r="A1158" s="65" t="s">
        <v>26</v>
      </c>
      <c r="B1158" s="8" t="s">
        <v>206</v>
      </c>
      <c r="C1158" s="61"/>
      <c r="D1158" s="10" t="s">
        <v>115</v>
      </c>
      <c r="E1158" s="3" t="s">
        <v>30</v>
      </c>
      <c r="F1158" s="42" t="s">
        <v>23</v>
      </c>
      <c r="G1158" s="22" t="s">
        <v>127</v>
      </c>
      <c r="H1158" s="37">
        <v>3546.6848148148101</v>
      </c>
      <c r="I1158" s="3">
        <v>27</v>
      </c>
      <c r="J1158" s="27">
        <v>67.115540408965302</v>
      </c>
      <c r="K1158" s="27" t="str">
        <f>IF(OR(LEFT(G1158,3)="SRM", LEFT(G1158,3)="IRM", LEFT(G1158,3)="CRM"),"", IF((J1158*100/H1158)&gt;5,"x",""))</f>
        <v/>
      </c>
      <c r="L1158" s="26">
        <f>2*J1158</f>
        <v>134.2310808179306</v>
      </c>
      <c r="M1158" s="20">
        <v>2.5</v>
      </c>
      <c r="N1158" s="20">
        <v>2.89</v>
      </c>
      <c r="O1158" s="58">
        <f>IF(F1158="Repeatability","---", SQRT(L1158^2+(N1158*H1158*0.01)^2)+ABS(M1158)*0.01*H1158)</f>
        <v>257.55781651309564</v>
      </c>
      <c r="P1158" s="6">
        <f>IF(F1158="Repeatability","---", O1158*100/H1158)</f>
        <v>7.2619313517021391</v>
      </c>
      <c r="Q1158" s="31">
        <f>IF(F1158="Repeatability", "n/a",IF(E1158="MG_P_KG",6,IF(E1158="G_P_100G",2,"n/a")))</f>
        <v>6</v>
      </c>
      <c r="R1158" s="34">
        <f>IF(Q1158="n/a","-",2*(H1158*2^(1-0.5*LOG(H1158/(10^Q1158))))/100)</f>
        <v>331.64315157578085</v>
      </c>
      <c r="S1158" s="3">
        <f>IF(F1158="Intermed. Precision","---",IF(LOG(J1158/2)&lt;0,10^(TRUNC(LOG(J1158/2))-1), 10^(TRUNC(LOG(J1158/2)))))</f>
        <v>10</v>
      </c>
      <c r="T1158" s="4">
        <f>2*SQRT(2)*J1158</f>
        <v>189.83141498471647</v>
      </c>
      <c r="U1158" s="22" t="str">
        <f>IF(F1158="Repeatability",10*J1158,"---")</f>
        <v>---</v>
      </c>
      <c r="V1158" s="22" t="str">
        <f>IF(AND(U1158&gt;H1158,U1158&lt;&gt;"---"),"x","")</f>
        <v/>
      </c>
      <c r="W1158" s="52">
        <v>42101</v>
      </c>
    </row>
    <row r="1159" spans="1:23" ht="25.5" customHeight="1">
      <c r="A1159" s="65" t="s">
        <v>64</v>
      </c>
      <c r="B1159" s="8" t="s">
        <v>206</v>
      </c>
      <c r="C1159" s="61"/>
      <c r="D1159" s="10" t="s">
        <v>115</v>
      </c>
      <c r="E1159" s="3" t="s">
        <v>30</v>
      </c>
      <c r="F1159" s="42" t="s">
        <v>23</v>
      </c>
      <c r="G1159" s="22" t="s">
        <v>4</v>
      </c>
      <c r="H1159" s="37">
        <v>6000.5092307692303</v>
      </c>
      <c r="I1159" s="3">
        <v>26</v>
      </c>
      <c r="J1159" s="27">
        <v>153.241312383945</v>
      </c>
      <c r="K1159" s="27" t="str">
        <f>IF(OR(LEFT(G1159,3)="SRM", LEFT(G1159,3)="IRM", LEFT(G1159,3)="CRM"),"", IF((J1159*100/H1159)&gt;5,"x",""))</f>
        <v/>
      </c>
      <c r="L1159" s="26">
        <f>2*J1159</f>
        <v>306.48262476789</v>
      </c>
      <c r="M1159" s="20"/>
      <c r="N1159" s="20"/>
      <c r="O1159" s="58">
        <f>IF(F1159="Repeatability","---", SQRT(L1159^2+(N1159*H1159*0.01)^2)+ABS(M1159)*0.01*H1159)</f>
        <v>306.48262476789</v>
      </c>
      <c r="P1159" s="6">
        <f>IF(F1159="Repeatability","---", O1159*100/H1159)</f>
        <v>5.107610254081731</v>
      </c>
      <c r="Q1159" s="31">
        <f>IF(F1159="Repeatability", "n/a",IF(E1159="MG_P_KG",6,IF(E1159="G_P_100G",2,"n/a")))</f>
        <v>6</v>
      </c>
      <c r="R1159" s="34">
        <f>IF(Q1159="n/a","-",2*(H1159*2^(1-0.5*LOG(H1159/(10^Q1159))))/100)</f>
        <v>518.39894805085032</v>
      </c>
      <c r="S1159" s="3">
        <f>IF(F1159="Intermed. Precision","---",IF(LOG(J1159/2)&lt;0,10^(TRUNC(LOG(J1159/2))-1), 10^(TRUNC(LOG(J1159/2)))))</f>
        <v>10</v>
      </c>
      <c r="T1159" s="4">
        <f>2*SQRT(2)*J1159</f>
        <v>433.43188457845434</v>
      </c>
      <c r="U1159" s="22" t="str">
        <f>IF(F1159="Repeatability",10*J1159,"---")</f>
        <v>---</v>
      </c>
      <c r="V1159" s="22" t="str">
        <f>IF(AND(U1159&gt;H1159,U1159&lt;&gt;"---"),"x","")</f>
        <v/>
      </c>
      <c r="W1159" s="52">
        <v>42101</v>
      </c>
    </row>
    <row r="1160" spans="1:23" ht="25.5" customHeight="1">
      <c r="A1160" s="65" t="s">
        <v>69</v>
      </c>
      <c r="B1160" s="8" t="s">
        <v>206</v>
      </c>
      <c r="C1160" s="61"/>
      <c r="D1160" s="10" t="s">
        <v>115</v>
      </c>
      <c r="E1160" s="3" t="s">
        <v>30</v>
      </c>
      <c r="F1160" s="42" t="s">
        <v>23</v>
      </c>
      <c r="G1160" s="46" t="s">
        <v>4</v>
      </c>
      <c r="H1160" s="36">
        <v>9879.8959407999992</v>
      </c>
      <c r="I1160" s="3">
        <v>25</v>
      </c>
      <c r="J1160" s="27">
        <v>344.98264778561003</v>
      </c>
      <c r="K1160" s="27" t="str">
        <f>IF(OR(LEFT(G1160,3)="SRM", LEFT(G1160,3)="IRM", LEFT(G1160,3)="CRM"),"", IF((J1160*100/H1160)&gt;5,"x",""))</f>
        <v/>
      </c>
      <c r="L1160" s="26">
        <f>2*J1160</f>
        <v>689.96529557122005</v>
      </c>
      <c r="M1160" s="20">
        <v>2.5</v>
      </c>
      <c r="N1160" s="20">
        <v>2.89</v>
      </c>
      <c r="O1160" s="58">
        <f>IF(F1160="Repeatability","---", SQRT(L1160^2+(N1160*H1160*0.01)^2)+ABS(M1160)*0.01*H1160)</f>
        <v>993.70946803457832</v>
      </c>
      <c r="P1160" s="6">
        <f>IF(F1160="Repeatability","---", O1160*100/H1160)</f>
        <v>10.057894070836896</v>
      </c>
      <c r="Q1160" s="31">
        <f>IF(F1160="Repeatability", "n/a",IF(E1160="MG_P_KG",6,IF(E1160="G_P_100G",2,"n/a")))</f>
        <v>6</v>
      </c>
      <c r="R1160" s="34">
        <f>IF(Q1160="n/a","-",2*(H1160*2^(1-0.5*LOG(H1160/(10^Q1160))))/100)</f>
        <v>791.83046051063866</v>
      </c>
      <c r="S1160" s="3">
        <f>IF(F1160="Intermed. Precision","---",IF(LOG(J1160/2)&lt;0,10^(TRUNC(LOG(J1160/2))-1), 10^(TRUNC(LOG(J1160/2)))))</f>
        <v>100</v>
      </c>
      <c r="T1160" s="4">
        <f>2*SQRT(2)*J1160</f>
        <v>975.75827856358069</v>
      </c>
      <c r="U1160" s="22" t="str">
        <f>IF(F1160="Repeatability",10*J1160,"---")</f>
        <v>---</v>
      </c>
      <c r="V1160" s="22" t="str">
        <f>IF(AND(U1160&gt;H1160,U1160&lt;&gt;"---"),"x","")</f>
        <v/>
      </c>
      <c r="W1160" s="52">
        <v>42101</v>
      </c>
    </row>
    <row r="1161" spans="1:23" ht="25.5" hidden="1" customHeight="1">
      <c r="A1161" s="65" t="s">
        <v>58</v>
      </c>
      <c r="B1161" s="8" t="s">
        <v>206</v>
      </c>
      <c r="C1161" s="61"/>
      <c r="D1161" s="10" t="s">
        <v>115</v>
      </c>
      <c r="E1161" s="3" t="s">
        <v>30</v>
      </c>
      <c r="F1161" s="42" t="s">
        <v>24</v>
      </c>
      <c r="G1161" s="22" t="s">
        <v>25</v>
      </c>
      <c r="H1161" s="37">
        <v>2096.6986666666699</v>
      </c>
      <c r="I1161" s="3">
        <v>24</v>
      </c>
      <c r="J1161" s="27">
        <v>30.523733188632701</v>
      </c>
      <c r="K1161" s="27" t="str">
        <f>IF(OR(LEFT(G1161,3)="SRM", LEFT(G1161,3)="IRM", LEFT(G1161,3)="CRM"),"", IF((J1161*100/H1161)&gt;5,"x",""))</f>
        <v/>
      </c>
      <c r="L1161" s="26">
        <f>2*J1161</f>
        <v>61.047466377265401</v>
      </c>
      <c r="M1161" s="20"/>
      <c r="N1161" s="20"/>
      <c r="O1161" s="58" t="str">
        <f>IF(F1161="Repeatability","---", SQRT(L1161^2+(N1161*H1161*0.01)^2)+ABS(M1161)*0.01*H1161)</f>
        <v>---</v>
      </c>
      <c r="P1161" s="6" t="str">
        <f>IF(F1161="Repeatability","---", O1161*100/H1161)</f>
        <v>---</v>
      </c>
      <c r="Q1161" s="31" t="str">
        <f>IF(F1161="Repeatability", "n/a",IF(E1161="MG_P_KG",6,IF(E1161="G_P_100G",2,"n/a")))</f>
        <v>n/a</v>
      </c>
      <c r="R1161" s="34" t="str">
        <f>IF(Q1161="n/a","-",2*(H1161*2^(1-0.5*LOG(H1161/(10^Q1161))))/100)</f>
        <v>-</v>
      </c>
      <c r="S1161" s="3">
        <f>IF(F1161="Intermed. Precision","---",IF(LOG(J1161/2)&lt;0,10^(TRUNC(LOG(J1161/2))-1), 10^(TRUNC(LOG(J1161/2)))))</f>
        <v>10</v>
      </c>
      <c r="T1161" s="4">
        <f>2*SQRT(2)*J1161</f>
        <v>86.334154899244254</v>
      </c>
      <c r="U1161" s="22">
        <f>IF(F1161="Repeatability",10*J1161,"---")</f>
        <v>305.23733188632701</v>
      </c>
      <c r="V1161" s="22" t="str">
        <f>IF(AND(U1161&gt;H1161,U1161&lt;&gt;"---"),"x","")</f>
        <v/>
      </c>
      <c r="W1161" s="52">
        <v>42101</v>
      </c>
    </row>
    <row r="1162" spans="1:23" ht="25.5" hidden="1" customHeight="1">
      <c r="A1162" s="65" t="s">
        <v>60</v>
      </c>
      <c r="B1162" s="8" t="s">
        <v>206</v>
      </c>
      <c r="C1162" s="61"/>
      <c r="D1162" s="10" t="s">
        <v>115</v>
      </c>
      <c r="E1162" s="3" t="s">
        <v>30</v>
      </c>
      <c r="F1162" s="42" t="s">
        <v>24</v>
      </c>
      <c r="G1162" s="22" t="s">
        <v>25</v>
      </c>
      <c r="H1162" s="37">
        <v>746.21626666666702</v>
      </c>
      <c r="I1162" s="3">
        <v>24</v>
      </c>
      <c r="J1162" s="27">
        <v>11.263460300578499</v>
      </c>
      <c r="K1162" s="27" t="str">
        <f>IF(OR(LEFT(G1162,3)="SRM", LEFT(G1162,3)="IRM", LEFT(G1162,3)="CRM"),"", IF((J1162*100/H1162)&gt;5,"x",""))</f>
        <v/>
      </c>
      <c r="L1162" s="26">
        <f>2*J1162</f>
        <v>22.526920601156998</v>
      </c>
      <c r="M1162" s="20"/>
      <c r="N1162" s="20"/>
      <c r="O1162" s="58" t="str">
        <f>IF(F1162="Repeatability","---", SQRT(L1162^2+(N1162*H1162*0.01)^2)+ABS(M1162)*0.01*H1162)</f>
        <v>---</v>
      </c>
      <c r="P1162" s="6" t="str">
        <f>IF(F1162="Repeatability","---", O1162*100/H1162)</f>
        <v>---</v>
      </c>
      <c r="Q1162" s="31" t="str">
        <f>IF(F1162="Repeatability", "n/a",IF(E1162="MG_P_KG",6,IF(E1162="G_P_100G",2,"n/a")))</f>
        <v>n/a</v>
      </c>
      <c r="R1162" s="34" t="str">
        <f>IF(Q1162="n/a","-",2*(H1162*2^(1-0.5*LOG(H1162/(10^Q1162))))/100)</f>
        <v>-</v>
      </c>
      <c r="S1162" s="3">
        <f>IF(F1162="Intermed. Precision","---",IF(LOG(J1162/2)&lt;0,10^(TRUNC(LOG(J1162/2))-1), 10^(TRUNC(LOG(J1162/2)))))</f>
        <v>1</v>
      </c>
      <c r="T1162" s="4">
        <f>2*SQRT(2)*J1162</f>
        <v>31.857876632658105</v>
      </c>
      <c r="U1162" s="22">
        <f>IF(F1162="Repeatability",10*J1162,"---")</f>
        <v>112.634603005785</v>
      </c>
      <c r="V1162" s="22" t="str">
        <f>IF(AND(U1162&gt;H1162,U1162&lt;&gt;"---"),"x","")</f>
        <v/>
      </c>
      <c r="W1162" s="52">
        <v>42101</v>
      </c>
    </row>
    <row r="1163" spans="1:23" ht="25.5" customHeight="1">
      <c r="A1163" s="65" t="s">
        <v>81</v>
      </c>
      <c r="B1163" s="8" t="s">
        <v>206</v>
      </c>
      <c r="C1163" s="61"/>
      <c r="D1163" s="10" t="s">
        <v>115</v>
      </c>
      <c r="E1163" s="3" t="s">
        <v>30</v>
      </c>
      <c r="F1163" s="42" t="s">
        <v>23</v>
      </c>
      <c r="G1163" s="22" t="s">
        <v>4</v>
      </c>
      <c r="H1163" s="37">
        <v>14224.2608695652</v>
      </c>
      <c r="I1163" s="3">
        <v>23</v>
      </c>
      <c r="J1163" s="27">
        <v>244.66046481497199</v>
      </c>
      <c r="K1163" s="27" t="str">
        <f>IF(OR(LEFT(G1163,3)="SRM", LEFT(G1163,3)="IRM", LEFT(G1163,3)="CRM"),"", IF((J1163*100/H1163)&gt;5,"x",""))</f>
        <v/>
      </c>
      <c r="L1163" s="26">
        <f>2*J1163</f>
        <v>489.32092962994398</v>
      </c>
      <c r="M1163" s="20">
        <v>2.5</v>
      </c>
      <c r="N1163" s="20">
        <v>2.89</v>
      </c>
      <c r="O1163" s="58">
        <f>IF(F1163="Repeatability","---", SQRT(L1163^2+(N1163*H1163*0.01)^2)+ABS(M1163)*0.01*H1163)</f>
        <v>994.68607478607908</v>
      </c>
      <c r="P1163" s="6">
        <f>IF(F1163="Repeatability","---", O1163*100/H1163)</f>
        <v>6.9928840866125386</v>
      </c>
      <c r="Q1163" s="31">
        <f>IF(F1163="Repeatability", "n/a",IF(E1163="MG_P_KG",6,IF(E1163="G_P_100G",2,"n/a")))</f>
        <v>6</v>
      </c>
      <c r="R1163" s="34">
        <f>IF(Q1163="n/a","-",2*(H1163*2^(1-0.5*LOG(H1163/(10^Q1163))))/100)</f>
        <v>1079.1614656595489</v>
      </c>
      <c r="S1163" s="3">
        <f>IF(F1163="Intermed. Precision","---",IF(LOG(J1163/2)&lt;0,10^(TRUNC(LOG(J1163/2))-1), 10^(TRUNC(LOG(J1163/2)))))</f>
        <v>100</v>
      </c>
      <c r="T1163" s="4">
        <f>2*SQRT(2)*J1163</f>
        <v>692.00429503567773</v>
      </c>
      <c r="U1163" s="22" t="str">
        <f>IF(F1163="Repeatability",10*J1163,"---")</f>
        <v>---</v>
      </c>
      <c r="V1163" s="22" t="str">
        <f>IF(AND(U1163&gt;H1163,U1163&lt;&gt;"---"),"x","")</f>
        <v/>
      </c>
      <c r="W1163" s="52">
        <v>42101</v>
      </c>
    </row>
    <row r="1164" spans="1:23" ht="25.5" hidden="1" customHeight="1">
      <c r="A1164" s="65" t="s">
        <v>78</v>
      </c>
      <c r="B1164" s="8" t="s">
        <v>206</v>
      </c>
      <c r="C1164" s="61"/>
      <c r="D1164" s="10" t="s">
        <v>115</v>
      </c>
      <c r="E1164" s="3" t="s">
        <v>30</v>
      </c>
      <c r="F1164" s="42" t="s">
        <v>24</v>
      </c>
      <c r="G1164" s="46" t="s">
        <v>25</v>
      </c>
      <c r="H1164" s="36">
        <v>4851.89872727273</v>
      </c>
      <c r="I1164" s="3">
        <v>22</v>
      </c>
      <c r="J1164" s="27">
        <v>69.721564784016707</v>
      </c>
      <c r="K1164" s="27" t="str">
        <f>IF(OR(LEFT(G1164,3)="SRM", LEFT(G1164,3)="IRM", LEFT(G1164,3)="CRM"),"", IF((J1164*100/H1164)&gt;5,"x",""))</f>
        <v/>
      </c>
      <c r="L1164" s="26">
        <f>2*J1164</f>
        <v>139.44312956803341</v>
      </c>
      <c r="M1164" s="20"/>
      <c r="N1164" s="20"/>
      <c r="O1164" s="58" t="str">
        <f>IF(F1164="Repeatability","---", SQRT(L1164^2+(N1164*H1164*0.01)^2)+ABS(M1164)*0.01*H1164)</f>
        <v>---</v>
      </c>
      <c r="P1164" s="6" t="str">
        <f>IF(F1164="Repeatability","---", O1164*100/H1164)</f>
        <v>---</v>
      </c>
      <c r="Q1164" s="31" t="str">
        <f>IF(F1164="Repeatability", "n/a",IF(E1164="MG_P_KG",6,IF(E1164="G_P_100G",2,"n/a")))</f>
        <v>n/a</v>
      </c>
      <c r="R1164" s="34" t="str">
        <f>IF(Q1164="n/a","-",2*(H1164*2^(1-0.5*LOG(H1164/(10^Q1164))))/100)</f>
        <v>-</v>
      </c>
      <c r="S1164" s="3">
        <f>IF(F1164="Intermed. Precision","---",IF(LOG(J1164/2)&lt;0,10^(TRUNC(LOG(J1164/2))-1), 10^(TRUNC(LOG(J1164/2)))))</f>
        <v>10</v>
      </c>
      <c r="T1164" s="4">
        <f>2*SQRT(2)*J1164</f>
        <v>197.20236501486161</v>
      </c>
      <c r="U1164" s="22">
        <f>IF(F1164="Repeatability",10*J1164,"---")</f>
        <v>697.21564784016709</v>
      </c>
      <c r="V1164" s="22" t="str">
        <f>IF(AND(U1164&gt;H1164,U1164&lt;&gt;"---"),"x","")</f>
        <v/>
      </c>
      <c r="W1164" s="52">
        <v>42101</v>
      </c>
    </row>
    <row r="1165" spans="1:23" ht="25.5" customHeight="1">
      <c r="A1165" s="65" t="s">
        <v>119</v>
      </c>
      <c r="B1165" s="8" t="s">
        <v>206</v>
      </c>
      <c r="C1165" s="61"/>
      <c r="D1165" s="10" t="s">
        <v>115</v>
      </c>
      <c r="E1165" s="3" t="s">
        <v>30</v>
      </c>
      <c r="F1165" s="42" t="s">
        <v>23</v>
      </c>
      <c r="G1165" s="22" t="s">
        <v>4</v>
      </c>
      <c r="H1165" s="37">
        <v>5066.2309523809499</v>
      </c>
      <c r="I1165" s="3">
        <v>21</v>
      </c>
      <c r="J1165" s="27">
        <v>63.343182930837401</v>
      </c>
      <c r="K1165" s="27" t="str">
        <f>IF(OR(LEFT(G1165,3)="SRM", LEFT(G1165,3)="IRM", LEFT(G1165,3)="CRM"),"", IF((J1165*100/H1165)&gt;5,"x",""))</f>
        <v/>
      </c>
      <c r="L1165" s="26">
        <f>2*J1165</f>
        <v>126.6863658616748</v>
      </c>
      <c r="M1165" s="20"/>
      <c r="N1165" s="20"/>
      <c r="O1165" s="58">
        <f>IF(F1165="Repeatability","---", SQRT(L1165^2+(N1165*H1165*0.01)^2)+ABS(M1165)*0.01*H1165)</f>
        <v>126.6863658616748</v>
      </c>
      <c r="P1165" s="6">
        <f>IF(F1165="Repeatability","---", O1165*100/H1165)</f>
        <v>2.5006038424311603</v>
      </c>
      <c r="Q1165" s="31">
        <f>IF(F1165="Repeatability", "n/a",IF(E1165="MG_P_KG",6,IF(E1165="G_P_100G",2,"n/a")))</f>
        <v>6</v>
      </c>
      <c r="R1165" s="34">
        <f>IF(Q1165="n/a","-",2*(H1165*2^(1-0.5*LOG(H1165/(10^Q1165))))/100)</f>
        <v>448.97722350881736</v>
      </c>
      <c r="S1165" s="3">
        <f>IF(F1165="Intermed. Precision","---",IF(LOG(J1165/2)&lt;0,10^(TRUNC(LOG(J1165/2))-1), 10^(TRUNC(LOG(J1165/2)))))</f>
        <v>10</v>
      </c>
      <c r="T1165" s="4">
        <f>2*SQRT(2)*J1165</f>
        <v>179.1615767693404</v>
      </c>
      <c r="U1165" s="22" t="str">
        <f>IF(F1165="Repeatability",10*J1165,"---")</f>
        <v>---</v>
      </c>
      <c r="V1165" s="22" t="str">
        <f>IF(AND(U1165&gt;H1165,U1165&lt;&gt;"---"),"x","")</f>
        <v/>
      </c>
      <c r="W1165" s="52">
        <v>42101</v>
      </c>
    </row>
    <row r="1166" spans="1:23" ht="25.5" hidden="1" customHeight="1">
      <c r="A1166" s="65" t="s">
        <v>121</v>
      </c>
      <c r="B1166" s="8" t="s">
        <v>206</v>
      </c>
      <c r="C1166" s="61"/>
      <c r="D1166" s="10" t="s">
        <v>115</v>
      </c>
      <c r="E1166" s="3" t="s">
        <v>30</v>
      </c>
      <c r="F1166" s="42" t="s">
        <v>24</v>
      </c>
      <c r="G1166" s="22" t="s">
        <v>25</v>
      </c>
      <c r="H1166" s="37">
        <v>58559.334999999999</v>
      </c>
      <c r="I1166" s="3">
        <v>20</v>
      </c>
      <c r="J1166" s="27">
        <v>1888.7534430809101</v>
      </c>
      <c r="K1166" s="27" t="str">
        <f>IF(OR(LEFT(G1166,3)="SRM", LEFT(G1166,3)="IRM", LEFT(G1166,3)="CRM"),"", IF((J1166*100/H1166)&gt;5,"x",""))</f>
        <v/>
      </c>
      <c r="L1166" s="26">
        <f>2*J1166</f>
        <v>3777.5068861618201</v>
      </c>
      <c r="M1166" s="20"/>
      <c r="N1166" s="20"/>
      <c r="O1166" s="58" t="str">
        <f>IF(F1166="Repeatability","---", SQRT(L1166^2+(N1166*H1166*0.01)^2)+ABS(M1166)*0.01*H1166)</f>
        <v>---</v>
      </c>
      <c r="P1166" s="6" t="str">
        <f>IF(F1166="Repeatability","---", O1166*100/H1166)</f>
        <v>---</v>
      </c>
      <c r="Q1166" s="31" t="str">
        <f>IF(F1166="Repeatability", "n/a",IF(E1166="MG_P_KG",6,IF(E1166="G_P_100G",2,"n/a")))</f>
        <v>n/a</v>
      </c>
      <c r="R1166" s="34" t="str">
        <f>IF(Q1166="n/a","-",2*(H1166*2^(1-0.5*LOG(H1166/(10^Q1166))))/100)</f>
        <v>-</v>
      </c>
      <c r="S1166" s="3">
        <f>IF(F1166="Intermed. Precision","---",IF(LOG(J1166/2)&lt;0,10^(TRUNC(LOG(J1166/2))-1), 10^(TRUNC(LOG(J1166/2)))))</f>
        <v>100</v>
      </c>
      <c r="T1166" s="4">
        <f>2*SQRT(2)*J1166</f>
        <v>5342.201470367806</v>
      </c>
      <c r="U1166" s="22">
        <f>IF(F1166="Repeatability",10*J1166,"---")</f>
        <v>18887.534430809101</v>
      </c>
      <c r="V1166" s="22" t="str">
        <f>IF(AND(U1166&gt;H1166,U1166&lt;&gt;"---"),"x","")</f>
        <v/>
      </c>
      <c r="W1166" s="52">
        <v>42101</v>
      </c>
    </row>
    <row r="1167" spans="1:23" ht="25.5" customHeight="1">
      <c r="A1167" s="65" t="s">
        <v>31</v>
      </c>
      <c r="B1167" s="8" t="s">
        <v>206</v>
      </c>
      <c r="C1167" s="61"/>
      <c r="D1167" s="10" t="s">
        <v>115</v>
      </c>
      <c r="E1167" s="3" t="s">
        <v>30</v>
      </c>
      <c r="F1167" s="19" t="s">
        <v>23</v>
      </c>
      <c r="G1167" s="22" t="s">
        <v>4</v>
      </c>
      <c r="H1167" s="37">
        <v>377.82568888888898</v>
      </c>
      <c r="I1167" s="3">
        <v>18</v>
      </c>
      <c r="J1167" s="27">
        <v>15.447340838015901</v>
      </c>
      <c r="K1167" s="27" t="str">
        <f>IF(OR(LEFT(G1167,3)="SRM", LEFT(G1167,3)="IRM", LEFT(G1167,3)="CRM"),"", IF((J1167*100/H1167)&gt;5,"x",""))</f>
        <v/>
      </c>
      <c r="L1167" s="26">
        <f>2*J1167</f>
        <v>30.894681676031801</v>
      </c>
      <c r="M1167" s="20"/>
      <c r="N1167" s="20"/>
      <c r="O1167" s="58">
        <f>IF(F1167="Repeatability","---", SQRT(L1167^2+(N1167*H1167*0.01)^2)+ABS(M1167)*0.01*H1167)</f>
        <v>30.894681676031801</v>
      </c>
      <c r="P1167" s="6">
        <f>IF(F1167="Repeatability","---", O1167*100/H1167)</f>
        <v>8.1769669412598649</v>
      </c>
      <c r="Q1167" s="31">
        <f>IF(F1167="Repeatability", "n/a",IF(E1167="MG_P_KG",6,IF(E1167="G_P_100G",2,"n/a")))</f>
        <v>6</v>
      </c>
      <c r="R1167" s="34">
        <f>IF(Q1167="n/a","-",2*(H1167*2^(1-0.5*LOG(H1167/(10^Q1167))))/100)</f>
        <v>49.490340204721342</v>
      </c>
      <c r="S1167" s="3">
        <f>IF(F1167="Intermed. Precision","---",IF(LOG(J1167/2)&lt;0,10^(TRUNC(LOG(J1167/2))-1), 10^(TRUNC(LOG(J1167/2)))))</f>
        <v>1</v>
      </c>
      <c r="T1167" s="4">
        <f>2*SQRT(2)*J1167</f>
        <v>43.69167783144372</v>
      </c>
      <c r="U1167" s="22" t="str">
        <f>IF(F1167="Repeatability",10*J1167,"---")</f>
        <v>---</v>
      </c>
      <c r="V1167" s="22" t="str">
        <f>IF(AND(U1167&gt;H1167,U1167&lt;&gt;"---"),"x","")</f>
        <v/>
      </c>
      <c r="W1167" s="52">
        <v>42101</v>
      </c>
    </row>
    <row r="1168" spans="1:23" ht="25.5" customHeight="1">
      <c r="A1168" s="65" t="s">
        <v>58</v>
      </c>
      <c r="B1168" s="8" t="s">
        <v>206</v>
      </c>
      <c r="C1168" s="61"/>
      <c r="D1168" s="10" t="s">
        <v>115</v>
      </c>
      <c r="E1168" s="3" t="s">
        <v>30</v>
      </c>
      <c r="F1168" s="42" t="s">
        <v>23</v>
      </c>
      <c r="G1168" s="22" t="s">
        <v>4</v>
      </c>
      <c r="H1168" s="37">
        <v>6660.36705882353</v>
      </c>
      <c r="I1168" s="3">
        <v>17</v>
      </c>
      <c r="J1168" s="27">
        <v>378.70302469706502</v>
      </c>
      <c r="K1168" s="27" t="str">
        <f>IF(OR(LEFT(G1168,3)="SRM", LEFT(G1168,3)="IRM", LEFT(G1168,3)="CRM"),"", IF((J1168*100/H1168)&gt;5,"x",""))</f>
        <v>x</v>
      </c>
      <c r="L1168" s="26">
        <f>2*J1168</f>
        <v>757.40604939413004</v>
      </c>
      <c r="M1168" s="20"/>
      <c r="N1168" s="20"/>
      <c r="O1168" s="58">
        <f>IF(F1168="Repeatability","---", SQRT(L1168^2+(N1168*H1168*0.01)^2)+ABS(M1168)*0.01*H1168)</f>
        <v>757.40604939413004</v>
      </c>
      <c r="P1168" s="6">
        <f>IF(F1168="Repeatability","---", O1168*100/H1168)</f>
        <v>11.371836457432668</v>
      </c>
      <c r="Q1168" s="31">
        <f>IF(F1168="Repeatability", "n/a",IF(E1168="MG_P_KG",6,IF(E1168="G_P_100G",2,"n/a")))</f>
        <v>6</v>
      </c>
      <c r="R1168" s="34">
        <f>IF(Q1168="n/a","-",2*(H1168*2^(1-0.5*LOG(H1168/(10^Q1168))))/100)</f>
        <v>566.44053540946379</v>
      </c>
      <c r="S1168" s="3">
        <f>IF(F1168="Intermed. Precision","---",IF(LOG(J1168/2)&lt;0,10^(TRUNC(LOG(J1168/2))-1), 10^(TRUNC(LOG(J1168/2)))))</f>
        <v>100</v>
      </c>
      <c r="T1168" s="4">
        <f>2*SQRT(2)*J1168</f>
        <v>1071.1339072766052</v>
      </c>
      <c r="U1168" s="22" t="str">
        <f>IF(F1168="Repeatability",10*J1168,"---")</f>
        <v>---</v>
      </c>
      <c r="V1168" s="22" t="str">
        <f>IF(AND(U1168&gt;H1168,U1168&lt;&gt;"---"),"x","")</f>
        <v/>
      </c>
      <c r="W1168" s="52">
        <v>42101</v>
      </c>
    </row>
    <row r="1169" spans="1:23" ht="25.5" hidden="1" customHeight="1">
      <c r="A1169" s="65" t="s">
        <v>68</v>
      </c>
      <c r="B1169" s="8" t="s">
        <v>206</v>
      </c>
      <c r="C1169" s="61"/>
      <c r="D1169" s="10" t="s">
        <v>115</v>
      </c>
      <c r="E1169" s="3" t="s">
        <v>30</v>
      </c>
      <c r="F1169" s="42" t="s">
        <v>24</v>
      </c>
      <c r="G1169" s="22" t="s">
        <v>25</v>
      </c>
      <c r="H1169" s="37">
        <v>9582.0211764705891</v>
      </c>
      <c r="I1169" s="3">
        <v>17</v>
      </c>
      <c r="J1169" s="27">
        <v>78.045240594233704</v>
      </c>
      <c r="K1169" s="27" t="str">
        <f>IF(OR(LEFT(G1169,3)="SRM", LEFT(G1169,3)="IRM", LEFT(G1169,3)="CRM"),"", IF((J1169*100/H1169)&gt;5,"x",""))</f>
        <v/>
      </c>
      <c r="L1169" s="26">
        <f>2*J1169</f>
        <v>156.09048118846741</v>
      </c>
      <c r="M1169" s="20"/>
      <c r="N1169" s="20"/>
      <c r="O1169" s="58" t="str">
        <f>IF(F1169="Repeatability","---", SQRT(L1169^2+(N1169*H1169*0.01)^2)+ABS(M1169)*0.01*H1169)</f>
        <v>---</v>
      </c>
      <c r="P1169" s="6" t="str">
        <f>IF(F1169="Repeatability","---", O1169*100/H1169)</f>
        <v>---</v>
      </c>
      <c r="Q1169" s="31" t="str">
        <f>IF(F1169="Repeatability", "n/a",IF(E1169="MG_P_KG",6,IF(E1169="G_P_100G",2,"n/a")))</f>
        <v>n/a</v>
      </c>
      <c r="R1169" s="34" t="str">
        <f>IF(Q1169="n/a","-",2*(H1169*2^(1-0.5*LOG(H1169/(10^Q1169))))/100)</f>
        <v>-</v>
      </c>
      <c r="S1169" s="3">
        <f>IF(F1169="Intermed. Precision","---",IF(LOG(J1169/2)&lt;0,10^(TRUNC(LOG(J1169/2))-1), 10^(TRUNC(LOG(J1169/2)))))</f>
        <v>10</v>
      </c>
      <c r="T1169" s="4">
        <f>2*SQRT(2)*J1169</f>
        <v>220.7452754540731</v>
      </c>
      <c r="U1169" s="22">
        <f>IF(F1169="Repeatability",10*J1169,"---")</f>
        <v>780.45240594233701</v>
      </c>
      <c r="V1169" s="22" t="str">
        <f>IF(AND(U1169&gt;H1169,U1169&lt;&gt;"---"),"x","")</f>
        <v/>
      </c>
      <c r="W1169" s="52">
        <v>42101</v>
      </c>
    </row>
    <row r="1170" spans="1:23" ht="25.5" hidden="1" customHeight="1">
      <c r="A1170" s="65" t="s">
        <v>61</v>
      </c>
      <c r="B1170" s="8" t="s">
        <v>206</v>
      </c>
      <c r="C1170" s="61"/>
      <c r="D1170" s="10" t="s">
        <v>115</v>
      </c>
      <c r="E1170" s="3" t="s">
        <v>30</v>
      </c>
      <c r="F1170" s="42" t="s">
        <v>24</v>
      </c>
      <c r="G1170" s="22" t="s">
        <v>25</v>
      </c>
      <c r="H1170" s="37">
        <v>2407.42651875</v>
      </c>
      <c r="I1170" s="3">
        <v>16</v>
      </c>
      <c r="J1170" s="27">
        <v>32.844259823997398</v>
      </c>
      <c r="K1170" s="27" t="str">
        <f>IF(OR(LEFT(G1170,3)="SRM", LEFT(G1170,3)="IRM", LEFT(G1170,3)="CRM"),"", IF((J1170*100/H1170)&gt;5,"x",""))</f>
        <v/>
      </c>
      <c r="L1170" s="26">
        <f>2*J1170</f>
        <v>65.688519647994795</v>
      </c>
      <c r="M1170" s="20"/>
      <c r="N1170" s="20"/>
      <c r="O1170" s="58" t="str">
        <f>IF(F1170="Repeatability","---", SQRT(L1170^2+(N1170*H1170*0.01)^2)+ABS(M1170)*0.01*H1170)</f>
        <v>---</v>
      </c>
      <c r="P1170" s="6" t="str">
        <f>IF(F1170="Repeatability","---", O1170*100/H1170)</f>
        <v>---</v>
      </c>
      <c r="Q1170" s="31" t="str">
        <f>IF(F1170="Repeatability", "n/a",IF(E1170="MG_P_KG",6,IF(E1170="G_P_100G",2,"n/a")))</f>
        <v>n/a</v>
      </c>
      <c r="R1170" s="34" t="str">
        <f>IF(Q1170="n/a","-",2*(H1170*2^(1-0.5*LOG(H1170/(10^Q1170))))/100)</f>
        <v>-</v>
      </c>
      <c r="S1170" s="3">
        <f>IF(F1170="Intermed. Precision","---",IF(LOG(J1170/2)&lt;0,10^(TRUNC(LOG(J1170/2))-1), 10^(TRUNC(LOG(J1170/2)))))</f>
        <v>10</v>
      </c>
      <c r="T1170" s="4">
        <f>2*SQRT(2)*J1170</f>
        <v>92.897595378405768</v>
      </c>
      <c r="U1170" s="22">
        <f>IF(F1170="Repeatability",10*J1170,"---")</f>
        <v>328.44259823997396</v>
      </c>
      <c r="V1170" s="22" t="str">
        <f>IF(AND(U1170&gt;H1170,U1170&lt;&gt;"---"),"x","")</f>
        <v/>
      </c>
      <c r="W1170" s="52">
        <v>42101</v>
      </c>
    </row>
    <row r="1171" spans="1:23" ht="25.5" hidden="1" customHeight="1">
      <c r="A1171" s="65" t="s">
        <v>120</v>
      </c>
      <c r="B1171" s="8" t="s">
        <v>206</v>
      </c>
      <c r="C1171" s="61"/>
      <c r="D1171" s="10" t="s">
        <v>115</v>
      </c>
      <c r="E1171" s="3" t="s">
        <v>30</v>
      </c>
      <c r="F1171" s="42" t="s">
        <v>24</v>
      </c>
      <c r="G1171" s="22" t="s">
        <v>25</v>
      </c>
      <c r="H1171" s="37">
        <v>9287.6525000000001</v>
      </c>
      <c r="I1171" s="3">
        <v>16</v>
      </c>
      <c r="J1171" s="27">
        <v>63.697451798521698</v>
      </c>
      <c r="K1171" s="27" t="str">
        <f>IF(OR(LEFT(G1171,3)="SRM", LEFT(G1171,3)="IRM", LEFT(G1171,3)="CRM"),"", IF((J1171*100/H1171)&gt;5,"x",""))</f>
        <v/>
      </c>
      <c r="L1171" s="26">
        <f>2*J1171</f>
        <v>127.3949035970434</v>
      </c>
      <c r="M1171" s="20"/>
      <c r="N1171" s="20"/>
      <c r="O1171" s="58" t="str">
        <f>IF(F1171="Repeatability","---", SQRT(L1171^2+(N1171*H1171*0.01)^2)+ABS(M1171)*0.01*H1171)</f>
        <v>---</v>
      </c>
      <c r="P1171" s="6" t="str">
        <f>IF(F1171="Repeatability","---", O1171*100/H1171)</f>
        <v>---</v>
      </c>
      <c r="Q1171" s="31" t="str">
        <f>IF(F1171="Repeatability", "n/a",IF(E1171="MG_P_KG",6,IF(E1171="G_P_100G",2,"n/a")))</f>
        <v>n/a</v>
      </c>
      <c r="R1171" s="34" t="str">
        <f>IF(Q1171="n/a","-",2*(H1171*2^(1-0.5*LOG(H1171/(10^Q1171))))/100)</f>
        <v>-</v>
      </c>
      <c r="S1171" s="3">
        <f>IF(F1171="Intermed. Precision","---",IF(LOG(J1171/2)&lt;0,10^(TRUNC(LOG(J1171/2))-1), 10^(TRUNC(LOG(J1171/2)))))</f>
        <v>10</v>
      </c>
      <c r="T1171" s="4">
        <f>2*SQRT(2)*J1171</f>
        <v>180.16360044415177</v>
      </c>
      <c r="U1171" s="22">
        <f>IF(F1171="Repeatability",10*J1171,"---")</f>
        <v>636.97451798521695</v>
      </c>
      <c r="V1171" s="22" t="str">
        <f>IF(AND(U1171&gt;H1171,U1171&lt;&gt;"---"),"x","")</f>
        <v/>
      </c>
      <c r="W1171" s="52">
        <v>42101</v>
      </c>
    </row>
    <row r="1172" spans="1:23" ht="25.5" hidden="1" customHeight="1">
      <c r="A1172" s="65" t="s">
        <v>29</v>
      </c>
      <c r="B1172" s="8" t="s">
        <v>206</v>
      </c>
      <c r="C1172" s="61"/>
      <c r="D1172" s="10" t="s">
        <v>115</v>
      </c>
      <c r="E1172" s="3" t="s">
        <v>30</v>
      </c>
      <c r="F1172" s="42" t="s">
        <v>24</v>
      </c>
      <c r="G1172" s="22" t="s">
        <v>25</v>
      </c>
      <c r="H1172" s="37">
        <v>7483.3668749999997</v>
      </c>
      <c r="I1172" s="3">
        <v>16</v>
      </c>
      <c r="J1172" s="27">
        <v>58.760582903209801</v>
      </c>
      <c r="K1172" s="27" t="str">
        <f>IF(OR(LEFT(G1172,3)="SRM", LEFT(G1172,3)="IRM", LEFT(G1172,3)="CRM"),"", IF((J1172*100/H1172)&gt;5,"x",""))</f>
        <v/>
      </c>
      <c r="L1172" s="26">
        <f>2*J1172</f>
        <v>117.5211658064196</v>
      </c>
      <c r="M1172" s="20"/>
      <c r="N1172" s="20"/>
      <c r="O1172" s="58" t="str">
        <f>IF(F1172="Repeatability","---", SQRT(L1172^2+(N1172*H1172*0.01)^2)+ABS(M1172)*0.01*H1172)</f>
        <v>---</v>
      </c>
      <c r="P1172" s="6" t="str">
        <f>IF(F1172="Repeatability","---", O1172*100/H1172)</f>
        <v>---</v>
      </c>
      <c r="Q1172" s="31" t="str">
        <f>IF(F1172="Repeatability", "n/a",IF(E1172="MG_P_KG",6,IF(E1172="G_P_100G",2,"n/a")))</f>
        <v>n/a</v>
      </c>
      <c r="R1172" s="34" t="str">
        <f>IF(Q1172="n/a","-",2*(H1172*2^(1-0.5*LOG(H1172/(10^Q1172))))/100)</f>
        <v>-</v>
      </c>
      <c r="S1172" s="3">
        <f>IF(F1172="Intermed. Precision","---",IF(LOG(J1172/2)&lt;0,10^(TRUNC(LOG(J1172/2))-1), 10^(TRUNC(LOG(J1172/2)))))</f>
        <v>10</v>
      </c>
      <c r="T1172" s="4">
        <f>2*SQRT(2)*J1172</f>
        <v>166.20002654933586</v>
      </c>
      <c r="U1172" s="22">
        <f>IF(F1172="Repeatability",10*J1172,"---")</f>
        <v>587.60582903209797</v>
      </c>
      <c r="V1172" s="22" t="str">
        <f>IF(AND(U1172&gt;H1172,U1172&lt;&gt;"---"),"x","")</f>
        <v/>
      </c>
      <c r="W1172" s="52">
        <v>42101</v>
      </c>
    </row>
    <row r="1173" spans="1:23" ht="25.5" customHeight="1">
      <c r="A1173" s="65" t="s">
        <v>71</v>
      </c>
      <c r="B1173" s="8" t="s">
        <v>206</v>
      </c>
      <c r="C1173" s="61"/>
      <c r="D1173" s="10" t="s">
        <v>115</v>
      </c>
      <c r="E1173" s="3" t="s">
        <v>30</v>
      </c>
      <c r="F1173" s="42" t="s">
        <v>23</v>
      </c>
      <c r="G1173" s="22" t="s">
        <v>4</v>
      </c>
      <c r="H1173" s="37">
        <v>4629.7738461538502</v>
      </c>
      <c r="I1173" s="3">
        <v>13</v>
      </c>
      <c r="J1173" s="27">
        <v>130.75230651002801</v>
      </c>
      <c r="K1173" s="27" t="str">
        <f>IF(OR(LEFT(G1173,3)="SRM", LEFT(G1173,3)="IRM", LEFT(G1173,3)="CRM"),"", IF((J1173*100/H1173)&gt;5,"x",""))</f>
        <v/>
      </c>
      <c r="L1173" s="26">
        <f>2*J1173</f>
        <v>261.50461302005601</v>
      </c>
      <c r="M1173" s="20"/>
      <c r="N1173" s="20"/>
      <c r="O1173" s="58">
        <f>IF(F1173="Repeatability","---", SQRT(L1173^2+(N1173*H1173*0.01)^2)+ABS(M1173)*0.01*H1173)</f>
        <v>261.50461302005601</v>
      </c>
      <c r="P1173" s="6">
        <f>IF(F1173="Repeatability","---", O1173*100/H1173)</f>
        <v>5.6483236916053476</v>
      </c>
      <c r="Q1173" s="31">
        <f>IF(F1173="Repeatability", "n/a",IF(E1173="MG_P_KG",6,IF(E1173="G_P_100G",2,"n/a")))</f>
        <v>6</v>
      </c>
      <c r="R1173" s="34">
        <f>IF(Q1173="n/a","-",2*(H1173*2^(1-0.5*LOG(H1173/(10^Q1173))))/100)</f>
        <v>415.89915083333602</v>
      </c>
      <c r="S1173" s="3">
        <f>IF(F1173="Intermed. Precision","---",IF(LOG(J1173/2)&lt;0,10^(TRUNC(LOG(J1173/2))-1), 10^(TRUNC(LOG(J1173/2)))))</f>
        <v>10</v>
      </c>
      <c r="T1173" s="4">
        <f>2*SQRT(2)*J1173</f>
        <v>369.82337035609112</v>
      </c>
      <c r="U1173" s="22" t="str">
        <f>IF(F1173="Repeatability",10*J1173,"---")</f>
        <v>---</v>
      </c>
      <c r="V1173" s="22" t="str">
        <f>IF(AND(U1173&gt;H1173,U1173&lt;&gt;"---"),"x","")</f>
        <v/>
      </c>
      <c r="W1173" s="52">
        <v>42101</v>
      </c>
    </row>
    <row r="1174" spans="1:23" ht="25.5" customHeight="1">
      <c r="A1174" s="65" t="s">
        <v>55</v>
      </c>
      <c r="B1174" s="8" t="s">
        <v>206</v>
      </c>
      <c r="C1174" s="61"/>
      <c r="D1174" s="10" t="s">
        <v>115</v>
      </c>
      <c r="E1174" s="3" t="s">
        <v>30</v>
      </c>
      <c r="F1174" s="42" t="s">
        <v>23</v>
      </c>
      <c r="G1174" s="22" t="s">
        <v>4</v>
      </c>
      <c r="H1174" s="37">
        <v>1220.8609166666699</v>
      </c>
      <c r="I1174" s="3">
        <v>12</v>
      </c>
      <c r="J1174" s="27">
        <v>50.097220271355098</v>
      </c>
      <c r="K1174" s="27" t="str">
        <f>IF(OR(LEFT(G1174,3)="SRM", LEFT(G1174,3)="IRM", LEFT(G1174,3)="CRM"),"", IF((J1174*100/H1174)&gt;5,"x",""))</f>
        <v/>
      </c>
      <c r="L1174" s="26">
        <f>2*J1174</f>
        <v>100.1944405427102</v>
      </c>
      <c r="M1174" s="20"/>
      <c r="N1174" s="20"/>
      <c r="O1174" s="58">
        <f>IF(F1174="Repeatability","---", SQRT(L1174^2+(N1174*H1174*0.01)^2)+ABS(M1174)*0.01*H1174)</f>
        <v>100.1944405427102</v>
      </c>
      <c r="P1174" s="6">
        <f>IF(F1174="Repeatability","---", O1174*100/H1174)</f>
        <v>8.206867725463125</v>
      </c>
      <c r="Q1174" s="31">
        <f>IF(F1174="Repeatability", "n/a",IF(E1174="MG_P_KG",6,IF(E1174="G_P_100G",2,"n/a")))</f>
        <v>6</v>
      </c>
      <c r="R1174" s="34">
        <f>IF(Q1174="n/a","-",2*(H1174*2^(1-0.5*LOG(H1174/(10^Q1174))))/100)</f>
        <v>134.03759111087223</v>
      </c>
      <c r="S1174" s="3">
        <f>IF(F1174="Intermed. Precision","---",IF(LOG(J1174/2)&lt;0,10^(TRUNC(LOG(J1174/2))-1), 10^(TRUNC(LOG(J1174/2)))))</f>
        <v>10</v>
      </c>
      <c r="T1174" s="4">
        <f>2*SQRT(2)*J1174</f>
        <v>141.69633668988547</v>
      </c>
      <c r="U1174" s="22" t="str">
        <f>IF(F1174="Repeatability",10*J1174,"---")</f>
        <v>---</v>
      </c>
      <c r="V1174" s="22" t="str">
        <f>IF(AND(U1174&gt;H1174,U1174&lt;&gt;"---"),"x","")</f>
        <v/>
      </c>
      <c r="W1174" s="52">
        <v>42101</v>
      </c>
    </row>
    <row r="1175" spans="1:23" ht="25.5" customHeight="1">
      <c r="A1175" s="65" t="s">
        <v>101</v>
      </c>
      <c r="B1175" s="8" t="s">
        <v>206</v>
      </c>
      <c r="C1175" s="61"/>
      <c r="D1175" s="10" t="s">
        <v>115</v>
      </c>
      <c r="E1175" s="3" t="s">
        <v>30</v>
      </c>
      <c r="F1175" s="42" t="s">
        <v>23</v>
      </c>
      <c r="G1175" s="22" t="s">
        <v>4</v>
      </c>
      <c r="H1175" s="37">
        <v>2259.55666666667</v>
      </c>
      <c r="I1175" s="3">
        <v>12</v>
      </c>
      <c r="J1175" s="27">
        <v>12.9215735303407</v>
      </c>
      <c r="K1175" s="27" t="str">
        <f>IF(OR(LEFT(G1175,3)="SRM", LEFT(G1175,3)="IRM", LEFT(G1175,3)="CRM"),"", IF((J1175*100/H1175)&gt;5,"x",""))</f>
        <v/>
      </c>
      <c r="L1175" s="26">
        <f>2*J1175</f>
        <v>25.8431470606814</v>
      </c>
      <c r="M1175" s="20"/>
      <c r="N1175" s="20"/>
      <c r="O1175" s="58">
        <f>IF(F1175="Repeatability","---", SQRT(L1175^2+(N1175*H1175*0.01)^2)+ABS(M1175)*0.01*H1175)</f>
        <v>25.8431470606814</v>
      </c>
      <c r="P1175" s="6">
        <f>IF(F1175="Repeatability","---", O1175*100/H1175)</f>
        <v>1.1437264416477582</v>
      </c>
      <c r="Q1175" s="31">
        <f>IF(F1175="Repeatability", "n/a",IF(E1175="MG_P_KG",6,IF(E1175="G_P_100G",2,"n/a")))</f>
        <v>6</v>
      </c>
      <c r="R1175" s="34">
        <f>IF(Q1175="n/a","-",2*(H1175*2^(1-0.5*LOG(H1175/(10^Q1175))))/100)</f>
        <v>226.12179033306194</v>
      </c>
      <c r="S1175" s="3">
        <f>IF(F1175="Intermed. Precision","---",IF(LOG(J1175/2)&lt;0,10^(TRUNC(LOG(J1175/2))-1), 10^(TRUNC(LOG(J1175/2)))))</f>
        <v>1</v>
      </c>
      <c r="T1175" s="4">
        <f>2*SQRT(2)*J1175</f>
        <v>36.547729067618022</v>
      </c>
      <c r="U1175" s="22" t="str">
        <f>IF(F1175="Repeatability",10*J1175,"---")</f>
        <v>---</v>
      </c>
      <c r="V1175" s="22" t="str">
        <f>IF(AND(U1175&gt;H1175,U1175&lt;&gt;"---"),"x","")</f>
        <v/>
      </c>
      <c r="W1175" s="52">
        <v>42101</v>
      </c>
    </row>
    <row r="1176" spans="1:23" ht="25.5" customHeight="1">
      <c r="A1176" s="65" t="s">
        <v>102</v>
      </c>
      <c r="B1176" s="8" t="s">
        <v>206</v>
      </c>
      <c r="C1176" s="61"/>
      <c r="D1176" s="10" t="s">
        <v>115</v>
      </c>
      <c r="E1176" s="3" t="s">
        <v>30</v>
      </c>
      <c r="F1176" s="42" t="s">
        <v>23</v>
      </c>
      <c r="G1176" s="22" t="s">
        <v>4</v>
      </c>
      <c r="H1176" s="37">
        <v>2640.3315583333301</v>
      </c>
      <c r="I1176" s="3">
        <v>12</v>
      </c>
      <c r="J1176" s="27">
        <v>81.325825017899902</v>
      </c>
      <c r="K1176" s="27" t="str">
        <f>IF(OR(LEFT(G1176,3)="SRM", LEFT(G1176,3)="IRM", LEFT(G1176,3)="CRM"),"", IF((J1176*100/H1176)&gt;5,"x",""))</f>
        <v/>
      </c>
      <c r="L1176" s="26">
        <f>2*J1176</f>
        <v>162.6516500357998</v>
      </c>
      <c r="M1176" s="20"/>
      <c r="N1176" s="20"/>
      <c r="O1176" s="58">
        <f>IF(F1176="Repeatability","---", SQRT(L1176^2+(N1176*H1176*0.01)^2)+ABS(M1176)*0.01*H1176)</f>
        <v>162.6516500357998</v>
      </c>
      <c r="P1176" s="6">
        <f>IF(F1176="Repeatability","---", O1176*100/H1176)</f>
        <v>6.1602736793583315</v>
      </c>
      <c r="Q1176" s="31">
        <f>IF(F1176="Repeatability", "n/a",IF(E1176="MG_P_KG",6,IF(E1176="G_P_100G",2,"n/a")))</f>
        <v>6</v>
      </c>
      <c r="R1176" s="34">
        <f>IF(Q1176="n/a","-",2*(H1176*2^(1-0.5*LOG(H1176/(10^Q1176))))/100)</f>
        <v>258.10565997170443</v>
      </c>
      <c r="S1176" s="3">
        <f>IF(F1176="Intermed. Precision","---",IF(LOG(J1176/2)&lt;0,10^(TRUNC(LOG(J1176/2))-1), 10^(TRUNC(LOG(J1176/2)))))</f>
        <v>10</v>
      </c>
      <c r="T1176" s="4">
        <f>2*SQRT(2)*J1176</f>
        <v>230.02416942299041</v>
      </c>
      <c r="U1176" s="22" t="str">
        <f>IF(F1176="Repeatability",10*J1176,"---")</f>
        <v>---</v>
      </c>
      <c r="V1176" s="22" t="str">
        <f>IF(AND(U1176&gt;H1176,U1176&lt;&gt;"---"),"x","")</f>
        <v/>
      </c>
      <c r="W1176" s="52">
        <v>42101</v>
      </c>
    </row>
    <row r="1177" spans="1:23" ht="25.5" hidden="1" customHeight="1">
      <c r="A1177" s="65" t="s">
        <v>80</v>
      </c>
      <c r="B1177" s="8" t="s">
        <v>206</v>
      </c>
      <c r="C1177" s="61"/>
      <c r="D1177" s="10" t="s">
        <v>115</v>
      </c>
      <c r="E1177" s="3" t="s">
        <v>30</v>
      </c>
      <c r="F1177" s="42" t="s">
        <v>24</v>
      </c>
      <c r="G1177" s="22" t="s">
        <v>25</v>
      </c>
      <c r="H1177" s="37">
        <v>5564.3266666666696</v>
      </c>
      <c r="I1177" s="3">
        <v>12</v>
      </c>
      <c r="J1177" s="27">
        <v>28.357445083552001</v>
      </c>
      <c r="K1177" s="27" t="str">
        <f>IF(OR(LEFT(G1177,3)="SRM", LEFT(G1177,3)="IRM", LEFT(G1177,3)="CRM"),"", IF((J1177*100/H1177)&gt;5,"x",""))</f>
        <v/>
      </c>
      <c r="L1177" s="26">
        <f>2*J1177</f>
        <v>56.714890167104002</v>
      </c>
      <c r="M1177" s="20"/>
      <c r="N1177" s="20"/>
      <c r="O1177" s="58" t="str">
        <f>IF(F1177="Repeatability","---", SQRT(L1177^2+(N1177*H1177*0.01)^2)+ABS(M1177)*0.01*H1177)</f>
        <v>---</v>
      </c>
      <c r="P1177" s="6" t="str">
        <f>IF(F1177="Repeatability","---", O1177*100/H1177)</f>
        <v>---</v>
      </c>
      <c r="Q1177" s="31" t="str">
        <f>IF(F1177="Repeatability", "n/a",IF(E1177="MG_P_KG",6,IF(E1177="G_P_100G",2,"n/a")))</f>
        <v>n/a</v>
      </c>
      <c r="R1177" s="34" t="str">
        <f>IF(Q1177="n/a","-",2*(H1177*2^(1-0.5*LOG(H1177/(10^Q1177))))/100)</f>
        <v>-</v>
      </c>
      <c r="S1177" s="3">
        <f>IF(F1177="Intermed. Precision","---",IF(LOG(J1177/2)&lt;0,10^(TRUNC(LOG(J1177/2))-1), 10^(TRUNC(LOG(J1177/2)))))</f>
        <v>10</v>
      </c>
      <c r="T1177" s="4">
        <f>2*SQRT(2)*J1177</f>
        <v>80.206966862818973</v>
      </c>
      <c r="U1177" s="22">
        <f>IF(F1177="Repeatability",10*J1177,"---")</f>
        <v>283.57445083552</v>
      </c>
      <c r="V1177" s="22" t="str">
        <f>IF(AND(U1177&gt;H1177,U1177&lt;&gt;"---"),"x","")</f>
        <v/>
      </c>
      <c r="W1177" s="52">
        <v>42101</v>
      </c>
    </row>
    <row r="1178" spans="1:23" ht="25.5" hidden="1" customHeight="1">
      <c r="A1178" s="65" t="s">
        <v>101</v>
      </c>
      <c r="B1178" s="8" t="s">
        <v>206</v>
      </c>
      <c r="C1178" s="61"/>
      <c r="D1178" s="10" t="s">
        <v>115</v>
      </c>
      <c r="E1178" s="3" t="s">
        <v>30</v>
      </c>
      <c r="F1178" s="42" t="s">
        <v>24</v>
      </c>
      <c r="G1178" s="22" t="s">
        <v>25</v>
      </c>
      <c r="H1178" s="37">
        <v>2213.3872727272701</v>
      </c>
      <c r="I1178" s="3">
        <v>11</v>
      </c>
      <c r="J1178" s="27">
        <v>14.9449047261174</v>
      </c>
      <c r="K1178" s="27" t="str">
        <f>IF(OR(LEFT(G1178,3)="SRM", LEFT(G1178,3)="IRM", LEFT(G1178,3)="CRM"),"", IF((J1178*100/H1178)&gt;5,"x",""))</f>
        <v/>
      </c>
      <c r="L1178" s="26">
        <f>2*J1178</f>
        <v>29.8898094522348</v>
      </c>
      <c r="M1178" s="20"/>
      <c r="N1178" s="20"/>
      <c r="O1178" s="58" t="str">
        <f>IF(F1178="Repeatability","---", SQRT(L1178^2+(N1178*H1178*0.01)^2)+ABS(M1178)*0.01*H1178)</f>
        <v>---</v>
      </c>
      <c r="P1178" s="6" t="str">
        <f>IF(F1178="Repeatability","---", O1178*100/H1178)</f>
        <v>---</v>
      </c>
      <c r="Q1178" s="31" t="str">
        <f>IF(F1178="Repeatability", "n/a",IF(E1178="MG_P_KG",6,IF(E1178="G_P_100G",2,"n/a")))</f>
        <v>n/a</v>
      </c>
      <c r="R1178" s="34" t="str">
        <f>IF(Q1178="n/a","-",2*(H1178*2^(1-0.5*LOG(H1178/(10^Q1178))))/100)</f>
        <v>-</v>
      </c>
      <c r="S1178" s="3">
        <f>IF(F1178="Intermed. Precision","---",IF(LOG(J1178/2)&lt;0,10^(TRUNC(LOG(J1178/2))-1), 10^(TRUNC(LOG(J1178/2)))))</f>
        <v>1</v>
      </c>
      <c r="T1178" s="4">
        <f>2*SQRT(2)*J1178</f>
        <v>42.270573904097986</v>
      </c>
      <c r="U1178" s="22">
        <f>IF(F1178="Repeatability",10*J1178,"---")</f>
        <v>149.449047261174</v>
      </c>
      <c r="V1178" s="22" t="str">
        <f>IF(AND(U1178&gt;H1178,U1178&lt;&gt;"---"),"x","")</f>
        <v/>
      </c>
      <c r="W1178" s="52">
        <v>42101</v>
      </c>
    </row>
    <row r="1179" spans="1:23" ht="25.5" hidden="1" customHeight="1">
      <c r="A1179" s="65" t="s">
        <v>79</v>
      </c>
      <c r="B1179" s="8" t="s">
        <v>206</v>
      </c>
      <c r="C1179" s="61"/>
      <c r="D1179" s="10" t="s">
        <v>115</v>
      </c>
      <c r="E1179" s="3" t="s">
        <v>30</v>
      </c>
      <c r="F1179" s="42" t="s">
        <v>24</v>
      </c>
      <c r="G1179" s="22" t="s">
        <v>25</v>
      </c>
      <c r="H1179" s="37">
        <v>33701.114545454497</v>
      </c>
      <c r="I1179" s="3">
        <v>11</v>
      </c>
      <c r="J1179" s="27">
        <v>376.617022300325</v>
      </c>
      <c r="K1179" s="27" t="str">
        <f>IF(OR(LEFT(G1179,3)="SRM", LEFT(G1179,3)="IRM", LEFT(G1179,3)="CRM"),"", IF((J1179*100/H1179)&gt;5,"x",""))</f>
        <v/>
      </c>
      <c r="L1179" s="26">
        <f>2*J1179</f>
        <v>753.23404460065001</v>
      </c>
      <c r="M1179" s="20"/>
      <c r="N1179" s="20"/>
      <c r="O1179" s="58" t="str">
        <f>IF(F1179="Repeatability","---", SQRT(L1179^2+(N1179*H1179*0.01)^2)+ABS(M1179)*0.01*H1179)</f>
        <v>---</v>
      </c>
      <c r="P1179" s="6" t="str">
        <f>IF(F1179="Repeatability","---", O1179*100/H1179)</f>
        <v>---</v>
      </c>
      <c r="Q1179" s="31" t="str">
        <f>IF(F1179="Repeatability", "n/a",IF(E1179="MG_P_KG",6,IF(E1179="G_P_100G",2,"n/a")))</f>
        <v>n/a</v>
      </c>
      <c r="R1179" s="34" t="str">
        <f>IF(Q1179="n/a","-",2*(H1179*2^(1-0.5*LOG(H1179/(10^Q1179))))/100)</f>
        <v>-</v>
      </c>
      <c r="S1179" s="3">
        <f>IF(F1179="Intermed. Precision","---",IF(LOG(J1179/2)&lt;0,10^(TRUNC(LOG(J1179/2))-1), 10^(TRUNC(LOG(J1179/2)))))</f>
        <v>100</v>
      </c>
      <c r="T1179" s="4">
        <f>2*SQRT(2)*J1179</f>
        <v>1065.23380151538</v>
      </c>
      <c r="U1179" s="22">
        <f>IF(F1179="Repeatability",10*J1179,"---")</f>
        <v>3766.1702230032502</v>
      </c>
      <c r="V1179" s="22" t="str">
        <f>IF(AND(U1179&gt;H1179,U1179&lt;&gt;"---"),"x","")</f>
        <v/>
      </c>
      <c r="W1179" s="52">
        <v>42101</v>
      </c>
    </row>
    <row r="1180" spans="1:23" ht="25.5" customHeight="1">
      <c r="A1180" s="65" t="s">
        <v>181</v>
      </c>
      <c r="B1180" s="8" t="s">
        <v>206</v>
      </c>
      <c r="C1180" s="61"/>
      <c r="D1180" s="10" t="s">
        <v>115</v>
      </c>
      <c r="E1180" s="3" t="s">
        <v>30</v>
      </c>
      <c r="F1180" s="42" t="s">
        <v>23</v>
      </c>
      <c r="G1180" s="22" t="s">
        <v>4</v>
      </c>
      <c r="H1180" s="37">
        <v>819.13660000000004</v>
      </c>
      <c r="I1180" s="3">
        <v>10</v>
      </c>
      <c r="J1180" s="27">
        <v>9.2914999354248398</v>
      </c>
      <c r="K1180" s="27" t="str">
        <f>IF(OR(LEFT(G1180,3)="SRM", LEFT(G1180,3)="IRM", LEFT(G1180,3)="CRM"),"", IF((J1180*100/H1180)&gt;5,"x",""))</f>
        <v/>
      </c>
      <c r="L1180" s="26">
        <f>2*J1180</f>
        <v>18.58299987084968</v>
      </c>
      <c r="M1180" s="20"/>
      <c r="N1180" s="20"/>
      <c r="O1180" s="58">
        <f>IF(F1180="Repeatability","---", SQRT(L1180^2+(N1180*H1180*0.01)^2)+ABS(M1180)*0.01*H1180)</f>
        <v>18.58299987084968</v>
      </c>
      <c r="P1180" s="6">
        <f>IF(F1180="Repeatability","---", O1180*100/H1180)</f>
        <v>2.2686081748574876</v>
      </c>
      <c r="Q1180" s="31">
        <f>IF(F1180="Repeatability", "n/a",IF(E1180="MG_P_KG",6,IF(E1180="G_P_100G",2,"n/a")))</f>
        <v>6</v>
      </c>
      <c r="R1180" s="34">
        <f>IF(Q1180="n/a","-",2*(H1180*2^(1-0.5*LOG(H1180/(10^Q1180))))/100)</f>
        <v>95.499805617740549</v>
      </c>
      <c r="S1180" s="3">
        <f>IF(F1180="Intermed. Precision","---",IF(LOG(J1180/2)&lt;0,10^(TRUNC(LOG(J1180/2))-1), 10^(TRUNC(LOG(J1180/2)))))</f>
        <v>1</v>
      </c>
      <c r="T1180" s="4">
        <f>2*SQRT(2)*J1180</f>
        <v>26.280330446933093</v>
      </c>
      <c r="U1180" s="22" t="str">
        <f>IF(F1180="Repeatability",10*J1180,"---")</f>
        <v>---</v>
      </c>
      <c r="V1180" s="22" t="str">
        <f>IF(AND(U1180&gt;H1180,U1180&lt;&gt;"---"),"x","")</f>
        <v/>
      </c>
      <c r="W1180" s="52">
        <v>42101</v>
      </c>
    </row>
    <row r="1181" spans="1:23" ht="25.5" hidden="1" customHeight="1">
      <c r="A1181" s="65" t="s">
        <v>103</v>
      </c>
      <c r="B1181" s="8" t="s">
        <v>206</v>
      </c>
      <c r="C1181" s="61"/>
      <c r="D1181" s="10" t="s">
        <v>115</v>
      </c>
      <c r="E1181" s="3" t="s">
        <v>30</v>
      </c>
      <c r="F1181" s="42" t="s">
        <v>24</v>
      </c>
      <c r="G1181" s="22" t="s">
        <v>25</v>
      </c>
      <c r="H1181" s="37">
        <v>844.36953200000005</v>
      </c>
      <c r="I1181" s="3">
        <v>10</v>
      </c>
      <c r="J1181" s="27">
        <v>10.0719960155892</v>
      </c>
      <c r="K1181" s="27" t="str">
        <f>IF(OR(LEFT(G1181,3)="SRM", LEFT(G1181,3)="IRM", LEFT(G1181,3)="CRM"),"", IF((J1181*100/H1181)&gt;5,"x",""))</f>
        <v/>
      </c>
      <c r="L1181" s="26">
        <f>2*J1181</f>
        <v>20.143992031178399</v>
      </c>
      <c r="M1181" s="20"/>
      <c r="N1181" s="20"/>
      <c r="O1181" s="58" t="str">
        <f>IF(F1181="Repeatability","---", SQRT(L1181^2+(N1181*H1181*0.01)^2)+ABS(M1181)*0.01*H1181)</f>
        <v>---</v>
      </c>
      <c r="P1181" s="6" t="str">
        <f>IF(F1181="Repeatability","---", O1181*100/H1181)</f>
        <v>---</v>
      </c>
      <c r="Q1181" s="31" t="str">
        <f>IF(F1181="Repeatability", "n/a",IF(E1181="MG_P_KG",6,IF(E1181="G_P_100G",2,"n/a")))</f>
        <v>n/a</v>
      </c>
      <c r="R1181" s="34" t="str">
        <f>IF(Q1181="n/a","-",2*(H1181*2^(1-0.5*LOG(H1181/(10^Q1181))))/100)</f>
        <v>-</v>
      </c>
      <c r="S1181" s="3">
        <f>IF(F1181="Intermed. Precision","---",IF(LOG(J1181/2)&lt;0,10^(TRUNC(LOG(J1181/2))-1), 10^(TRUNC(LOG(J1181/2)))))</f>
        <v>1</v>
      </c>
      <c r="T1181" s="4">
        <f>2*SQRT(2)*J1181</f>
        <v>28.487906730828044</v>
      </c>
      <c r="U1181" s="22">
        <f>IF(F1181="Repeatability",10*J1181,"---")</f>
        <v>100.719960155892</v>
      </c>
      <c r="V1181" s="22" t="str">
        <f>IF(AND(U1181&gt;H1181,U1181&lt;&gt;"---"),"x","")</f>
        <v/>
      </c>
      <c r="W1181" s="52">
        <v>42101</v>
      </c>
    </row>
    <row r="1182" spans="1:23" ht="25.5" hidden="1" customHeight="1">
      <c r="A1182" s="65" t="s">
        <v>200</v>
      </c>
      <c r="B1182" s="8" t="s">
        <v>206</v>
      </c>
      <c r="C1182" s="61"/>
      <c r="D1182" s="10" t="s">
        <v>115</v>
      </c>
      <c r="E1182" s="3" t="s">
        <v>30</v>
      </c>
      <c r="F1182" s="42" t="s">
        <v>24</v>
      </c>
      <c r="G1182" s="22" t="s">
        <v>25</v>
      </c>
      <c r="H1182" s="37">
        <v>243.07623333333299</v>
      </c>
      <c r="I1182" s="3">
        <v>9</v>
      </c>
      <c r="J1182" s="27">
        <v>1.2059870901741201</v>
      </c>
      <c r="K1182" s="27" t="str">
        <f>IF(OR(LEFT(G1182,3)="SRM", LEFT(G1182,3)="IRM", LEFT(G1182,3)="CRM"),"", IF((J1182*100/H1182)&gt;5,"x",""))</f>
        <v/>
      </c>
      <c r="L1182" s="26">
        <f>2*J1182</f>
        <v>2.4119741803482402</v>
      </c>
      <c r="M1182" s="20"/>
      <c r="N1182" s="20"/>
      <c r="O1182" s="58" t="str">
        <f>IF(F1182="Repeatability","---", SQRT(L1182^2+(N1182*H1182*0.01)^2)+ABS(M1182)*0.01*H1182)</f>
        <v>---</v>
      </c>
      <c r="P1182" s="6" t="str">
        <f>IF(F1182="Repeatability","---", O1182*100/H1182)</f>
        <v>---</v>
      </c>
      <c r="Q1182" s="31" t="str">
        <f>IF(F1182="Repeatability", "n/a",IF(E1182="MG_P_KG",6,IF(E1182="G_P_100G",2,"n/a")))</f>
        <v>n/a</v>
      </c>
      <c r="R1182" s="34" t="str">
        <f>IF(Q1182="n/a","-",2*(H1182*2^(1-0.5*LOG(H1182/(10^Q1182))))/100)</f>
        <v>-</v>
      </c>
      <c r="S1182" s="3">
        <f>IF(F1182="Intermed. Precision","---",IF(LOG(J1182/2)&lt;0,10^(TRUNC(LOG(J1182/2))-1), 10^(TRUNC(LOG(J1182/2)))))</f>
        <v>0.1</v>
      </c>
      <c r="T1182" s="4">
        <f>2*SQRT(2)*J1182</f>
        <v>3.4110465979422111</v>
      </c>
      <c r="U1182" s="22">
        <f>IF(F1182="Repeatability",10*J1182,"---")</f>
        <v>12.059870901741201</v>
      </c>
      <c r="V1182" s="22" t="str">
        <f>IF(AND(U1182&gt;H1182,U1182&lt;&gt;"---"),"x","")</f>
        <v/>
      </c>
      <c r="W1182" s="52">
        <v>42101</v>
      </c>
    </row>
    <row r="1183" spans="1:23" ht="25.5" hidden="1" customHeight="1">
      <c r="A1183" s="65" t="s">
        <v>116</v>
      </c>
      <c r="B1183" s="8" t="s">
        <v>206</v>
      </c>
      <c r="C1183" s="61"/>
      <c r="D1183" s="10" t="s">
        <v>115</v>
      </c>
      <c r="E1183" s="3" t="s">
        <v>30</v>
      </c>
      <c r="F1183" s="42" t="s">
        <v>24</v>
      </c>
      <c r="G1183" s="22" t="s">
        <v>25</v>
      </c>
      <c r="H1183" s="37">
        <v>1213.0712222222201</v>
      </c>
      <c r="I1183" s="3">
        <v>9</v>
      </c>
      <c r="J1183" s="27">
        <v>27.775260799855701</v>
      </c>
      <c r="K1183" s="27" t="str">
        <f>IF(OR(LEFT(G1183,3)="SRM", LEFT(G1183,3)="IRM", LEFT(G1183,3)="CRM"),"", IF((J1183*100/H1183)&gt;5,"x",""))</f>
        <v/>
      </c>
      <c r="L1183" s="26">
        <f>2*J1183</f>
        <v>55.550521599711402</v>
      </c>
      <c r="M1183" s="20"/>
      <c r="N1183" s="20"/>
      <c r="O1183" s="58" t="str">
        <f>IF(F1183="Repeatability","---", SQRT(L1183^2+(N1183*H1183*0.01)^2)+ABS(M1183)*0.01*H1183)</f>
        <v>---</v>
      </c>
      <c r="P1183" s="6" t="str">
        <f>IF(F1183="Repeatability","---", O1183*100/H1183)</f>
        <v>---</v>
      </c>
      <c r="Q1183" s="31" t="str">
        <f>IF(F1183="Repeatability", "n/a",IF(E1183="MG_P_KG",6,IF(E1183="G_P_100G",2,"n/a")))</f>
        <v>n/a</v>
      </c>
      <c r="R1183" s="34" t="str">
        <f>IF(Q1183="n/a","-",2*(H1183*2^(1-0.5*LOG(H1183/(10^Q1183))))/100)</f>
        <v>-</v>
      </c>
      <c r="S1183" s="3">
        <f>IF(F1183="Intermed. Precision","---",IF(LOG(J1183/2)&lt;0,10^(TRUNC(LOG(J1183/2))-1), 10^(TRUNC(LOG(J1183/2)))))</f>
        <v>10</v>
      </c>
      <c r="T1183" s="4">
        <f>2*SQRT(2)*J1183</f>
        <v>78.560301043211425</v>
      </c>
      <c r="U1183" s="22">
        <f>IF(F1183="Repeatability",10*J1183,"---")</f>
        <v>277.75260799855698</v>
      </c>
      <c r="V1183" s="22" t="str">
        <f>IF(AND(U1183&gt;H1183,U1183&lt;&gt;"---"),"x","")</f>
        <v/>
      </c>
      <c r="W1183" s="52">
        <v>42101</v>
      </c>
    </row>
    <row r="1184" spans="1:23" ht="25.5" customHeight="1">
      <c r="A1184" s="65" t="s">
        <v>84</v>
      </c>
      <c r="B1184" s="8" t="s">
        <v>206</v>
      </c>
      <c r="C1184" s="61"/>
      <c r="D1184" s="10" t="s">
        <v>115</v>
      </c>
      <c r="E1184" s="3" t="s">
        <v>30</v>
      </c>
      <c r="F1184" s="42" t="s">
        <v>23</v>
      </c>
      <c r="G1184" s="22" t="s">
        <v>4</v>
      </c>
      <c r="H1184" s="37">
        <v>1023.13555555556</v>
      </c>
      <c r="I1184" s="3">
        <v>9</v>
      </c>
      <c r="J1184" s="27">
        <v>60.435745181694202</v>
      </c>
      <c r="K1184" s="27" t="str">
        <f>IF(OR(LEFT(G1184,3)="SRM", LEFT(G1184,3)="IRM", LEFT(G1184,3)="CRM"),"", IF((J1184*100/H1184)&gt;5,"x",""))</f>
        <v>x</v>
      </c>
      <c r="L1184" s="26">
        <f>2*J1184</f>
        <v>120.8714903633884</v>
      </c>
      <c r="M1184" s="20"/>
      <c r="N1184" s="20"/>
      <c r="O1184" s="58">
        <f>IF(F1184="Repeatability","---", SQRT(L1184^2+(N1184*H1184*0.01)^2)+ABS(M1184)*0.01*H1184)</f>
        <v>120.8714903633884</v>
      </c>
      <c r="P1184" s="6">
        <f>IF(F1184="Repeatability","---", O1184*100/H1184)</f>
        <v>11.813829526993175</v>
      </c>
      <c r="Q1184" s="31">
        <f>IF(F1184="Repeatability", "n/a",IF(E1184="MG_P_KG",6,IF(E1184="G_P_100G",2,"n/a")))</f>
        <v>6</v>
      </c>
      <c r="R1184" s="34">
        <f>IF(Q1184="n/a","-",2*(H1184*2^(1-0.5*LOG(H1184/(10^Q1184))))/100)</f>
        <v>115.35676541436052</v>
      </c>
      <c r="S1184" s="3">
        <f>IF(F1184="Intermed. Precision","---",IF(LOG(J1184/2)&lt;0,10^(TRUNC(LOG(J1184/2))-1), 10^(TRUNC(LOG(J1184/2)))))</f>
        <v>10</v>
      </c>
      <c r="T1184" s="4">
        <f>2*SQRT(2)*J1184</f>
        <v>170.93810097615275</v>
      </c>
      <c r="U1184" s="22" t="str">
        <f>IF(F1184="Repeatability",10*J1184,"---")</f>
        <v>---</v>
      </c>
      <c r="V1184" s="22" t="str">
        <f>IF(AND(U1184&gt;H1184,U1184&lt;&gt;"---"),"x","")</f>
        <v/>
      </c>
      <c r="W1184" s="52">
        <v>42101</v>
      </c>
    </row>
    <row r="1185" spans="1:23" ht="25.5" hidden="1" customHeight="1">
      <c r="A1185" s="65" t="s">
        <v>128</v>
      </c>
      <c r="B1185" s="8" t="s">
        <v>206</v>
      </c>
      <c r="C1185" s="61"/>
      <c r="D1185" s="10" t="s">
        <v>115</v>
      </c>
      <c r="E1185" s="3" t="s">
        <v>30</v>
      </c>
      <c r="F1185" s="42" t="s">
        <v>24</v>
      </c>
      <c r="G1185" s="22" t="s">
        <v>25</v>
      </c>
      <c r="H1185" s="37">
        <v>774.83926666666696</v>
      </c>
      <c r="I1185" s="3">
        <v>9</v>
      </c>
      <c r="J1185" s="27">
        <v>26.9426766145789</v>
      </c>
      <c r="K1185" s="27" t="str">
        <f>IF(OR(LEFT(G1185,3)="SRM", LEFT(G1185,3)="IRM", LEFT(G1185,3)="CRM"),"", IF((J1185*100/H1185)&gt;5,"x",""))</f>
        <v/>
      </c>
      <c r="L1185" s="26">
        <f>2*J1185</f>
        <v>53.885353229157801</v>
      </c>
      <c r="M1185" s="20"/>
      <c r="N1185" s="20"/>
      <c r="O1185" s="58" t="str">
        <f>IF(F1185="Repeatability","---", SQRT(L1185^2+(N1185*H1185*0.01)^2)+ABS(M1185)*0.01*H1185)</f>
        <v>---</v>
      </c>
      <c r="P1185" s="6" t="str">
        <f>IF(F1185="Repeatability","---", O1185*100/H1185)</f>
        <v>---</v>
      </c>
      <c r="Q1185" s="31" t="str">
        <f>IF(F1185="Repeatability", "n/a",IF(E1185="MG_P_KG",6,IF(E1185="G_P_100G",2,"n/a")))</f>
        <v>n/a</v>
      </c>
      <c r="R1185" s="34" t="str">
        <f>IF(Q1185="n/a","-",2*(H1185*2^(1-0.5*LOG(H1185/(10^Q1185))))/100)</f>
        <v>-</v>
      </c>
      <c r="S1185" s="3">
        <f>IF(F1185="Intermed. Precision","---",IF(LOG(J1185/2)&lt;0,10^(TRUNC(LOG(J1185/2))-1), 10^(TRUNC(LOG(J1185/2)))))</f>
        <v>10</v>
      </c>
      <c r="T1185" s="4">
        <f>2*SQRT(2)*J1185</f>
        <v>76.205397349939815</v>
      </c>
      <c r="U1185" s="22">
        <f>IF(F1185="Repeatability",10*J1185,"---")</f>
        <v>269.42676614578897</v>
      </c>
      <c r="V1185" s="22" t="str">
        <f>IF(AND(U1185&gt;H1185,U1185&lt;&gt;"---"),"x","")</f>
        <v/>
      </c>
      <c r="W1185" s="52">
        <v>42101</v>
      </c>
    </row>
    <row r="1186" spans="1:23" ht="25.5" customHeight="1">
      <c r="A1186" s="65" t="s">
        <v>200</v>
      </c>
      <c r="B1186" s="8" t="s">
        <v>206</v>
      </c>
      <c r="C1186" s="61"/>
      <c r="D1186" s="10" t="s">
        <v>115</v>
      </c>
      <c r="E1186" s="3" t="s">
        <v>30</v>
      </c>
      <c r="F1186" s="42" t="s">
        <v>23</v>
      </c>
      <c r="G1186" s="22" t="s">
        <v>4</v>
      </c>
      <c r="H1186" s="37">
        <v>89.301024999999996</v>
      </c>
      <c r="I1186" s="3">
        <v>8</v>
      </c>
      <c r="J1186" s="27">
        <v>2.89897516643813</v>
      </c>
      <c r="K1186" s="27" t="str">
        <f>IF(OR(LEFT(G1186,3)="SRM", LEFT(G1186,3)="IRM", LEFT(G1186,3)="CRM"),"", IF((J1186*100/H1186)&gt;5,"x",""))</f>
        <v/>
      </c>
      <c r="L1186" s="26">
        <f>2*J1186</f>
        <v>5.79795033287626</v>
      </c>
      <c r="M1186" s="20"/>
      <c r="N1186" s="20"/>
      <c r="O1186" s="58">
        <f>IF(F1186="Repeatability","---", SQRT(L1186^2+(N1186*H1186*0.01)^2)+ABS(M1186)*0.01*H1186)</f>
        <v>5.79795033287626</v>
      </c>
      <c r="P1186" s="6">
        <f>IF(F1186="Repeatability","---", O1186*100/H1186)</f>
        <v>6.492591023312734</v>
      </c>
      <c r="Q1186" s="31">
        <f>IF(F1186="Repeatability", "n/a",IF(E1186="MG_P_KG",6,IF(E1186="G_P_100G",2,"n/a")))</f>
        <v>6</v>
      </c>
      <c r="R1186" s="34">
        <f>IF(Q1186="n/a","-",2*(H1186*2^(1-0.5*LOG(H1186/(10^Q1186))))/100)</f>
        <v>14.533602191863917</v>
      </c>
      <c r="S1186" s="3">
        <f>IF(F1186="Intermed. Precision","---",IF(LOG(J1186/2)&lt;0,10^(TRUNC(LOG(J1186/2))-1), 10^(TRUNC(LOG(J1186/2)))))</f>
        <v>1</v>
      </c>
      <c r="T1186" s="4">
        <f>2*SQRT(2)*J1186</f>
        <v>8.199539994719208</v>
      </c>
      <c r="U1186" s="22" t="str">
        <f>IF(F1186="Repeatability",10*J1186,"---")</f>
        <v>---</v>
      </c>
      <c r="V1186" s="22" t="str">
        <f>IF(AND(U1186&gt;H1186,U1186&lt;&gt;"---"),"x","")</f>
        <v/>
      </c>
      <c r="W1186" s="52">
        <v>42101</v>
      </c>
    </row>
    <row r="1187" spans="1:23" ht="25.5" customHeight="1">
      <c r="A1187" s="65" t="s">
        <v>103</v>
      </c>
      <c r="B1187" s="8" t="s">
        <v>206</v>
      </c>
      <c r="C1187" s="61"/>
      <c r="D1187" s="10" t="s">
        <v>115</v>
      </c>
      <c r="E1187" s="3" t="s">
        <v>30</v>
      </c>
      <c r="F1187" s="42" t="s">
        <v>23</v>
      </c>
      <c r="G1187" s="22" t="s">
        <v>4</v>
      </c>
      <c r="H1187" s="37">
        <v>986.986625</v>
      </c>
      <c r="I1187" s="3">
        <v>8</v>
      </c>
      <c r="J1187" s="27">
        <v>20.203609519712099</v>
      </c>
      <c r="K1187" s="27" t="str">
        <f>IF(OR(LEFT(G1187,3)="SRM", LEFT(G1187,3)="IRM", LEFT(G1187,3)="CRM"),"", IF((J1187*100/H1187)&gt;5,"x",""))</f>
        <v/>
      </c>
      <c r="L1187" s="26">
        <f>2*J1187</f>
        <v>40.407219039424199</v>
      </c>
      <c r="M1187" s="20"/>
      <c r="N1187" s="20"/>
      <c r="O1187" s="58">
        <f>IF(F1187="Repeatability","---", SQRT(L1187^2+(N1187*H1187*0.01)^2)+ABS(M1187)*0.01*H1187)</f>
        <v>40.407219039424199</v>
      </c>
      <c r="P1187" s="6">
        <f>IF(F1187="Repeatability","---", O1187*100/H1187)</f>
        <v>4.0939986435403011</v>
      </c>
      <c r="Q1187" s="31">
        <f>IF(F1187="Repeatability", "n/a",IF(E1187="MG_P_KG",6,IF(E1187="G_P_100G",2,"n/a")))</f>
        <v>6</v>
      </c>
      <c r="R1187" s="34">
        <f>IF(Q1187="n/a","-",2*(H1187*2^(1-0.5*LOG(H1187/(10^Q1187))))/100)</f>
        <v>111.8851611752369</v>
      </c>
      <c r="S1187" s="3">
        <f>IF(F1187="Intermed. Precision","---",IF(LOG(J1187/2)&lt;0,10^(TRUNC(LOG(J1187/2))-1), 10^(TRUNC(LOG(J1187/2)))))</f>
        <v>10</v>
      </c>
      <c r="T1187" s="4">
        <f>2*SQRT(2)*J1187</f>
        <v>57.144437183334048</v>
      </c>
      <c r="U1187" s="22" t="str">
        <f>IF(F1187="Repeatability",10*J1187,"---")</f>
        <v>---</v>
      </c>
      <c r="V1187" s="22" t="str">
        <f>IF(AND(U1187&gt;H1187,U1187&lt;&gt;"---"),"x","")</f>
        <v/>
      </c>
      <c r="W1187" s="52">
        <v>42101</v>
      </c>
    </row>
    <row r="1188" spans="1:23" ht="25.5" customHeight="1">
      <c r="A1188" s="65" t="s">
        <v>68</v>
      </c>
      <c r="B1188" s="8" t="s">
        <v>206</v>
      </c>
      <c r="C1188" s="61"/>
      <c r="D1188" s="10" t="s">
        <v>115</v>
      </c>
      <c r="E1188" s="3" t="s">
        <v>30</v>
      </c>
      <c r="F1188" s="19" t="s">
        <v>23</v>
      </c>
      <c r="G1188" s="22" t="s">
        <v>4</v>
      </c>
      <c r="H1188" s="37">
        <v>6118.4333262500004</v>
      </c>
      <c r="I1188" s="3">
        <v>8</v>
      </c>
      <c r="J1188" s="27">
        <v>313.61073875474898</v>
      </c>
      <c r="K1188" s="27" t="str">
        <f>IF(OR(LEFT(G1188,3)="SRM", LEFT(G1188,3)="IRM", LEFT(G1188,3)="CRM"),"", IF((J1188*100/H1188)&gt;5,"x",""))</f>
        <v>x</v>
      </c>
      <c r="L1188" s="26">
        <f>2*J1188</f>
        <v>627.22147750949796</v>
      </c>
      <c r="M1188" s="20">
        <v>2.5</v>
      </c>
      <c r="N1188" s="20">
        <v>2.89</v>
      </c>
      <c r="O1188" s="58">
        <f>IF(F1188="Repeatability","---", SQRT(L1188^2+(N1188*H1188*0.01)^2)+ABS(M1188)*0.01*H1188)</f>
        <v>804.63027180119684</v>
      </c>
      <c r="P1188" s="6">
        <f>IF(F1188="Repeatability","---", O1188*100/H1188)</f>
        <v>13.15091999693909</v>
      </c>
      <c r="Q1188" s="31">
        <f>IF(F1188="Repeatability", "n/a",IF(E1188="MG_P_KG",6,IF(E1188="G_P_100G",2,"n/a")))</f>
        <v>6</v>
      </c>
      <c r="R1188" s="34">
        <f>IF(Q1188="n/a","-",2*(H1188*2^(1-0.5*LOG(H1188/(10^Q1188))))/100)</f>
        <v>527.04059022087563</v>
      </c>
      <c r="S1188" s="3">
        <f>IF(F1188="Intermed. Precision","---",IF(LOG(J1188/2)&lt;0,10^(TRUNC(LOG(J1188/2))-1), 10^(TRUNC(LOG(J1188/2)))))</f>
        <v>100</v>
      </c>
      <c r="T1188" s="4">
        <f>2*SQRT(2)*J1188</f>
        <v>887.02512010562327</v>
      </c>
      <c r="U1188" s="22" t="str">
        <f>IF(F1188="Repeatability",10*J1188,"---")</f>
        <v>---</v>
      </c>
      <c r="V1188" s="22" t="str">
        <f>IF(AND(U1188&gt;H1188,U1188&lt;&gt;"---"),"x","")</f>
        <v/>
      </c>
      <c r="W1188" s="52">
        <v>42101</v>
      </c>
    </row>
    <row r="1189" spans="1:23" ht="25.5" customHeight="1">
      <c r="A1189" s="65" t="s">
        <v>60</v>
      </c>
      <c r="B1189" s="8" t="s">
        <v>206</v>
      </c>
      <c r="C1189" s="61"/>
      <c r="D1189" s="10" t="s">
        <v>115</v>
      </c>
      <c r="E1189" s="3" t="s">
        <v>30</v>
      </c>
      <c r="F1189" s="42" t="s">
        <v>23</v>
      </c>
      <c r="G1189" s="22" t="s">
        <v>4</v>
      </c>
      <c r="H1189" s="37">
        <v>386.19312500000001</v>
      </c>
      <c r="I1189" s="3">
        <v>8</v>
      </c>
      <c r="J1189" s="27">
        <v>27.574126087693202</v>
      </c>
      <c r="K1189" s="27" t="str">
        <f>IF(OR(LEFT(G1189,3)="SRM", LEFT(G1189,3)="IRM", LEFT(G1189,3)="CRM"),"", IF((J1189*100/H1189)&gt;5,"x",""))</f>
        <v>x</v>
      </c>
      <c r="L1189" s="26">
        <f>2*J1189</f>
        <v>55.148252175386403</v>
      </c>
      <c r="M1189" s="20"/>
      <c r="N1189" s="20"/>
      <c r="O1189" s="58">
        <f>IF(F1189="Repeatability","---", SQRT(L1189^2+(N1189*H1189*0.01)^2)+ABS(M1189)*0.01*H1189)</f>
        <v>55.148252175386403</v>
      </c>
      <c r="P1189" s="6">
        <f>IF(F1189="Repeatability","---", O1189*100/H1189)</f>
        <v>14.279967354516319</v>
      </c>
      <c r="Q1189" s="31">
        <f>IF(F1189="Repeatability", "n/a",IF(E1189="MG_P_KG",6,IF(E1189="G_P_100G",2,"n/a")))</f>
        <v>6</v>
      </c>
      <c r="R1189" s="34">
        <f>IF(Q1189="n/a","-",2*(H1189*2^(1-0.5*LOG(H1189/(10^Q1189))))/100)</f>
        <v>50.419860189043931</v>
      </c>
      <c r="S1189" s="3">
        <f>IF(F1189="Intermed. Precision","---",IF(LOG(J1189/2)&lt;0,10^(TRUNC(LOG(J1189/2))-1), 10^(TRUNC(LOG(J1189/2)))))</f>
        <v>10</v>
      </c>
      <c r="T1189" s="4">
        <f>2*SQRT(2)*J1189</f>
        <v>77.991406167603003</v>
      </c>
      <c r="U1189" s="22" t="str">
        <f>IF(F1189="Repeatability",10*J1189,"---")</f>
        <v>---</v>
      </c>
      <c r="V1189" s="22" t="str">
        <f>IF(AND(U1189&gt;H1189,U1189&lt;&gt;"---"),"x","")</f>
        <v/>
      </c>
      <c r="W1189" s="52">
        <v>42101</v>
      </c>
    </row>
    <row r="1190" spans="1:23" ht="25.5" hidden="1" customHeight="1">
      <c r="A1190" s="65" t="s">
        <v>123</v>
      </c>
      <c r="B1190" s="8" t="s">
        <v>206</v>
      </c>
      <c r="C1190" s="61"/>
      <c r="D1190" s="10" t="s">
        <v>115</v>
      </c>
      <c r="E1190" s="3" t="s">
        <v>30</v>
      </c>
      <c r="F1190" s="42" t="s">
        <v>24</v>
      </c>
      <c r="G1190" s="22" t="s">
        <v>25</v>
      </c>
      <c r="H1190" s="37">
        <v>418.755</v>
      </c>
      <c r="I1190" s="3">
        <v>8</v>
      </c>
      <c r="J1190" s="27">
        <v>14.9428057731806</v>
      </c>
      <c r="K1190" s="27" t="str">
        <f>IF(OR(LEFT(G1190,3)="SRM", LEFT(G1190,3)="IRM", LEFT(G1190,3)="CRM"),"", IF((J1190*100/H1190)&gt;5,"x",""))</f>
        <v/>
      </c>
      <c r="L1190" s="26">
        <f>2*J1190</f>
        <v>29.885611546361201</v>
      </c>
      <c r="M1190" s="20"/>
      <c r="N1190" s="20"/>
      <c r="O1190" s="58" t="str">
        <f>IF(F1190="Repeatability","---", SQRT(L1190^2+(N1190*H1190*0.01)^2)+ABS(M1190)*0.01*H1190)</f>
        <v>---</v>
      </c>
      <c r="P1190" s="6" t="str">
        <f>IF(F1190="Repeatability","---", O1190*100/H1190)</f>
        <v>---</v>
      </c>
      <c r="Q1190" s="31" t="str">
        <f>IF(F1190="Repeatability", "n/a",IF(E1190="MG_P_KG",6,IF(E1190="G_P_100G",2,"n/a")))</f>
        <v>n/a</v>
      </c>
      <c r="R1190" s="34" t="str">
        <f>IF(Q1190="n/a","-",2*(H1190*2^(1-0.5*LOG(H1190/(10^Q1190))))/100)</f>
        <v>-</v>
      </c>
      <c r="S1190" s="3">
        <f>IF(F1190="Intermed. Precision","---",IF(LOG(J1190/2)&lt;0,10^(TRUNC(LOG(J1190/2))-1), 10^(TRUNC(LOG(J1190/2)))))</f>
        <v>1</v>
      </c>
      <c r="T1190" s="4">
        <f>2*SQRT(2)*J1190</f>
        <v>42.264637168677979</v>
      </c>
      <c r="U1190" s="22">
        <f>IF(F1190="Repeatability",10*J1190,"---")</f>
        <v>149.42805773180601</v>
      </c>
      <c r="V1190" s="22" t="str">
        <f>IF(AND(U1190&gt;H1190,U1190&lt;&gt;"---"),"x","")</f>
        <v/>
      </c>
      <c r="W1190" s="52">
        <v>42101</v>
      </c>
    </row>
    <row r="1191" spans="1:23" ht="25.5" customHeight="1">
      <c r="A1191" s="65" t="s">
        <v>128</v>
      </c>
      <c r="B1191" s="8" t="s">
        <v>206</v>
      </c>
      <c r="C1191" s="61"/>
      <c r="D1191" s="10" t="s">
        <v>115</v>
      </c>
      <c r="E1191" s="3" t="s">
        <v>30</v>
      </c>
      <c r="F1191" s="42" t="s">
        <v>23</v>
      </c>
      <c r="G1191" s="22" t="s">
        <v>4</v>
      </c>
      <c r="H1191" s="37">
        <v>652.64274999999998</v>
      </c>
      <c r="I1191" s="3">
        <v>8</v>
      </c>
      <c r="J1191" s="27">
        <v>25.7790409102045</v>
      </c>
      <c r="K1191" s="27" t="str">
        <f>IF(OR(LEFT(G1191,3)="SRM", LEFT(G1191,3)="IRM", LEFT(G1191,3)="CRM"),"", IF((J1191*100/H1191)&gt;5,"x",""))</f>
        <v/>
      </c>
      <c r="L1191" s="26">
        <f>2*J1191</f>
        <v>51.558081820409001</v>
      </c>
      <c r="M1191" s="20"/>
      <c r="N1191" s="20"/>
      <c r="O1191" s="58">
        <f>IF(F1191="Repeatability","---", SQRT(L1191^2+(N1191*H1191*0.01)^2)+ABS(M1191)*0.01*H1191)</f>
        <v>51.558081820409001</v>
      </c>
      <c r="P1191" s="6">
        <f>IF(F1191="Repeatability","---", O1191*100/H1191)</f>
        <v>7.8998934440639994</v>
      </c>
      <c r="Q1191" s="31">
        <f>IF(F1191="Repeatability", "n/a",IF(E1191="MG_P_KG",6,IF(E1191="G_P_100G",2,"n/a")))</f>
        <v>6</v>
      </c>
      <c r="R1191" s="34">
        <f>IF(Q1191="n/a","-",2*(H1191*2^(1-0.5*LOG(H1191/(10^Q1191))))/100)</f>
        <v>78.736230081047665</v>
      </c>
      <c r="S1191" s="3">
        <f>IF(F1191="Intermed. Precision","---",IF(LOG(J1191/2)&lt;0,10^(TRUNC(LOG(J1191/2))-1), 10^(TRUNC(LOG(J1191/2)))))</f>
        <v>10</v>
      </c>
      <c r="T1191" s="4">
        <f>2*SQRT(2)*J1191</f>
        <v>72.914138560364123</v>
      </c>
      <c r="U1191" s="22" t="str">
        <f>IF(F1191="Repeatability",10*J1191,"---")</f>
        <v>---</v>
      </c>
      <c r="V1191" s="22" t="str">
        <f>IF(AND(U1191&gt;H1191,U1191&lt;&gt;"---"),"x","")</f>
        <v/>
      </c>
      <c r="W1191" s="52">
        <v>42101</v>
      </c>
    </row>
    <row r="1192" spans="1:23" ht="25.5" hidden="1" customHeight="1">
      <c r="A1192" s="65" t="s">
        <v>113</v>
      </c>
      <c r="B1192" s="8" t="s">
        <v>206</v>
      </c>
      <c r="C1192" s="61"/>
      <c r="D1192" s="10" t="s">
        <v>115</v>
      </c>
      <c r="E1192" s="3" t="s">
        <v>30</v>
      </c>
      <c r="F1192" s="42" t="s">
        <v>24</v>
      </c>
      <c r="G1192" s="22" t="s">
        <v>25</v>
      </c>
      <c r="H1192" s="37">
        <v>7873.14857142857</v>
      </c>
      <c r="I1192" s="3">
        <v>7</v>
      </c>
      <c r="J1192" s="27">
        <v>93.769197044049207</v>
      </c>
      <c r="K1192" s="27" t="str">
        <f>IF(OR(LEFT(G1192,3)="SRM", LEFT(G1192,3)="IRM", LEFT(G1192,3)="CRM"),"", IF((J1192*100/H1192)&gt;5,"x",""))</f>
        <v/>
      </c>
      <c r="L1192" s="26">
        <f>2*J1192</f>
        <v>187.53839408809841</v>
      </c>
      <c r="M1192" s="20"/>
      <c r="N1192" s="20"/>
      <c r="O1192" s="58" t="str">
        <f>IF(F1192="Repeatability","---", SQRT(L1192^2+(N1192*H1192*0.01)^2)+ABS(M1192)*0.01*H1192)</f>
        <v>---</v>
      </c>
      <c r="P1192" s="6" t="str">
        <f>IF(F1192="Repeatability","---", O1192*100/H1192)</f>
        <v>---</v>
      </c>
      <c r="Q1192" s="31" t="str">
        <f>IF(F1192="Repeatability", "n/a",IF(E1192="MG_P_KG",6,IF(E1192="G_P_100G",2,"n/a")))</f>
        <v>n/a</v>
      </c>
      <c r="R1192" s="34" t="str">
        <f>IF(Q1192="n/a","-",2*(H1192*2^(1-0.5*LOG(H1192/(10^Q1192))))/100)</f>
        <v>-</v>
      </c>
      <c r="S1192" s="3">
        <f>IF(F1192="Intermed. Precision","---",IF(LOG(J1192/2)&lt;0,10^(TRUNC(LOG(J1192/2))-1), 10^(TRUNC(LOG(J1192/2)))))</f>
        <v>10</v>
      </c>
      <c r="T1192" s="4">
        <f>2*SQRT(2)*J1192</f>
        <v>265.21934038505907</v>
      </c>
      <c r="U1192" s="22">
        <f>IF(F1192="Repeatability",10*J1192,"---")</f>
        <v>937.69197044049201</v>
      </c>
      <c r="V1192" s="22" t="str">
        <f>IF(AND(U1192&gt;H1192,U1192&lt;&gt;"---"),"x","")</f>
        <v/>
      </c>
      <c r="W1192" s="52">
        <v>42101</v>
      </c>
    </row>
    <row r="1193" spans="1:23" ht="25.5" customHeight="1">
      <c r="A1193" s="65" t="s">
        <v>117</v>
      </c>
      <c r="B1193" s="8" t="s">
        <v>206</v>
      </c>
      <c r="C1193" s="61"/>
      <c r="D1193" s="10" t="s">
        <v>115</v>
      </c>
      <c r="E1193" s="3" t="s">
        <v>30</v>
      </c>
      <c r="F1193" s="42" t="s">
        <v>23</v>
      </c>
      <c r="G1193" s="22" t="s">
        <v>4</v>
      </c>
      <c r="H1193" s="37">
        <v>3512.2171428571401</v>
      </c>
      <c r="I1193" s="3">
        <v>7</v>
      </c>
      <c r="J1193" s="27">
        <v>113.069118052379</v>
      </c>
      <c r="K1193" s="27" t="str">
        <f>IF(OR(LEFT(G1193,3)="SRM", LEFT(G1193,3)="IRM", LEFT(G1193,3)="CRM"),"", IF((J1193*100/H1193)&gt;5,"x",""))</f>
        <v/>
      </c>
      <c r="L1193" s="26">
        <f>2*J1193</f>
        <v>226.13823610475799</v>
      </c>
      <c r="M1193" s="20"/>
      <c r="N1193" s="20"/>
      <c r="O1193" s="58">
        <f>IF(F1193="Repeatability","---", SQRT(L1193^2+(N1193*H1193*0.01)^2)+ABS(M1193)*0.01*H1193)</f>
        <v>226.13823610475799</v>
      </c>
      <c r="P1193" s="6">
        <f>IF(F1193="Repeatability","---", O1193*100/H1193)</f>
        <v>6.4386177422047908</v>
      </c>
      <c r="Q1193" s="31">
        <f>IF(F1193="Repeatability", "n/a",IF(E1193="MG_P_KG",6,IF(E1193="G_P_100G",2,"n/a")))</f>
        <v>6</v>
      </c>
      <c r="R1193" s="34">
        <f>IF(Q1193="n/a","-",2*(H1193*2^(1-0.5*LOG(H1193/(10^Q1193))))/100)</f>
        <v>328.9032509649096</v>
      </c>
      <c r="S1193" s="3">
        <f>IF(F1193="Intermed. Precision","---",IF(LOG(J1193/2)&lt;0,10^(TRUNC(LOG(J1193/2))-1), 10^(TRUNC(LOG(J1193/2)))))</f>
        <v>10</v>
      </c>
      <c r="T1193" s="4">
        <f>2*SQRT(2)*J1193</f>
        <v>319.80776047047789</v>
      </c>
      <c r="U1193" s="22" t="str">
        <f>IF(F1193="Repeatability",10*J1193,"---")</f>
        <v>---</v>
      </c>
      <c r="V1193" s="22" t="str">
        <f>IF(AND(U1193&gt;H1193,U1193&lt;&gt;"---"),"x","")</f>
        <v/>
      </c>
      <c r="W1193" s="52">
        <v>42101</v>
      </c>
    </row>
    <row r="1194" spans="1:23" ht="25.5" hidden="1" customHeight="1">
      <c r="A1194" s="65" t="s">
        <v>117</v>
      </c>
      <c r="B1194" s="8" t="s">
        <v>206</v>
      </c>
      <c r="C1194" s="61"/>
      <c r="D1194" s="10" t="s">
        <v>115</v>
      </c>
      <c r="E1194" s="3" t="s">
        <v>30</v>
      </c>
      <c r="F1194" s="42" t="s">
        <v>24</v>
      </c>
      <c r="G1194" s="22" t="s">
        <v>25</v>
      </c>
      <c r="H1194" s="37">
        <v>4079.4342857142901</v>
      </c>
      <c r="I1194" s="3">
        <v>7</v>
      </c>
      <c r="J1194" s="27">
        <v>21.2929364545416</v>
      </c>
      <c r="K1194" s="27" t="str">
        <f>IF(OR(LEFT(G1194,3)="SRM", LEFT(G1194,3)="IRM", LEFT(G1194,3)="CRM"),"", IF((J1194*100/H1194)&gt;5,"x",""))</f>
        <v/>
      </c>
      <c r="L1194" s="26">
        <f>2*J1194</f>
        <v>42.5858729090832</v>
      </c>
      <c r="M1194" s="20"/>
      <c r="N1194" s="20"/>
      <c r="O1194" s="58" t="str">
        <f>IF(F1194="Repeatability","---", SQRT(L1194^2+(N1194*H1194*0.01)^2)+ABS(M1194)*0.01*H1194)</f>
        <v>---</v>
      </c>
      <c r="P1194" s="6" t="str">
        <f>IF(F1194="Repeatability","---", O1194*100/H1194)</f>
        <v>---</v>
      </c>
      <c r="Q1194" s="31" t="str">
        <f>IF(F1194="Repeatability", "n/a",IF(E1194="MG_P_KG",6,IF(E1194="G_P_100G",2,"n/a")))</f>
        <v>n/a</v>
      </c>
      <c r="R1194" s="34" t="str">
        <f>IF(Q1194="n/a","-",2*(H1194*2^(1-0.5*LOG(H1194/(10^Q1194))))/100)</f>
        <v>-</v>
      </c>
      <c r="S1194" s="3">
        <f>IF(F1194="Intermed. Precision","---",IF(LOG(J1194/2)&lt;0,10^(TRUNC(LOG(J1194/2))-1), 10^(TRUNC(LOG(J1194/2)))))</f>
        <v>10</v>
      </c>
      <c r="T1194" s="4">
        <f>2*SQRT(2)*J1194</f>
        <v>60.225519033522438</v>
      </c>
      <c r="U1194" s="22">
        <f>IF(F1194="Repeatability",10*J1194,"---")</f>
        <v>212.92936454541601</v>
      </c>
      <c r="V1194" s="22" t="str">
        <f>IF(AND(U1194&gt;H1194,U1194&lt;&gt;"---"),"x","")</f>
        <v/>
      </c>
      <c r="W1194" s="52">
        <v>42101</v>
      </c>
    </row>
    <row r="1195" spans="1:23" ht="25.5" hidden="1" customHeight="1">
      <c r="A1195" s="65" t="s">
        <v>203</v>
      </c>
      <c r="B1195" s="8" t="s">
        <v>206</v>
      </c>
      <c r="C1195" s="61"/>
      <c r="D1195" s="10" t="s">
        <v>115</v>
      </c>
      <c r="E1195" s="3" t="s">
        <v>30</v>
      </c>
      <c r="F1195" s="42" t="s">
        <v>24</v>
      </c>
      <c r="G1195" s="22" t="s">
        <v>25</v>
      </c>
      <c r="H1195" s="37">
        <v>174.299742857143</v>
      </c>
      <c r="I1195" s="3">
        <v>7</v>
      </c>
      <c r="J1195" s="27">
        <v>1.88652957664899</v>
      </c>
      <c r="K1195" s="27" t="str">
        <f>IF(OR(LEFT(G1195,3)="SRM", LEFT(G1195,3)="IRM", LEFT(G1195,3)="CRM"),"", IF((J1195*100/H1195)&gt;5,"x",""))</f>
        <v/>
      </c>
      <c r="L1195" s="26">
        <f>2*J1195</f>
        <v>3.77305915329798</v>
      </c>
      <c r="M1195" s="20"/>
      <c r="N1195" s="20"/>
      <c r="O1195" s="58" t="str">
        <f>IF(F1195="Repeatability","---", SQRT(L1195^2+(N1195*H1195*0.01)^2)+ABS(M1195)*0.01*H1195)</f>
        <v>---</v>
      </c>
      <c r="P1195" s="6" t="str">
        <f>IF(F1195="Repeatability","---", O1195*100/H1195)</f>
        <v>---</v>
      </c>
      <c r="Q1195" s="31" t="str">
        <f>IF(F1195="Repeatability", "n/a",IF(E1195="MG_P_KG",6,IF(E1195="G_P_100G",2,"n/a")))</f>
        <v>n/a</v>
      </c>
      <c r="R1195" s="34" t="str">
        <f>IF(Q1195="n/a","-",2*(H1195*2^(1-0.5*LOG(H1195/(10^Q1195))))/100)</f>
        <v>-</v>
      </c>
      <c r="S1195" s="3">
        <f>IF(F1195="Intermed. Precision","---",IF(LOG(J1195/2)&lt;0,10^(TRUNC(LOG(J1195/2))-1), 10^(TRUNC(LOG(J1195/2)))))</f>
        <v>0.1</v>
      </c>
      <c r="T1195" s="4">
        <f>2*SQRT(2)*J1195</f>
        <v>5.3359114262299503</v>
      </c>
      <c r="U1195" s="22">
        <f>IF(F1195="Repeatability",10*J1195,"---")</f>
        <v>18.865295766489901</v>
      </c>
      <c r="V1195" s="22" t="str">
        <f>IF(AND(U1195&gt;H1195,U1195&lt;&gt;"---"),"x","")</f>
        <v/>
      </c>
      <c r="W1195" s="52">
        <v>42101</v>
      </c>
    </row>
    <row r="1196" spans="1:23" ht="25.5" hidden="1" customHeight="1">
      <c r="A1196" s="65" t="s">
        <v>99</v>
      </c>
      <c r="B1196" s="8" t="s">
        <v>206</v>
      </c>
      <c r="C1196" s="61"/>
      <c r="D1196" s="10" t="s">
        <v>115</v>
      </c>
      <c r="E1196" s="3" t="s">
        <v>30</v>
      </c>
      <c r="F1196" s="19" t="s">
        <v>24</v>
      </c>
      <c r="G1196" s="22" t="s">
        <v>25</v>
      </c>
      <c r="H1196" s="37">
        <v>1898.3417142857099</v>
      </c>
      <c r="I1196" s="3">
        <v>7</v>
      </c>
      <c r="J1196" s="27">
        <v>19.606210932835999</v>
      </c>
      <c r="K1196" s="27" t="str">
        <f>IF(OR(LEFT(G1196,3)="SRM", LEFT(G1196,3)="IRM", LEFT(G1196,3)="CRM"),"", IF((J1196*100/H1196)&gt;5,"x",""))</f>
        <v/>
      </c>
      <c r="L1196" s="26">
        <f>2*J1196</f>
        <v>39.212421865671999</v>
      </c>
      <c r="M1196" s="20"/>
      <c r="N1196" s="20"/>
      <c r="O1196" s="58" t="str">
        <f>IF(F1196="Repeatability","---", SQRT(L1196^2+(N1196*H1196*0.01)^2)+ABS(M1196)*0.01*H1196)</f>
        <v>---</v>
      </c>
      <c r="P1196" s="6" t="str">
        <f>IF(F1196="Repeatability","---", O1196*100/H1196)</f>
        <v>---</v>
      </c>
      <c r="Q1196" s="31" t="str">
        <f>IF(F1196="Repeatability", "n/a",IF(E1196="MG_P_KG",6,IF(E1196="G_P_100G",2,"n/a")))</f>
        <v>n/a</v>
      </c>
      <c r="R1196" s="34" t="str">
        <f>IF(Q1196="n/a","-",2*(H1196*2^(1-0.5*LOG(H1196/(10^Q1196))))/100)</f>
        <v>-</v>
      </c>
      <c r="S1196" s="3">
        <f>IF(F1196="Intermed. Precision","---",IF(LOG(J1196/2)&lt;0,10^(TRUNC(LOG(J1196/2))-1), 10^(TRUNC(LOG(J1196/2)))))</f>
        <v>1</v>
      </c>
      <c r="T1196" s="4">
        <f>2*SQRT(2)*J1196</f>
        <v>55.45473881592865</v>
      </c>
      <c r="U1196" s="22">
        <f>IF(F1196="Repeatability",10*J1196,"---")</f>
        <v>196.06210932836001</v>
      </c>
      <c r="V1196" s="22" t="str">
        <f>IF(AND(U1196&gt;H1196,U1196&lt;&gt;"---"),"x","")</f>
        <v/>
      </c>
      <c r="W1196" s="52">
        <v>42101</v>
      </c>
    </row>
    <row r="1197" spans="1:23" ht="25.5" customHeight="1">
      <c r="A1197" s="65" t="s">
        <v>100</v>
      </c>
      <c r="B1197" s="8" t="s">
        <v>206</v>
      </c>
      <c r="C1197" s="61"/>
      <c r="D1197" s="10" t="s">
        <v>115</v>
      </c>
      <c r="E1197" s="3" t="s">
        <v>30</v>
      </c>
      <c r="F1197" s="42" t="s">
        <v>23</v>
      </c>
      <c r="G1197" s="22" t="s">
        <v>4</v>
      </c>
      <c r="H1197" s="37">
        <v>1620.5277142857101</v>
      </c>
      <c r="I1197" s="3">
        <v>7</v>
      </c>
      <c r="J1197" s="27">
        <v>98.332461279506802</v>
      </c>
      <c r="K1197" s="27" t="str">
        <f>IF(OR(LEFT(G1197,3)="SRM", LEFT(G1197,3)="IRM", LEFT(G1197,3)="CRM"),"", IF((J1197*100/H1197)&gt;5,"x",""))</f>
        <v>x</v>
      </c>
      <c r="L1197" s="26">
        <f>2*J1197</f>
        <v>196.6649225590136</v>
      </c>
      <c r="M1197" s="20"/>
      <c r="N1197" s="20"/>
      <c r="O1197" s="58">
        <f>IF(F1197="Repeatability","---", SQRT(L1197^2+(N1197*H1197*0.01)^2)+ABS(M1197)*0.01*H1197)</f>
        <v>196.6649225590136</v>
      </c>
      <c r="P1197" s="6">
        <f>IF(F1197="Repeatability","---", O1197*100/H1197)</f>
        <v>12.135856784510397</v>
      </c>
      <c r="Q1197" s="31">
        <f>IF(F1197="Repeatability", "n/a",IF(E1197="MG_P_KG",6,IF(E1197="G_P_100G",2,"n/a")))</f>
        <v>6</v>
      </c>
      <c r="R1197" s="34">
        <f>IF(Q1197="n/a","-",2*(H1197*2^(1-0.5*LOG(H1197/(10^Q1197))))/100)</f>
        <v>170.49239262528326</v>
      </c>
      <c r="S1197" s="3">
        <f>IF(F1197="Intermed. Precision","---",IF(LOG(J1197/2)&lt;0,10^(TRUNC(LOG(J1197/2))-1), 10^(TRUNC(LOG(J1197/2)))))</f>
        <v>10</v>
      </c>
      <c r="T1197" s="4">
        <f>2*SQRT(2)*J1197</f>
        <v>278.12620072601152</v>
      </c>
      <c r="U1197" s="22" t="str">
        <f>IF(F1197="Repeatability",10*J1197,"---")</f>
        <v>---</v>
      </c>
      <c r="V1197" s="22" t="str">
        <f>IF(AND(U1197&gt;H1197,U1197&lt;&gt;"---"),"x","")</f>
        <v/>
      </c>
      <c r="W1197" s="52">
        <v>42101</v>
      </c>
    </row>
    <row r="1198" spans="1:23" ht="25.5" customHeight="1">
      <c r="A1198" s="65" t="s">
        <v>121</v>
      </c>
      <c r="B1198" s="8" t="s">
        <v>206</v>
      </c>
      <c r="C1198" s="61"/>
      <c r="D1198" s="10" t="s">
        <v>115</v>
      </c>
      <c r="E1198" s="3" t="s">
        <v>30</v>
      </c>
      <c r="F1198" s="19" t="s">
        <v>23</v>
      </c>
      <c r="G1198" s="22" t="s">
        <v>4</v>
      </c>
      <c r="H1198" s="37">
        <v>54774.385714285701</v>
      </c>
      <c r="I1198" s="3">
        <v>7</v>
      </c>
      <c r="J1198" s="27">
        <v>1454.18436318881</v>
      </c>
      <c r="K1198" s="27" t="str">
        <f>IF(OR(LEFT(G1198,3)="SRM", LEFT(G1198,3)="IRM", LEFT(G1198,3)="CRM"),"", IF((J1198*100/H1198)&gt;5,"x",""))</f>
        <v/>
      </c>
      <c r="L1198" s="26">
        <f>2*J1198</f>
        <v>2908.3687263776201</v>
      </c>
      <c r="M1198" s="20"/>
      <c r="N1198" s="20"/>
      <c r="O1198" s="58">
        <f>IF(F1198="Repeatability","---", SQRT(L1198^2+(N1198*H1198*0.01)^2)+ABS(M1198)*0.01*H1198)</f>
        <v>2908.3687263776201</v>
      </c>
      <c r="P1198" s="6">
        <f>IF(F1198="Repeatability","---", O1198*100/H1198)</f>
        <v>5.3097240406277866</v>
      </c>
      <c r="Q1198" s="31">
        <f>IF(F1198="Repeatability", "n/a",IF(E1198="MG_P_KG",6,IF(E1198="G_P_100G",2,"n/a")))</f>
        <v>6</v>
      </c>
      <c r="R1198" s="34">
        <f>IF(Q1198="n/a","-",2*(H1198*2^(1-0.5*LOG(H1198/(10^Q1198))))/100)</f>
        <v>3392.3488754675577</v>
      </c>
      <c r="S1198" s="3">
        <f>IF(F1198="Intermed. Precision","---",IF(LOG(J1198/2)&lt;0,10^(TRUNC(LOG(J1198/2))-1), 10^(TRUNC(LOG(J1198/2)))))</f>
        <v>100</v>
      </c>
      <c r="T1198" s="4">
        <f>2*SQRT(2)*J1198</f>
        <v>4113.0544972249954</v>
      </c>
      <c r="U1198" s="22" t="str">
        <f>IF(F1198="Repeatability",10*J1198,"---")</f>
        <v>---</v>
      </c>
      <c r="V1198" s="22" t="str">
        <f>IF(AND(U1198&gt;H1198,U1198&lt;&gt;"---"),"x","")</f>
        <v/>
      </c>
      <c r="W1198" s="52">
        <v>42101</v>
      </c>
    </row>
    <row r="1199" spans="1:23" ht="25.5" customHeight="1">
      <c r="A1199" s="65" t="s">
        <v>122</v>
      </c>
      <c r="B1199" s="8" t="s">
        <v>206</v>
      </c>
      <c r="C1199" s="61"/>
      <c r="D1199" s="10" t="s">
        <v>115</v>
      </c>
      <c r="E1199" s="3" t="s">
        <v>30</v>
      </c>
      <c r="F1199" s="42" t="s">
        <v>23</v>
      </c>
      <c r="G1199" s="22" t="s">
        <v>4</v>
      </c>
      <c r="H1199" s="37">
        <v>119.94199999999999</v>
      </c>
      <c r="I1199" s="3">
        <v>7</v>
      </c>
      <c r="J1199" s="27">
        <v>7.0581249841178497</v>
      </c>
      <c r="K1199" s="27" t="str">
        <f>IF(OR(LEFT(G1199,3)="SRM", LEFT(G1199,3)="IRM", LEFT(G1199,3)="CRM"),"", IF((J1199*100/H1199)&gt;5,"x",""))</f>
        <v>x</v>
      </c>
      <c r="L1199" s="26">
        <f>2*J1199</f>
        <v>14.116249968235699</v>
      </c>
      <c r="M1199" s="20">
        <v>2.5</v>
      </c>
      <c r="N1199" s="20">
        <v>2.89</v>
      </c>
      <c r="O1199" s="58">
        <f>IF(F1199="Repeatability","---", SQRT(L1199^2+(N1199*H1199*0.01)^2)+ABS(M1199)*0.01*H1199)</f>
        <v>17.534158478910019</v>
      </c>
      <c r="P1199" s="6">
        <f>IF(F1199="Repeatability","---", O1199*100/H1199)</f>
        <v>14.618864516941539</v>
      </c>
      <c r="Q1199" s="31">
        <f>IF(F1199="Repeatability", "n/a",IF(E1199="MG_P_KG",6,IF(E1199="G_P_100G",2,"n/a")))</f>
        <v>6</v>
      </c>
      <c r="R1199" s="34">
        <f>IF(Q1199="n/a","-",2*(H1199*2^(1-0.5*LOG(H1199/(10^Q1199))))/100)</f>
        <v>18.672604816222194</v>
      </c>
      <c r="S1199" s="3">
        <f>IF(F1199="Intermed. Precision","---",IF(LOG(J1199/2)&lt;0,10^(TRUNC(LOG(J1199/2))-1), 10^(TRUNC(LOG(J1199/2)))))</f>
        <v>1</v>
      </c>
      <c r="T1199" s="4">
        <f>2*SQRT(2)*J1199</f>
        <v>19.9633921549277</v>
      </c>
      <c r="U1199" s="22" t="str">
        <f>IF(F1199="Repeatability",10*J1199,"---")</f>
        <v>---</v>
      </c>
      <c r="V1199" s="22" t="str">
        <f>IF(AND(U1199&gt;H1199,U1199&lt;&gt;"---"),"x","")</f>
        <v/>
      </c>
      <c r="W1199" s="52">
        <v>42101</v>
      </c>
    </row>
    <row r="1200" spans="1:23" ht="25.5" hidden="1" customHeight="1">
      <c r="A1200" s="65" t="s">
        <v>84</v>
      </c>
      <c r="B1200" s="8" t="s">
        <v>206</v>
      </c>
      <c r="C1200" s="61"/>
      <c r="D1200" s="10" t="s">
        <v>115</v>
      </c>
      <c r="E1200" s="3" t="s">
        <v>30</v>
      </c>
      <c r="F1200" s="42" t="s">
        <v>24</v>
      </c>
      <c r="G1200" s="22" t="s">
        <v>25</v>
      </c>
      <c r="H1200" s="37">
        <v>1946.35771428571</v>
      </c>
      <c r="I1200" s="3">
        <v>7</v>
      </c>
      <c r="J1200" s="27">
        <v>9.5962584710319696</v>
      </c>
      <c r="K1200" s="27" t="str">
        <f>IF(OR(LEFT(G1200,3)="SRM", LEFT(G1200,3)="IRM", LEFT(G1200,3)="CRM"),"", IF((J1200*100/H1200)&gt;5,"x",""))</f>
        <v/>
      </c>
      <c r="L1200" s="26">
        <f>2*J1200</f>
        <v>19.192516942063939</v>
      </c>
      <c r="M1200" s="20"/>
      <c r="N1200" s="20"/>
      <c r="O1200" s="58" t="str">
        <f>IF(F1200="Repeatability","---", SQRT(L1200^2+(N1200*H1200*0.01)^2)+ABS(M1200)*0.01*H1200)</f>
        <v>---</v>
      </c>
      <c r="P1200" s="6" t="str">
        <f>IF(F1200="Repeatability","---", O1200*100/H1200)</f>
        <v>---</v>
      </c>
      <c r="Q1200" s="31" t="str">
        <f>IF(F1200="Repeatability", "n/a",IF(E1200="MG_P_KG",6,IF(E1200="G_P_100G",2,"n/a")))</f>
        <v>n/a</v>
      </c>
      <c r="R1200" s="34" t="str">
        <f>IF(Q1200="n/a","-",2*(H1200*2^(1-0.5*LOG(H1200/(10^Q1200))))/100)</f>
        <v>-</v>
      </c>
      <c r="S1200" s="3">
        <f>IF(F1200="Intermed. Precision","---",IF(LOG(J1200/2)&lt;0,10^(TRUNC(LOG(J1200/2))-1), 10^(TRUNC(LOG(J1200/2)))))</f>
        <v>1</v>
      </c>
      <c r="T1200" s="4">
        <f>2*SQRT(2)*J1200</f>
        <v>27.142317755542226</v>
      </c>
      <c r="U1200" s="22">
        <f>IF(F1200="Repeatability",10*J1200,"---")</f>
        <v>95.962584710319703</v>
      </c>
      <c r="V1200" s="22" t="str">
        <f>IF(AND(U1200&gt;H1200,U1200&lt;&gt;"---"),"x","")</f>
        <v/>
      </c>
      <c r="W1200" s="52">
        <v>42101</v>
      </c>
    </row>
    <row r="1201" spans="1:23" ht="25.5" hidden="1" customHeight="1">
      <c r="A1201" s="65" t="s">
        <v>52</v>
      </c>
      <c r="B1201" s="8" t="s">
        <v>207</v>
      </c>
      <c r="C1201" s="61"/>
      <c r="D1201" s="10" t="s">
        <v>115</v>
      </c>
      <c r="E1201" s="3" t="s">
        <v>30</v>
      </c>
      <c r="F1201" s="42" t="s">
        <v>24</v>
      </c>
      <c r="G1201" s="22" t="s">
        <v>25</v>
      </c>
      <c r="H1201" s="37">
        <v>24597.565953728499</v>
      </c>
      <c r="I1201" s="3">
        <v>1569</v>
      </c>
      <c r="J1201" s="27">
        <v>875.21894863903299</v>
      </c>
      <c r="K1201" s="27" t="str">
        <f>IF(OR(LEFT(G1201,3)="SRM", LEFT(G1201,3)="IRM", LEFT(G1201,3)="CRM"),"", IF((J1201*100/H1201)&gt;5,"x",""))</f>
        <v/>
      </c>
      <c r="L1201" s="26">
        <f>2*J1201</f>
        <v>1750.437897278066</v>
      </c>
      <c r="M1201" s="20"/>
      <c r="N1201" s="20"/>
      <c r="O1201" s="58" t="str">
        <f>IF(F1201="Repeatability","---", SQRT(L1201^2+(N1201*H1201*0.01)^2)+ABS(M1201)*0.01*H1201)</f>
        <v>---</v>
      </c>
      <c r="P1201" s="6" t="str">
        <f>IF(F1201="Repeatability","---", O1201*100/H1201)</f>
        <v>---</v>
      </c>
      <c r="Q1201" s="31" t="str">
        <f>IF(F1201="Repeatability", "n/a",IF(E1201="MG_P_KG",6,IF(E1201="G_P_100G",2,"n/a")))</f>
        <v>n/a</v>
      </c>
      <c r="R1201" s="34" t="str">
        <f>IF(Q1201="n/a","-",2*(H1201*2^(1-0.5*LOG(H1201/(10^Q1201))))/100)</f>
        <v>-</v>
      </c>
      <c r="S1201" s="3">
        <f>IF(F1201="Intermed. Precision","---",IF(LOG(J1201/2)&lt;0,10^(TRUNC(LOG(J1201/2))-1), 10^(TRUNC(LOG(J1201/2)))))</f>
        <v>100</v>
      </c>
      <c r="T1201" s="4">
        <f>2*SQRT(2)*J1201</f>
        <v>2475.4930144224836</v>
      </c>
      <c r="U1201" s="22">
        <f>IF(F1201="Repeatability",10*J1201,"---")</f>
        <v>8752.189486390329</v>
      </c>
      <c r="V1201" s="22" t="str">
        <f>IF(AND(U1201&gt;H1201,U1201&lt;&gt;"---"),"x","")</f>
        <v/>
      </c>
      <c r="W1201" s="52">
        <v>42101</v>
      </c>
    </row>
    <row r="1202" spans="1:23" ht="25.5" customHeight="1">
      <c r="A1202" s="65" t="s">
        <v>26</v>
      </c>
      <c r="B1202" s="8" t="s">
        <v>207</v>
      </c>
      <c r="C1202" s="61"/>
      <c r="D1202" s="10" t="s">
        <v>115</v>
      </c>
      <c r="E1202" s="3" t="s">
        <v>30</v>
      </c>
      <c r="F1202" s="42" t="s">
        <v>23</v>
      </c>
      <c r="G1202" s="22" t="s">
        <v>124</v>
      </c>
      <c r="H1202" s="37">
        <v>7119.5840435714299</v>
      </c>
      <c r="I1202" s="3">
        <v>644</v>
      </c>
      <c r="J1202" s="27">
        <v>369.29936437035798</v>
      </c>
      <c r="K1202" s="27" t="str">
        <f>IF(OR(LEFT(G1202,3)="SRM", LEFT(G1202,3)="IRM", LEFT(G1202,3)="CRM"),"", IF((J1202*100/H1202)&gt;5,"x",""))</f>
        <v/>
      </c>
      <c r="L1202" s="26">
        <f>2*J1202</f>
        <v>738.59872874071596</v>
      </c>
      <c r="M1202" s="20">
        <v>6.84</v>
      </c>
      <c r="N1202" s="20">
        <v>6.93</v>
      </c>
      <c r="O1202" s="58">
        <f>IF(F1202="Repeatability","---", SQRT(L1202^2+(N1202*H1202*0.01)^2)+ABS(M1202)*0.01*H1202)</f>
        <v>1375.2131810113624</v>
      </c>
      <c r="P1202" s="6">
        <f>IF(F1202="Repeatability","---", O1202*100/H1202)</f>
        <v>19.315920320557208</v>
      </c>
      <c r="Q1202" s="31">
        <f>IF(F1202="Repeatability", "n/a",IF(E1202="MG_P_KG",6,IF(E1202="G_P_100G",2,"n/a")))</f>
        <v>6</v>
      </c>
      <c r="R1202" s="34">
        <f>IF(Q1202="n/a","-",2*(H1202*2^(1-0.5*LOG(H1202/(10^Q1202))))/100)</f>
        <v>599.44922137772323</v>
      </c>
      <c r="S1202" s="3">
        <f>IF(F1202="Intermed. Precision","---",IF(LOG(J1202/2)&lt;0,10^(TRUNC(LOG(J1202/2))-1), 10^(TRUNC(LOG(J1202/2)))))</f>
        <v>100</v>
      </c>
      <c r="T1202" s="4">
        <f>2*SQRT(2)*J1202</f>
        <v>1044.5363393366472</v>
      </c>
      <c r="U1202" s="22" t="str">
        <f>IF(F1202="Repeatability",10*J1202,"---")</f>
        <v>---</v>
      </c>
      <c r="V1202" s="22" t="str">
        <f>IF(AND(U1202&gt;H1202,U1202&lt;&gt;"---"),"x","")</f>
        <v/>
      </c>
      <c r="W1202" s="52">
        <v>42101</v>
      </c>
    </row>
    <row r="1203" spans="1:23" ht="25.5" customHeight="1">
      <c r="A1203" s="65" t="s">
        <v>26</v>
      </c>
      <c r="B1203" s="8" t="s">
        <v>207</v>
      </c>
      <c r="C1203" s="61"/>
      <c r="D1203" s="10" t="s">
        <v>115</v>
      </c>
      <c r="E1203" s="3" t="s">
        <v>30</v>
      </c>
      <c r="F1203" s="42" t="s">
        <v>23</v>
      </c>
      <c r="G1203" s="22" t="s">
        <v>126</v>
      </c>
      <c r="H1203" s="37">
        <v>7360.6740270727596</v>
      </c>
      <c r="I1203" s="3">
        <v>591</v>
      </c>
      <c r="J1203" s="27">
        <v>334.05486653333298</v>
      </c>
      <c r="K1203" s="27" t="str">
        <f>IF(OR(LEFT(G1203,3)="SRM", LEFT(G1203,3)="IRM", LEFT(G1203,3)="CRM"),"", IF((J1203*100/H1203)&gt;5,"x",""))</f>
        <v/>
      </c>
      <c r="L1203" s="26">
        <f>2*J1203</f>
        <v>668.10973306666597</v>
      </c>
      <c r="M1203" s="20">
        <v>6.84</v>
      </c>
      <c r="N1203" s="20">
        <v>6.93</v>
      </c>
      <c r="O1203" s="58">
        <f>IF(F1203="Repeatability","---", SQRT(L1203^2+(N1203*H1203*0.01)^2)+ABS(M1203)*0.01*H1203)</f>
        <v>1344.0456376342054</v>
      </c>
      <c r="P1203" s="6">
        <f>IF(F1203="Repeatability","---", O1203*100/H1203)</f>
        <v>18.259817411975707</v>
      </c>
      <c r="Q1203" s="31">
        <f>IF(F1203="Repeatability", "n/a",IF(E1203="MG_P_KG",6,IF(E1203="G_P_100G",2,"n/a")))</f>
        <v>6</v>
      </c>
      <c r="R1203" s="34">
        <f>IF(Q1203="n/a","-",2*(H1203*2^(1-0.5*LOG(H1203/(10^Q1203))))/100)</f>
        <v>616.64962465065241</v>
      </c>
      <c r="S1203" s="3">
        <f>IF(F1203="Intermed. Precision","---",IF(LOG(J1203/2)&lt;0,10^(TRUNC(LOG(J1203/2))-1), 10^(TRUNC(LOG(J1203/2)))))</f>
        <v>100</v>
      </c>
      <c r="T1203" s="4">
        <f>2*SQRT(2)*J1203</f>
        <v>944.84984565634738</v>
      </c>
      <c r="U1203" s="22" t="str">
        <f>IF(F1203="Repeatability",10*J1203,"---")</f>
        <v>---</v>
      </c>
      <c r="V1203" s="22" t="str">
        <f>IF(AND(U1203&gt;H1203,U1203&lt;&gt;"---"),"x","")</f>
        <v/>
      </c>
      <c r="W1203" s="52">
        <v>42101</v>
      </c>
    </row>
    <row r="1204" spans="1:23" ht="25.5" hidden="1" customHeight="1">
      <c r="A1204" s="65" t="s">
        <v>67</v>
      </c>
      <c r="B1204" s="8" t="s">
        <v>207</v>
      </c>
      <c r="C1204" s="61"/>
      <c r="D1204" s="10" t="s">
        <v>115</v>
      </c>
      <c r="E1204" s="3" t="s">
        <v>30</v>
      </c>
      <c r="F1204" s="42" t="s">
        <v>24</v>
      </c>
      <c r="G1204" s="22" t="s">
        <v>25</v>
      </c>
      <c r="H1204" s="37">
        <v>7233.2203659276001</v>
      </c>
      <c r="I1204" s="3">
        <v>442</v>
      </c>
      <c r="J1204" s="27">
        <v>88.946841511568906</v>
      </c>
      <c r="K1204" s="27" t="str">
        <f>IF(OR(LEFT(G1204,3)="SRM", LEFT(G1204,3)="IRM", LEFT(G1204,3)="CRM"),"", IF((J1204*100/H1204)&gt;5,"x",""))</f>
        <v/>
      </c>
      <c r="L1204" s="26">
        <f>2*J1204</f>
        <v>177.89368302313781</v>
      </c>
      <c r="M1204" s="20"/>
      <c r="N1204" s="20"/>
      <c r="O1204" s="58" t="str">
        <f>IF(F1204="Repeatability","---", SQRT(L1204^2+(N1204*H1204*0.01)^2)+ABS(M1204)*0.01*H1204)</f>
        <v>---</v>
      </c>
      <c r="P1204" s="6" t="str">
        <f>IF(F1204="Repeatability","---", O1204*100/H1204)</f>
        <v>---</v>
      </c>
      <c r="Q1204" s="31" t="str">
        <f>IF(F1204="Repeatability", "n/a",IF(E1204="MG_P_KG",6,IF(E1204="G_P_100G",2,"n/a")))</f>
        <v>n/a</v>
      </c>
      <c r="R1204" s="34" t="str">
        <f>IF(Q1204="n/a","-",2*(H1204*2^(1-0.5*LOG(H1204/(10^Q1204))))/100)</f>
        <v>-</v>
      </c>
      <c r="S1204" s="3">
        <f>IF(F1204="Intermed. Precision","---",IF(LOG(J1204/2)&lt;0,10^(TRUNC(LOG(J1204/2))-1), 10^(TRUNC(LOG(J1204/2)))))</f>
        <v>10</v>
      </c>
      <c r="T1204" s="4">
        <f>2*SQRT(2)*J1204</f>
        <v>251.57965919182192</v>
      </c>
      <c r="U1204" s="22">
        <f>IF(F1204="Repeatability",10*J1204,"---")</f>
        <v>889.46841511568903</v>
      </c>
      <c r="V1204" s="22" t="str">
        <f>IF(AND(U1204&gt;H1204,U1204&lt;&gt;"---"),"x","")</f>
        <v/>
      </c>
      <c r="W1204" s="52">
        <v>42101</v>
      </c>
    </row>
    <row r="1205" spans="1:23" ht="25.5" hidden="1" customHeight="1">
      <c r="A1205" s="65" t="s">
        <v>82</v>
      </c>
      <c r="B1205" s="8" t="s">
        <v>207</v>
      </c>
      <c r="C1205" s="61"/>
      <c r="D1205" s="10" t="s">
        <v>115</v>
      </c>
      <c r="E1205" s="3" t="s">
        <v>30</v>
      </c>
      <c r="F1205" s="42" t="s">
        <v>24</v>
      </c>
      <c r="G1205" s="22" t="s">
        <v>25</v>
      </c>
      <c r="H1205" s="37">
        <v>17653.250543478302</v>
      </c>
      <c r="I1205" s="3">
        <v>184</v>
      </c>
      <c r="J1205" s="27">
        <v>189.569983420716</v>
      </c>
      <c r="K1205" s="27" t="str">
        <f>IF(OR(LEFT(G1205,3)="SRM", LEFT(G1205,3)="IRM", LEFT(G1205,3)="CRM"),"", IF((J1205*100/H1205)&gt;5,"x",""))</f>
        <v/>
      </c>
      <c r="L1205" s="26">
        <f>2*J1205</f>
        <v>379.139966841432</v>
      </c>
      <c r="M1205" s="20"/>
      <c r="N1205" s="20"/>
      <c r="O1205" s="58" t="str">
        <f>IF(F1205="Repeatability","---", SQRT(L1205^2+(N1205*H1205*0.01)^2)+ABS(M1205)*0.01*H1205)</f>
        <v>---</v>
      </c>
      <c r="P1205" s="6" t="str">
        <f>IF(F1205="Repeatability","---", O1205*100/H1205)</f>
        <v>---</v>
      </c>
      <c r="Q1205" s="31" t="str">
        <f>IF(F1205="Repeatability", "n/a",IF(E1205="MG_P_KG",6,IF(E1205="G_P_100G",2,"n/a")))</f>
        <v>n/a</v>
      </c>
      <c r="R1205" s="34" t="str">
        <f>IF(Q1205="n/a","-",2*(H1205*2^(1-0.5*LOG(H1205/(10^Q1205))))/100)</f>
        <v>-</v>
      </c>
      <c r="S1205" s="3">
        <f>IF(F1205="Intermed. Precision","---",IF(LOG(J1205/2)&lt;0,10^(TRUNC(LOG(J1205/2))-1), 10^(TRUNC(LOG(J1205/2)))))</f>
        <v>10</v>
      </c>
      <c r="T1205" s="4">
        <f>2*SQRT(2)*J1205</f>
        <v>536.18488314483875</v>
      </c>
      <c r="U1205" s="22">
        <f>IF(F1205="Repeatability",10*J1205,"---")</f>
        <v>1895.6998342071599</v>
      </c>
      <c r="V1205" s="22" t="str">
        <f>IF(AND(U1205&gt;H1205,U1205&lt;&gt;"---"),"x","")</f>
        <v/>
      </c>
      <c r="W1205" s="52">
        <v>42101</v>
      </c>
    </row>
    <row r="1206" spans="1:23" ht="25.5" customHeight="1">
      <c r="A1206" s="65" t="s">
        <v>52</v>
      </c>
      <c r="B1206" s="8" t="s">
        <v>207</v>
      </c>
      <c r="C1206" s="61"/>
      <c r="D1206" s="10" t="s">
        <v>115</v>
      </c>
      <c r="E1206" s="3" t="s">
        <v>30</v>
      </c>
      <c r="F1206" s="42" t="s">
        <v>23</v>
      </c>
      <c r="G1206" s="22" t="s">
        <v>4</v>
      </c>
      <c r="H1206" s="37">
        <v>27348.383186516901</v>
      </c>
      <c r="I1206" s="3">
        <v>178</v>
      </c>
      <c r="J1206" s="27">
        <v>965.61291611632396</v>
      </c>
      <c r="K1206" s="27" t="str">
        <f>IF(OR(LEFT(G1206,3)="SRM", LEFT(G1206,3)="IRM", LEFT(G1206,3)="CRM"),"", IF((J1206*100/H1206)&gt;5,"x",""))</f>
        <v/>
      </c>
      <c r="L1206" s="26">
        <f>2*J1206</f>
        <v>1931.2258322326479</v>
      </c>
      <c r="M1206" s="20">
        <v>6.84</v>
      </c>
      <c r="N1206" s="20">
        <v>6.93</v>
      </c>
      <c r="O1206" s="58">
        <f>IF(F1206="Repeatability","---", SQRT(L1206^2+(N1206*H1206*0.01)^2)+ABS(M1206)*0.01*H1206)</f>
        <v>4576.471066984057</v>
      </c>
      <c r="P1206" s="6">
        <f>IF(F1206="Repeatability","---", O1206*100/H1206)</f>
        <v>16.733973031503798</v>
      </c>
      <c r="Q1206" s="31">
        <f>IF(F1206="Repeatability", "n/a",IF(E1206="MG_P_KG",6,IF(E1206="G_P_100G",2,"n/a")))</f>
        <v>6</v>
      </c>
      <c r="R1206" s="34">
        <f>IF(Q1206="n/a","-",2*(H1206*2^(1-0.5*LOG(H1206/(10^Q1206))))/100)</f>
        <v>1880.428721723531</v>
      </c>
      <c r="S1206" s="3">
        <f>IF(F1206="Intermed. Precision","---",IF(LOG(J1206/2)&lt;0,10^(TRUNC(LOG(J1206/2))-1), 10^(TRUNC(LOG(J1206/2)))))</f>
        <v>100</v>
      </c>
      <c r="T1206" s="4">
        <f>2*SQRT(2)*J1206</f>
        <v>2731.1657639486784</v>
      </c>
      <c r="U1206" s="22" t="str">
        <f>IF(F1206="Repeatability",10*J1206,"---")</f>
        <v>---</v>
      </c>
      <c r="V1206" s="22" t="str">
        <f>IF(AND(U1206&gt;H1206,U1206&lt;&gt;"---"),"x","")</f>
        <v/>
      </c>
      <c r="W1206" s="52">
        <v>42101</v>
      </c>
    </row>
    <row r="1207" spans="1:23" ht="25.5" hidden="1" customHeight="1">
      <c r="A1207" s="65" t="s">
        <v>119</v>
      </c>
      <c r="B1207" s="8" t="s">
        <v>207</v>
      </c>
      <c r="C1207" s="61"/>
      <c r="D1207" s="10" t="s">
        <v>115</v>
      </c>
      <c r="E1207" s="3" t="s">
        <v>30</v>
      </c>
      <c r="F1207" s="42" t="s">
        <v>24</v>
      </c>
      <c r="G1207" s="22" t="s">
        <v>25</v>
      </c>
      <c r="H1207" s="37">
        <v>5445.4649724137898</v>
      </c>
      <c r="I1207" s="3">
        <v>145</v>
      </c>
      <c r="J1207" s="27">
        <v>65.510235127250098</v>
      </c>
      <c r="K1207" s="27" t="str">
        <f>IF(OR(LEFT(G1207,3)="SRM", LEFT(G1207,3)="IRM", LEFT(G1207,3)="CRM"),"", IF((J1207*100/H1207)&gt;5,"x",""))</f>
        <v/>
      </c>
      <c r="L1207" s="26">
        <f>2*J1207</f>
        <v>131.0204702545002</v>
      </c>
      <c r="M1207" s="20"/>
      <c r="N1207" s="20"/>
      <c r="O1207" s="58" t="str">
        <f>IF(F1207="Repeatability","---", SQRT(L1207^2+(N1207*H1207*0.01)^2)+ABS(M1207)*0.01*H1207)</f>
        <v>---</v>
      </c>
      <c r="P1207" s="6" t="str">
        <f>IF(F1207="Repeatability","---", O1207*100/H1207)</f>
        <v>---</v>
      </c>
      <c r="Q1207" s="31" t="str">
        <f>IF(F1207="Repeatability", "n/a",IF(E1207="MG_P_KG",6,IF(E1207="G_P_100G",2,"n/a")))</f>
        <v>n/a</v>
      </c>
      <c r="R1207" s="34" t="str">
        <f>IF(Q1207="n/a","-",2*(H1207*2^(1-0.5*LOG(H1207/(10^Q1207))))/100)</f>
        <v>-</v>
      </c>
      <c r="S1207" s="3">
        <f>IF(F1207="Intermed. Precision","---",IF(LOG(J1207/2)&lt;0,10^(TRUNC(LOG(J1207/2))-1), 10^(TRUNC(LOG(J1207/2)))))</f>
        <v>10</v>
      </c>
      <c r="T1207" s="4">
        <f>2*SQRT(2)*J1207</f>
        <v>185.29092598241488</v>
      </c>
      <c r="U1207" s="22">
        <f>IF(F1207="Repeatability",10*J1207,"---")</f>
        <v>655.10235127250098</v>
      </c>
      <c r="V1207" s="22" t="str">
        <f>IF(AND(U1207&gt;H1207,U1207&lt;&gt;"---"),"x","")</f>
        <v/>
      </c>
      <c r="W1207" s="52">
        <v>42101</v>
      </c>
    </row>
    <row r="1208" spans="1:23" ht="25.5" hidden="1" customHeight="1">
      <c r="A1208" s="65" t="s">
        <v>81</v>
      </c>
      <c r="B1208" s="8" t="s">
        <v>207</v>
      </c>
      <c r="C1208" s="61"/>
      <c r="D1208" s="10" t="s">
        <v>115</v>
      </c>
      <c r="E1208" s="3" t="s">
        <v>30</v>
      </c>
      <c r="F1208" s="42" t="s">
        <v>24</v>
      </c>
      <c r="G1208" s="22" t="s">
        <v>25</v>
      </c>
      <c r="H1208" s="37">
        <v>3800.9165642016801</v>
      </c>
      <c r="I1208" s="3">
        <v>119</v>
      </c>
      <c r="J1208" s="27">
        <v>40.598372396753597</v>
      </c>
      <c r="K1208" s="27" t="str">
        <f>IF(OR(LEFT(G1208,3)="SRM", LEFT(G1208,3)="IRM", LEFT(G1208,3)="CRM"),"", IF((J1208*100/H1208)&gt;5,"x",""))</f>
        <v/>
      </c>
      <c r="L1208" s="26">
        <f>2*J1208</f>
        <v>81.196744793507193</v>
      </c>
      <c r="M1208" s="20"/>
      <c r="N1208" s="20"/>
      <c r="O1208" s="58" t="str">
        <f>IF(F1208="Repeatability","---", SQRT(L1208^2+(N1208*H1208*0.01)^2)+ABS(M1208)*0.01*H1208)</f>
        <v>---</v>
      </c>
      <c r="P1208" s="6" t="str">
        <f>IF(F1208="Repeatability","---", O1208*100/H1208)</f>
        <v>---</v>
      </c>
      <c r="Q1208" s="31" t="str">
        <f>IF(F1208="Repeatability", "n/a",IF(E1208="MG_P_KG",6,IF(E1208="G_P_100G",2,"n/a")))</f>
        <v>n/a</v>
      </c>
      <c r="R1208" s="34" t="str">
        <f>IF(Q1208="n/a","-",2*(H1208*2^(1-0.5*LOG(H1208/(10^Q1208))))/100)</f>
        <v>-</v>
      </c>
      <c r="S1208" s="3">
        <f>IF(F1208="Intermed. Precision","---",IF(LOG(J1208/2)&lt;0,10^(TRUNC(LOG(J1208/2))-1), 10^(TRUNC(LOG(J1208/2)))))</f>
        <v>10</v>
      </c>
      <c r="T1208" s="4">
        <f>2*SQRT(2)*J1208</f>
        <v>114.82953770752488</v>
      </c>
      <c r="U1208" s="22">
        <f>IF(F1208="Repeatability",10*J1208,"---")</f>
        <v>405.98372396753598</v>
      </c>
      <c r="V1208" s="22" t="str">
        <f>IF(AND(U1208&gt;H1208,U1208&lt;&gt;"---"),"x","")</f>
        <v/>
      </c>
      <c r="W1208" s="52">
        <v>42101</v>
      </c>
    </row>
    <row r="1209" spans="1:23" ht="25.5" customHeight="1">
      <c r="A1209" s="65" t="s">
        <v>67</v>
      </c>
      <c r="B1209" s="8" t="s">
        <v>207</v>
      </c>
      <c r="C1209" s="61"/>
      <c r="D1209" s="10" t="s">
        <v>115</v>
      </c>
      <c r="E1209" s="3" t="s">
        <v>30</v>
      </c>
      <c r="F1209" s="42" t="s">
        <v>23</v>
      </c>
      <c r="G1209" s="22" t="s">
        <v>4</v>
      </c>
      <c r="H1209" s="37">
        <v>8210.9620125925903</v>
      </c>
      <c r="I1209" s="3">
        <v>108</v>
      </c>
      <c r="J1209" s="27">
        <v>312.72162810685103</v>
      </c>
      <c r="K1209" s="27" t="str">
        <f>IF(OR(LEFT(G1209,3)="SRM", LEFT(G1209,3)="IRM", LEFT(G1209,3)="CRM"),"", IF((J1209*100/H1209)&gt;5,"x",""))</f>
        <v/>
      </c>
      <c r="L1209" s="26">
        <f>2*J1209</f>
        <v>625.44325621370206</v>
      </c>
      <c r="M1209" s="20">
        <v>6.84</v>
      </c>
      <c r="N1209" s="20">
        <v>6.93</v>
      </c>
      <c r="O1209" s="58">
        <f>IF(F1209="Repeatability","---", SQRT(L1209^2+(N1209*H1209*0.01)^2)+ABS(M1209)*0.01*H1209)</f>
        <v>1407.1844413587939</v>
      </c>
      <c r="P1209" s="6">
        <f>IF(F1209="Repeatability","---", O1209*100/H1209)</f>
        <v>17.137875430439106</v>
      </c>
      <c r="Q1209" s="31">
        <f>IF(F1209="Repeatability", "n/a",IF(E1209="MG_P_KG",6,IF(E1209="G_P_100G",2,"n/a")))</f>
        <v>6</v>
      </c>
      <c r="R1209" s="34">
        <f>IF(Q1209="n/a","-",2*(H1209*2^(1-0.5*LOG(H1209/(10^Q1209))))/100)</f>
        <v>676.65767214695677</v>
      </c>
      <c r="S1209" s="3">
        <f>IF(F1209="Intermed. Precision","---",IF(LOG(J1209/2)&lt;0,10^(TRUNC(LOG(J1209/2))-1), 10^(TRUNC(LOG(J1209/2)))))</f>
        <v>100</v>
      </c>
      <c r="T1209" s="4">
        <f>2*SQRT(2)*J1209</f>
        <v>884.51033543220808</v>
      </c>
      <c r="U1209" s="22" t="str">
        <f>IF(F1209="Repeatability",10*J1209,"---")</f>
        <v>---</v>
      </c>
      <c r="V1209" s="22" t="str">
        <f>IF(AND(U1209&gt;H1209,U1209&lt;&gt;"---"),"x","")</f>
        <v/>
      </c>
      <c r="W1209" s="52">
        <v>42101</v>
      </c>
    </row>
    <row r="1210" spans="1:23" ht="25.5" hidden="1" customHeight="1">
      <c r="A1210" s="65" t="s">
        <v>64</v>
      </c>
      <c r="B1210" s="8" t="s">
        <v>207</v>
      </c>
      <c r="C1210" s="61"/>
      <c r="D1210" s="10" t="s">
        <v>115</v>
      </c>
      <c r="E1210" s="3" t="s">
        <v>30</v>
      </c>
      <c r="F1210" s="42" t="s">
        <v>24</v>
      </c>
      <c r="G1210" s="22" t="s">
        <v>25</v>
      </c>
      <c r="H1210" s="37">
        <v>10471.398666666701</v>
      </c>
      <c r="I1210" s="3">
        <v>99</v>
      </c>
      <c r="J1210" s="27">
        <v>146.71605198105999</v>
      </c>
      <c r="K1210" s="27" t="str">
        <f>IF(OR(LEFT(G1210,3)="SRM", LEFT(G1210,3)="IRM", LEFT(G1210,3)="CRM"),"", IF((J1210*100/H1210)&gt;5,"x",""))</f>
        <v/>
      </c>
      <c r="L1210" s="26">
        <f>2*J1210</f>
        <v>293.43210396211998</v>
      </c>
      <c r="M1210" s="20"/>
      <c r="N1210" s="20"/>
      <c r="O1210" s="58" t="str">
        <f>IF(F1210="Repeatability","---", SQRT(L1210^2+(N1210*H1210*0.01)^2)+ABS(M1210)*0.01*H1210)</f>
        <v>---</v>
      </c>
      <c r="P1210" s="6" t="str">
        <f>IF(F1210="Repeatability","---", O1210*100/H1210)</f>
        <v>---</v>
      </c>
      <c r="Q1210" s="31" t="str">
        <f>IF(F1210="Repeatability", "n/a",IF(E1210="MG_P_KG",6,IF(E1210="G_P_100G",2,"n/a")))</f>
        <v>n/a</v>
      </c>
      <c r="R1210" s="34" t="str">
        <f>IF(Q1210="n/a","-",2*(H1210*2^(1-0.5*LOG(H1210/(10^Q1210))))/100)</f>
        <v>-</v>
      </c>
      <c r="S1210" s="3">
        <f>IF(F1210="Intermed. Precision","---",IF(LOG(J1210/2)&lt;0,10^(TRUNC(LOG(J1210/2))-1), 10^(TRUNC(LOG(J1210/2)))))</f>
        <v>10</v>
      </c>
      <c r="T1210" s="4">
        <f>2*SQRT(2)*J1210</f>
        <v>414.97566105890212</v>
      </c>
      <c r="U1210" s="22">
        <f>IF(F1210="Repeatability",10*J1210,"---")</f>
        <v>1467.1605198105999</v>
      </c>
      <c r="V1210" s="22" t="str">
        <f>IF(AND(U1210&gt;H1210,U1210&lt;&gt;"---"),"x","")</f>
        <v/>
      </c>
      <c r="W1210" s="52">
        <v>42101</v>
      </c>
    </row>
    <row r="1211" spans="1:23" ht="25.5" hidden="1" customHeight="1">
      <c r="A1211" s="65" t="s">
        <v>71</v>
      </c>
      <c r="B1211" s="8" t="s">
        <v>207</v>
      </c>
      <c r="C1211" s="61"/>
      <c r="D1211" s="10" t="s">
        <v>115</v>
      </c>
      <c r="E1211" s="3" t="s">
        <v>30</v>
      </c>
      <c r="F1211" s="42" t="s">
        <v>24</v>
      </c>
      <c r="G1211" s="22" t="s">
        <v>25</v>
      </c>
      <c r="H1211" s="37">
        <v>1046.40056910256</v>
      </c>
      <c r="I1211" s="3">
        <v>78</v>
      </c>
      <c r="J1211" s="27">
        <v>27.974204714613901</v>
      </c>
      <c r="K1211" s="27" t="str">
        <f>IF(OR(LEFT(G1211,3)="SRM", LEFT(G1211,3)="IRM", LEFT(G1211,3)="CRM"),"", IF((J1211*100/H1211)&gt;5,"x",""))</f>
        <v/>
      </c>
      <c r="L1211" s="26">
        <f>2*J1211</f>
        <v>55.948409429227802</v>
      </c>
      <c r="M1211" s="20"/>
      <c r="N1211" s="20"/>
      <c r="O1211" s="58" t="str">
        <f>IF(F1211="Repeatability","---", SQRT(L1211^2+(N1211*H1211*0.01)^2)+ABS(M1211)*0.01*H1211)</f>
        <v>---</v>
      </c>
      <c r="P1211" s="6" t="str">
        <f>IF(F1211="Repeatability","---", O1211*100/H1211)</f>
        <v>---</v>
      </c>
      <c r="Q1211" s="31" t="str">
        <f>IF(F1211="Repeatability", "n/a",IF(E1211="MG_P_KG",6,IF(E1211="G_P_100G",2,"n/a")))</f>
        <v>n/a</v>
      </c>
      <c r="R1211" s="34" t="str">
        <f>IF(Q1211="n/a","-",2*(H1211*2^(1-0.5*LOG(H1211/(10^Q1211))))/100)</f>
        <v>-</v>
      </c>
      <c r="S1211" s="3">
        <f>IF(F1211="Intermed. Precision","---",IF(LOG(J1211/2)&lt;0,10^(TRUNC(LOG(J1211/2))-1), 10^(TRUNC(LOG(J1211/2)))))</f>
        <v>10</v>
      </c>
      <c r="T1211" s="4">
        <f>2*SQRT(2)*J1211</f>
        <v>79.12299940801671</v>
      </c>
      <c r="U1211" s="22">
        <f>IF(F1211="Repeatability",10*J1211,"---")</f>
        <v>279.74204714613899</v>
      </c>
      <c r="V1211" s="22" t="str">
        <f>IF(AND(U1211&gt;H1211,U1211&lt;&gt;"---"),"x","")</f>
        <v/>
      </c>
      <c r="W1211" s="52">
        <v>42101</v>
      </c>
    </row>
    <row r="1212" spans="1:23" ht="25.5" hidden="1" customHeight="1">
      <c r="A1212" s="65" t="s">
        <v>122</v>
      </c>
      <c r="B1212" s="8" t="s">
        <v>207</v>
      </c>
      <c r="C1212" s="61"/>
      <c r="D1212" s="10" t="s">
        <v>115</v>
      </c>
      <c r="E1212" s="3" t="s">
        <v>30</v>
      </c>
      <c r="F1212" s="42" t="s">
        <v>24</v>
      </c>
      <c r="G1212" s="22" t="s">
        <v>25</v>
      </c>
      <c r="H1212" s="37">
        <v>15.5290813333333</v>
      </c>
      <c r="I1212" s="3">
        <v>75</v>
      </c>
      <c r="J1212" s="27">
        <v>0.70864848888570997</v>
      </c>
      <c r="K1212" s="27" t="str">
        <f>IF(OR(LEFT(G1212,3)="SRM", LEFT(G1212,3)="IRM", LEFT(G1212,3)="CRM"),"", IF((J1212*100/H1212)&gt;5,"x",""))</f>
        <v/>
      </c>
      <c r="L1212" s="26">
        <f>2*J1212</f>
        <v>1.4172969777714199</v>
      </c>
      <c r="M1212" s="20"/>
      <c r="N1212" s="20"/>
      <c r="O1212" s="58" t="str">
        <f>IF(F1212="Repeatability","---", SQRT(L1212^2+(N1212*H1212*0.01)^2)+ABS(M1212)*0.01*H1212)</f>
        <v>---</v>
      </c>
      <c r="P1212" s="6" t="str">
        <f>IF(F1212="Repeatability","---", O1212*100/H1212)</f>
        <v>---</v>
      </c>
      <c r="Q1212" s="31" t="str">
        <f>IF(F1212="Repeatability", "n/a",IF(E1212="MG_P_KG",6,IF(E1212="G_P_100G",2,"n/a")))</f>
        <v>n/a</v>
      </c>
      <c r="R1212" s="34" t="str">
        <f>IF(Q1212="n/a","-",2*(H1212*2^(1-0.5*LOG(H1212/(10^Q1212))))/100)</f>
        <v>-</v>
      </c>
      <c r="S1212" s="3">
        <f>IF(F1212="Intermed. Precision","---",IF(LOG(J1212/2)&lt;0,10^(TRUNC(LOG(J1212/2))-1), 10^(TRUNC(LOG(J1212/2)))))</f>
        <v>0.1</v>
      </c>
      <c r="T1212" s="4">
        <f>2*SQRT(2)*J1212</f>
        <v>2.0043606078747414</v>
      </c>
      <c r="U1212" s="22">
        <f>IF(F1212="Repeatability",10*J1212,"---")</f>
        <v>7.0864848888570995</v>
      </c>
      <c r="V1212" s="22" t="str">
        <f>IF(AND(U1212&gt;H1212,U1212&lt;&gt;"---"),"x","")</f>
        <v/>
      </c>
      <c r="W1212" s="52">
        <v>42101</v>
      </c>
    </row>
    <row r="1213" spans="1:23" ht="25.5" customHeight="1">
      <c r="A1213" s="65" t="s">
        <v>58</v>
      </c>
      <c r="B1213" s="8" t="s">
        <v>207</v>
      </c>
      <c r="C1213" s="61"/>
      <c r="D1213" s="10" t="s">
        <v>115</v>
      </c>
      <c r="E1213" s="3" t="s">
        <v>30</v>
      </c>
      <c r="F1213" s="42" t="s">
        <v>23</v>
      </c>
      <c r="G1213" s="22" t="s">
        <v>4</v>
      </c>
      <c r="H1213" s="37">
        <v>2311.99881730159</v>
      </c>
      <c r="I1213" s="3">
        <v>63</v>
      </c>
      <c r="J1213" s="27">
        <v>108.29500798847</v>
      </c>
      <c r="K1213" s="27" t="str">
        <f>IF(OR(LEFT(G1213,3)="SRM", LEFT(G1213,3)="IRM", LEFT(G1213,3)="CRM"),"", IF((J1213*100/H1213)&gt;5,"x",""))</f>
        <v/>
      </c>
      <c r="L1213" s="26">
        <f>2*J1213</f>
        <v>216.59001597694001</v>
      </c>
      <c r="M1213" s="20"/>
      <c r="N1213" s="20"/>
      <c r="O1213" s="58">
        <f>IF(F1213="Repeatability","---", SQRT(L1213^2+(N1213*H1213*0.01)^2)+ABS(M1213)*0.01*H1213)</f>
        <v>216.59001597694001</v>
      </c>
      <c r="P1213" s="6">
        <f>IF(F1213="Repeatability","---", O1213*100/H1213)</f>
        <v>9.3680850680420917</v>
      </c>
      <c r="Q1213" s="31">
        <f>IF(F1213="Repeatability", "n/a",IF(E1213="MG_P_KG",6,IF(E1213="G_P_100G",2,"n/a")))</f>
        <v>6</v>
      </c>
      <c r="R1213" s="34">
        <f>IF(Q1213="n/a","-",2*(H1213*2^(1-0.5*LOG(H1213/(10^Q1213))))/100)</f>
        <v>230.57222922357261</v>
      </c>
      <c r="S1213" s="3">
        <f>IF(F1213="Intermed. Precision","---",IF(LOG(J1213/2)&lt;0,10^(TRUNC(LOG(J1213/2))-1), 10^(TRUNC(LOG(J1213/2)))))</f>
        <v>10</v>
      </c>
      <c r="T1213" s="4">
        <f>2*SQRT(2)*J1213</f>
        <v>306.30453806919394</v>
      </c>
      <c r="U1213" s="22" t="str">
        <f>IF(F1213="Repeatability",10*J1213,"---")</f>
        <v>---</v>
      </c>
      <c r="V1213" s="22" t="str">
        <f>IF(AND(U1213&gt;H1213,U1213&lt;&gt;"---"),"x","")</f>
        <v/>
      </c>
      <c r="W1213" s="52">
        <v>42101</v>
      </c>
    </row>
    <row r="1214" spans="1:23" ht="25.5" hidden="1" customHeight="1">
      <c r="A1214" s="65" t="s">
        <v>69</v>
      </c>
      <c r="B1214" s="8" t="s">
        <v>207</v>
      </c>
      <c r="C1214" s="61"/>
      <c r="D1214" s="10" t="s">
        <v>115</v>
      </c>
      <c r="E1214" s="3" t="s">
        <v>30</v>
      </c>
      <c r="F1214" s="42" t="s">
        <v>24</v>
      </c>
      <c r="G1214" s="22" t="s">
        <v>25</v>
      </c>
      <c r="H1214" s="37">
        <v>16811.411320754702</v>
      </c>
      <c r="I1214" s="3">
        <v>53</v>
      </c>
      <c r="J1214" s="27">
        <v>192.72323444343601</v>
      </c>
      <c r="K1214" s="27" t="str">
        <f>IF(OR(LEFT(G1214,3)="SRM", LEFT(G1214,3)="IRM", LEFT(G1214,3)="CRM"),"", IF((J1214*100/H1214)&gt;5,"x",""))</f>
        <v/>
      </c>
      <c r="L1214" s="26">
        <f>2*J1214</f>
        <v>385.44646888687203</v>
      </c>
      <c r="M1214" s="20"/>
      <c r="N1214" s="20"/>
      <c r="O1214" s="58" t="str">
        <f>IF(F1214="Repeatability","---", SQRT(L1214^2+(N1214*H1214*0.01)^2)+ABS(M1214)*0.01*H1214)</f>
        <v>---</v>
      </c>
      <c r="P1214" s="6" t="str">
        <f>IF(F1214="Repeatability","---", O1214*100/H1214)</f>
        <v>---</v>
      </c>
      <c r="Q1214" s="31" t="str">
        <f>IF(F1214="Repeatability", "n/a",IF(E1214="MG_P_KG",6,IF(E1214="G_P_100G",2,"n/a")))</f>
        <v>n/a</v>
      </c>
      <c r="R1214" s="34" t="str">
        <f>IF(Q1214="n/a","-",2*(H1214*2^(1-0.5*LOG(H1214/(10^Q1214))))/100)</f>
        <v>-</v>
      </c>
      <c r="S1214" s="3">
        <f>IF(F1214="Intermed. Precision","---",IF(LOG(J1214/2)&lt;0,10^(TRUNC(LOG(J1214/2))-1), 10^(TRUNC(LOG(J1214/2)))))</f>
        <v>10</v>
      </c>
      <c r="T1214" s="4">
        <f>2*SQRT(2)*J1214</f>
        <v>545.10362386863369</v>
      </c>
      <c r="U1214" s="22">
        <f>IF(F1214="Repeatability",10*J1214,"---")</f>
        <v>1927.2323444343601</v>
      </c>
      <c r="V1214" s="22" t="str">
        <f>IF(AND(U1214&gt;H1214,U1214&lt;&gt;"---"),"x","")</f>
        <v/>
      </c>
      <c r="W1214" s="52">
        <v>42101</v>
      </c>
    </row>
    <row r="1215" spans="1:23" ht="25.5" hidden="1" customHeight="1">
      <c r="A1215" s="65" t="s">
        <v>104</v>
      </c>
      <c r="B1215" s="8" t="s">
        <v>207</v>
      </c>
      <c r="C1215" s="61"/>
      <c r="D1215" s="10" t="s">
        <v>115</v>
      </c>
      <c r="E1215" s="3" t="s">
        <v>30</v>
      </c>
      <c r="F1215" s="42" t="s">
        <v>24</v>
      </c>
      <c r="G1215" s="22" t="s">
        <v>25</v>
      </c>
      <c r="H1215" s="37">
        <v>3112.1377000000002</v>
      </c>
      <c r="I1215" s="3">
        <v>50</v>
      </c>
      <c r="J1215" s="27">
        <v>29.6283642479635</v>
      </c>
      <c r="K1215" s="27" t="str">
        <f>IF(OR(LEFT(G1215,3)="SRM", LEFT(G1215,3)="IRM", LEFT(G1215,3)="CRM"),"", IF((J1215*100/H1215)&gt;5,"x",""))</f>
        <v/>
      </c>
      <c r="L1215" s="26">
        <f>2*J1215</f>
        <v>59.256728495927</v>
      </c>
      <c r="M1215" s="20"/>
      <c r="N1215" s="20"/>
      <c r="O1215" s="58" t="str">
        <f>IF(F1215="Repeatability","---", SQRT(L1215^2+(N1215*H1215*0.01)^2)+ABS(M1215)*0.01*H1215)</f>
        <v>---</v>
      </c>
      <c r="P1215" s="6" t="str">
        <f>IF(F1215="Repeatability","---", O1215*100/H1215)</f>
        <v>---</v>
      </c>
      <c r="Q1215" s="31" t="str">
        <f>IF(F1215="Repeatability", "n/a",IF(E1215="MG_P_KG",6,IF(E1215="G_P_100G",2,"n/a")))</f>
        <v>n/a</v>
      </c>
      <c r="R1215" s="34" t="str">
        <f>IF(Q1215="n/a","-",2*(H1215*2^(1-0.5*LOG(H1215/(10^Q1215))))/100)</f>
        <v>-</v>
      </c>
      <c r="S1215" s="3">
        <f>IF(F1215="Intermed. Precision","---",IF(LOG(J1215/2)&lt;0,10^(TRUNC(LOG(J1215/2))-1), 10^(TRUNC(LOG(J1215/2)))))</f>
        <v>10</v>
      </c>
      <c r="T1215" s="4">
        <f>2*SQRT(2)*J1215</f>
        <v>83.801669100800225</v>
      </c>
      <c r="U1215" s="22">
        <f>IF(F1215="Repeatability",10*J1215,"---")</f>
        <v>296.28364247963498</v>
      </c>
      <c r="V1215" s="22" t="str">
        <f>IF(AND(U1215&gt;H1215,U1215&lt;&gt;"---"),"x","")</f>
        <v/>
      </c>
      <c r="W1215" s="52">
        <v>42101</v>
      </c>
    </row>
    <row r="1216" spans="1:23" ht="25.5" hidden="1" customHeight="1">
      <c r="A1216" s="65" t="s">
        <v>58</v>
      </c>
      <c r="B1216" s="8" t="s">
        <v>207</v>
      </c>
      <c r="C1216" s="61"/>
      <c r="D1216" s="10" t="s">
        <v>115</v>
      </c>
      <c r="E1216" s="3" t="s">
        <v>30</v>
      </c>
      <c r="F1216" s="42" t="s">
        <v>24</v>
      </c>
      <c r="G1216" s="22" t="s">
        <v>25</v>
      </c>
      <c r="H1216" s="37">
        <v>2246.5256075000002</v>
      </c>
      <c r="I1216" s="3">
        <v>44</v>
      </c>
      <c r="J1216" s="27">
        <v>28.844258762086501</v>
      </c>
      <c r="K1216" s="27" t="str">
        <f>IF(OR(LEFT(G1216,3)="SRM", LEFT(G1216,3)="IRM", LEFT(G1216,3)="CRM"),"", IF((J1216*100/H1216)&gt;5,"x",""))</f>
        <v/>
      </c>
      <c r="L1216" s="26">
        <f>2*J1216</f>
        <v>57.688517524173001</v>
      </c>
      <c r="M1216" s="20"/>
      <c r="N1216" s="20"/>
      <c r="O1216" s="58" t="str">
        <f>IF(F1216="Repeatability","---", SQRT(L1216^2+(N1216*H1216*0.01)^2)+ABS(M1216)*0.01*H1216)</f>
        <v>---</v>
      </c>
      <c r="P1216" s="6" t="str">
        <f>IF(F1216="Repeatability","---", O1216*100/H1216)</f>
        <v>---</v>
      </c>
      <c r="Q1216" s="31" t="str">
        <f>IF(F1216="Repeatability", "n/a",IF(E1216="MG_P_KG",6,IF(E1216="G_P_100G",2,"n/a")))</f>
        <v>n/a</v>
      </c>
      <c r="R1216" s="34" t="str">
        <f>IF(Q1216="n/a","-",2*(H1216*2^(1-0.5*LOG(H1216/(10^Q1216))))/100)</f>
        <v>-</v>
      </c>
      <c r="S1216" s="3">
        <f>IF(F1216="Intermed. Precision","---",IF(LOG(J1216/2)&lt;0,10^(TRUNC(LOG(J1216/2))-1), 10^(TRUNC(LOG(J1216/2)))))</f>
        <v>10</v>
      </c>
      <c r="T1216" s="4">
        <f>2*SQRT(2)*J1216</f>
        <v>81.58388387588343</v>
      </c>
      <c r="U1216" s="22">
        <f>IF(F1216="Repeatability",10*J1216,"---")</f>
        <v>288.44258762086503</v>
      </c>
      <c r="V1216" s="22" t="str">
        <f>IF(AND(U1216&gt;H1216,U1216&lt;&gt;"---"),"x","")</f>
        <v/>
      </c>
      <c r="W1216" s="52">
        <v>42101</v>
      </c>
    </row>
    <row r="1217" spans="1:23" ht="25.5" customHeight="1">
      <c r="A1217" s="65" t="s">
        <v>104</v>
      </c>
      <c r="B1217" s="8" t="s">
        <v>207</v>
      </c>
      <c r="C1217" s="61"/>
      <c r="D1217" s="10" t="s">
        <v>115</v>
      </c>
      <c r="E1217" s="3" t="s">
        <v>30</v>
      </c>
      <c r="F1217" s="42" t="s">
        <v>23</v>
      </c>
      <c r="G1217" s="22" t="s">
        <v>4</v>
      </c>
      <c r="H1217" s="37">
        <v>2249.5300000000002</v>
      </c>
      <c r="I1217" s="3">
        <v>44</v>
      </c>
      <c r="J1217" s="27">
        <v>72.2553326666809</v>
      </c>
      <c r="K1217" s="27" t="str">
        <f>IF(OR(LEFT(G1217,3)="SRM", LEFT(G1217,3)="IRM", LEFT(G1217,3)="CRM"),"", IF((J1217*100/H1217)&gt;5,"x",""))</f>
        <v/>
      </c>
      <c r="L1217" s="26">
        <f>2*J1217</f>
        <v>144.5106653333618</v>
      </c>
      <c r="M1217" s="20"/>
      <c r="N1217" s="20"/>
      <c r="O1217" s="58">
        <f>IF(F1217="Repeatability","---", SQRT(L1217^2+(N1217*H1217*0.01)^2)+ABS(M1217)*0.01*H1217)</f>
        <v>144.5106653333618</v>
      </c>
      <c r="P1217" s="6">
        <f>IF(F1217="Repeatability","---", O1217*100/H1217)</f>
        <v>6.424038147229056</v>
      </c>
      <c r="Q1217" s="31">
        <f>IF(F1217="Repeatability", "n/a",IF(E1217="MG_P_KG",6,IF(E1217="G_P_100G",2,"n/a")))</f>
        <v>6</v>
      </c>
      <c r="R1217" s="34">
        <f>IF(Q1217="n/a","-",2*(H1217*2^(1-0.5*LOG(H1217/(10^Q1217))))/100)</f>
        <v>225.26912868893422</v>
      </c>
      <c r="S1217" s="3">
        <f>IF(F1217="Intermed. Precision","---",IF(LOG(J1217/2)&lt;0,10^(TRUNC(LOG(J1217/2))-1), 10^(TRUNC(LOG(J1217/2)))))</f>
        <v>10</v>
      </c>
      <c r="T1217" s="4">
        <f>2*SQRT(2)*J1217</f>
        <v>204.36894282199972</v>
      </c>
      <c r="U1217" s="22" t="str">
        <f>IF(F1217="Repeatability",10*J1217,"---")</f>
        <v>---</v>
      </c>
      <c r="V1217" s="22" t="str">
        <f>IF(AND(U1217&gt;H1217,U1217&lt;&gt;"---"),"x","")</f>
        <v/>
      </c>
      <c r="W1217" s="52">
        <v>42101</v>
      </c>
    </row>
    <row r="1218" spans="1:23" ht="25.5" hidden="1" customHeight="1">
      <c r="A1218" s="65" t="s">
        <v>31</v>
      </c>
      <c r="B1218" s="8" t="s">
        <v>207</v>
      </c>
      <c r="C1218" s="61"/>
      <c r="D1218" s="10" t="s">
        <v>115</v>
      </c>
      <c r="E1218" s="3" t="s">
        <v>30</v>
      </c>
      <c r="F1218" s="42" t="s">
        <v>24</v>
      </c>
      <c r="G1218" s="22" t="s">
        <v>25</v>
      </c>
      <c r="H1218" s="37">
        <v>1272.0431794871799</v>
      </c>
      <c r="I1218" s="3">
        <v>39</v>
      </c>
      <c r="J1218" s="27">
        <v>15.5685712274474</v>
      </c>
      <c r="K1218" s="27" t="str">
        <f>IF(OR(LEFT(G1218,3)="SRM", LEFT(G1218,3)="IRM", LEFT(G1218,3)="CRM"),"", IF((J1218*100/H1218)&gt;5,"x",""))</f>
        <v/>
      </c>
      <c r="L1218" s="26">
        <f>2*J1218</f>
        <v>31.1371424548948</v>
      </c>
      <c r="M1218" s="20"/>
      <c r="N1218" s="20"/>
      <c r="O1218" s="58" t="str">
        <f>IF(F1218="Repeatability","---", SQRT(L1218^2+(N1218*H1218*0.01)^2)+ABS(M1218)*0.01*H1218)</f>
        <v>---</v>
      </c>
      <c r="P1218" s="6" t="str">
        <f>IF(F1218="Repeatability","---", O1218*100/H1218)</f>
        <v>---</v>
      </c>
      <c r="Q1218" s="31" t="str">
        <f>IF(F1218="Repeatability", "n/a",IF(E1218="MG_P_KG",6,IF(E1218="G_P_100G",2,"n/a")))</f>
        <v>n/a</v>
      </c>
      <c r="R1218" s="34" t="str">
        <f>IF(Q1218="n/a","-",2*(H1218*2^(1-0.5*LOG(H1218/(10^Q1218))))/100)</f>
        <v>-</v>
      </c>
      <c r="S1218" s="3">
        <f>IF(F1218="Intermed. Precision","---",IF(LOG(J1218/2)&lt;0,10^(TRUNC(LOG(J1218/2))-1), 10^(TRUNC(LOG(J1218/2)))))</f>
        <v>1</v>
      </c>
      <c r="T1218" s="4">
        <f>2*SQRT(2)*J1218</f>
        <v>44.034569153255319</v>
      </c>
      <c r="U1218" s="22">
        <f>IF(F1218="Repeatability",10*J1218,"---")</f>
        <v>155.68571227447399</v>
      </c>
      <c r="V1218" s="22" t="str">
        <f>IF(AND(U1218&gt;H1218,U1218&lt;&gt;"---"),"x","")</f>
        <v/>
      </c>
      <c r="W1218" s="52">
        <v>42101</v>
      </c>
    </row>
    <row r="1219" spans="1:23" ht="25.5" customHeight="1">
      <c r="A1219" s="65" t="s">
        <v>82</v>
      </c>
      <c r="B1219" s="8" t="s">
        <v>207</v>
      </c>
      <c r="C1219" s="61"/>
      <c r="D1219" s="10" t="s">
        <v>115</v>
      </c>
      <c r="E1219" s="3" t="s">
        <v>30</v>
      </c>
      <c r="F1219" s="42" t="s">
        <v>23</v>
      </c>
      <c r="G1219" s="22" t="s">
        <v>4</v>
      </c>
      <c r="H1219" s="37">
        <v>17529.413381666702</v>
      </c>
      <c r="I1219" s="3">
        <v>36</v>
      </c>
      <c r="J1219" s="27">
        <v>641.00444665276802</v>
      </c>
      <c r="K1219" s="27" t="str">
        <f>IF(OR(LEFT(G1219,3)="SRM", LEFT(G1219,3)="IRM", LEFT(G1219,3)="CRM"),"", IF((J1219*100/H1219)&gt;5,"x",""))</f>
        <v/>
      </c>
      <c r="L1219" s="26">
        <f>2*J1219</f>
        <v>1282.008893305536</v>
      </c>
      <c r="M1219" s="20">
        <v>6.84</v>
      </c>
      <c r="N1219" s="20">
        <v>6.93</v>
      </c>
      <c r="O1219" s="58">
        <f>IF(F1219="Repeatability","---", SQRT(L1219^2+(N1219*H1219*0.01)^2)+ABS(M1219)*0.01*H1219)</f>
        <v>2965.1538660220999</v>
      </c>
      <c r="P1219" s="6">
        <f>IF(F1219="Repeatability","---", O1219*100/H1219)</f>
        <v>16.915305729073818</v>
      </c>
      <c r="Q1219" s="31">
        <f>IF(F1219="Repeatability", "n/a",IF(E1219="MG_P_KG",6,IF(E1219="G_P_100G",2,"n/a")))</f>
        <v>6</v>
      </c>
      <c r="R1219" s="34">
        <f>IF(Q1219="n/a","-",2*(H1219*2^(1-0.5*LOG(H1219/(10^Q1219))))/100)</f>
        <v>1288.7441967703539</v>
      </c>
      <c r="S1219" s="3">
        <f>IF(F1219="Intermed. Precision","---",IF(LOG(J1219/2)&lt;0,10^(TRUNC(LOG(J1219/2))-1), 10^(TRUNC(LOG(J1219/2)))))</f>
        <v>100</v>
      </c>
      <c r="T1219" s="4">
        <f>2*SQRT(2)*J1219</f>
        <v>1813.0343639956113</v>
      </c>
      <c r="U1219" s="22" t="str">
        <f>IF(F1219="Repeatability",10*J1219,"---")</f>
        <v>---</v>
      </c>
      <c r="V1219" s="22" t="str">
        <f>IF(AND(U1219&gt;H1219,U1219&lt;&gt;"---"),"x","")</f>
        <v/>
      </c>
      <c r="W1219" s="52">
        <v>42101</v>
      </c>
    </row>
    <row r="1220" spans="1:23" ht="25.5" customHeight="1">
      <c r="A1220" s="65" t="s">
        <v>26</v>
      </c>
      <c r="B1220" s="8" t="s">
        <v>207</v>
      </c>
      <c r="C1220" s="61"/>
      <c r="D1220" s="10" t="s">
        <v>115</v>
      </c>
      <c r="E1220" s="3" t="s">
        <v>30</v>
      </c>
      <c r="F1220" s="42" t="s">
        <v>23</v>
      </c>
      <c r="G1220" s="22" t="s">
        <v>125</v>
      </c>
      <c r="H1220" s="37">
        <v>6981.3447058823504</v>
      </c>
      <c r="I1220" s="3">
        <v>34</v>
      </c>
      <c r="J1220" s="27">
        <v>370.953784079147</v>
      </c>
      <c r="K1220" s="27" t="str">
        <f>IF(OR(LEFT(G1220,3)="SRM", LEFT(G1220,3)="IRM", LEFT(G1220,3)="CRM"),"", IF((J1220*100/H1220)&gt;5,"x",""))</f>
        <v/>
      </c>
      <c r="L1220" s="26">
        <f>2*J1220</f>
        <v>741.907568158294</v>
      </c>
      <c r="M1220" s="20">
        <v>6.84</v>
      </c>
      <c r="N1220" s="20">
        <v>6.93</v>
      </c>
      <c r="O1220" s="58">
        <f>IF(F1220="Repeatability","---", SQRT(L1220^2+(N1220*H1220*0.01)^2)+ABS(M1220)*0.01*H1220)</f>
        <v>1363.241898534779</v>
      </c>
      <c r="P1220" s="6">
        <f>IF(F1220="Repeatability","---", O1220*100/H1220)</f>
        <v>19.526924338603951</v>
      </c>
      <c r="Q1220" s="31">
        <f>IF(F1220="Repeatability", "n/a",IF(E1220="MG_P_KG",6,IF(E1220="G_P_100G",2,"n/a")))</f>
        <v>6</v>
      </c>
      <c r="R1220" s="34">
        <f>IF(Q1220="n/a","-",2*(H1220*2^(1-0.5*LOG(H1220/(10^Q1220))))/100)</f>
        <v>589.54719540784595</v>
      </c>
      <c r="S1220" s="3">
        <f>IF(F1220="Intermed. Precision","---",IF(LOG(J1220/2)&lt;0,10^(TRUNC(LOG(J1220/2))-1), 10^(TRUNC(LOG(J1220/2)))))</f>
        <v>100</v>
      </c>
      <c r="T1220" s="4">
        <f>2*SQRT(2)*J1220</f>
        <v>1049.2157449167009</v>
      </c>
      <c r="U1220" s="22" t="str">
        <f>IF(F1220="Repeatability",10*J1220,"---")</f>
        <v>---</v>
      </c>
      <c r="V1220" s="22" t="str">
        <f>IF(AND(U1220&gt;H1220,U1220&lt;&gt;"---"),"x","")</f>
        <v/>
      </c>
      <c r="W1220" s="52">
        <v>42101</v>
      </c>
    </row>
    <row r="1221" spans="1:23" ht="25.5" hidden="1" customHeight="1">
      <c r="A1221" s="65" t="s">
        <v>55</v>
      </c>
      <c r="B1221" s="8" t="s">
        <v>207</v>
      </c>
      <c r="C1221" s="61"/>
      <c r="D1221" s="10" t="s">
        <v>115</v>
      </c>
      <c r="E1221" s="3" t="s">
        <v>30</v>
      </c>
      <c r="F1221" s="42" t="s">
        <v>24</v>
      </c>
      <c r="G1221" s="22" t="s">
        <v>25</v>
      </c>
      <c r="H1221" s="37">
        <v>2268.9644374999998</v>
      </c>
      <c r="I1221" s="3">
        <v>32</v>
      </c>
      <c r="J1221" s="27">
        <v>32.144458060449502</v>
      </c>
      <c r="K1221" s="27" t="str">
        <f>IF(OR(LEFT(G1221,3)="SRM", LEFT(G1221,3)="IRM", LEFT(G1221,3)="CRM"),"", IF((J1221*100/H1221)&gt;5,"x",""))</f>
        <v/>
      </c>
      <c r="L1221" s="26">
        <f>2*J1221</f>
        <v>64.288916120899003</v>
      </c>
      <c r="M1221" s="20"/>
      <c r="N1221" s="20"/>
      <c r="O1221" s="58" t="str">
        <f>IF(F1221="Repeatability","---", SQRT(L1221^2+(N1221*H1221*0.01)^2)+ABS(M1221)*0.01*H1221)</f>
        <v>---</v>
      </c>
      <c r="P1221" s="6" t="str">
        <f>IF(F1221="Repeatability","---", O1221*100/H1221)</f>
        <v>---</v>
      </c>
      <c r="Q1221" s="31" t="str">
        <f>IF(F1221="Repeatability", "n/a",IF(E1221="MG_P_KG",6,IF(E1221="G_P_100G",2,"n/a")))</f>
        <v>n/a</v>
      </c>
      <c r="R1221" s="34" t="str">
        <f>IF(Q1221="n/a","-",2*(H1221*2^(1-0.5*LOG(H1221/(10^Q1221))))/100)</f>
        <v>-</v>
      </c>
      <c r="S1221" s="3">
        <f>IF(F1221="Intermed. Precision","---",IF(LOG(J1221/2)&lt;0,10^(TRUNC(LOG(J1221/2))-1), 10^(TRUNC(LOG(J1221/2)))))</f>
        <v>10</v>
      </c>
      <c r="T1221" s="4">
        <f>2*SQRT(2)*J1221</f>
        <v>90.918257088441678</v>
      </c>
      <c r="U1221" s="22">
        <f>IF(F1221="Repeatability",10*J1221,"---")</f>
        <v>321.444580604495</v>
      </c>
      <c r="V1221" s="22" t="str">
        <f>IF(AND(U1221&gt;H1221,U1221&lt;&gt;"---"),"x","")</f>
        <v/>
      </c>
      <c r="W1221" s="52">
        <v>42101</v>
      </c>
    </row>
    <row r="1222" spans="1:23" ht="25.5" customHeight="1">
      <c r="A1222" s="65" t="s">
        <v>26</v>
      </c>
      <c r="B1222" s="8" t="s">
        <v>207</v>
      </c>
      <c r="C1222" s="61"/>
      <c r="D1222" s="10" t="s">
        <v>115</v>
      </c>
      <c r="E1222" s="3" t="s">
        <v>30</v>
      </c>
      <c r="F1222" s="42" t="s">
        <v>23</v>
      </c>
      <c r="G1222" s="22" t="s">
        <v>127</v>
      </c>
      <c r="H1222" s="37">
        <v>7207.7566666666698</v>
      </c>
      <c r="I1222" s="3">
        <v>30</v>
      </c>
      <c r="J1222" s="27">
        <v>454.00222436287299</v>
      </c>
      <c r="K1222" s="27" t="str">
        <f>IF(OR(LEFT(G1222,3)="SRM", LEFT(G1222,3)="IRM", LEFT(G1222,3)="CRM"),"", IF((J1222*100/H1222)&gt;5,"x",""))</f>
        <v/>
      </c>
      <c r="L1222" s="26">
        <f>2*J1222</f>
        <v>908.00444872574599</v>
      </c>
      <c r="M1222" s="20">
        <v>6.84</v>
      </c>
      <c r="N1222" s="20">
        <v>6.93</v>
      </c>
      <c r="O1222" s="58">
        <f>IF(F1222="Repeatability","---", SQRT(L1222^2+(N1222*H1222*0.01)^2)+ABS(M1222)*0.01*H1222)</f>
        <v>1529.3357310173847</v>
      </c>
      <c r="P1222" s="6">
        <f>IF(F1222="Repeatability","---", O1222*100/H1222)</f>
        <v>21.217915667020538</v>
      </c>
      <c r="Q1222" s="31">
        <f>IF(F1222="Repeatability", "n/a",IF(E1222="MG_P_KG",6,IF(E1222="G_P_100G",2,"n/a")))</f>
        <v>6</v>
      </c>
      <c r="R1222" s="34">
        <f>IF(Q1222="n/a","-",2*(H1222*2^(1-0.5*LOG(H1222/(10^Q1222))))/100)</f>
        <v>605.74985468041314</v>
      </c>
      <c r="S1222" s="3">
        <f>IF(F1222="Intermed. Precision","---",IF(LOG(J1222/2)&lt;0,10^(TRUNC(LOG(J1222/2))-1), 10^(TRUNC(LOG(J1222/2)))))</f>
        <v>100</v>
      </c>
      <c r="T1222" s="4">
        <f>2*SQRT(2)*J1222</f>
        <v>1284.1122060830558</v>
      </c>
      <c r="U1222" s="22" t="str">
        <f>IF(F1222="Repeatability",10*J1222,"---")</f>
        <v>---</v>
      </c>
      <c r="V1222" s="22" t="str">
        <f>IF(AND(U1222&gt;H1222,U1222&lt;&gt;"---"),"x","")</f>
        <v/>
      </c>
      <c r="W1222" s="52">
        <v>42101</v>
      </c>
    </row>
    <row r="1223" spans="1:23" ht="25.5" hidden="1" customHeight="1">
      <c r="A1223" s="65" t="s">
        <v>102</v>
      </c>
      <c r="B1223" s="8" t="s">
        <v>207</v>
      </c>
      <c r="C1223" s="61"/>
      <c r="D1223" s="10" t="s">
        <v>115</v>
      </c>
      <c r="E1223" s="3" t="s">
        <v>30</v>
      </c>
      <c r="F1223" s="42" t="s">
        <v>24</v>
      </c>
      <c r="G1223" s="22" t="s">
        <v>25</v>
      </c>
      <c r="H1223" s="37">
        <v>2599.6661724137898</v>
      </c>
      <c r="I1223" s="3">
        <v>29</v>
      </c>
      <c r="J1223" s="27">
        <v>39.254825900333799</v>
      </c>
      <c r="K1223" s="27" t="str">
        <f>IF(OR(LEFT(G1223,3)="SRM", LEFT(G1223,3)="IRM", LEFT(G1223,3)="CRM"),"", IF((J1223*100/H1223)&gt;5,"x",""))</f>
        <v/>
      </c>
      <c r="L1223" s="26">
        <f>2*J1223</f>
        <v>78.509651800667598</v>
      </c>
      <c r="M1223" s="20"/>
      <c r="N1223" s="20"/>
      <c r="O1223" s="58" t="str">
        <f>IF(F1223="Repeatability","---", SQRT(L1223^2+(N1223*H1223*0.01)^2)+ABS(M1223)*0.01*H1223)</f>
        <v>---</v>
      </c>
      <c r="P1223" s="6" t="str">
        <f>IF(F1223="Repeatability","---", O1223*100/H1223)</f>
        <v>---</v>
      </c>
      <c r="Q1223" s="31" t="str">
        <f>IF(F1223="Repeatability", "n/a",IF(E1223="MG_P_KG",6,IF(E1223="G_P_100G",2,"n/a")))</f>
        <v>n/a</v>
      </c>
      <c r="R1223" s="34" t="str">
        <f>IF(Q1223="n/a","-",2*(H1223*2^(1-0.5*LOG(H1223/(10^Q1223))))/100)</f>
        <v>-</v>
      </c>
      <c r="S1223" s="3">
        <f>IF(F1223="Intermed. Precision","---",IF(LOG(J1223/2)&lt;0,10^(TRUNC(LOG(J1223/2))-1), 10^(TRUNC(LOG(J1223/2)))))</f>
        <v>10</v>
      </c>
      <c r="T1223" s="4">
        <f>2*SQRT(2)*J1223</f>
        <v>111.02941435369341</v>
      </c>
      <c r="U1223" s="22">
        <f>IF(F1223="Repeatability",10*J1223,"---")</f>
        <v>392.54825900333799</v>
      </c>
      <c r="V1223" s="22" t="str">
        <f>IF(AND(U1223&gt;H1223,U1223&lt;&gt;"---"),"x","")</f>
        <v/>
      </c>
      <c r="W1223" s="52">
        <v>42101</v>
      </c>
    </row>
    <row r="1224" spans="1:23" ht="25.5" customHeight="1">
      <c r="A1224" s="65" t="s">
        <v>119</v>
      </c>
      <c r="B1224" s="8" t="s">
        <v>207</v>
      </c>
      <c r="C1224" s="61"/>
      <c r="D1224" s="10" t="s">
        <v>115</v>
      </c>
      <c r="E1224" s="3" t="s">
        <v>30</v>
      </c>
      <c r="F1224" s="42" t="s">
        <v>23</v>
      </c>
      <c r="G1224" s="22" t="s">
        <v>4</v>
      </c>
      <c r="H1224" s="37">
        <v>5734.9317857142896</v>
      </c>
      <c r="I1224" s="3">
        <v>28</v>
      </c>
      <c r="J1224" s="27">
        <v>146.96814989018199</v>
      </c>
      <c r="K1224" s="27" t="str">
        <f>IF(OR(LEFT(G1224,3)="SRM", LEFT(G1224,3)="IRM", LEFT(G1224,3)="CRM"),"", IF((J1224*100/H1224)&gt;5,"x",""))</f>
        <v/>
      </c>
      <c r="L1224" s="26">
        <f>2*J1224</f>
        <v>293.93629978036398</v>
      </c>
      <c r="M1224" s="20"/>
      <c r="N1224" s="20"/>
      <c r="O1224" s="58">
        <f>IF(F1224="Repeatability","---", SQRT(L1224^2+(N1224*H1224*0.01)^2)+ABS(M1224)*0.01*H1224)</f>
        <v>293.93629978036398</v>
      </c>
      <c r="P1224" s="6">
        <f>IF(F1224="Repeatability","---", O1224*100/H1224)</f>
        <v>5.1253669749404702</v>
      </c>
      <c r="Q1224" s="31">
        <f>IF(F1224="Repeatability", "n/a",IF(E1224="MG_P_KG",6,IF(E1224="G_P_100G",2,"n/a")))</f>
        <v>6</v>
      </c>
      <c r="R1224" s="34">
        <f>IF(Q1224="n/a","-",2*(H1224*2^(1-0.5*LOG(H1224/(10^Q1224))))/100)</f>
        <v>498.84240283354779</v>
      </c>
      <c r="S1224" s="3">
        <f>IF(F1224="Intermed. Precision","---",IF(LOG(J1224/2)&lt;0,10^(TRUNC(LOG(J1224/2))-1), 10^(TRUNC(LOG(J1224/2)))))</f>
        <v>10</v>
      </c>
      <c r="T1224" s="4">
        <f>2*SQRT(2)*J1224</f>
        <v>415.68870162315454</v>
      </c>
      <c r="U1224" s="22" t="str">
        <f>IF(F1224="Repeatability",10*J1224,"---")</f>
        <v>---</v>
      </c>
      <c r="V1224" s="22" t="str">
        <f>IF(AND(U1224&gt;H1224,U1224&lt;&gt;"---"),"x","")</f>
        <v/>
      </c>
      <c r="W1224" s="52">
        <v>42101</v>
      </c>
    </row>
    <row r="1225" spans="1:23" ht="25.5" customHeight="1">
      <c r="A1225" s="65" t="s">
        <v>69</v>
      </c>
      <c r="B1225" s="8" t="s">
        <v>207</v>
      </c>
      <c r="C1225" s="61"/>
      <c r="D1225" s="10" t="s">
        <v>115</v>
      </c>
      <c r="E1225" s="3" t="s">
        <v>30</v>
      </c>
      <c r="F1225" s="42" t="s">
        <v>23</v>
      </c>
      <c r="G1225" s="22" t="s">
        <v>4</v>
      </c>
      <c r="H1225" s="37">
        <v>16976.740022727299</v>
      </c>
      <c r="I1225" s="3">
        <v>22</v>
      </c>
      <c r="J1225" s="27">
        <v>743.26643454474504</v>
      </c>
      <c r="K1225" s="27" t="str">
        <f>IF(OR(LEFT(G1225,3)="SRM", LEFT(G1225,3)="IRM", LEFT(G1225,3)="CRM"),"", IF((J1225*100/H1225)&gt;5,"x",""))</f>
        <v/>
      </c>
      <c r="L1225" s="26">
        <f>2*J1225</f>
        <v>1486.5328690894901</v>
      </c>
      <c r="M1225" s="20">
        <v>6.84</v>
      </c>
      <c r="N1225" s="20">
        <v>6.93</v>
      </c>
      <c r="O1225" s="58">
        <f>IF(F1225="Repeatability","---", SQRT(L1225^2+(N1225*H1225*0.01)^2)+ABS(M1225)*0.01*H1225)</f>
        <v>3056.9685438862525</v>
      </c>
      <c r="P1225" s="6">
        <f>IF(F1225="Repeatability","---", O1225*100/H1225)</f>
        <v>18.006805427860659</v>
      </c>
      <c r="Q1225" s="31">
        <f>IF(F1225="Repeatability", "n/a",IF(E1225="MG_P_KG",6,IF(E1225="G_P_100G",2,"n/a")))</f>
        <v>6</v>
      </c>
      <c r="R1225" s="34">
        <f>IF(Q1225="n/a","-",2*(H1225*2^(1-0.5*LOG(H1225/(10^Q1225))))/100)</f>
        <v>1254.1450427440554</v>
      </c>
      <c r="S1225" s="3">
        <f>IF(F1225="Intermed. Precision","---",IF(LOG(J1225/2)&lt;0,10^(TRUNC(LOG(J1225/2))-1), 10^(TRUNC(LOG(J1225/2)))))</f>
        <v>100</v>
      </c>
      <c r="T1225" s="4">
        <f>2*SQRT(2)*J1225</f>
        <v>2102.2749443797456</v>
      </c>
      <c r="U1225" s="22" t="str">
        <f>IF(F1225="Repeatability",10*J1225,"---")</f>
        <v>---</v>
      </c>
      <c r="V1225" s="22" t="str">
        <f>IF(AND(U1225&gt;H1225,U1225&lt;&gt;"---"),"x","")</f>
        <v/>
      </c>
      <c r="W1225" s="52">
        <v>42101</v>
      </c>
    </row>
    <row r="1226" spans="1:23" ht="25.5" hidden="1" customHeight="1">
      <c r="A1226" s="65" t="s">
        <v>60</v>
      </c>
      <c r="B1226" s="8" t="s">
        <v>207</v>
      </c>
      <c r="C1226" s="61"/>
      <c r="D1226" s="10" t="s">
        <v>115</v>
      </c>
      <c r="E1226" s="3" t="s">
        <v>30</v>
      </c>
      <c r="F1226" s="42" t="s">
        <v>24</v>
      </c>
      <c r="G1226" s="22" t="s">
        <v>25</v>
      </c>
      <c r="H1226" s="37">
        <v>1963.01922454545</v>
      </c>
      <c r="I1226" s="3">
        <v>22</v>
      </c>
      <c r="J1226" s="27">
        <v>17.801702437315601</v>
      </c>
      <c r="K1226" s="27" t="str">
        <f>IF(OR(LEFT(G1226,3)="SRM", LEFT(G1226,3)="IRM", LEFT(G1226,3)="CRM"),"", IF((J1226*100/H1226)&gt;5,"x",""))</f>
        <v/>
      </c>
      <c r="L1226" s="26">
        <f>2*J1226</f>
        <v>35.603404874631202</v>
      </c>
      <c r="M1226" s="20"/>
      <c r="N1226" s="20"/>
      <c r="O1226" s="58" t="str">
        <f>IF(F1226="Repeatability","---", SQRT(L1226^2+(N1226*H1226*0.01)^2)+ABS(M1226)*0.01*H1226)</f>
        <v>---</v>
      </c>
      <c r="P1226" s="6" t="str">
        <f>IF(F1226="Repeatability","---", O1226*100/H1226)</f>
        <v>---</v>
      </c>
      <c r="Q1226" s="31" t="str">
        <f>IF(F1226="Repeatability", "n/a",IF(E1226="MG_P_KG",6,IF(E1226="G_P_100G",2,"n/a")))</f>
        <v>n/a</v>
      </c>
      <c r="R1226" s="34" t="str">
        <f>IF(Q1226="n/a","-",2*(H1226*2^(1-0.5*LOG(H1226/(10^Q1226))))/100)</f>
        <v>-</v>
      </c>
      <c r="S1226" s="3">
        <f>IF(F1226="Intermed. Precision","---",IF(LOG(J1226/2)&lt;0,10^(TRUNC(LOG(J1226/2))-1), 10^(TRUNC(LOG(J1226/2)))))</f>
        <v>1</v>
      </c>
      <c r="T1226" s="4">
        <f>2*SQRT(2)*J1226</f>
        <v>50.350818040363812</v>
      </c>
      <c r="U1226" s="22">
        <f>IF(F1226="Repeatability",10*J1226,"---")</f>
        <v>178.017024373156</v>
      </c>
      <c r="V1226" s="22" t="str">
        <f>IF(AND(U1226&gt;H1226,U1226&lt;&gt;"---"),"x","")</f>
        <v/>
      </c>
      <c r="W1226" s="52">
        <v>42101</v>
      </c>
    </row>
    <row r="1227" spans="1:23" ht="25.5" customHeight="1">
      <c r="A1227" s="65" t="s">
        <v>64</v>
      </c>
      <c r="B1227" s="8" t="s">
        <v>207</v>
      </c>
      <c r="C1227" s="61"/>
      <c r="D1227" s="10" t="s">
        <v>115</v>
      </c>
      <c r="E1227" s="3" t="s">
        <v>30</v>
      </c>
      <c r="F1227" s="42" t="s">
        <v>23</v>
      </c>
      <c r="G1227" s="22" t="s">
        <v>4</v>
      </c>
      <c r="H1227" s="37">
        <v>9887.9742857142901</v>
      </c>
      <c r="I1227" s="3">
        <v>21</v>
      </c>
      <c r="J1227" s="27">
        <v>303.58674945988503</v>
      </c>
      <c r="K1227" s="27" t="str">
        <f>IF(OR(LEFT(G1227,3)="SRM", LEFT(G1227,3)="IRM", LEFT(G1227,3)="CRM"),"", IF((J1227*100/H1227)&gt;5,"x",""))</f>
        <v/>
      </c>
      <c r="L1227" s="26">
        <f>2*J1227</f>
        <v>607.17349891977005</v>
      </c>
      <c r="M1227" s="20"/>
      <c r="N1227" s="20"/>
      <c r="O1227" s="58">
        <f>IF(F1227="Repeatability","---", SQRT(L1227^2+(N1227*H1227*0.01)^2)+ABS(M1227)*0.01*H1227)</f>
        <v>607.17349891977005</v>
      </c>
      <c r="P1227" s="6">
        <f>IF(F1227="Repeatability","---", O1227*100/H1227)</f>
        <v>6.1405246552571198</v>
      </c>
      <c r="Q1227" s="31">
        <f>IF(F1227="Repeatability", "n/a",IF(E1227="MG_P_KG",6,IF(E1227="G_P_100G",2,"n/a")))</f>
        <v>6</v>
      </c>
      <c r="R1227" s="34">
        <f>IF(Q1227="n/a","-",2*(H1227*2^(1-0.5*LOG(H1227/(10^Q1227))))/100)</f>
        <v>792.38042066474179</v>
      </c>
      <c r="S1227" s="3">
        <f>IF(F1227="Intermed. Precision","---",IF(LOG(J1227/2)&lt;0,10^(TRUNC(LOG(J1227/2))-1), 10^(TRUNC(LOG(J1227/2)))))</f>
        <v>100</v>
      </c>
      <c r="T1227" s="4">
        <f>2*SQRT(2)*J1227</f>
        <v>858.67299688586468</v>
      </c>
      <c r="U1227" s="22" t="str">
        <f>IF(F1227="Repeatability",10*J1227,"---")</f>
        <v>---</v>
      </c>
      <c r="V1227" s="22" t="str">
        <f>IF(AND(U1227&gt;H1227,U1227&lt;&gt;"---"),"x","")</f>
        <v/>
      </c>
      <c r="W1227" s="52">
        <v>42101</v>
      </c>
    </row>
    <row r="1228" spans="1:23" ht="25.5" hidden="1" customHeight="1">
      <c r="A1228" s="65" t="s">
        <v>78</v>
      </c>
      <c r="B1228" s="8" t="s">
        <v>207</v>
      </c>
      <c r="C1228" s="61"/>
      <c r="D1228" s="10" t="s">
        <v>115</v>
      </c>
      <c r="E1228" s="3" t="s">
        <v>30</v>
      </c>
      <c r="F1228" s="42" t="s">
        <v>24</v>
      </c>
      <c r="G1228" s="22" t="s">
        <v>25</v>
      </c>
      <c r="H1228" s="37">
        <v>7992.5907285714302</v>
      </c>
      <c r="I1228" s="3">
        <v>21</v>
      </c>
      <c r="J1228" s="27">
        <v>101.412311160163</v>
      </c>
      <c r="K1228" s="27" t="str">
        <f>IF(OR(LEFT(G1228,3)="SRM", LEFT(G1228,3)="IRM", LEFT(G1228,3)="CRM"),"", IF((J1228*100/H1228)&gt;5,"x",""))</f>
        <v/>
      </c>
      <c r="L1228" s="26">
        <f>2*J1228</f>
        <v>202.824622320326</v>
      </c>
      <c r="M1228" s="20"/>
      <c r="N1228" s="20"/>
      <c r="O1228" s="58" t="str">
        <f>IF(F1228="Repeatability","---", SQRT(L1228^2+(N1228*H1228*0.01)^2)+ABS(M1228)*0.01*H1228)</f>
        <v>---</v>
      </c>
      <c r="P1228" s="6" t="str">
        <f>IF(F1228="Repeatability","---", O1228*100/H1228)</f>
        <v>---</v>
      </c>
      <c r="Q1228" s="31" t="str">
        <f>IF(F1228="Repeatability", "n/a",IF(E1228="MG_P_KG",6,IF(E1228="G_P_100G",2,"n/a")))</f>
        <v>n/a</v>
      </c>
      <c r="R1228" s="34" t="str">
        <f>IF(Q1228="n/a","-",2*(H1228*2^(1-0.5*LOG(H1228/(10^Q1228))))/100)</f>
        <v>-</v>
      </c>
      <c r="S1228" s="3">
        <f>IF(F1228="Intermed. Precision","---",IF(LOG(J1228/2)&lt;0,10^(TRUNC(LOG(J1228/2))-1), 10^(TRUNC(LOG(J1228/2)))))</f>
        <v>10</v>
      </c>
      <c r="T1228" s="4">
        <f>2*SQRT(2)*J1228</f>
        <v>286.83733166860583</v>
      </c>
      <c r="U1228" s="22">
        <f>IF(F1228="Repeatability",10*J1228,"---")</f>
        <v>1014.1231116016299</v>
      </c>
      <c r="V1228" s="22" t="str">
        <f>IF(AND(U1228&gt;H1228,U1228&lt;&gt;"---"),"x","")</f>
        <v/>
      </c>
      <c r="W1228" s="52">
        <v>42101</v>
      </c>
    </row>
    <row r="1229" spans="1:23" ht="25.5" customHeight="1">
      <c r="A1229" s="65" t="s">
        <v>81</v>
      </c>
      <c r="B1229" s="8" t="s">
        <v>207</v>
      </c>
      <c r="C1229" s="61"/>
      <c r="D1229" s="10" t="s">
        <v>115</v>
      </c>
      <c r="E1229" s="3" t="s">
        <v>30</v>
      </c>
      <c r="F1229" s="42" t="s">
        <v>23</v>
      </c>
      <c r="G1229" s="22" t="s">
        <v>4</v>
      </c>
      <c r="H1229" s="37">
        <v>4060.7126571428598</v>
      </c>
      <c r="I1229" s="3">
        <v>21</v>
      </c>
      <c r="J1229" s="27">
        <v>83.184608884266694</v>
      </c>
      <c r="K1229" s="27" t="str">
        <f>IF(OR(LEFT(G1229,3)="SRM", LEFT(G1229,3)="IRM", LEFT(G1229,3)="CRM"),"", IF((J1229*100/H1229)&gt;5,"x",""))</f>
        <v/>
      </c>
      <c r="L1229" s="26">
        <f>2*J1229</f>
        <v>166.36921776853339</v>
      </c>
      <c r="M1229" s="20">
        <v>6.84</v>
      </c>
      <c r="N1229" s="20">
        <v>6.93</v>
      </c>
      <c r="O1229" s="58">
        <f>IF(F1229="Repeatability","---", SQRT(L1229^2+(N1229*H1229*0.01)^2)+ABS(M1229)*0.01*H1229)</f>
        <v>604.66073610346587</v>
      </c>
      <c r="P1229" s="6">
        <f>IF(F1229="Repeatability","---", O1229*100/H1229)</f>
        <v>14.890507828468429</v>
      </c>
      <c r="Q1229" s="31">
        <f>IF(F1229="Repeatability", "n/a",IF(E1229="MG_P_KG",6,IF(E1229="G_P_100G",2,"n/a")))</f>
        <v>6</v>
      </c>
      <c r="R1229" s="34">
        <f>IF(Q1229="n/a","-",2*(H1229*2^(1-0.5*LOG(H1229/(10^Q1229))))/100)</f>
        <v>372.05185676613041</v>
      </c>
      <c r="S1229" s="3">
        <f>IF(F1229="Intermed. Precision","---",IF(LOG(J1229/2)&lt;0,10^(TRUNC(LOG(J1229/2))-1), 10^(TRUNC(LOG(J1229/2)))))</f>
        <v>10</v>
      </c>
      <c r="T1229" s="4">
        <f>2*SQRT(2)*J1229</f>
        <v>235.28160412966284</v>
      </c>
      <c r="U1229" s="22" t="str">
        <f>IF(F1229="Repeatability",10*J1229,"---")</f>
        <v>---</v>
      </c>
      <c r="V1229" s="22" t="str">
        <f>IF(AND(U1229&gt;H1229,U1229&lt;&gt;"---"),"x","")</f>
        <v/>
      </c>
      <c r="W1229" s="52">
        <v>42101</v>
      </c>
    </row>
    <row r="1230" spans="1:23" ht="25.5" hidden="1" customHeight="1">
      <c r="A1230" s="65" t="s">
        <v>121</v>
      </c>
      <c r="B1230" s="8" t="s">
        <v>207</v>
      </c>
      <c r="C1230" s="61"/>
      <c r="D1230" s="10" t="s">
        <v>115</v>
      </c>
      <c r="E1230" s="3" t="s">
        <v>30</v>
      </c>
      <c r="F1230" s="42" t="s">
        <v>24</v>
      </c>
      <c r="G1230" s="22" t="s">
        <v>25</v>
      </c>
      <c r="H1230" s="37">
        <v>10854.621999999999</v>
      </c>
      <c r="I1230" s="3">
        <v>20</v>
      </c>
      <c r="J1230" s="27">
        <v>227.771724408452</v>
      </c>
      <c r="K1230" s="27" t="str">
        <f>IF(OR(LEFT(G1230,3)="SRM", LEFT(G1230,3)="IRM", LEFT(G1230,3)="CRM"),"", IF((J1230*100/H1230)&gt;5,"x",""))</f>
        <v/>
      </c>
      <c r="L1230" s="26">
        <f>2*J1230</f>
        <v>455.543448816904</v>
      </c>
      <c r="M1230" s="20"/>
      <c r="N1230" s="20"/>
      <c r="O1230" s="58" t="str">
        <f>IF(F1230="Repeatability","---", SQRT(L1230^2+(N1230*H1230*0.01)^2)+ABS(M1230)*0.01*H1230)</f>
        <v>---</v>
      </c>
      <c r="P1230" s="6" t="str">
        <f>IF(F1230="Repeatability","---", O1230*100/H1230)</f>
        <v>---</v>
      </c>
      <c r="Q1230" s="31" t="str">
        <f>IF(F1230="Repeatability", "n/a",IF(E1230="MG_P_KG",6,IF(E1230="G_P_100G",2,"n/a")))</f>
        <v>n/a</v>
      </c>
      <c r="R1230" s="34" t="str">
        <f>IF(Q1230="n/a","-",2*(H1230*2^(1-0.5*LOG(H1230/(10^Q1230))))/100)</f>
        <v>-</v>
      </c>
      <c r="S1230" s="3">
        <f>IF(F1230="Intermed. Precision","---",IF(LOG(J1230/2)&lt;0,10^(TRUNC(LOG(J1230/2))-1), 10^(TRUNC(LOG(J1230/2)))))</f>
        <v>100</v>
      </c>
      <c r="T1230" s="4">
        <f>2*SQRT(2)*J1230</f>
        <v>644.2357235670795</v>
      </c>
      <c r="U1230" s="22">
        <f>IF(F1230="Repeatability",10*J1230,"---")</f>
        <v>2277.7172440845202</v>
      </c>
      <c r="V1230" s="22" t="str">
        <f>IF(AND(U1230&gt;H1230,U1230&lt;&gt;"---"),"x","")</f>
        <v/>
      </c>
      <c r="W1230" s="52">
        <v>42101</v>
      </c>
    </row>
    <row r="1231" spans="1:23" ht="25.5" hidden="1" customHeight="1">
      <c r="A1231" s="65" t="s">
        <v>101</v>
      </c>
      <c r="B1231" s="8" t="s">
        <v>207</v>
      </c>
      <c r="C1231" s="61"/>
      <c r="D1231" s="10" t="s">
        <v>115</v>
      </c>
      <c r="E1231" s="3" t="s">
        <v>30</v>
      </c>
      <c r="F1231" s="42" t="s">
        <v>24</v>
      </c>
      <c r="G1231" s="22" t="s">
        <v>25</v>
      </c>
      <c r="H1231" s="37">
        <v>3954.0175882352901</v>
      </c>
      <c r="I1231" s="3">
        <v>17</v>
      </c>
      <c r="J1231" s="27">
        <v>36.164827128513899</v>
      </c>
      <c r="K1231" s="27" t="str">
        <f>IF(OR(LEFT(G1231,3)="SRM", LEFT(G1231,3)="IRM", LEFT(G1231,3)="CRM"),"", IF((J1231*100/H1231)&gt;5,"x",""))</f>
        <v/>
      </c>
      <c r="L1231" s="26">
        <f>2*J1231</f>
        <v>72.329654257027798</v>
      </c>
      <c r="M1231" s="20"/>
      <c r="N1231" s="20"/>
      <c r="O1231" s="58" t="str">
        <f>IF(F1231="Repeatability","---", SQRT(L1231^2+(N1231*H1231*0.01)^2)+ABS(M1231)*0.01*H1231)</f>
        <v>---</v>
      </c>
      <c r="P1231" s="6" t="str">
        <f>IF(F1231="Repeatability","---", O1231*100/H1231)</f>
        <v>---</v>
      </c>
      <c r="Q1231" s="31" t="str">
        <f>IF(F1231="Repeatability", "n/a",IF(E1231="MG_P_KG",6,IF(E1231="G_P_100G",2,"n/a")))</f>
        <v>n/a</v>
      </c>
      <c r="R1231" s="34" t="str">
        <f>IF(Q1231="n/a","-",2*(H1231*2^(1-0.5*LOG(H1231/(10^Q1231))))/100)</f>
        <v>-</v>
      </c>
      <c r="S1231" s="3">
        <f>IF(F1231="Intermed. Precision","---",IF(LOG(J1231/2)&lt;0,10^(TRUNC(LOG(J1231/2))-1), 10^(TRUNC(LOG(J1231/2)))))</f>
        <v>10</v>
      </c>
      <c r="T1231" s="4">
        <f>2*SQRT(2)*J1231</f>
        <v>102.2895780120456</v>
      </c>
      <c r="U1231" s="22">
        <f>IF(F1231="Repeatability",10*J1231,"---")</f>
        <v>361.648271285139</v>
      </c>
      <c r="V1231" s="22" t="str">
        <f>IF(AND(U1231&gt;H1231,U1231&lt;&gt;"---"),"x","")</f>
        <v/>
      </c>
      <c r="W1231" s="52">
        <v>42101</v>
      </c>
    </row>
    <row r="1232" spans="1:23" ht="25.5" customHeight="1">
      <c r="A1232" s="65" t="s">
        <v>31</v>
      </c>
      <c r="B1232" s="8" t="s">
        <v>207</v>
      </c>
      <c r="C1232" s="61"/>
      <c r="D1232" s="10" t="s">
        <v>115</v>
      </c>
      <c r="E1232" s="3" t="s">
        <v>30</v>
      </c>
      <c r="F1232" s="42" t="s">
        <v>23</v>
      </c>
      <c r="G1232" s="22" t="s">
        <v>4</v>
      </c>
      <c r="H1232" s="37">
        <v>497.76150000000001</v>
      </c>
      <c r="I1232" s="3">
        <v>16</v>
      </c>
      <c r="J1232" s="27">
        <v>6.6971158671103002</v>
      </c>
      <c r="K1232" s="27" t="str">
        <f>IF(OR(LEFT(G1232,3)="SRM", LEFT(G1232,3)="IRM", LEFT(G1232,3)="CRM"),"", IF((J1232*100/H1232)&gt;5,"x",""))</f>
        <v/>
      </c>
      <c r="L1232" s="26">
        <f>2*J1232</f>
        <v>13.3942317342206</v>
      </c>
      <c r="M1232" s="20"/>
      <c r="N1232" s="20"/>
      <c r="O1232" s="58">
        <f>IF(F1232="Repeatability","---", SQRT(L1232^2+(N1232*H1232*0.01)^2)+ABS(M1232)*0.01*H1232)</f>
        <v>13.3942317342206</v>
      </c>
      <c r="P1232" s="6">
        <f>IF(F1232="Repeatability","---", O1232*100/H1232)</f>
        <v>2.6908934769403823</v>
      </c>
      <c r="Q1232" s="31">
        <f>IF(F1232="Repeatability", "n/a",IF(E1232="MG_P_KG",6,IF(E1232="G_P_100G",2,"n/a")))</f>
        <v>6</v>
      </c>
      <c r="R1232" s="34">
        <f>IF(Q1232="n/a","-",2*(H1232*2^(1-0.5*LOG(H1232/(10^Q1232))))/100)</f>
        <v>62.550260876063341</v>
      </c>
      <c r="S1232" s="3">
        <f>IF(F1232="Intermed. Precision","---",IF(LOG(J1232/2)&lt;0,10^(TRUNC(LOG(J1232/2))-1), 10^(TRUNC(LOG(J1232/2)))))</f>
        <v>1</v>
      </c>
      <c r="T1232" s="4">
        <f>2*SQRT(2)*J1232</f>
        <v>18.942304176102876</v>
      </c>
      <c r="U1232" s="22" t="str">
        <f>IF(F1232="Repeatability",10*J1232,"---")</f>
        <v>---</v>
      </c>
      <c r="V1232" s="22" t="str">
        <f>IF(AND(U1232&gt;H1232,U1232&lt;&gt;"---"),"x","")</f>
        <v/>
      </c>
      <c r="W1232" s="52">
        <v>42101</v>
      </c>
    </row>
    <row r="1233" spans="1:23" ht="25.5" hidden="1" customHeight="1">
      <c r="A1233" s="65" t="s">
        <v>29</v>
      </c>
      <c r="B1233" s="8" t="s">
        <v>207</v>
      </c>
      <c r="C1233" s="61"/>
      <c r="D1233" s="10" t="s">
        <v>115</v>
      </c>
      <c r="E1233" s="3" t="s">
        <v>30</v>
      </c>
      <c r="F1233" s="42" t="s">
        <v>24</v>
      </c>
      <c r="G1233" s="22" t="s">
        <v>25</v>
      </c>
      <c r="H1233" s="37">
        <v>12636.856250000001</v>
      </c>
      <c r="I1233" s="3">
        <v>16</v>
      </c>
      <c r="J1233" s="27">
        <v>151.67682749846799</v>
      </c>
      <c r="K1233" s="27" t="str">
        <f>IF(OR(LEFT(G1233,3)="SRM", LEFT(G1233,3)="IRM", LEFT(G1233,3)="CRM"),"", IF((J1233*100/H1233)&gt;5,"x",""))</f>
        <v/>
      </c>
      <c r="L1233" s="26">
        <f>2*J1233</f>
        <v>303.35365499693597</v>
      </c>
      <c r="M1233" s="20"/>
      <c r="N1233" s="20"/>
      <c r="O1233" s="58" t="str">
        <f>IF(F1233="Repeatability","---", SQRT(L1233^2+(N1233*H1233*0.01)^2)+ABS(M1233)*0.01*H1233)</f>
        <v>---</v>
      </c>
      <c r="P1233" s="6" t="str">
        <f>IF(F1233="Repeatability","---", O1233*100/H1233)</f>
        <v>---</v>
      </c>
      <c r="Q1233" s="31" t="str">
        <f>IF(F1233="Repeatability", "n/a",IF(E1233="MG_P_KG",6,IF(E1233="G_P_100G",2,"n/a")))</f>
        <v>n/a</v>
      </c>
      <c r="R1233" s="34" t="str">
        <f>IF(Q1233="n/a","-",2*(H1233*2^(1-0.5*LOG(H1233/(10^Q1233))))/100)</f>
        <v>-</v>
      </c>
      <c r="S1233" s="3">
        <f>IF(F1233="Intermed. Precision","---",IF(LOG(J1233/2)&lt;0,10^(TRUNC(LOG(J1233/2))-1), 10^(TRUNC(LOG(J1233/2)))))</f>
        <v>10</v>
      </c>
      <c r="T1233" s="4">
        <f>2*SQRT(2)*J1233</f>
        <v>429.0068530921157</v>
      </c>
      <c r="U1233" s="22">
        <f>IF(F1233="Repeatability",10*J1233,"---")</f>
        <v>1516.7682749846799</v>
      </c>
      <c r="V1233" s="22" t="str">
        <f>IF(AND(U1233&gt;H1233,U1233&lt;&gt;"---"),"x","")</f>
        <v/>
      </c>
      <c r="W1233" s="52">
        <v>42101</v>
      </c>
    </row>
    <row r="1234" spans="1:23" ht="25.5" customHeight="1">
      <c r="A1234" s="65" t="s">
        <v>55</v>
      </c>
      <c r="B1234" s="8" t="s">
        <v>207</v>
      </c>
      <c r="C1234" s="61"/>
      <c r="D1234" s="10" t="s">
        <v>115</v>
      </c>
      <c r="E1234" s="3" t="s">
        <v>30</v>
      </c>
      <c r="F1234" s="42" t="s">
        <v>23</v>
      </c>
      <c r="G1234" s="22" t="s">
        <v>4</v>
      </c>
      <c r="H1234" s="37">
        <v>4013.1253333333302</v>
      </c>
      <c r="I1234" s="3">
        <v>15</v>
      </c>
      <c r="J1234" s="27">
        <v>147.34094813278</v>
      </c>
      <c r="K1234" s="27" t="str">
        <f>IF(OR(LEFT(G1234,3)="SRM", LEFT(G1234,3)="IRM", LEFT(G1234,3)="CRM"),"", IF((J1234*100/H1234)&gt;5,"x",""))</f>
        <v/>
      </c>
      <c r="L1234" s="26">
        <f>2*J1234</f>
        <v>294.68189626556</v>
      </c>
      <c r="M1234" s="20"/>
      <c r="N1234" s="20"/>
      <c r="O1234" s="58">
        <f>IF(F1234="Repeatability","---", SQRT(L1234^2+(N1234*H1234*0.01)^2)+ABS(M1234)*0.01*H1234)</f>
        <v>294.68189626556</v>
      </c>
      <c r="P1234" s="6">
        <f>IF(F1234="Repeatability","---", O1234*100/H1234)</f>
        <v>7.3429527310774301</v>
      </c>
      <c r="Q1234" s="31">
        <f>IF(F1234="Repeatability", "n/a",IF(E1234="MG_P_KG",6,IF(E1234="G_P_100G",2,"n/a")))</f>
        <v>6</v>
      </c>
      <c r="R1234" s="34">
        <f>IF(Q1234="n/a","-",2*(H1234*2^(1-0.5*LOG(H1234/(10^Q1234))))/100)</f>
        <v>368.34476959767744</v>
      </c>
      <c r="S1234" s="3">
        <f>IF(F1234="Intermed. Precision","---",IF(LOG(J1234/2)&lt;0,10^(TRUNC(LOG(J1234/2))-1), 10^(TRUNC(LOG(J1234/2)))))</f>
        <v>10</v>
      </c>
      <c r="T1234" s="4">
        <f>2*SQRT(2)*J1234</f>
        <v>416.74313428457651</v>
      </c>
      <c r="U1234" s="22" t="str">
        <f>IF(F1234="Repeatability",10*J1234,"---")</f>
        <v>---</v>
      </c>
      <c r="V1234" s="22" t="str">
        <f>IF(AND(U1234&gt;H1234,U1234&lt;&gt;"---"),"x","")</f>
        <v/>
      </c>
      <c r="W1234" s="52">
        <v>42101</v>
      </c>
    </row>
    <row r="1235" spans="1:23" ht="25.5" hidden="1" customHeight="1">
      <c r="A1235" s="65" t="s">
        <v>68</v>
      </c>
      <c r="B1235" s="8" t="s">
        <v>207</v>
      </c>
      <c r="C1235" s="61"/>
      <c r="D1235" s="10" t="s">
        <v>115</v>
      </c>
      <c r="E1235" s="3" t="s">
        <v>30</v>
      </c>
      <c r="F1235" s="42" t="s">
        <v>24</v>
      </c>
      <c r="G1235" s="22" t="s">
        <v>25</v>
      </c>
      <c r="H1235" s="37">
        <v>9841.0740000000005</v>
      </c>
      <c r="I1235" s="3">
        <v>15</v>
      </c>
      <c r="J1235" s="27">
        <v>91.765535469477697</v>
      </c>
      <c r="K1235" s="27" t="str">
        <f>IF(OR(LEFT(G1235,3)="SRM", LEFT(G1235,3)="IRM", LEFT(G1235,3)="CRM"),"", IF((J1235*100/H1235)&gt;5,"x",""))</f>
        <v/>
      </c>
      <c r="L1235" s="26">
        <f>2*J1235</f>
        <v>183.53107093895539</v>
      </c>
      <c r="M1235" s="20"/>
      <c r="N1235" s="20"/>
      <c r="O1235" s="58" t="str">
        <f>IF(F1235="Repeatability","---", SQRT(L1235^2+(N1235*H1235*0.01)^2)+ABS(M1235)*0.01*H1235)</f>
        <v>---</v>
      </c>
      <c r="P1235" s="6" t="str">
        <f>IF(F1235="Repeatability","---", O1235*100/H1235)</f>
        <v>---</v>
      </c>
      <c r="Q1235" s="31" t="str">
        <f>IF(F1235="Repeatability", "n/a",IF(E1235="MG_P_KG",6,IF(E1235="G_P_100G",2,"n/a")))</f>
        <v>n/a</v>
      </c>
      <c r="R1235" s="34" t="str">
        <f>IF(Q1235="n/a","-",2*(H1235*2^(1-0.5*LOG(H1235/(10^Q1235))))/100)</f>
        <v>-</v>
      </c>
      <c r="S1235" s="3">
        <f>IF(F1235="Intermed. Precision","---",IF(LOG(J1235/2)&lt;0,10^(TRUNC(LOG(J1235/2))-1), 10^(TRUNC(LOG(J1235/2)))))</f>
        <v>10</v>
      </c>
      <c r="T1235" s="4">
        <f>2*SQRT(2)*J1235</f>
        <v>259.55212963872935</v>
      </c>
      <c r="U1235" s="22">
        <f>IF(F1235="Repeatability",10*J1235,"---")</f>
        <v>917.65535469477697</v>
      </c>
      <c r="V1235" s="22" t="str">
        <f>IF(AND(U1235&gt;H1235,U1235&lt;&gt;"---"),"x","")</f>
        <v/>
      </c>
      <c r="W1235" s="52">
        <v>42101</v>
      </c>
    </row>
    <row r="1236" spans="1:23" ht="25.5" hidden="1" customHeight="1">
      <c r="A1236" s="65" t="s">
        <v>61</v>
      </c>
      <c r="B1236" s="8" t="s">
        <v>207</v>
      </c>
      <c r="C1236" s="61"/>
      <c r="D1236" s="10" t="s">
        <v>115</v>
      </c>
      <c r="E1236" s="3" t="s">
        <v>30</v>
      </c>
      <c r="F1236" s="42" t="s">
        <v>24</v>
      </c>
      <c r="G1236" s="22" t="s">
        <v>25</v>
      </c>
      <c r="H1236" s="37">
        <v>2958.3170714285702</v>
      </c>
      <c r="I1236" s="3">
        <v>14</v>
      </c>
      <c r="J1236" s="27">
        <v>16.631057260417499</v>
      </c>
      <c r="K1236" s="27" t="str">
        <f>IF(OR(LEFT(G1236,3)="SRM", LEFT(G1236,3)="IRM", LEFT(G1236,3)="CRM"),"", IF((J1236*100/H1236)&gt;5,"x",""))</f>
        <v/>
      </c>
      <c r="L1236" s="26">
        <f>2*J1236</f>
        <v>33.262114520834999</v>
      </c>
      <c r="M1236" s="20"/>
      <c r="N1236" s="20"/>
      <c r="O1236" s="58" t="str">
        <f>IF(F1236="Repeatability","---", SQRT(L1236^2+(N1236*H1236*0.01)^2)+ABS(M1236)*0.01*H1236)</f>
        <v>---</v>
      </c>
      <c r="P1236" s="6" t="str">
        <f>IF(F1236="Repeatability","---", O1236*100/H1236)</f>
        <v>---</v>
      </c>
      <c r="Q1236" s="31" t="str">
        <f>IF(F1236="Repeatability", "n/a",IF(E1236="MG_P_KG",6,IF(E1236="G_P_100G",2,"n/a")))</f>
        <v>n/a</v>
      </c>
      <c r="R1236" s="34" t="str">
        <f>IF(Q1236="n/a","-",2*(H1236*2^(1-0.5*LOG(H1236/(10^Q1236))))/100)</f>
        <v>-</v>
      </c>
      <c r="S1236" s="3">
        <f>IF(F1236="Intermed. Precision","---",IF(LOG(J1236/2)&lt;0,10^(TRUNC(LOG(J1236/2))-1), 10^(TRUNC(LOG(J1236/2)))))</f>
        <v>1</v>
      </c>
      <c r="T1236" s="4">
        <f>2*SQRT(2)*J1236</f>
        <v>47.039733468571917</v>
      </c>
      <c r="U1236" s="22">
        <f>IF(F1236="Repeatability",10*J1236,"---")</f>
        <v>166.31057260417498</v>
      </c>
      <c r="V1236" s="22" t="str">
        <f>IF(AND(U1236&gt;H1236,U1236&lt;&gt;"---"),"x","")</f>
        <v/>
      </c>
      <c r="W1236" s="52">
        <v>42101</v>
      </c>
    </row>
    <row r="1237" spans="1:23" ht="25.5" customHeight="1">
      <c r="A1237" s="65" t="s">
        <v>101</v>
      </c>
      <c r="B1237" s="8" t="s">
        <v>207</v>
      </c>
      <c r="C1237" s="61"/>
      <c r="D1237" s="10" t="s">
        <v>115</v>
      </c>
      <c r="E1237" s="3" t="s">
        <v>30</v>
      </c>
      <c r="F1237" s="42" t="s">
        <v>23</v>
      </c>
      <c r="G1237" s="22" t="s">
        <v>4</v>
      </c>
      <c r="H1237" s="37">
        <v>5795.87</v>
      </c>
      <c r="I1237" s="3">
        <v>14</v>
      </c>
      <c r="J1237" s="27">
        <v>221.30276751707001</v>
      </c>
      <c r="K1237" s="27" t="str">
        <f>IF(OR(LEFT(G1237,3)="SRM", LEFT(G1237,3)="IRM", LEFT(G1237,3)="CRM"),"", IF((J1237*100/H1237)&gt;5,"x",""))</f>
        <v/>
      </c>
      <c r="L1237" s="26">
        <f>2*J1237</f>
        <v>442.60553503414002</v>
      </c>
      <c r="M1237" s="20"/>
      <c r="N1237" s="20"/>
      <c r="O1237" s="58">
        <f>IF(F1237="Repeatability","---", SQRT(L1237^2+(N1237*H1237*0.01)^2)+ABS(M1237)*0.01*H1237)</f>
        <v>442.60553503414002</v>
      </c>
      <c r="P1237" s="6">
        <f>IF(F1237="Repeatability","---", O1237*100/H1237)</f>
        <v>7.6365676772277507</v>
      </c>
      <c r="Q1237" s="31">
        <f>IF(F1237="Repeatability", "n/a",IF(E1237="MG_P_KG",6,IF(E1237="G_P_100G",2,"n/a")))</f>
        <v>6</v>
      </c>
      <c r="R1237" s="34">
        <f>IF(Q1237="n/a","-",2*(H1237*2^(1-0.5*LOG(H1237/(10^Q1237))))/100)</f>
        <v>503.34159478460163</v>
      </c>
      <c r="S1237" s="3">
        <f>IF(F1237="Intermed. Precision","---",IF(LOG(J1237/2)&lt;0,10^(TRUNC(LOG(J1237/2))-1), 10^(TRUNC(LOG(J1237/2)))))</f>
        <v>100</v>
      </c>
      <c r="T1237" s="4">
        <f>2*SQRT(2)*J1237</f>
        <v>625.93875042668094</v>
      </c>
      <c r="U1237" s="22" t="str">
        <f>IF(F1237="Repeatability",10*J1237,"---")</f>
        <v>---</v>
      </c>
      <c r="V1237" s="22" t="str">
        <f>IF(AND(U1237&gt;H1237,U1237&lt;&gt;"---"),"x","")</f>
        <v/>
      </c>
      <c r="W1237" s="52">
        <v>42101</v>
      </c>
    </row>
    <row r="1238" spans="1:23" ht="25.5" customHeight="1">
      <c r="A1238" s="65" t="s">
        <v>102</v>
      </c>
      <c r="B1238" s="8" t="s">
        <v>207</v>
      </c>
      <c r="C1238" s="61"/>
      <c r="D1238" s="10" t="s">
        <v>115</v>
      </c>
      <c r="E1238" s="3" t="s">
        <v>30</v>
      </c>
      <c r="F1238" s="42" t="s">
        <v>23</v>
      </c>
      <c r="G1238" s="22" t="s">
        <v>4</v>
      </c>
      <c r="H1238" s="37">
        <v>4180.8195384615401</v>
      </c>
      <c r="I1238" s="3">
        <v>13</v>
      </c>
      <c r="J1238" s="27">
        <v>146.48071919920201</v>
      </c>
      <c r="K1238" s="27" t="str">
        <f>IF(OR(LEFT(G1238,3)="SRM", LEFT(G1238,3)="IRM", LEFT(G1238,3)="CRM"),"", IF((J1238*100/H1238)&gt;5,"x",""))</f>
        <v/>
      </c>
      <c r="L1238" s="26">
        <f>2*J1238</f>
        <v>292.96143839840403</v>
      </c>
      <c r="M1238" s="20"/>
      <c r="N1238" s="20"/>
      <c r="O1238" s="58">
        <f>IF(F1238="Repeatability","---", SQRT(L1238^2+(N1238*H1238*0.01)^2)+ABS(M1238)*0.01*H1238)</f>
        <v>292.96143839840403</v>
      </c>
      <c r="P1238" s="6">
        <f>IF(F1238="Repeatability","---", O1238*100/H1238)</f>
        <v>7.0072729928498205</v>
      </c>
      <c r="Q1238" s="31">
        <f>IF(F1238="Repeatability", "n/a",IF(E1238="MG_P_KG",6,IF(E1238="G_P_100G",2,"n/a")))</f>
        <v>6</v>
      </c>
      <c r="R1238" s="34">
        <f>IF(Q1238="n/a","-",2*(H1238*2^(1-0.5*LOG(H1238/(10^Q1238))))/100)</f>
        <v>381.37941236022493</v>
      </c>
      <c r="S1238" s="3">
        <f>IF(F1238="Intermed. Precision","---",IF(LOG(J1238/2)&lt;0,10^(TRUNC(LOG(J1238/2))-1), 10^(TRUNC(LOG(J1238/2)))))</f>
        <v>10</v>
      </c>
      <c r="T1238" s="4">
        <f>2*SQRT(2)*J1238</f>
        <v>414.31003943535302</v>
      </c>
      <c r="U1238" s="22" t="str">
        <f>IF(F1238="Repeatability",10*J1238,"---")</f>
        <v>---</v>
      </c>
      <c r="V1238" s="22" t="str">
        <f>IF(AND(U1238&gt;H1238,U1238&lt;&gt;"---"),"x","")</f>
        <v/>
      </c>
      <c r="W1238" s="52">
        <v>42101</v>
      </c>
    </row>
    <row r="1239" spans="1:23" ht="25.5" hidden="1" customHeight="1">
      <c r="A1239" s="65" t="s">
        <v>129</v>
      </c>
      <c r="B1239" s="8" t="s">
        <v>207</v>
      </c>
      <c r="C1239" s="61"/>
      <c r="D1239" s="10" t="s">
        <v>115</v>
      </c>
      <c r="E1239" s="3" t="s">
        <v>30</v>
      </c>
      <c r="F1239" s="42" t="s">
        <v>24</v>
      </c>
      <c r="G1239" s="22" t="s">
        <v>25</v>
      </c>
      <c r="H1239" s="37">
        <v>1.11243076923077</v>
      </c>
      <c r="I1239" s="3">
        <v>13</v>
      </c>
      <c r="J1239" s="27">
        <v>3.4942518732693197E-2</v>
      </c>
      <c r="K1239" s="27" t="str">
        <f>IF(OR(LEFT(G1239,3)="SRM", LEFT(G1239,3)="IRM", LEFT(G1239,3)="CRM"),"", IF((J1239*100/H1239)&gt;5,"x",""))</f>
        <v/>
      </c>
      <c r="L1239" s="26">
        <f>2*J1239</f>
        <v>6.9885037465386393E-2</v>
      </c>
      <c r="M1239" s="20"/>
      <c r="N1239" s="20"/>
      <c r="O1239" s="58" t="str">
        <f>IF(F1239="Repeatability","---", SQRT(L1239^2+(N1239*H1239*0.01)^2)+ABS(M1239)*0.01*H1239)</f>
        <v>---</v>
      </c>
      <c r="P1239" s="6" t="str">
        <f>IF(F1239="Repeatability","---", O1239*100/H1239)</f>
        <v>---</v>
      </c>
      <c r="Q1239" s="31" t="str">
        <f>IF(F1239="Repeatability", "n/a",IF(E1239="MG_P_KG",6,IF(E1239="G_P_100G",2,"n/a")))</f>
        <v>n/a</v>
      </c>
      <c r="R1239" s="34" t="str">
        <f>IF(Q1239="n/a","-",2*(H1239*2^(1-0.5*LOG(H1239/(10^Q1239))))/100)</f>
        <v>-</v>
      </c>
      <c r="S1239" s="3">
        <f>IF(F1239="Intermed. Precision","---",IF(LOG(J1239/2)&lt;0,10^(TRUNC(LOG(J1239/2))-1), 10^(TRUNC(LOG(J1239/2)))))</f>
        <v>0.01</v>
      </c>
      <c r="T1239" s="4">
        <f>2*SQRT(2)*J1239</f>
        <v>9.8832367790501308E-2</v>
      </c>
      <c r="U1239" s="22">
        <f>IF(F1239="Repeatability",10*J1239,"---")</f>
        <v>0.34942518732693195</v>
      </c>
      <c r="V1239" s="22" t="str">
        <f>IF(AND(U1239&gt;H1239,U1239&lt;&gt;"---"),"x","")</f>
        <v/>
      </c>
      <c r="W1239" s="52">
        <v>42101</v>
      </c>
    </row>
    <row r="1240" spans="1:23" ht="25.5" hidden="1" customHeight="1">
      <c r="A1240" s="65" t="s">
        <v>116</v>
      </c>
      <c r="B1240" s="8" t="s">
        <v>207</v>
      </c>
      <c r="C1240" s="61"/>
      <c r="D1240" s="10" t="s">
        <v>115</v>
      </c>
      <c r="E1240" s="3" t="s">
        <v>30</v>
      </c>
      <c r="F1240" s="42" t="s">
        <v>24</v>
      </c>
      <c r="G1240" s="22" t="s">
        <v>25</v>
      </c>
      <c r="H1240" s="37">
        <v>2249.7472333333299</v>
      </c>
      <c r="I1240" s="3">
        <v>12</v>
      </c>
      <c r="J1240" s="27">
        <v>54.420574004893503</v>
      </c>
      <c r="K1240" s="27" t="str">
        <f>IF(OR(LEFT(G1240,3)="SRM", LEFT(G1240,3)="IRM", LEFT(G1240,3)="CRM"),"", IF((J1240*100/H1240)&gt;5,"x",""))</f>
        <v/>
      </c>
      <c r="L1240" s="26">
        <f>2*J1240</f>
        <v>108.84114800978701</v>
      </c>
      <c r="M1240" s="20"/>
      <c r="N1240" s="20"/>
      <c r="O1240" s="58" t="str">
        <f>IF(F1240="Repeatability","---", SQRT(L1240^2+(N1240*H1240*0.01)^2)+ABS(M1240)*0.01*H1240)</f>
        <v>---</v>
      </c>
      <c r="P1240" s="6" t="str">
        <f>IF(F1240="Repeatability","---", O1240*100/H1240)</f>
        <v>---</v>
      </c>
      <c r="Q1240" s="31" t="str">
        <f>IF(F1240="Repeatability", "n/a",IF(E1240="MG_P_KG",6,IF(E1240="G_P_100G",2,"n/a")))</f>
        <v>n/a</v>
      </c>
      <c r="R1240" s="34" t="str">
        <f>IF(Q1240="n/a","-",2*(H1240*2^(1-0.5*LOG(H1240/(10^Q1240))))/100)</f>
        <v>-</v>
      </c>
      <c r="S1240" s="3">
        <f>IF(F1240="Intermed. Precision","---",IF(LOG(J1240/2)&lt;0,10^(TRUNC(LOG(J1240/2))-1), 10^(TRUNC(LOG(J1240/2)))))</f>
        <v>10</v>
      </c>
      <c r="T1240" s="4">
        <f>2*SQRT(2)*J1240</f>
        <v>153.92462765969819</v>
      </c>
      <c r="U1240" s="22">
        <f>IF(F1240="Repeatability",10*J1240,"---")</f>
        <v>544.20574004893501</v>
      </c>
      <c r="V1240" s="22" t="str">
        <f>IF(AND(U1240&gt;H1240,U1240&lt;&gt;"---"),"x","")</f>
        <v/>
      </c>
      <c r="W1240" s="52">
        <v>42101</v>
      </c>
    </row>
    <row r="1241" spans="1:23" ht="25.5" hidden="1" customHeight="1">
      <c r="A1241" s="65" t="s">
        <v>80</v>
      </c>
      <c r="B1241" s="8" t="s">
        <v>207</v>
      </c>
      <c r="C1241" s="61"/>
      <c r="D1241" s="10" t="s">
        <v>115</v>
      </c>
      <c r="E1241" s="3" t="s">
        <v>30</v>
      </c>
      <c r="F1241" s="42" t="s">
        <v>24</v>
      </c>
      <c r="G1241" s="22" t="s">
        <v>25</v>
      </c>
      <c r="H1241" s="37">
        <v>8676.8945500000009</v>
      </c>
      <c r="I1241" s="3">
        <v>12</v>
      </c>
      <c r="J1241" s="27">
        <v>139.00929644098301</v>
      </c>
      <c r="K1241" s="27" t="str">
        <f>IF(OR(LEFT(G1241,3)="SRM", LEFT(G1241,3)="IRM", LEFT(G1241,3)="CRM"),"", IF((J1241*100/H1241)&gt;5,"x",""))</f>
        <v/>
      </c>
      <c r="L1241" s="26">
        <f>2*J1241</f>
        <v>278.01859288196601</v>
      </c>
      <c r="M1241" s="20"/>
      <c r="N1241" s="20"/>
      <c r="O1241" s="58" t="str">
        <f>IF(F1241="Repeatability","---", SQRT(L1241^2+(N1241*H1241*0.01)^2)+ABS(M1241)*0.01*H1241)</f>
        <v>---</v>
      </c>
      <c r="P1241" s="6" t="str">
        <f>IF(F1241="Repeatability","---", O1241*100/H1241)</f>
        <v>---</v>
      </c>
      <c r="Q1241" s="31" t="str">
        <f>IF(F1241="Repeatability", "n/a",IF(E1241="MG_P_KG",6,IF(E1241="G_P_100G",2,"n/a")))</f>
        <v>n/a</v>
      </c>
      <c r="R1241" s="34" t="str">
        <f>IF(Q1241="n/a","-",2*(H1241*2^(1-0.5*LOG(H1241/(10^Q1241))))/100)</f>
        <v>-</v>
      </c>
      <c r="S1241" s="3">
        <f>IF(F1241="Intermed. Precision","---",IF(LOG(J1241/2)&lt;0,10^(TRUNC(LOG(J1241/2))-1), 10^(TRUNC(LOG(J1241/2)))))</f>
        <v>10</v>
      </c>
      <c r="T1241" s="4">
        <f>2*SQRT(2)*J1241</f>
        <v>393.17766464556041</v>
      </c>
      <c r="U1241" s="22">
        <f>IF(F1241="Repeatability",10*J1241,"---")</f>
        <v>1390.0929644098301</v>
      </c>
      <c r="V1241" s="22" t="str">
        <f>IF(AND(U1241&gt;H1241,U1241&lt;&gt;"---"),"x","")</f>
        <v/>
      </c>
      <c r="W1241" s="52">
        <v>42101</v>
      </c>
    </row>
    <row r="1242" spans="1:23" ht="25.5" customHeight="1">
      <c r="A1242" s="65" t="s">
        <v>71</v>
      </c>
      <c r="B1242" s="8" t="s">
        <v>207</v>
      </c>
      <c r="C1242" s="61"/>
      <c r="D1242" s="10" t="s">
        <v>115</v>
      </c>
      <c r="E1242" s="3" t="s">
        <v>30</v>
      </c>
      <c r="F1242" s="42" t="s">
        <v>23</v>
      </c>
      <c r="G1242" s="22" t="s">
        <v>4</v>
      </c>
      <c r="H1242" s="37">
        <v>2899.30445454545</v>
      </c>
      <c r="I1242" s="3">
        <v>11</v>
      </c>
      <c r="J1242" s="27">
        <v>87.720466174713593</v>
      </c>
      <c r="K1242" s="27" t="str">
        <f>IF(OR(LEFT(G1242,3)="SRM", LEFT(G1242,3)="IRM", LEFT(G1242,3)="CRM"),"", IF((J1242*100/H1242)&gt;5,"x",""))</f>
        <v/>
      </c>
      <c r="L1242" s="26">
        <f>2*J1242</f>
        <v>175.44093234942719</v>
      </c>
      <c r="M1242" s="20"/>
      <c r="N1242" s="20"/>
      <c r="O1242" s="58">
        <f>IF(F1242="Repeatability","---", SQRT(L1242^2+(N1242*H1242*0.01)^2)+ABS(M1242)*0.01*H1242)</f>
        <v>175.44093234942719</v>
      </c>
      <c r="P1242" s="6">
        <f>IF(F1242="Repeatability","---", O1242*100/H1242)</f>
        <v>6.0511386472150495</v>
      </c>
      <c r="Q1242" s="31">
        <f>IF(F1242="Repeatability", "n/a",IF(E1242="MG_P_KG",6,IF(E1242="G_P_100G",2,"n/a")))</f>
        <v>6</v>
      </c>
      <c r="R1242" s="34">
        <f>IF(Q1242="n/a","-",2*(H1242*2^(1-0.5*LOG(H1242/(10^Q1242))))/100)</f>
        <v>279.45806903150458</v>
      </c>
      <c r="S1242" s="3">
        <f>IF(F1242="Intermed. Precision","---",IF(LOG(J1242/2)&lt;0,10^(TRUNC(LOG(J1242/2))-1), 10^(TRUNC(LOG(J1242/2)))))</f>
        <v>10</v>
      </c>
      <c r="T1242" s="4">
        <f>2*SQRT(2)*J1242</f>
        <v>248.11094592394062</v>
      </c>
      <c r="U1242" s="22" t="str">
        <f>IF(F1242="Repeatability",10*J1242,"---")</f>
        <v>---</v>
      </c>
      <c r="V1242" s="22" t="str">
        <f>IF(AND(U1242&gt;H1242,U1242&lt;&gt;"---"),"x","")</f>
        <v/>
      </c>
      <c r="W1242" s="52">
        <v>42101</v>
      </c>
    </row>
    <row r="1243" spans="1:23" ht="25.5" customHeight="1">
      <c r="A1243" s="65" t="s">
        <v>181</v>
      </c>
      <c r="B1243" s="8" t="s">
        <v>207</v>
      </c>
      <c r="C1243" s="61"/>
      <c r="D1243" s="10" t="s">
        <v>115</v>
      </c>
      <c r="E1243" s="3" t="s">
        <v>30</v>
      </c>
      <c r="F1243" s="42" t="s">
        <v>23</v>
      </c>
      <c r="G1243" s="22" t="s">
        <v>4</v>
      </c>
      <c r="H1243" s="37">
        <v>1190.02636363636</v>
      </c>
      <c r="I1243" s="3">
        <v>11</v>
      </c>
      <c r="J1243" s="27">
        <v>31.785935211548001</v>
      </c>
      <c r="K1243" s="27" t="str">
        <f>IF(OR(LEFT(G1243,3)="SRM", LEFT(G1243,3)="IRM", LEFT(G1243,3)="CRM"),"", IF((J1243*100/H1243)&gt;5,"x",""))</f>
        <v/>
      </c>
      <c r="L1243" s="26">
        <f>2*J1243</f>
        <v>63.571870423096001</v>
      </c>
      <c r="M1243" s="20"/>
      <c r="N1243" s="20"/>
      <c r="O1243" s="58">
        <f>IF(F1243="Repeatability","---", SQRT(L1243^2+(N1243*H1243*0.01)^2)+ABS(M1243)*0.01*H1243)</f>
        <v>63.571870423096001</v>
      </c>
      <c r="P1243" s="6">
        <f>IF(F1243="Repeatability","---", O1243*100/H1243)</f>
        <v>5.3420556355440416</v>
      </c>
      <c r="Q1243" s="31">
        <f>IF(F1243="Repeatability", "n/a",IF(E1243="MG_P_KG",6,IF(E1243="G_P_100G",2,"n/a")))</f>
        <v>6</v>
      </c>
      <c r="R1243" s="34">
        <f>IF(Q1243="n/a","-",2*(H1243*2^(1-0.5*LOG(H1243/(10^Q1243))))/100)</f>
        <v>131.15630370191306</v>
      </c>
      <c r="S1243" s="3">
        <f>IF(F1243="Intermed. Precision","---",IF(LOG(J1243/2)&lt;0,10^(TRUNC(LOG(J1243/2))-1), 10^(TRUNC(LOG(J1243/2)))))</f>
        <v>10</v>
      </c>
      <c r="T1243" s="4">
        <f>2*SQRT(2)*J1243</f>
        <v>89.904201337767404</v>
      </c>
      <c r="U1243" s="22" t="str">
        <f>IF(F1243="Repeatability",10*J1243,"---")</f>
        <v>---</v>
      </c>
      <c r="V1243" s="22" t="str">
        <f>IF(AND(U1243&gt;H1243,U1243&lt;&gt;"---"),"x","")</f>
        <v/>
      </c>
      <c r="W1243" s="52">
        <v>42101</v>
      </c>
    </row>
    <row r="1244" spans="1:23" ht="25.5" customHeight="1">
      <c r="A1244" s="65" t="s">
        <v>121</v>
      </c>
      <c r="B1244" s="8" t="s">
        <v>207</v>
      </c>
      <c r="C1244" s="61"/>
      <c r="D1244" s="10" t="s">
        <v>115</v>
      </c>
      <c r="E1244" s="3" t="s">
        <v>30</v>
      </c>
      <c r="F1244" s="42" t="s">
        <v>23</v>
      </c>
      <c r="G1244" s="22" t="s">
        <v>4</v>
      </c>
      <c r="H1244" s="37">
        <v>12557.1818181818</v>
      </c>
      <c r="I1244" s="3">
        <v>11</v>
      </c>
      <c r="J1244" s="27">
        <v>506.38555648653897</v>
      </c>
      <c r="K1244" s="27" t="str">
        <f>IF(OR(LEFT(G1244,3)="SRM", LEFT(G1244,3)="IRM", LEFT(G1244,3)="CRM"),"", IF((J1244*100/H1244)&gt;5,"x",""))</f>
        <v/>
      </c>
      <c r="L1244" s="26">
        <f>2*J1244</f>
        <v>1012.7711129730779</v>
      </c>
      <c r="M1244" s="20"/>
      <c r="N1244" s="20"/>
      <c r="O1244" s="58">
        <f>IF(F1244="Repeatability","---", SQRT(L1244^2+(N1244*H1244*0.01)^2)+ABS(M1244)*0.01*H1244)</f>
        <v>1012.7711129730779</v>
      </c>
      <c r="P1244" s="6">
        <f>IF(F1244="Repeatability","---", O1244*100/H1244)</f>
        <v>8.06527394153572</v>
      </c>
      <c r="Q1244" s="31">
        <f>IF(F1244="Repeatability", "n/a",IF(E1244="MG_P_KG",6,IF(E1244="G_P_100G",2,"n/a")))</f>
        <v>6</v>
      </c>
      <c r="R1244" s="34">
        <f>IF(Q1244="n/a","-",2*(H1244*2^(1-0.5*LOG(H1244/(10^Q1244))))/100)</f>
        <v>970.72767847975774</v>
      </c>
      <c r="S1244" s="3">
        <f>IF(F1244="Intermed. Precision","---",IF(LOG(J1244/2)&lt;0,10^(TRUNC(LOG(J1244/2))-1), 10^(TRUNC(LOG(J1244/2)))))</f>
        <v>100</v>
      </c>
      <c r="T1244" s="4">
        <f>2*SQRT(2)*J1244</f>
        <v>1432.2746435462209</v>
      </c>
      <c r="U1244" s="22" t="str">
        <f>IF(F1244="Repeatability",10*J1244,"---")</f>
        <v>---</v>
      </c>
      <c r="V1244" s="22" t="str">
        <f>IF(AND(U1244&gt;H1244,U1244&lt;&gt;"---"),"x","")</f>
        <v/>
      </c>
      <c r="W1244" s="52">
        <v>42101</v>
      </c>
    </row>
    <row r="1245" spans="1:23" ht="25.5" customHeight="1">
      <c r="A1245" s="65" t="s">
        <v>84</v>
      </c>
      <c r="B1245" s="8" t="s">
        <v>207</v>
      </c>
      <c r="C1245" s="61"/>
      <c r="D1245" s="10" t="s">
        <v>115</v>
      </c>
      <c r="E1245" s="3" t="s">
        <v>30</v>
      </c>
      <c r="F1245" s="42" t="s">
        <v>23</v>
      </c>
      <c r="G1245" s="22" t="s">
        <v>4</v>
      </c>
      <c r="H1245" s="37">
        <v>1483.19490909091</v>
      </c>
      <c r="I1245" s="3">
        <v>11</v>
      </c>
      <c r="J1245" s="27">
        <v>46.546093800564101</v>
      </c>
      <c r="K1245" s="27" t="str">
        <f>IF(OR(LEFT(G1245,3)="SRM", LEFT(G1245,3)="IRM", LEFT(G1245,3)="CRM"),"", IF((J1245*100/H1245)&gt;5,"x",""))</f>
        <v/>
      </c>
      <c r="L1245" s="26">
        <f>2*J1245</f>
        <v>93.092187601128202</v>
      </c>
      <c r="M1245" s="20"/>
      <c r="N1245" s="20"/>
      <c r="O1245" s="58">
        <f>IF(F1245="Repeatability","---", SQRT(L1245^2+(N1245*H1245*0.01)^2)+ABS(M1245)*0.01*H1245)</f>
        <v>93.092187601128202</v>
      </c>
      <c r="P1245" s="6">
        <f>IF(F1245="Repeatability","---", O1245*100/H1245)</f>
        <v>6.2764635335882399</v>
      </c>
      <c r="Q1245" s="31">
        <f>IF(F1245="Repeatability", "n/a",IF(E1245="MG_P_KG",6,IF(E1245="G_P_100G",2,"n/a")))</f>
        <v>6</v>
      </c>
      <c r="R1245" s="34">
        <f>IF(Q1245="n/a","-",2*(H1245*2^(1-0.5*LOG(H1245/(10^Q1245))))/100)</f>
        <v>158.13766079017807</v>
      </c>
      <c r="S1245" s="3">
        <f>IF(F1245="Intermed. Precision","---",IF(LOG(J1245/2)&lt;0,10^(TRUNC(LOG(J1245/2))-1), 10^(TRUNC(LOG(J1245/2)))))</f>
        <v>10</v>
      </c>
      <c r="T1245" s="4">
        <f>2*SQRT(2)*J1245</f>
        <v>131.652234256496</v>
      </c>
      <c r="U1245" s="22" t="str">
        <f>IF(F1245="Repeatability",10*J1245,"---")</f>
        <v>---</v>
      </c>
      <c r="V1245" s="22" t="str">
        <f>IF(AND(U1245&gt;H1245,U1245&lt;&gt;"---"),"x","")</f>
        <v/>
      </c>
      <c r="W1245" s="52">
        <v>42101</v>
      </c>
    </row>
    <row r="1246" spans="1:23" ht="25.5" hidden="1" customHeight="1">
      <c r="A1246" s="65" t="s">
        <v>103</v>
      </c>
      <c r="B1246" s="8" t="s">
        <v>207</v>
      </c>
      <c r="C1246" s="61"/>
      <c r="D1246" s="10" t="s">
        <v>115</v>
      </c>
      <c r="E1246" s="3" t="s">
        <v>30</v>
      </c>
      <c r="F1246" s="42" t="s">
        <v>24</v>
      </c>
      <c r="G1246" s="22" t="s">
        <v>25</v>
      </c>
      <c r="H1246" s="37">
        <v>1616.5533399999999</v>
      </c>
      <c r="I1246" s="3">
        <v>10</v>
      </c>
      <c r="J1246" s="27">
        <v>21.980681966590701</v>
      </c>
      <c r="K1246" s="27" t="str">
        <f>IF(OR(LEFT(G1246,3)="SRM", LEFT(G1246,3)="IRM", LEFT(G1246,3)="CRM"),"", IF((J1246*100/H1246)&gt;5,"x",""))</f>
        <v/>
      </c>
      <c r="L1246" s="26">
        <f>2*J1246</f>
        <v>43.961363933181403</v>
      </c>
      <c r="M1246" s="20"/>
      <c r="N1246" s="20"/>
      <c r="O1246" s="58" t="str">
        <f>IF(F1246="Repeatability","---", SQRT(L1246^2+(N1246*H1246*0.01)^2)+ABS(M1246)*0.01*H1246)</f>
        <v>---</v>
      </c>
      <c r="P1246" s="6" t="str">
        <f>IF(F1246="Repeatability","---", O1246*100/H1246)</f>
        <v>---</v>
      </c>
      <c r="Q1246" s="31" t="str">
        <f>IF(F1246="Repeatability", "n/a",IF(E1246="MG_P_KG",6,IF(E1246="G_P_100G",2,"n/a")))</f>
        <v>n/a</v>
      </c>
      <c r="R1246" s="34" t="str">
        <f>IF(Q1246="n/a","-",2*(H1246*2^(1-0.5*LOG(H1246/(10^Q1246))))/100)</f>
        <v>-</v>
      </c>
      <c r="S1246" s="3">
        <f>IF(F1246="Intermed. Precision","---",IF(LOG(J1246/2)&lt;0,10^(TRUNC(LOG(J1246/2))-1), 10^(TRUNC(LOG(J1246/2)))))</f>
        <v>10</v>
      </c>
      <c r="T1246" s="4">
        <f>2*SQRT(2)*J1246</f>
        <v>62.170757094724571</v>
      </c>
      <c r="U1246" s="22">
        <f>IF(F1246="Repeatability",10*J1246,"---")</f>
        <v>219.80681966590703</v>
      </c>
      <c r="V1246" s="22" t="str">
        <f>IF(AND(U1246&gt;H1246,U1246&lt;&gt;"---"),"x","")</f>
        <v/>
      </c>
      <c r="W1246" s="52">
        <v>42101</v>
      </c>
    </row>
    <row r="1247" spans="1:23" ht="25.5" hidden="1" customHeight="1">
      <c r="A1247" s="65" t="s">
        <v>79</v>
      </c>
      <c r="B1247" s="8" t="s">
        <v>207</v>
      </c>
      <c r="C1247" s="61"/>
      <c r="D1247" s="10" t="s">
        <v>115</v>
      </c>
      <c r="E1247" s="3" t="s">
        <v>30</v>
      </c>
      <c r="F1247" s="42" t="s">
        <v>24</v>
      </c>
      <c r="G1247" s="22" t="s">
        <v>25</v>
      </c>
      <c r="H1247" s="37">
        <v>1219.7251000000001</v>
      </c>
      <c r="I1247" s="3">
        <v>10</v>
      </c>
      <c r="J1247" s="27">
        <v>6.4235430021134698</v>
      </c>
      <c r="K1247" s="27" t="str">
        <f>IF(OR(LEFT(G1247,3)="SRM", LEFT(G1247,3)="IRM", LEFT(G1247,3)="CRM"),"", IF((J1247*100/H1247)&gt;5,"x",""))</f>
        <v/>
      </c>
      <c r="L1247" s="26">
        <f>2*J1247</f>
        <v>12.84708600422694</v>
      </c>
      <c r="M1247" s="20"/>
      <c r="N1247" s="20"/>
      <c r="O1247" s="58" t="str">
        <f>IF(F1247="Repeatability","---", SQRT(L1247^2+(N1247*H1247*0.01)^2)+ABS(M1247)*0.01*H1247)</f>
        <v>---</v>
      </c>
      <c r="P1247" s="6" t="str">
        <f>IF(F1247="Repeatability","---", O1247*100/H1247)</f>
        <v>---</v>
      </c>
      <c r="Q1247" s="31" t="str">
        <f>IF(F1247="Repeatability", "n/a",IF(E1247="MG_P_KG",6,IF(E1247="G_P_100G",2,"n/a")))</f>
        <v>n/a</v>
      </c>
      <c r="R1247" s="34" t="str">
        <f>IF(Q1247="n/a","-",2*(H1247*2^(1-0.5*LOG(H1247/(10^Q1247))))/100)</f>
        <v>-</v>
      </c>
      <c r="S1247" s="3">
        <f>IF(F1247="Intermed. Precision","---",IF(LOG(J1247/2)&lt;0,10^(TRUNC(LOG(J1247/2))-1), 10^(TRUNC(LOG(J1247/2)))))</f>
        <v>1</v>
      </c>
      <c r="T1247" s="4">
        <f>2*SQRT(2)*J1247</f>
        <v>18.168523264151315</v>
      </c>
      <c r="U1247" s="22">
        <f>IF(F1247="Repeatability",10*J1247,"---")</f>
        <v>64.235430021134704</v>
      </c>
      <c r="V1247" s="22" t="str">
        <f>IF(AND(U1247&gt;H1247,U1247&lt;&gt;"---"),"x","")</f>
        <v/>
      </c>
      <c r="W1247" s="52">
        <v>42101</v>
      </c>
    </row>
    <row r="1248" spans="1:23" ht="25.5" hidden="1" customHeight="1">
      <c r="A1248" s="65" t="s">
        <v>120</v>
      </c>
      <c r="B1248" s="8" t="s">
        <v>207</v>
      </c>
      <c r="C1248" s="61"/>
      <c r="D1248" s="10" t="s">
        <v>115</v>
      </c>
      <c r="E1248" s="3" t="s">
        <v>30</v>
      </c>
      <c r="F1248" s="42" t="s">
        <v>24</v>
      </c>
      <c r="G1248" s="22" t="s">
        <v>25</v>
      </c>
      <c r="H1248" s="37">
        <v>6194.9116999999997</v>
      </c>
      <c r="I1248" s="3">
        <v>10</v>
      </c>
      <c r="J1248" s="27">
        <v>43.234338669627</v>
      </c>
      <c r="K1248" s="27" t="str">
        <f>IF(OR(LEFT(G1248,3)="SRM", LEFT(G1248,3)="IRM", LEFT(G1248,3)="CRM"),"", IF((J1248*100/H1248)&gt;5,"x",""))</f>
        <v/>
      </c>
      <c r="L1248" s="26">
        <f>2*J1248</f>
        <v>86.468677339254</v>
      </c>
      <c r="M1248" s="20"/>
      <c r="N1248" s="20"/>
      <c r="O1248" s="58" t="str">
        <f>IF(F1248="Repeatability","---", SQRT(L1248^2+(N1248*H1248*0.01)^2)+ABS(M1248)*0.01*H1248)</f>
        <v>---</v>
      </c>
      <c r="P1248" s="6" t="str">
        <f>IF(F1248="Repeatability","---", O1248*100/H1248)</f>
        <v>---</v>
      </c>
      <c r="Q1248" s="31" t="str">
        <f>IF(F1248="Repeatability", "n/a",IF(E1248="MG_P_KG",6,IF(E1248="G_P_100G",2,"n/a")))</f>
        <v>n/a</v>
      </c>
      <c r="R1248" s="34" t="str">
        <f>IF(Q1248="n/a","-",2*(H1248*2^(1-0.5*LOG(H1248/(10^Q1248))))/100)</f>
        <v>-</v>
      </c>
      <c r="S1248" s="3">
        <f>IF(F1248="Intermed. Precision","---",IF(LOG(J1248/2)&lt;0,10^(TRUNC(LOG(J1248/2))-1), 10^(TRUNC(LOG(J1248/2)))))</f>
        <v>10</v>
      </c>
      <c r="T1248" s="4">
        <f>2*SQRT(2)*J1248</f>
        <v>122.28517621363612</v>
      </c>
      <c r="U1248" s="22">
        <f>IF(F1248="Repeatability",10*J1248,"---")</f>
        <v>432.34338669626999</v>
      </c>
      <c r="V1248" s="22" t="str">
        <f>IF(AND(U1248&gt;H1248,U1248&lt;&gt;"---"),"x","")</f>
        <v/>
      </c>
      <c r="W1248" s="52">
        <v>42101</v>
      </c>
    </row>
    <row r="1249" spans="1:23" ht="25.5" hidden="1" customHeight="1">
      <c r="A1249" s="65" t="s">
        <v>70</v>
      </c>
      <c r="B1249" s="8" t="s">
        <v>207</v>
      </c>
      <c r="C1249" s="61"/>
      <c r="D1249" s="10" t="s">
        <v>115</v>
      </c>
      <c r="E1249" s="3" t="s">
        <v>30</v>
      </c>
      <c r="F1249" s="42" t="s">
        <v>24</v>
      </c>
      <c r="G1249" s="22" t="s">
        <v>25</v>
      </c>
      <c r="H1249" s="37">
        <v>319.35622222222202</v>
      </c>
      <c r="I1249" s="3">
        <v>9</v>
      </c>
      <c r="J1249" s="27">
        <v>10.8653280719503</v>
      </c>
      <c r="K1249" s="27" t="str">
        <f>IF(OR(LEFT(G1249,3)="SRM", LEFT(G1249,3)="IRM", LEFT(G1249,3)="CRM"),"", IF((J1249*100/H1249)&gt;5,"x",""))</f>
        <v/>
      </c>
      <c r="L1249" s="26">
        <f>2*J1249</f>
        <v>21.7306561439006</v>
      </c>
      <c r="M1249" s="20"/>
      <c r="N1249" s="20"/>
      <c r="O1249" s="58" t="str">
        <f>IF(F1249="Repeatability","---", SQRT(L1249^2+(N1249*H1249*0.01)^2)+ABS(M1249)*0.01*H1249)</f>
        <v>---</v>
      </c>
      <c r="P1249" s="6" t="str">
        <f>IF(F1249="Repeatability","---", O1249*100/H1249)</f>
        <v>---</v>
      </c>
      <c r="Q1249" s="31" t="str">
        <f>IF(F1249="Repeatability", "n/a",IF(E1249="MG_P_KG",6,IF(E1249="G_P_100G",2,"n/a")))</f>
        <v>n/a</v>
      </c>
      <c r="R1249" s="34" t="str">
        <f>IF(Q1249="n/a","-",2*(H1249*2^(1-0.5*LOG(H1249/(10^Q1249))))/100)</f>
        <v>-</v>
      </c>
      <c r="S1249" s="3">
        <f>IF(F1249="Intermed. Precision","---",IF(LOG(J1249/2)&lt;0,10^(TRUNC(LOG(J1249/2))-1), 10^(TRUNC(LOG(J1249/2)))))</f>
        <v>1</v>
      </c>
      <c r="T1249" s="4">
        <f>2*SQRT(2)*J1249</f>
        <v>30.731788637970453</v>
      </c>
      <c r="U1249" s="22">
        <f>IF(F1249="Repeatability",10*J1249,"---")</f>
        <v>108.653280719503</v>
      </c>
      <c r="V1249" s="22" t="str">
        <f>IF(AND(U1249&gt;H1249,U1249&lt;&gt;"---"),"x","")</f>
        <v/>
      </c>
      <c r="W1249" s="52">
        <v>42101</v>
      </c>
    </row>
    <row r="1250" spans="1:23" ht="25.5" customHeight="1">
      <c r="A1250" s="65" t="s">
        <v>117</v>
      </c>
      <c r="B1250" s="8" t="s">
        <v>207</v>
      </c>
      <c r="C1250" s="61"/>
      <c r="D1250" s="10" t="s">
        <v>115</v>
      </c>
      <c r="E1250" s="3" t="s">
        <v>30</v>
      </c>
      <c r="F1250" s="42" t="s">
        <v>23</v>
      </c>
      <c r="G1250" s="22" t="s">
        <v>4</v>
      </c>
      <c r="H1250" s="37">
        <v>6543.0388888888901</v>
      </c>
      <c r="I1250" s="3">
        <v>9</v>
      </c>
      <c r="J1250" s="27">
        <v>172.62873806396101</v>
      </c>
      <c r="K1250" s="27" t="str">
        <f>IF(OR(LEFT(G1250,3)="SRM", LEFT(G1250,3)="IRM", LEFT(G1250,3)="CRM"),"", IF((J1250*100/H1250)&gt;5,"x",""))</f>
        <v/>
      </c>
      <c r="L1250" s="26">
        <f>2*J1250</f>
        <v>345.25747612792202</v>
      </c>
      <c r="M1250" s="20"/>
      <c r="N1250" s="20"/>
      <c r="O1250" s="58">
        <f>IF(F1250="Repeatability","---", SQRT(L1250^2+(N1250*H1250*0.01)^2)+ABS(M1250)*0.01*H1250)</f>
        <v>345.25747612792202</v>
      </c>
      <c r="P1250" s="6">
        <f>IF(F1250="Repeatability","---", O1250*100/H1250)</f>
        <v>5.2767144134543278</v>
      </c>
      <c r="Q1250" s="31">
        <f>IF(F1250="Repeatability", "n/a",IF(E1250="MG_P_KG",6,IF(E1250="G_P_100G",2,"n/a")))</f>
        <v>6</v>
      </c>
      <c r="R1250" s="34">
        <f>IF(Q1250="n/a","-",2*(H1250*2^(1-0.5*LOG(H1250/(10^Q1250))))/100)</f>
        <v>557.95276802320927</v>
      </c>
      <c r="S1250" s="3">
        <f>IF(F1250="Intermed. Precision","---",IF(LOG(J1250/2)&lt;0,10^(TRUNC(LOG(J1250/2))-1), 10^(TRUNC(LOG(J1250/2)))))</f>
        <v>10</v>
      </c>
      <c r="T1250" s="4">
        <f>2*SQRT(2)*J1250</f>
        <v>488.26780525081244</v>
      </c>
      <c r="U1250" s="22" t="str">
        <f>IF(F1250="Repeatability",10*J1250,"---")</f>
        <v>---</v>
      </c>
      <c r="V1250" s="22" t="str">
        <f>IF(AND(U1250&gt;H1250,U1250&lt;&gt;"---"),"x","")</f>
        <v/>
      </c>
      <c r="W1250" s="52">
        <v>42101</v>
      </c>
    </row>
    <row r="1251" spans="1:23" ht="25.5" hidden="1" customHeight="1">
      <c r="A1251" s="65" t="s">
        <v>123</v>
      </c>
      <c r="B1251" s="8" t="s">
        <v>207</v>
      </c>
      <c r="C1251" s="61"/>
      <c r="D1251" s="10" t="s">
        <v>115</v>
      </c>
      <c r="E1251" s="3" t="s">
        <v>30</v>
      </c>
      <c r="F1251" s="42" t="s">
        <v>24</v>
      </c>
      <c r="G1251" s="22" t="s">
        <v>25</v>
      </c>
      <c r="H1251" s="37">
        <v>566.588674444444</v>
      </c>
      <c r="I1251" s="3">
        <v>9</v>
      </c>
      <c r="J1251" s="27">
        <v>7.7349061531295904</v>
      </c>
      <c r="K1251" s="27" t="str">
        <f>IF(OR(LEFT(G1251,3)="SRM", LEFT(G1251,3)="IRM", LEFT(G1251,3)="CRM"),"", IF((J1251*100/H1251)&gt;5,"x",""))</f>
        <v/>
      </c>
      <c r="L1251" s="26">
        <f>2*J1251</f>
        <v>15.469812306259181</v>
      </c>
      <c r="M1251" s="20"/>
      <c r="N1251" s="20"/>
      <c r="O1251" s="58" t="str">
        <f>IF(F1251="Repeatability","---", SQRT(L1251^2+(N1251*H1251*0.01)^2)+ABS(M1251)*0.01*H1251)</f>
        <v>---</v>
      </c>
      <c r="P1251" s="6" t="str">
        <f>IF(F1251="Repeatability","---", O1251*100/H1251)</f>
        <v>---</v>
      </c>
      <c r="Q1251" s="31" t="str">
        <f>IF(F1251="Repeatability", "n/a",IF(E1251="MG_P_KG",6,IF(E1251="G_P_100G",2,"n/a")))</f>
        <v>n/a</v>
      </c>
      <c r="R1251" s="34" t="str">
        <f>IF(Q1251="n/a","-",2*(H1251*2^(1-0.5*LOG(H1251/(10^Q1251))))/100)</f>
        <v>-</v>
      </c>
      <c r="S1251" s="3">
        <f>IF(F1251="Intermed. Precision","---",IF(LOG(J1251/2)&lt;0,10^(TRUNC(LOG(J1251/2))-1), 10^(TRUNC(LOG(J1251/2)))))</f>
        <v>1</v>
      </c>
      <c r="T1251" s="4">
        <f>2*SQRT(2)*J1251</f>
        <v>21.877618370877943</v>
      </c>
      <c r="U1251" s="22">
        <f>IF(F1251="Repeatability",10*J1251,"---")</f>
        <v>77.349061531295902</v>
      </c>
      <c r="V1251" s="22" t="str">
        <f>IF(AND(U1251&gt;H1251,U1251&lt;&gt;"---"),"x","")</f>
        <v/>
      </c>
      <c r="W1251" s="52">
        <v>42101</v>
      </c>
    </row>
    <row r="1252" spans="1:23" ht="25.5" hidden="1" customHeight="1">
      <c r="A1252" s="65" t="s">
        <v>200</v>
      </c>
      <c r="B1252" s="8" t="s">
        <v>207</v>
      </c>
      <c r="C1252" s="61"/>
      <c r="D1252" s="10" t="s">
        <v>115</v>
      </c>
      <c r="E1252" s="3" t="s">
        <v>30</v>
      </c>
      <c r="F1252" s="42" t="s">
        <v>24</v>
      </c>
      <c r="G1252" s="22" t="s">
        <v>25</v>
      </c>
      <c r="H1252" s="37">
        <v>877.45671249999998</v>
      </c>
      <c r="I1252" s="3">
        <v>8</v>
      </c>
      <c r="J1252" s="27">
        <v>10.2777802016961</v>
      </c>
      <c r="K1252" s="27" t="str">
        <f>IF(OR(LEFT(G1252,3)="SRM", LEFT(G1252,3)="IRM", LEFT(G1252,3)="CRM"),"", IF((J1252*100/H1252)&gt;5,"x",""))</f>
        <v/>
      </c>
      <c r="L1252" s="26">
        <f>2*J1252</f>
        <v>20.555560403392199</v>
      </c>
      <c r="M1252" s="20"/>
      <c r="N1252" s="20"/>
      <c r="O1252" s="58" t="str">
        <f>IF(F1252="Repeatability","---", SQRT(L1252^2+(N1252*H1252*0.01)^2)+ABS(M1252)*0.01*H1252)</f>
        <v>---</v>
      </c>
      <c r="P1252" s="6" t="str">
        <f>IF(F1252="Repeatability","---", O1252*100/H1252)</f>
        <v>---</v>
      </c>
      <c r="Q1252" s="31" t="str">
        <f>IF(F1252="Repeatability", "n/a",IF(E1252="MG_P_KG",6,IF(E1252="G_P_100G",2,"n/a")))</f>
        <v>n/a</v>
      </c>
      <c r="R1252" s="34" t="str">
        <f>IF(Q1252="n/a","-",2*(H1252*2^(1-0.5*LOG(H1252/(10^Q1252))))/100)</f>
        <v>-</v>
      </c>
      <c r="S1252" s="3">
        <f>IF(F1252="Intermed. Precision","---",IF(LOG(J1252/2)&lt;0,10^(TRUNC(LOG(J1252/2))-1), 10^(TRUNC(LOG(J1252/2)))))</f>
        <v>1</v>
      </c>
      <c r="T1252" s="4">
        <f>2*SQRT(2)*J1252</f>
        <v>29.069952304656621</v>
      </c>
      <c r="U1252" s="22">
        <f>IF(F1252="Repeatability",10*J1252,"---")</f>
        <v>102.777802016961</v>
      </c>
      <c r="V1252" s="22" t="str">
        <f>IF(AND(U1252&gt;H1252,U1252&lt;&gt;"---"),"x","")</f>
        <v/>
      </c>
      <c r="W1252" s="52">
        <v>42101</v>
      </c>
    </row>
    <row r="1253" spans="1:23" ht="25.5" customHeight="1">
      <c r="A1253" s="65" t="s">
        <v>103</v>
      </c>
      <c r="B1253" s="8" t="s">
        <v>207</v>
      </c>
      <c r="C1253" s="61"/>
      <c r="D1253" s="10" t="s">
        <v>115</v>
      </c>
      <c r="E1253" s="3" t="s">
        <v>30</v>
      </c>
      <c r="F1253" s="42" t="s">
        <v>23</v>
      </c>
      <c r="G1253" s="22" t="s">
        <v>4</v>
      </c>
      <c r="H1253" s="37">
        <v>1659.16625</v>
      </c>
      <c r="I1253" s="3">
        <v>8</v>
      </c>
      <c r="J1253" s="27">
        <v>21.540193824568998</v>
      </c>
      <c r="K1253" s="27" t="str">
        <f>IF(OR(LEFT(G1253,3)="SRM", LEFT(G1253,3)="IRM", LEFT(G1253,3)="CRM"),"", IF((J1253*100/H1253)&gt;5,"x",""))</f>
        <v/>
      </c>
      <c r="L1253" s="26">
        <f>2*J1253</f>
        <v>43.080387649137997</v>
      </c>
      <c r="M1253" s="20"/>
      <c r="N1253" s="20"/>
      <c r="O1253" s="58">
        <f>IF(F1253="Repeatability","---", SQRT(L1253^2+(N1253*H1253*0.01)^2)+ABS(M1253)*0.01*H1253)</f>
        <v>43.080387649137997</v>
      </c>
      <c r="P1253" s="6">
        <f>IF(F1253="Repeatability","---", O1253*100/H1253)</f>
        <v>2.596508194952615</v>
      </c>
      <c r="Q1253" s="31">
        <f>IF(F1253="Repeatability", "n/a",IF(E1253="MG_P_KG",6,IF(E1253="G_P_100G",2,"n/a")))</f>
        <v>6</v>
      </c>
      <c r="R1253" s="34">
        <f>IF(Q1253="n/a","-",2*(H1253*2^(1-0.5*LOG(H1253/(10^Q1253))))/100)</f>
        <v>173.93947750892141</v>
      </c>
      <c r="S1253" s="3">
        <f>IF(F1253="Intermed. Precision","---",IF(LOG(J1253/2)&lt;0,10^(TRUNC(LOG(J1253/2))-1), 10^(TRUNC(LOG(J1253/2)))))</f>
        <v>10</v>
      </c>
      <c r="T1253" s="4">
        <f>2*SQRT(2)*J1253</f>
        <v>60.924868485701339</v>
      </c>
      <c r="U1253" s="22" t="str">
        <f>IF(F1253="Repeatability",10*J1253,"---")</f>
        <v>---</v>
      </c>
      <c r="V1253" s="22" t="str">
        <f>IF(AND(U1253&gt;H1253,U1253&lt;&gt;"---"),"x","")</f>
        <v/>
      </c>
      <c r="W1253" s="52">
        <v>42101</v>
      </c>
    </row>
    <row r="1254" spans="1:23" ht="25.5" customHeight="1">
      <c r="A1254" s="65" t="s">
        <v>68</v>
      </c>
      <c r="B1254" s="8" t="s">
        <v>207</v>
      </c>
      <c r="C1254" s="61"/>
      <c r="D1254" s="10" t="s">
        <v>115</v>
      </c>
      <c r="E1254" s="3" t="s">
        <v>30</v>
      </c>
      <c r="F1254" s="42" t="s">
        <v>23</v>
      </c>
      <c r="G1254" s="22" t="s">
        <v>4</v>
      </c>
      <c r="H1254" s="37">
        <v>8447.2303499999998</v>
      </c>
      <c r="I1254" s="3">
        <v>8</v>
      </c>
      <c r="J1254" s="27">
        <v>434.75495895951798</v>
      </c>
      <c r="K1254" s="27" t="str">
        <f>IF(OR(LEFT(G1254,3)="SRM", LEFT(G1254,3)="IRM", LEFT(G1254,3)="CRM"),"", IF((J1254*100/H1254)&gt;5,"x",""))</f>
        <v>x</v>
      </c>
      <c r="L1254" s="26">
        <f>2*J1254</f>
        <v>869.50991791903596</v>
      </c>
      <c r="M1254" s="20">
        <v>6.84</v>
      </c>
      <c r="N1254" s="20">
        <v>6.93</v>
      </c>
      <c r="O1254" s="58">
        <f>IF(F1254="Repeatability","---", SQRT(L1254^2+(N1254*H1254*0.01)^2)+ABS(M1254)*0.01*H1254)</f>
        <v>1625.994990135277</v>
      </c>
      <c r="P1254" s="6">
        <f>IF(F1254="Repeatability","---", O1254*100/H1254)</f>
        <v>19.248853443842421</v>
      </c>
      <c r="Q1254" s="31">
        <f>IF(F1254="Repeatability", "n/a",IF(E1254="MG_P_KG",6,IF(E1254="G_P_100G",2,"n/a")))</f>
        <v>6</v>
      </c>
      <c r="R1254" s="34">
        <f>IF(Q1254="n/a","-",2*(H1254*2^(1-0.5*LOG(H1254/(10^Q1254))))/100)</f>
        <v>693.16227049658119</v>
      </c>
      <c r="S1254" s="3">
        <f>IF(F1254="Intermed. Precision","---",IF(LOG(J1254/2)&lt;0,10^(TRUNC(LOG(J1254/2))-1), 10^(TRUNC(LOG(J1254/2)))))</f>
        <v>100</v>
      </c>
      <c r="T1254" s="4">
        <f>2*SQRT(2)*J1254</f>
        <v>1229.6727185390173</v>
      </c>
      <c r="U1254" s="22" t="str">
        <f>IF(F1254="Repeatability",10*J1254,"---")</f>
        <v>---</v>
      </c>
      <c r="V1254" s="22" t="str">
        <f>IF(AND(U1254&gt;H1254,U1254&lt;&gt;"---"),"x","")</f>
        <v/>
      </c>
      <c r="W1254" s="52">
        <v>42101</v>
      </c>
    </row>
    <row r="1255" spans="1:23" ht="25.5" hidden="1" customHeight="1">
      <c r="A1255" s="65" t="s">
        <v>203</v>
      </c>
      <c r="B1255" s="8" t="s">
        <v>207</v>
      </c>
      <c r="C1255" s="61"/>
      <c r="D1255" s="10" t="s">
        <v>115</v>
      </c>
      <c r="E1255" s="3" t="s">
        <v>30</v>
      </c>
      <c r="F1255" s="42" t="s">
        <v>24</v>
      </c>
      <c r="G1255" s="22" t="s">
        <v>25</v>
      </c>
      <c r="H1255" s="37">
        <v>1438.6535714285701</v>
      </c>
      <c r="I1255" s="3">
        <v>7</v>
      </c>
      <c r="J1255" s="27">
        <v>16.3093226210393</v>
      </c>
      <c r="K1255" s="27" t="str">
        <f>IF(OR(LEFT(G1255,3)="SRM", LEFT(G1255,3)="IRM", LEFT(G1255,3)="CRM"),"", IF((J1255*100/H1255)&gt;5,"x",""))</f>
        <v/>
      </c>
      <c r="L1255" s="26">
        <f>2*J1255</f>
        <v>32.6186452420786</v>
      </c>
      <c r="M1255" s="20"/>
      <c r="N1255" s="20"/>
      <c r="O1255" s="58" t="str">
        <f>IF(F1255="Repeatability","---", SQRT(L1255^2+(N1255*H1255*0.01)^2)+ABS(M1255)*0.01*H1255)</f>
        <v>---</v>
      </c>
      <c r="P1255" s="6" t="str">
        <f>IF(F1255="Repeatability","---", O1255*100/H1255)</f>
        <v>---</v>
      </c>
      <c r="Q1255" s="31" t="str">
        <f>IF(F1255="Repeatability", "n/a",IF(E1255="MG_P_KG",6,IF(E1255="G_P_100G",2,"n/a")))</f>
        <v>n/a</v>
      </c>
      <c r="R1255" s="34" t="str">
        <f>IF(Q1255="n/a","-",2*(H1255*2^(1-0.5*LOG(H1255/(10^Q1255))))/100)</f>
        <v>-</v>
      </c>
      <c r="S1255" s="3">
        <f>IF(F1255="Intermed. Precision","---",IF(LOG(J1255/2)&lt;0,10^(TRUNC(LOG(J1255/2))-1), 10^(TRUNC(LOG(J1255/2)))))</f>
        <v>1</v>
      </c>
      <c r="T1255" s="4">
        <f>2*SQRT(2)*J1255</f>
        <v>46.12973048758419</v>
      </c>
      <c r="U1255" s="22">
        <f>IF(F1255="Repeatability",10*J1255,"---")</f>
        <v>163.093226210393</v>
      </c>
      <c r="V1255" s="22" t="str">
        <f>IF(AND(U1255&gt;H1255,U1255&lt;&gt;"---"),"x","")</f>
        <v/>
      </c>
      <c r="W1255" s="52">
        <v>42101</v>
      </c>
    </row>
    <row r="1256" spans="1:23" ht="25.5" hidden="1" customHeight="1">
      <c r="A1256" s="65" t="s">
        <v>99</v>
      </c>
      <c r="B1256" s="8" t="s">
        <v>207</v>
      </c>
      <c r="C1256" s="61"/>
      <c r="D1256" s="10" t="s">
        <v>115</v>
      </c>
      <c r="E1256" s="3" t="s">
        <v>30</v>
      </c>
      <c r="F1256" s="42" t="s">
        <v>24</v>
      </c>
      <c r="G1256" s="22" t="s">
        <v>25</v>
      </c>
      <c r="H1256" s="37">
        <v>12624.2128571429</v>
      </c>
      <c r="I1256" s="3">
        <v>7</v>
      </c>
      <c r="J1256" s="27">
        <v>190.719940451214</v>
      </c>
      <c r="K1256" s="27" t="str">
        <f>IF(OR(LEFT(G1256,3)="SRM", LEFT(G1256,3)="IRM", LEFT(G1256,3)="CRM"),"", IF((J1256*100/H1256)&gt;5,"x",""))</f>
        <v/>
      </c>
      <c r="L1256" s="26">
        <f>2*J1256</f>
        <v>381.439880902428</v>
      </c>
      <c r="M1256" s="20"/>
      <c r="N1256" s="20"/>
      <c r="O1256" s="58" t="str">
        <f>IF(F1256="Repeatability","---", SQRT(L1256^2+(N1256*H1256*0.01)^2)+ABS(M1256)*0.01*H1256)</f>
        <v>---</v>
      </c>
      <c r="P1256" s="6" t="str">
        <f>IF(F1256="Repeatability","---", O1256*100/H1256)</f>
        <v>---</v>
      </c>
      <c r="Q1256" s="31" t="str">
        <f>IF(F1256="Repeatability", "n/a",IF(E1256="MG_P_KG",6,IF(E1256="G_P_100G",2,"n/a")))</f>
        <v>n/a</v>
      </c>
      <c r="R1256" s="34" t="str">
        <f>IF(Q1256="n/a","-",2*(H1256*2^(1-0.5*LOG(H1256/(10^Q1256))))/100)</f>
        <v>-</v>
      </c>
      <c r="S1256" s="3">
        <f>IF(F1256="Intermed. Precision","---",IF(LOG(J1256/2)&lt;0,10^(TRUNC(LOG(J1256/2))-1), 10^(TRUNC(LOG(J1256/2)))))</f>
        <v>10</v>
      </c>
      <c r="T1256" s="4">
        <f>2*SQRT(2)*J1256</f>
        <v>539.43745280219184</v>
      </c>
      <c r="U1256" s="22">
        <f>IF(F1256="Repeatability",10*J1256,"---")</f>
        <v>1907.1994045121401</v>
      </c>
      <c r="V1256" s="22" t="str">
        <f>IF(AND(U1256&gt;H1256,U1256&lt;&gt;"---"),"x","")</f>
        <v/>
      </c>
      <c r="W1256" s="52">
        <v>42101</v>
      </c>
    </row>
    <row r="1257" spans="1:23" ht="25.5" customHeight="1">
      <c r="A1257" s="65" t="s">
        <v>100</v>
      </c>
      <c r="B1257" s="8" t="s">
        <v>207</v>
      </c>
      <c r="C1257" s="61"/>
      <c r="D1257" s="10" t="s">
        <v>115</v>
      </c>
      <c r="E1257" s="3" t="s">
        <v>30</v>
      </c>
      <c r="F1257" s="42" t="s">
        <v>23</v>
      </c>
      <c r="G1257" s="22" t="s">
        <v>4</v>
      </c>
      <c r="H1257" s="37">
        <v>1672.6842857142899</v>
      </c>
      <c r="I1257" s="3">
        <v>7</v>
      </c>
      <c r="J1257" s="27">
        <v>85.524508893232294</v>
      </c>
      <c r="K1257" s="27" t="str">
        <f>IF(OR(LEFT(G1257,3)="SRM", LEFT(G1257,3)="IRM", LEFT(G1257,3)="CRM"),"", IF((J1257*100/H1257)&gt;5,"x",""))</f>
        <v>x</v>
      </c>
      <c r="L1257" s="26">
        <f>2*J1257</f>
        <v>171.04901778646459</v>
      </c>
      <c r="M1257" s="20"/>
      <c r="N1257" s="20"/>
      <c r="O1257" s="58">
        <f>IF(F1257="Repeatability","---", SQRT(L1257^2+(N1257*H1257*0.01)^2)+ABS(M1257)*0.01*H1257)</f>
        <v>171.04901778646459</v>
      </c>
      <c r="P1257" s="6">
        <f>IF(F1257="Repeatability","---", O1257*100/H1257)</f>
        <v>10.226019294096563</v>
      </c>
      <c r="Q1257" s="31">
        <f>IF(F1257="Repeatability", "n/a",IF(E1257="MG_P_KG",6,IF(E1257="G_P_100G",2,"n/a")))</f>
        <v>6</v>
      </c>
      <c r="R1257" s="34">
        <f>IF(Q1257="n/a","-",2*(H1257*2^(1-0.5*LOG(H1257/(10^Q1257))))/100)</f>
        <v>175.14260601547514</v>
      </c>
      <c r="S1257" s="3">
        <f>IF(F1257="Intermed. Precision","---",IF(LOG(J1257/2)&lt;0,10^(TRUNC(LOG(J1257/2))-1), 10^(TRUNC(LOG(J1257/2)))))</f>
        <v>10</v>
      </c>
      <c r="T1257" s="4">
        <f>2*SQRT(2)*J1257</f>
        <v>241.899840784215</v>
      </c>
      <c r="U1257" s="22" t="str">
        <f>IF(F1257="Repeatability",10*J1257,"---")</f>
        <v>---</v>
      </c>
      <c r="V1257" s="22" t="str">
        <f>IF(AND(U1257&gt;H1257,U1257&lt;&gt;"---"),"x","")</f>
        <v/>
      </c>
      <c r="W1257" s="52">
        <v>42101</v>
      </c>
    </row>
    <row r="1258" spans="1:23" ht="25.5" hidden="1" customHeight="1">
      <c r="A1258" s="65" t="s">
        <v>77</v>
      </c>
      <c r="B1258" s="8" t="s">
        <v>207</v>
      </c>
      <c r="C1258" s="61"/>
      <c r="D1258" s="10" t="s">
        <v>115</v>
      </c>
      <c r="E1258" s="3" t="s">
        <v>30</v>
      </c>
      <c r="F1258" s="42" t="s">
        <v>24</v>
      </c>
      <c r="G1258" s="22" t="s">
        <v>25</v>
      </c>
      <c r="H1258" s="37">
        <v>7398.1172285714301</v>
      </c>
      <c r="I1258" s="3">
        <v>7</v>
      </c>
      <c r="J1258" s="27">
        <v>105.96029410465199</v>
      </c>
      <c r="K1258" s="27" t="str">
        <f>IF(OR(LEFT(G1258,3)="SRM", LEFT(G1258,3)="IRM", LEFT(G1258,3)="CRM"),"", IF((J1258*100/H1258)&gt;5,"x",""))</f>
        <v/>
      </c>
      <c r="L1258" s="26">
        <f>2*J1258</f>
        <v>211.92058820930399</v>
      </c>
      <c r="M1258" s="20"/>
      <c r="N1258" s="20"/>
      <c r="O1258" s="58" t="str">
        <f>IF(F1258="Repeatability","---", SQRT(L1258^2+(N1258*H1258*0.01)^2)+ABS(M1258)*0.01*H1258)</f>
        <v>---</v>
      </c>
      <c r="P1258" s="6" t="str">
        <f>IF(F1258="Repeatability","---", O1258*100/H1258)</f>
        <v>---</v>
      </c>
      <c r="Q1258" s="31" t="str">
        <f>IF(F1258="Repeatability", "n/a",IF(E1258="MG_P_KG",6,IF(E1258="G_P_100G",2,"n/a")))</f>
        <v>n/a</v>
      </c>
      <c r="R1258" s="34" t="str">
        <f>IF(Q1258="n/a","-",2*(H1258*2^(1-0.5*LOG(H1258/(10^Q1258))))/100)</f>
        <v>-</v>
      </c>
      <c r="S1258" s="3">
        <f>IF(F1258="Intermed. Precision","---",IF(LOG(J1258/2)&lt;0,10^(TRUNC(LOG(J1258/2))-1), 10^(TRUNC(LOG(J1258/2)))))</f>
        <v>10</v>
      </c>
      <c r="T1258" s="4">
        <f>2*SQRT(2)*J1258</f>
        <v>299.70096999168152</v>
      </c>
      <c r="U1258" s="22">
        <f>IF(F1258="Repeatability",10*J1258,"---")</f>
        <v>1059.6029410465198</v>
      </c>
      <c r="V1258" s="22" t="str">
        <f>IF(AND(U1258&gt;H1258,U1258&lt;&gt;"---"),"x","")</f>
        <v/>
      </c>
      <c r="W1258" s="52">
        <v>42101</v>
      </c>
    </row>
    <row r="1259" spans="1:23" ht="25.5" hidden="1" customHeight="1">
      <c r="A1259" s="65" t="s">
        <v>128</v>
      </c>
      <c r="B1259" s="8" t="s">
        <v>207</v>
      </c>
      <c r="C1259" s="61"/>
      <c r="D1259" s="10" t="s">
        <v>115</v>
      </c>
      <c r="E1259" s="3" t="s">
        <v>30</v>
      </c>
      <c r="F1259" s="42" t="s">
        <v>24</v>
      </c>
      <c r="G1259" s="22" t="s">
        <v>25</v>
      </c>
      <c r="H1259" s="37">
        <v>1388.6420000000001</v>
      </c>
      <c r="I1259" s="3">
        <v>7</v>
      </c>
      <c r="J1259" s="27">
        <v>35.451697923270999</v>
      </c>
      <c r="K1259" s="27" t="str">
        <f>IF(OR(LEFT(G1259,3)="SRM", LEFT(G1259,3)="IRM", LEFT(G1259,3)="CRM"),"", IF((J1259*100/H1259)&gt;5,"x",""))</f>
        <v/>
      </c>
      <c r="L1259" s="26">
        <f>2*J1259</f>
        <v>70.903395846541997</v>
      </c>
      <c r="M1259" s="20"/>
      <c r="N1259" s="20"/>
      <c r="O1259" s="58" t="str">
        <f>IF(F1259="Repeatability","---", SQRT(L1259^2+(N1259*H1259*0.01)^2)+ABS(M1259)*0.01*H1259)</f>
        <v>---</v>
      </c>
      <c r="P1259" s="6" t="str">
        <f>IF(F1259="Repeatability","---", O1259*100/H1259)</f>
        <v>---</v>
      </c>
      <c r="Q1259" s="31" t="str">
        <f>IF(F1259="Repeatability", "n/a",IF(E1259="MG_P_KG",6,IF(E1259="G_P_100G",2,"n/a")))</f>
        <v>n/a</v>
      </c>
      <c r="R1259" s="34" t="str">
        <f>IF(Q1259="n/a","-",2*(H1259*2^(1-0.5*LOG(H1259/(10^Q1259))))/100)</f>
        <v>-</v>
      </c>
      <c r="S1259" s="3">
        <f>IF(F1259="Intermed. Precision","---",IF(LOG(J1259/2)&lt;0,10^(TRUNC(LOG(J1259/2))-1), 10^(TRUNC(LOG(J1259/2)))))</f>
        <v>10</v>
      </c>
      <c r="T1259" s="4">
        <f>2*SQRT(2)*J1259</f>
        <v>100.27254402448787</v>
      </c>
      <c r="U1259" s="22">
        <f>IF(F1259="Repeatability",10*J1259,"---")</f>
        <v>354.51697923271001</v>
      </c>
      <c r="V1259" s="22" t="str">
        <f>IF(AND(U1259&gt;H1259,U1259&lt;&gt;"---"),"x","")</f>
        <v/>
      </c>
      <c r="W1259" s="52">
        <v>42101</v>
      </c>
    </row>
    <row r="1260" spans="1:23" ht="25.5" hidden="1" customHeight="1">
      <c r="A1260" s="65" t="s">
        <v>86</v>
      </c>
      <c r="B1260" s="8" t="s">
        <v>207</v>
      </c>
      <c r="C1260" s="61"/>
      <c r="D1260" s="10" t="s">
        <v>115</v>
      </c>
      <c r="E1260" s="3" t="s">
        <v>30</v>
      </c>
      <c r="F1260" s="42" t="s">
        <v>24</v>
      </c>
      <c r="G1260" s="22" t="s">
        <v>25</v>
      </c>
      <c r="H1260" s="37">
        <v>4175.6542857142904</v>
      </c>
      <c r="I1260" s="3">
        <v>7</v>
      </c>
      <c r="J1260" s="27">
        <v>24.052323618074102</v>
      </c>
      <c r="K1260" s="27" t="str">
        <f>IF(OR(LEFT(G1260,3)="SRM", LEFT(G1260,3)="IRM", LEFT(G1260,3)="CRM"),"", IF((J1260*100/H1260)&gt;5,"x",""))</f>
        <v/>
      </c>
      <c r="L1260" s="26">
        <f>2*J1260</f>
        <v>48.104647236148203</v>
      </c>
      <c r="M1260" s="20"/>
      <c r="N1260" s="20"/>
      <c r="O1260" s="58" t="str">
        <f>IF(F1260="Repeatability","---", SQRT(L1260^2+(N1260*H1260*0.01)^2)+ABS(M1260)*0.01*H1260)</f>
        <v>---</v>
      </c>
      <c r="P1260" s="6" t="str">
        <f>IF(F1260="Repeatability","---", O1260*100/H1260)</f>
        <v>---</v>
      </c>
      <c r="Q1260" s="31" t="str">
        <f>IF(F1260="Repeatability", "n/a",IF(E1260="MG_P_KG",6,IF(E1260="G_P_100G",2,"n/a")))</f>
        <v>n/a</v>
      </c>
      <c r="R1260" s="34" t="str">
        <f>IF(Q1260="n/a","-",2*(H1260*2^(1-0.5*LOG(H1260/(10^Q1260))))/100)</f>
        <v>-</v>
      </c>
      <c r="S1260" s="3">
        <f>IF(F1260="Intermed. Precision","---",IF(LOG(J1260/2)&lt;0,10^(TRUNC(LOG(J1260/2))-1), 10^(TRUNC(LOG(J1260/2)))))</f>
        <v>10</v>
      </c>
      <c r="T1260" s="4">
        <f>2*SQRT(2)*J1260</f>
        <v>68.030244534534219</v>
      </c>
      <c r="U1260" s="22">
        <f>IF(F1260="Repeatability",10*J1260,"---")</f>
        <v>240.52323618074101</v>
      </c>
      <c r="V1260" s="22" t="str">
        <f>IF(AND(U1260&gt;H1260,U1260&lt;&gt;"---"),"x","")</f>
        <v/>
      </c>
      <c r="W1260" s="52">
        <v>42101</v>
      </c>
    </row>
    <row r="1261" spans="1:23" ht="25.5" hidden="1" customHeight="1">
      <c r="A1261" s="65" t="s">
        <v>52</v>
      </c>
      <c r="B1261" s="8" t="s">
        <v>208</v>
      </c>
      <c r="C1261" s="61"/>
      <c r="D1261" s="10" t="s">
        <v>115</v>
      </c>
      <c r="E1261" s="3" t="s">
        <v>30</v>
      </c>
      <c r="F1261" s="42" t="s">
        <v>24</v>
      </c>
      <c r="G1261" s="22" t="s">
        <v>25</v>
      </c>
      <c r="H1261" s="37">
        <v>15957.3840403165</v>
      </c>
      <c r="I1261" s="3">
        <v>1422</v>
      </c>
      <c r="J1261" s="27">
        <v>606.53871231495498</v>
      </c>
      <c r="K1261" s="27" t="str">
        <f>IF(OR(LEFT(G1261,3)="SRM", LEFT(G1261,3)="IRM", LEFT(G1261,3)="CRM"),"", IF((J1261*100/H1261)&gt;5,"x",""))</f>
        <v/>
      </c>
      <c r="L1261" s="26">
        <f>2*J1261</f>
        <v>1213.07742462991</v>
      </c>
      <c r="M1261" s="20"/>
      <c r="N1261" s="20"/>
      <c r="O1261" s="58" t="str">
        <f>IF(F1261="Repeatability","---", SQRT(L1261^2+(N1261*H1261*0.01)^2)+ABS(M1261)*0.01*H1261)</f>
        <v>---</v>
      </c>
      <c r="P1261" s="6" t="str">
        <f>IF(F1261="Repeatability","---", O1261*100/H1261)</f>
        <v>---</v>
      </c>
      <c r="Q1261" s="31" t="str">
        <f>IF(F1261="Repeatability", "n/a",IF(E1261="MG_P_KG",6,IF(E1261="G_P_100G",2,"n/a")))</f>
        <v>n/a</v>
      </c>
      <c r="R1261" s="34" t="str">
        <f>IF(Q1261="n/a","-",2*(H1261*2^(1-0.5*LOG(H1261/(10^Q1261))))/100)</f>
        <v>-</v>
      </c>
      <c r="S1261" s="3">
        <f>IF(F1261="Intermed. Precision","---",IF(LOG(J1261/2)&lt;0,10^(TRUNC(LOG(J1261/2))-1), 10^(TRUNC(LOG(J1261/2)))))</f>
        <v>100</v>
      </c>
      <c r="T1261" s="4">
        <f>2*SQRT(2)*J1261</f>
        <v>1715.5505461202447</v>
      </c>
      <c r="U1261" s="22">
        <f>IF(F1261="Repeatability",10*J1261,"---")</f>
        <v>6065.3871231495496</v>
      </c>
      <c r="V1261" s="22" t="str">
        <f>IF(AND(U1261&gt;H1261,U1261&lt;&gt;"---"),"x","")</f>
        <v/>
      </c>
      <c r="W1261" s="52">
        <v>42101</v>
      </c>
    </row>
    <row r="1262" spans="1:23" ht="25.5" customHeight="1">
      <c r="A1262" s="65" t="s">
        <v>26</v>
      </c>
      <c r="B1262" s="8" t="s">
        <v>208</v>
      </c>
      <c r="C1262" s="61"/>
      <c r="D1262" s="10" t="s">
        <v>115</v>
      </c>
      <c r="E1262" s="3" t="s">
        <v>30</v>
      </c>
      <c r="F1262" s="42" t="s">
        <v>23</v>
      </c>
      <c r="G1262" s="22" t="s">
        <v>124</v>
      </c>
      <c r="H1262" s="37">
        <v>1881.50415068643</v>
      </c>
      <c r="I1262" s="3">
        <v>641</v>
      </c>
      <c r="J1262" s="27">
        <v>79.796012944099402</v>
      </c>
      <c r="K1262" s="27" t="str">
        <f>IF(OR(LEFT(G1262,3)="SRM", LEFT(G1262,3)="IRM", LEFT(G1262,3)="CRM"),"", IF((J1262*100/H1262)&gt;5,"x",""))</f>
        <v/>
      </c>
      <c r="L1262" s="26">
        <f>2*J1262</f>
        <v>159.5920258881988</v>
      </c>
      <c r="M1262" s="20">
        <v>3.25</v>
      </c>
      <c r="N1262" s="20">
        <v>3.59</v>
      </c>
      <c r="O1262" s="58">
        <f>IF(F1262="Repeatability","---", SQRT(L1262^2+(N1262*H1262*0.01)^2)+ABS(M1262)*0.01*H1262)</f>
        <v>234.44653839934051</v>
      </c>
      <c r="P1262" s="6">
        <f>IF(F1262="Repeatability","---", O1262*100/H1262)</f>
        <v>12.460591081545436</v>
      </c>
      <c r="Q1262" s="31">
        <f>IF(F1262="Repeatability", "n/a",IF(E1262="MG_P_KG",6,IF(E1262="G_P_100G",2,"n/a")))</f>
        <v>6</v>
      </c>
      <c r="R1262" s="34">
        <f>IF(Q1262="n/a","-",2*(H1262*2^(1-0.5*LOG(H1262/(10^Q1262))))/100)</f>
        <v>193.54993012740317</v>
      </c>
      <c r="S1262" s="3">
        <f>IF(F1262="Intermed. Precision","---",IF(LOG(J1262/2)&lt;0,10^(TRUNC(LOG(J1262/2))-1), 10^(TRUNC(LOG(J1262/2)))))</f>
        <v>10</v>
      </c>
      <c r="T1262" s="4">
        <f>2*SQRT(2)*J1262</f>
        <v>225.69720745768885</v>
      </c>
      <c r="U1262" s="22" t="str">
        <f>IF(F1262="Repeatability",10*J1262,"---")</f>
        <v>---</v>
      </c>
      <c r="V1262" s="22" t="str">
        <f>IF(AND(U1262&gt;H1262,U1262&lt;&gt;"---"),"x","")</f>
        <v/>
      </c>
      <c r="W1262" s="52">
        <v>42101</v>
      </c>
    </row>
    <row r="1263" spans="1:23" ht="25.5" customHeight="1">
      <c r="A1263" s="65" t="s">
        <v>26</v>
      </c>
      <c r="B1263" s="8" t="s">
        <v>208</v>
      </c>
      <c r="C1263" s="61"/>
      <c r="D1263" s="10" t="s">
        <v>115</v>
      </c>
      <c r="E1263" s="3" t="s">
        <v>30</v>
      </c>
      <c r="F1263" s="42" t="s">
        <v>23</v>
      </c>
      <c r="G1263" s="22" t="s">
        <v>126</v>
      </c>
      <c r="H1263" s="37">
        <v>1848.1637499999999</v>
      </c>
      <c r="I1263" s="3">
        <v>592</v>
      </c>
      <c r="J1263" s="27">
        <v>76.076172603705302</v>
      </c>
      <c r="K1263" s="27" t="str">
        <f>IF(OR(LEFT(G1263,3)="SRM", LEFT(G1263,3)="IRM", LEFT(G1263,3)="CRM"),"", IF((J1263*100/H1263)&gt;5,"x",""))</f>
        <v/>
      </c>
      <c r="L1263" s="26">
        <f>2*J1263</f>
        <v>152.1523452074106</v>
      </c>
      <c r="M1263" s="20">
        <v>3.25</v>
      </c>
      <c r="N1263" s="20">
        <v>3.59</v>
      </c>
      <c r="O1263" s="58">
        <f>IF(F1263="Repeatability","---", SQRT(L1263^2+(N1263*H1263*0.01)^2)+ABS(M1263)*0.01*H1263)</f>
        <v>226.05488897637377</v>
      </c>
      <c r="P1263" s="6">
        <f>IF(F1263="Repeatability","---", O1263*100/H1263)</f>
        <v>12.231323603028887</v>
      </c>
      <c r="Q1263" s="31">
        <f>IF(F1263="Repeatability", "n/a",IF(E1263="MG_P_KG",6,IF(E1263="G_P_100G",2,"n/a")))</f>
        <v>6</v>
      </c>
      <c r="R1263" s="34">
        <f>IF(Q1263="n/a","-",2*(H1263*2^(1-0.5*LOG(H1263/(10^Q1263))))/100)</f>
        <v>190.63252250770057</v>
      </c>
      <c r="S1263" s="3">
        <f>IF(F1263="Intermed. Precision","---",IF(LOG(J1263/2)&lt;0,10^(TRUNC(LOG(J1263/2))-1), 10^(TRUNC(LOG(J1263/2)))))</f>
        <v>10</v>
      </c>
      <c r="T1263" s="4">
        <f>2*SQRT(2)*J1263</f>
        <v>215.17591013919309</v>
      </c>
      <c r="U1263" s="22" t="str">
        <f>IF(F1263="Repeatability",10*J1263,"---")</f>
        <v>---</v>
      </c>
      <c r="V1263" s="22" t="str">
        <f>IF(AND(U1263&gt;H1263,U1263&lt;&gt;"---"),"x","")</f>
        <v/>
      </c>
      <c r="W1263" s="52">
        <v>42101</v>
      </c>
    </row>
    <row r="1264" spans="1:23" ht="25.5" hidden="1" customHeight="1">
      <c r="A1264" s="65" t="s">
        <v>67</v>
      </c>
      <c r="B1264" s="8" t="s">
        <v>208</v>
      </c>
      <c r="C1264" s="61"/>
      <c r="D1264" s="10" t="s">
        <v>115</v>
      </c>
      <c r="E1264" s="3" t="s">
        <v>30</v>
      </c>
      <c r="F1264" s="42" t="s">
        <v>24</v>
      </c>
      <c r="G1264" s="22" t="s">
        <v>25</v>
      </c>
      <c r="H1264" s="37">
        <v>1760.8739998143899</v>
      </c>
      <c r="I1264" s="3">
        <v>431</v>
      </c>
      <c r="J1264" s="27">
        <v>15.969908950982999</v>
      </c>
      <c r="K1264" s="27" t="str">
        <f>IF(OR(LEFT(G1264,3)="SRM", LEFT(G1264,3)="IRM", LEFT(G1264,3)="CRM"),"", IF((J1264*100/H1264)&gt;5,"x",""))</f>
        <v/>
      </c>
      <c r="L1264" s="26">
        <f>2*J1264</f>
        <v>31.939817901965998</v>
      </c>
      <c r="M1264" s="20"/>
      <c r="N1264" s="20"/>
      <c r="O1264" s="58" t="str">
        <f>IF(F1264="Repeatability","---", SQRT(L1264^2+(N1264*H1264*0.01)^2)+ABS(M1264)*0.01*H1264)</f>
        <v>---</v>
      </c>
      <c r="P1264" s="6" t="str">
        <f>IF(F1264="Repeatability","---", O1264*100/H1264)</f>
        <v>---</v>
      </c>
      <c r="Q1264" s="31" t="str">
        <f>IF(F1264="Repeatability", "n/a",IF(E1264="MG_P_KG",6,IF(E1264="G_P_100G",2,"n/a")))</f>
        <v>n/a</v>
      </c>
      <c r="R1264" s="34" t="str">
        <f>IF(Q1264="n/a","-",2*(H1264*2^(1-0.5*LOG(H1264/(10^Q1264))))/100)</f>
        <v>-</v>
      </c>
      <c r="S1264" s="3">
        <f>IF(F1264="Intermed. Precision","---",IF(LOG(J1264/2)&lt;0,10^(TRUNC(LOG(J1264/2))-1), 10^(TRUNC(LOG(J1264/2)))))</f>
        <v>1</v>
      </c>
      <c r="T1264" s="4">
        <f>2*SQRT(2)*J1264</f>
        <v>45.169723656687296</v>
      </c>
      <c r="U1264" s="22">
        <f>IF(F1264="Repeatability",10*J1264,"---")</f>
        <v>159.69908950983</v>
      </c>
      <c r="V1264" s="22" t="str">
        <f>IF(AND(U1264&gt;H1264,U1264&lt;&gt;"---"),"x","")</f>
        <v/>
      </c>
      <c r="W1264" s="52">
        <v>42101</v>
      </c>
    </row>
    <row r="1265" spans="1:23" ht="25.5" customHeight="1">
      <c r="A1265" s="65" t="s">
        <v>52</v>
      </c>
      <c r="B1265" s="8" t="s">
        <v>208</v>
      </c>
      <c r="C1265" s="61"/>
      <c r="D1265" s="10" t="s">
        <v>115</v>
      </c>
      <c r="E1265" s="3" t="s">
        <v>30</v>
      </c>
      <c r="F1265" s="42" t="s">
        <v>23</v>
      </c>
      <c r="G1265" s="22" t="s">
        <v>4</v>
      </c>
      <c r="H1265" s="37">
        <v>18015.233781176499</v>
      </c>
      <c r="I1265" s="3">
        <v>170</v>
      </c>
      <c r="J1265" s="27">
        <v>680.70239557800301</v>
      </c>
      <c r="K1265" s="27" t="str">
        <f>IF(OR(LEFT(G1265,3)="SRM", LEFT(G1265,3)="IRM", LEFT(G1265,3)="CRM"),"", IF((J1265*100/H1265)&gt;5,"x",""))</f>
        <v/>
      </c>
      <c r="L1265" s="26">
        <f>2*J1265</f>
        <v>1361.404791156006</v>
      </c>
      <c r="M1265" s="20">
        <v>3.25</v>
      </c>
      <c r="N1265" s="20">
        <v>3.59</v>
      </c>
      <c r="O1265" s="58">
        <f>IF(F1265="Repeatability","---", SQRT(L1265^2+(N1265*H1265*0.01)^2)+ABS(M1265)*0.01*H1265)</f>
        <v>2092.7125834081107</v>
      </c>
      <c r="P1265" s="6">
        <f>IF(F1265="Repeatability","---", O1265*100/H1265)</f>
        <v>11.616349856057457</v>
      </c>
      <c r="Q1265" s="31">
        <f>IF(F1265="Repeatability", "n/a",IF(E1265="MG_P_KG",6,IF(E1265="G_P_100G",2,"n/a")))</f>
        <v>6</v>
      </c>
      <c r="R1265" s="34">
        <f>IF(Q1265="n/a","-",2*(H1265*2^(1-0.5*LOG(H1265/(10^Q1265))))/100)</f>
        <v>1319.0226399738231</v>
      </c>
      <c r="S1265" s="3">
        <f>IF(F1265="Intermed. Precision","---",IF(LOG(J1265/2)&lt;0,10^(TRUNC(LOG(J1265/2))-1), 10^(TRUNC(LOG(J1265/2)))))</f>
        <v>100</v>
      </c>
      <c r="T1265" s="4">
        <f>2*SQRT(2)*J1265</f>
        <v>1925.3171195325349</v>
      </c>
      <c r="U1265" s="22" t="str">
        <f>IF(F1265="Repeatability",10*J1265,"---")</f>
        <v>---</v>
      </c>
      <c r="V1265" s="22" t="str">
        <f>IF(AND(U1265&gt;H1265,U1265&lt;&gt;"---"),"x","")</f>
        <v/>
      </c>
      <c r="W1265" s="52">
        <v>42101</v>
      </c>
    </row>
    <row r="1266" spans="1:23" ht="25.5" hidden="1" customHeight="1">
      <c r="A1266" s="65" t="s">
        <v>82</v>
      </c>
      <c r="B1266" s="8" t="s">
        <v>208</v>
      </c>
      <c r="C1266" s="61"/>
      <c r="D1266" s="10" t="s">
        <v>115</v>
      </c>
      <c r="E1266" s="3" t="s">
        <v>30</v>
      </c>
      <c r="F1266" s="42" t="s">
        <v>24</v>
      </c>
      <c r="G1266" s="22" t="s">
        <v>25</v>
      </c>
      <c r="H1266" s="37">
        <v>5591.4041935483901</v>
      </c>
      <c r="I1266" s="3">
        <v>155</v>
      </c>
      <c r="J1266" s="27">
        <v>133.86235929900801</v>
      </c>
      <c r="K1266" s="27" t="str">
        <f>IF(OR(LEFT(G1266,3)="SRM", LEFT(G1266,3)="IRM", LEFT(G1266,3)="CRM"),"", IF((J1266*100/H1266)&gt;5,"x",""))</f>
        <v/>
      </c>
      <c r="L1266" s="26">
        <f>2*J1266</f>
        <v>267.72471859801601</v>
      </c>
      <c r="M1266" s="20"/>
      <c r="N1266" s="20"/>
      <c r="O1266" s="58" t="str">
        <f>IF(F1266="Repeatability","---", SQRT(L1266^2+(N1266*H1266*0.01)^2)+ABS(M1266)*0.01*H1266)</f>
        <v>---</v>
      </c>
      <c r="P1266" s="6" t="str">
        <f>IF(F1266="Repeatability","---", O1266*100/H1266)</f>
        <v>---</v>
      </c>
      <c r="Q1266" s="31" t="str">
        <f>IF(F1266="Repeatability", "n/a",IF(E1266="MG_P_KG",6,IF(E1266="G_P_100G",2,"n/a")))</f>
        <v>n/a</v>
      </c>
      <c r="R1266" s="34" t="str">
        <f>IF(Q1266="n/a","-",2*(H1266*2^(1-0.5*LOG(H1266/(10^Q1266))))/100)</f>
        <v>-</v>
      </c>
      <c r="S1266" s="3">
        <f>IF(F1266="Intermed. Precision","---",IF(LOG(J1266/2)&lt;0,10^(TRUNC(LOG(J1266/2))-1), 10^(TRUNC(LOG(J1266/2)))))</f>
        <v>10</v>
      </c>
      <c r="T1266" s="4">
        <f>2*SQRT(2)*J1266</f>
        <v>378.61992802383469</v>
      </c>
      <c r="U1266" s="22">
        <f>IF(F1266="Repeatability",10*J1266,"---")</f>
        <v>1338.6235929900799</v>
      </c>
      <c r="V1266" s="22" t="str">
        <f>IF(AND(U1266&gt;H1266,U1266&lt;&gt;"---"),"x","")</f>
        <v/>
      </c>
      <c r="W1266" s="52">
        <v>42101</v>
      </c>
    </row>
    <row r="1267" spans="1:23" ht="25.5" hidden="1" customHeight="1">
      <c r="A1267" s="65" t="s">
        <v>81</v>
      </c>
      <c r="B1267" s="8" t="s">
        <v>208</v>
      </c>
      <c r="C1267" s="61"/>
      <c r="D1267" s="10" t="s">
        <v>115</v>
      </c>
      <c r="E1267" s="3" t="s">
        <v>30</v>
      </c>
      <c r="F1267" s="42" t="s">
        <v>24</v>
      </c>
      <c r="G1267" s="22" t="s">
        <v>25</v>
      </c>
      <c r="H1267" s="37">
        <v>854.08948620967703</v>
      </c>
      <c r="I1267" s="3">
        <v>124</v>
      </c>
      <c r="J1267" s="27">
        <v>9.2585127488842307</v>
      </c>
      <c r="K1267" s="27" t="str">
        <f>IF(OR(LEFT(G1267,3)="SRM", LEFT(G1267,3)="IRM", LEFT(G1267,3)="CRM"),"", IF((J1267*100/H1267)&gt;5,"x",""))</f>
        <v/>
      </c>
      <c r="L1267" s="26">
        <f>2*J1267</f>
        <v>18.517025497768461</v>
      </c>
      <c r="M1267" s="20"/>
      <c r="N1267" s="20"/>
      <c r="O1267" s="58" t="str">
        <f>IF(F1267="Repeatability","---", SQRT(L1267^2+(N1267*H1267*0.01)^2)+ABS(M1267)*0.01*H1267)</f>
        <v>---</v>
      </c>
      <c r="P1267" s="6" t="str">
        <f>IF(F1267="Repeatability","---", O1267*100/H1267)</f>
        <v>---</v>
      </c>
      <c r="Q1267" s="31" t="str">
        <f>IF(F1267="Repeatability", "n/a",IF(E1267="MG_P_KG",6,IF(E1267="G_P_100G",2,"n/a")))</f>
        <v>n/a</v>
      </c>
      <c r="R1267" s="34" t="str">
        <f>IF(Q1267="n/a","-",2*(H1267*2^(1-0.5*LOG(H1267/(10^Q1267))))/100)</f>
        <v>-</v>
      </c>
      <c r="S1267" s="3">
        <f>IF(F1267="Intermed. Precision","---",IF(LOG(J1267/2)&lt;0,10^(TRUNC(LOG(J1267/2))-1), 10^(TRUNC(LOG(J1267/2)))))</f>
        <v>1</v>
      </c>
      <c r="T1267" s="4">
        <f>2*SQRT(2)*J1267</f>
        <v>26.187028593752572</v>
      </c>
      <c r="U1267" s="22">
        <f>IF(F1267="Repeatability",10*J1267,"---")</f>
        <v>92.585127488842303</v>
      </c>
      <c r="V1267" s="22" t="str">
        <f>IF(AND(U1267&gt;H1267,U1267&lt;&gt;"---"),"x","")</f>
        <v/>
      </c>
      <c r="W1267" s="52">
        <v>42101</v>
      </c>
    </row>
    <row r="1268" spans="1:23" ht="25.5" customHeight="1">
      <c r="A1268" s="65" t="s">
        <v>67</v>
      </c>
      <c r="B1268" s="8" t="s">
        <v>208</v>
      </c>
      <c r="C1268" s="61"/>
      <c r="D1268" s="10" t="s">
        <v>115</v>
      </c>
      <c r="E1268" s="3" t="s">
        <v>30</v>
      </c>
      <c r="F1268" s="42" t="s">
        <v>23</v>
      </c>
      <c r="G1268" s="22" t="s">
        <v>4</v>
      </c>
      <c r="H1268" s="37">
        <v>1951.0467294545499</v>
      </c>
      <c r="I1268" s="3">
        <v>110</v>
      </c>
      <c r="J1268" s="27">
        <v>84.029800006760695</v>
      </c>
      <c r="K1268" s="27" t="str">
        <f>IF(OR(LEFT(G1268,3)="SRM", LEFT(G1268,3)="IRM", LEFT(G1268,3)="CRM"),"", IF((J1268*100/H1268)&gt;5,"x",""))</f>
        <v/>
      </c>
      <c r="L1268" s="26">
        <f>2*J1268</f>
        <v>168.05960001352139</v>
      </c>
      <c r="M1268" s="20">
        <v>3.25</v>
      </c>
      <c r="N1268" s="20">
        <v>3.59</v>
      </c>
      <c r="O1268" s="58">
        <f>IF(F1268="Repeatability","---", SQRT(L1268^2+(N1268*H1268*0.01)^2)+ABS(M1268)*0.01*H1268)</f>
        <v>245.48041083627902</v>
      </c>
      <c r="P1268" s="6">
        <f>IF(F1268="Repeatability","---", O1268*100/H1268)</f>
        <v>12.581985204675618</v>
      </c>
      <c r="Q1268" s="31">
        <f>IF(F1268="Repeatability", "n/a",IF(E1268="MG_P_KG",6,IF(E1268="G_P_100G",2,"n/a")))</f>
        <v>6</v>
      </c>
      <c r="R1268" s="34">
        <f>IF(Q1268="n/a","-",2*(H1268*2^(1-0.5*LOG(H1268/(10^Q1268))))/100)</f>
        <v>199.61033255921407</v>
      </c>
      <c r="S1268" s="3">
        <f>IF(F1268="Intermed. Precision","---",IF(LOG(J1268/2)&lt;0,10^(TRUNC(LOG(J1268/2))-1), 10^(TRUNC(LOG(J1268/2)))))</f>
        <v>10</v>
      </c>
      <c r="T1268" s="4">
        <f>2*SQRT(2)*J1268</f>
        <v>237.67216562611955</v>
      </c>
      <c r="U1268" s="22" t="str">
        <f>IF(F1268="Repeatability",10*J1268,"---")</f>
        <v>---</v>
      </c>
      <c r="V1268" s="22" t="str">
        <f>IF(AND(U1268&gt;H1268,U1268&lt;&gt;"---"),"x","")</f>
        <v/>
      </c>
      <c r="W1268" s="52">
        <v>42101</v>
      </c>
    </row>
    <row r="1269" spans="1:23" ht="25.5" hidden="1" customHeight="1">
      <c r="A1269" s="65" t="s">
        <v>64</v>
      </c>
      <c r="B1269" s="8" t="s">
        <v>208</v>
      </c>
      <c r="C1269" s="61"/>
      <c r="D1269" s="10" t="s">
        <v>115</v>
      </c>
      <c r="E1269" s="3" t="s">
        <v>30</v>
      </c>
      <c r="F1269" s="42" t="s">
        <v>24</v>
      </c>
      <c r="G1269" s="22" t="s">
        <v>25</v>
      </c>
      <c r="H1269" s="37">
        <v>3162.99696842105</v>
      </c>
      <c r="I1269" s="3">
        <v>95</v>
      </c>
      <c r="J1269" s="27">
        <v>38.693566572289598</v>
      </c>
      <c r="K1269" s="27" t="str">
        <f>IF(OR(LEFT(G1269,3)="SRM", LEFT(G1269,3)="IRM", LEFT(G1269,3)="CRM"),"", IF((J1269*100/H1269)&gt;5,"x",""))</f>
        <v/>
      </c>
      <c r="L1269" s="26">
        <f>2*J1269</f>
        <v>77.387133144579195</v>
      </c>
      <c r="M1269" s="20"/>
      <c r="N1269" s="20"/>
      <c r="O1269" s="58" t="str">
        <f>IF(F1269="Repeatability","---", SQRT(L1269^2+(N1269*H1269*0.01)^2)+ABS(M1269)*0.01*H1269)</f>
        <v>---</v>
      </c>
      <c r="P1269" s="6" t="str">
        <f>IF(F1269="Repeatability","---", O1269*100/H1269)</f>
        <v>---</v>
      </c>
      <c r="Q1269" s="31" t="str">
        <f>IF(F1269="Repeatability", "n/a",IF(E1269="MG_P_KG",6,IF(E1269="G_P_100G",2,"n/a")))</f>
        <v>n/a</v>
      </c>
      <c r="R1269" s="34" t="str">
        <f>IF(Q1269="n/a","-",2*(H1269*2^(1-0.5*LOG(H1269/(10^Q1269))))/100)</f>
        <v>-</v>
      </c>
      <c r="S1269" s="3">
        <f>IF(F1269="Intermed. Precision","---",IF(LOG(J1269/2)&lt;0,10^(TRUNC(LOG(J1269/2))-1), 10^(TRUNC(LOG(J1269/2)))))</f>
        <v>10</v>
      </c>
      <c r="T1269" s="4">
        <f>2*SQRT(2)*J1269</f>
        <v>109.44193324623637</v>
      </c>
      <c r="U1269" s="22">
        <f>IF(F1269="Repeatability",10*J1269,"---")</f>
        <v>386.93566572289598</v>
      </c>
      <c r="V1269" s="22" t="str">
        <f>IF(AND(U1269&gt;H1269,U1269&lt;&gt;"---"),"x","")</f>
        <v/>
      </c>
      <c r="W1269" s="52">
        <v>42101</v>
      </c>
    </row>
    <row r="1270" spans="1:23" ht="25.5" hidden="1" customHeight="1">
      <c r="A1270" s="65" t="s">
        <v>122</v>
      </c>
      <c r="B1270" s="8" t="s">
        <v>208</v>
      </c>
      <c r="C1270" s="61"/>
      <c r="D1270" s="10" t="s">
        <v>115</v>
      </c>
      <c r="E1270" s="3" t="s">
        <v>30</v>
      </c>
      <c r="F1270" s="42" t="s">
        <v>24</v>
      </c>
      <c r="G1270" s="22" t="s">
        <v>25</v>
      </c>
      <c r="H1270" s="37">
        <v>1561.44980116279</v>
      </c>
      <c r="I1270" s="3">
        <v>86</v>
      </c>
      <c r="J1270" s="27">
        <v>9.4546284952379906</v>
      </c>
      <c r="K1270" s="27" t="str">
        <f>IF(OR(LEFT(G1270,3)="SRM", LEFT(G1270,3)="IRM", LEFT(G1270,3)="CRM"),"", IF((J1270*100/H1270)&gt;5,"x",""))</f>
        <v/>
      </c>
      <c r="L1270" s="26">
        <f>2*J1270</f>
        <v>18.909256990475981</v>
      </c>
      <c r="M1270" s="20"/>
      <c r="N1270" s="20"/>
      <c r="O1270" s="58" t="str">
        <f>IF(F1270="Repeatability","---", SQRT(L1270^2+(N1270*H1270*0.01)^2)+ABS(M1270)*0.01*H1270)</f>
        <v>---</v>
      </c>
      <c r="P1270" s="6" t="str">
        <f>IF(F1270="Repeatability","---", O1270*100/H1270)</f>
        <v>---</v>
      </c>
      <c r="Q1270" s="31" t="str">
        <f>IF(F1270="Repeatability", "n/a",IF(E1270="MG_P_KG",6,IF(E1270="G_P_100G",2,"n/a")))</f>
        <v>n/a</v>
      </c>
      <c r="R1270" s="34" t="str">
        <f>IF(Q1270="n/a","-",2*(H1270*2^(1-0.5*LOG(H1270/(10^Q1270))))/100)</f>
        <v>-</v>
      </c>
      <c r="S1270" s="3">
        <f>IF(F1270="Intermed. Precision","---",IF(LOG(J1270/2)&lt;0,10^(TRUNC(LOG(J1270/2))-1), 10^(TRUNC(LOG(J1270/2)))))</f>
        <v>1</v>
      </c>
      <c r="T1270" s="4">
        <f>2*SQRT(2)*J1270</f>
        <v>26.741727690329391</v>
      </c>
      <c r="U1270" s="22">
        <f>IF(F1270="Repeatability",10*J1270,"---")</f>
        <v>94.546284952379906</v>
      </c>
      <c r="V1270" s="22" t="str">
        <f>IF(AND(U1270&gt;H1270,U1270&lt;&gt;"---"),"x","")</f>
        <v/>
      </c>
      <c r="W1270" s="52">
        <v>42101</v>
      </c>
    </row>
    <row r="1271" spans="1:23" ht="25.5" hidden="1" customHeight="1">
      <c r="A1271" s="65" t="s">
        <v>119</v>
      </c>
      <c r="B1271" s="8" t="s">
        <v>208</v>
      </c>
      <c r="C1271" s="61"/>
      <c r="D1271" s="10" t="s">
        <v>115</v>
      </c>
      <c r="E1271" s="3" t="s">
        <v>30</v>
      </c>
      <c r="F1271" s="42" t="s">
        <v>24</v>
      </c>
      <c r="G1271" s="22" t="s">
        <v>25</v>
      </c>
      <c r="H1271" s="37">
        <v>4877.3991888888904</v>
      </c>
      <c r="I1271" s="3">
        <v>81</v>
      </c>
      <c r="J1271" s="27">
        <v>33.0467912737967</v>
      </c>
      <c r="K1271" s="27" t="str">
        <f>IF(OR(LEFT(G1271,3)="SRM", LEFT(G1271,3)="IRM", LEFT(G1271,3)="CRM"),"", IF((J1271*100/H1271)&gt;5,"x",""))</f>
        <v/>
      </c>
      <c r="L1271" s="26">
        <f>2*J1271</f>
        <v>66.0935825475934</v>
      </c>
      <c r="M1271" s="20"/>
      <c r="N1271" s="20"/>
      <c r="O1271" s="58" t="str">
        <f>IF(F1271="Repeatability","---", SQRT(L1271^2+(N1271*H1271*0.01)^2)+ABS(M1271)*0.01*H1271)</f>
        <v>---</v>
      </c>
      <c r="P1271" s="6" t="str">
        <f>IF(F1271="Repeatability","---", O1271*100/H1271)</f>
        <v>---</v>
      </c>
      <c r="Q1271" s="31" t="str">
        <f>IF(F1271="Repeatability", "n/a",IF(E1271="MG_P_KG",6,IF(E1271="G_P_100G",2,"n/a")))</f>
        <v>n/a</v>
      </c>
      <c r="R1271" s="34" t="str">
        <f>IF(Q1271="n/a","-",2*(H1271*2^(1-0.5*LOG(H1271/(10^Q1271))))/100)</f>
        <v>-</v>
      </c>
      <c r="S1271" s="3">
        <f>IF(F1271="Intermed. Precision","---",IF(LOG(J1271/2)&lt;0,10^(TRUNC(LOG(J1271/2))-1), 10^(TRUNC(LOG(J1271/2)))))</f>
        <v>10</v>
      </c>
      <c r="T1271" s="4">
        <f>2*SQRT(2)*J1271</f>
        <v>93.470440824632291</v>
      </c>
      <c r="U1271" s="22">
        <f>IF(F1271="Repeatability",10*J1271,"---")</f>
        <v>330.46791273796703</v>
      </c>
      <c r="V1271" s="22" t="str">
        <f>IF(AND(U1271&gt;H1271,U1271&lt;&gt;"---"),"x","")</f>
        <v/>
      </c>
      <c r="W1271" s="52">
        <v>42101</v>
      </c>
    </row>
    <row r="1272" spans="1:23" ht="25.5" customHeight="1">
      <c r="A1272" s="65" t="s">
        <v>58</v>
      </c>
      <c r="B1272" s="8" t="s">
        <v>208</v>
      </c>
      <c r="C1272" s="61"/>
      <c r="D1272" s="10" t="s">
        <v>115</v>
      </c>
      <c r="E1272" s="3" t="s">
        <v>30</v>
      </c>
      <c r="F1272" s="42" t="s">
        <v>23</v>
      </c>
      <c r="G1272" s="22" t="s">
        <v>4</v>
      </c>
      <c r="H1272" s="37">
        <v>1424.34685294118</v>
      </c>
      <c r="I1272" s="3">
        <v>68</v>
      </c>
      <c r="J1272" s="27">
        <v>69.392108363504505</v>
      </c>
      <c r="K1272" s="27" t="str">
        <f>IF(OR(LEFT(G1272,3)="SRM", LEFT(G1272,3)="IRM", LEFT(G1272,3)="CRM"),"", IF((J1272*100/H1272)&gt;5,"x",""))</f>
        <v/>
      </c>
      <c r="L1272" s="26">
        <f>2*J1272</f>
        <v>138.78421672700901</v>
      </c>
      <c r="M1272" s="20"/>
      <c r="N1272" s="20"/>
      <c r="O1272" s="58">
        <f>IF(F1272="Repeatability","---", SQRT(L1272^2+(N1272*H1272*0.01)^2)+ABS(M1272)*0.01*H1272)</f>
        <v>138.78421672700901</v>
      </c>
      <c r="P1272" s="6">
        <f>IF(F1272="Repeatability","---", O1272*100/H1272)</f>
        <v>9.7437092966807182</v>
      </c>
      <c r="Q1272" s="31">
        <f>IF(F1272="Repeatability", "n/a",IF(E1272="MG_P_KG",6,IF(E1272="G_P_100G",2,"n/a")))</f>
        <v>6</v>
      </c>
      <c r="R1272" s="34">
        <f>IF(Q1272="n/a","-",2*(H1272*2^(1-0.5*LOG(H1272/(10^Q1272))))/100)</f>
        <v>152.79152632383767</v>
      </c>
      <c r="S1272" s="3">
        <f>IF(F1272="Intermed. Precision","---",IF(LOG(J1272/2)&lt;0,10^(TRUNC(LOG(J1272/2))-1), 10^(TRUNC(LOG(J1272/2)))))</f>
        <v>10</v>
      </c>
      <c r="T1272" s="4">
        <f>2*SQRT(2)*J1272</f>
        <v>196.2705215386631</v>
      </c>
      <c r="U1272" s="22" t="str">
        <f>IF(F1272="Repeatability",10*J1272,"---")</f>
        <v>---</v>
      </c>
      <c r="V1272" s="22" t="str">
        <f>IF(AND(U1272&gt;H1272,U1272&lt;&gt;"---"),"x","")</f>
        <v/>
      </c>
      <c r="W1272" s="52">
        <v>42101</v>
      </c>
    </row>
    <row r="1273" spans="1:23" ht="25.5" hidden="1" customHeight="1">
      <c r="A1273" s="65" t="s">
        <v>71</v>
      </c>
      <c r="B1273" s="8" t="s">
        <v>208</v>
      </c>
      <c r="C1273" s="61"/>
      <c r="D1273" s="10" t="s">
        <v>115</v>
      </c>
      <c r="E1273" s="3" t="s">
        <v>30</v>
      </c>
      <c r="F1273" s="42" t="s">
        <v>24</v>
      </c>
      <c r="G1273" s="22" t="s">
        <v>25</v>
      </c>
      <c r="H1273" s="37">
        <v>7846.4090183333301</v>
      </c>
      <c r="I1273" s="3">
        <v>54</v>
      </c>
      <c r="J1273" s="27">
        <v>328.99314152389798</v>
      </c>
      <c r="K1273" s="27" t="str">
        <f>IF(OR(LEFT(G1273,3)="SRM", LEFT(G1273,3)="IRM", LEFT(G1273,3)="CRM"),"", IF((J1273*100/H1273)&gt;5,"x",""))</f>
        <v/>
      </c>
      <c r="L1273" s="26">
        <f>2*J1273</f>
        <v>657.98628304779595</v>
      </c>
      <c r="M1273" s="20"/>
      <c r="N1273" s="20"/>
      <c r="O1273" s="58" t="str">
        <f>IF(F1273="Repeatability","---", SQRT(L1273^2+(N1273*H1273*0.01)^2)+ABS(M1273)*0.01*H1273)</f>
        <v>---</v>
      </c>
      <c r="P1273" s="6" t="str">
        <f>IF(F1273="Repeatability","---", O1273*100/H1273)</f>
        <v>---</v>
      </c>
      <c r="Q1273" s="31" t="str">
        <f>IF(F1273="Repeatability", "n/a",IF(E1273="MG_P_KG",6,IF(E1273="G_P_100G",2,"n/a")))</f>
        <v>n/a</v>
      </c>
      <c r="R1273" s="34" t="str">
        <f>IF(Q1273="n/a","-",2*(H1273*2^(1-0.5*LOG(H1273/(10^Q1273))))/100)</f>
        <v>-</v>
      </c>
      <c r="S1273" s="3">
        <f>IF(F1273="Intermed. Precision","---",IF(LOG(J1273/2)&lt;0,10^(TRUNC(LOG(J1273/2))-1), 10^(TRUNC(LOG(J1273/2)))))</f>
        <v>100</v>
      </c>
      <c r="T1273" s="4">
        <f>2*SQRT(2)*J1273</f>
        <v>930.53312534165525</v>
      </c>
      <c r="U1273" s="22">
        <f>IF(F1273="Repeatability",10*J1273,"---")</f>
        <v>3289.9314152389798</v>
      </c>
      <c r="V1273" s="22" t="str">
        <f>IF(AND(U1273&gt;H1273,U1273&lt;&gt;"---"),"x","")</f>
        <v/>
      </c>
      <c r="W1273" s="52">
        <v>42101</v>
      </c>
    </row>
    <row r="1274" spans="1:23" ht="25.5" hidden="1" customHeight="1">
      <c r="A1274" s="65" t="s">
        <v>69</v>
      </c>
      <c r="B1274" s="8" t="s">
        <v>208</v>
      </c>
      <c r="C1274" s="61"/>
      <c r="D1274" s="10" t="s">
        <v>115</v>
      </c>
      <c r="E1274" s="3" t="s">
        <v>30</v>
      </c>
      <c r="F1274" s="42" t="s">
        <v>24</v>
      </c>
      <c r="G1274" s="22" t="s">
        <v>25</v>
      </c>
      <c r="H1274" s="37">
        <v>3776.4837735849101</v>
      </c>
      <c r="I1274" s="3">
        <v>53</v>
      </c>
      <c r="J1274" s="27">
        <v>49.920071557837502</v>
      </c>
      <c r="K1274" s="27" t="str">
        <f>IF(OR(LEFT(G1274,3)="SRM", LEFT(G1274,3)="IRM", LEFT(G1274,3)="CRM"),"", IF((J1274*100/H1274)&gt;5,"x",""))</f>
        <v/>
      </c>
      <c r="L1274" s="26">
        <f>2*J1274</f>
        <v>99.840143115675005</v>
      </c>
      <c r="M1274" s="20"/>
      <c r="N1274" s="20"/>
      <c r="O1274" s="58" t="str">
        <f>IF(F1274="Repeatability","---", SQRT(L1274^2+(N1274*H1274*0.01)^2)+ABS(M1274)*0.01*H1274)</f>
        <v>---</v>
      </c>
      <c r="P1274" s="6" t="str">
        <f>IF(F1274="Repeatability","---", O1274*100/H1274)</f>
        <v>---</v>
      </c>
      <c r="Q1274" s="31" t="str">
        <f>IF(F1274="Repeatability", "n/a",IF(E1274="MG_P_KG",6,IF(E1274="G_P_100G",2,"n/a")))</f>
        <v>n/a</v>
      </c>
      <c r="R1274" s="34" t="str">
        <f>IF(Q1274="n/a","-",2*(H1274*2^(1-0.5*LOG(H1274/(10^Q1274))))/100)</f>
        <v>-</v>
      </c>
      <c r="S1274" s="3">
        <f>IF(F1274="Intermed. Precision","---",IF(LOG(J1274/2)&lt;0,10^(TRUNC(LOG(J1274/2))-1), 10^(TRUNC(LOG(J1274/2)))))</f>
        <v>10</v>
      </c>
      <c r="T1274" s="4">
        <f>2*SQRT(2)*J1274</f>
        <v>141.19528446345839</v>
      </c>
      <c r="U1274" s="22">
        <f>IF(F1274="Repeatability",10*J1274,"---")</f>
        <v>499.20071557837502</v>
      </c>
      <c r="V1274" s="22" t="str">
        <f>IF(AND(U1274&gt;H1274,U1274&lt;&gt;"---"),"x","")</f>
        <v/>
      </c>
      <c r="W1274" s="52">
        <v>42101</v>
      </c>
    </row>
    <row r="1275" spans="1:23" ht="25.5" hidden="1" customHeight="1">
      <c r="A1275" s="65" t="s">
        <v>58</v>
      </c>
      <c r="B1275" s="8" t="s">
        <v>208</v>
      </c>
      <c r="C1275" s="61"/>
      <c r="D1275" s="10" t="s">
        <v>115</v>
      </c>
      <c r="E1275" s="3" t="s">
        <v>30</v>
      </c>
      <c r="F1275" s="42" t="s">
        <v>24</v>
      </c>
      <c r="G1275" s="22" t="s">
        <v>25</v>
      </c>
      <c r="H1275" s="37">
        <v>1719.7497326666701</v>
      </c>
      <c r="I1275" s="3">
        <v>45</v>
      </c>
      <c r="J1275" s="27">
        <v>22.668724758114202</v>
      </c>
      <c r="K1275" s="27" t="str">
        <f>IF(OR(LEFT(G1275,3)="SRM", LEFT(G1275,3)="IRM", LEFT(G1275,3)="CRM"),"", IF((J1275*100/H1275)&gt;5,"x",""))</f>
        <v/>
      </c>
      <c r="L1275" s="26">
        <f>2*J1275</f>
        <v>45.337449516228403</v>
      </c>
      <c r="M1275" s="20"/>
      <c r="N1275" s="20"/>
      <c r="O1275" s="58" t="str">
        <f>IF(F1275="Repeatability","---", SQRT(L1275^2+(N1275*H1275*0.01)^2)+ABS(M1275)*0.01*H1275)</f>
        <v>---</v>
      </c>
      <c r="P1275" s="6" t="str">
        <f>IF(F1275="Repeatability","---", O1275*100/H1275)</f>
        <v>---</v>
      </c>
      <c r="Q1275" s="31" t="str">
        <f>IF(F1275="Repeatability", "n/a",IF(E1275="MG_P_KG",6,IF(E1275="G_P_100G",2,"n/a")))</f>
        <v>n/a</v>
      </c>
      <c r="R1275" s="34" t="str">
        <f>IF(Q1275="n/a","-",2*(H1275*2^(1-0.5*LOG(H1275/(10^Q1275))))/100)</f>
        <v>-</v>
      </c>
      <c r="S1275" s="3">
        <f>IF(F1275="Intermed. Precision","---",IF(LOG(J1275/2)&lt;0,10^(TRUNC(LOG(J1275/2))-1), 10^(TRUNC(LOG(J1275/2)))))</f>
        <v>10</v>
      </c>
      <c r="T1275" s="4">
        <f>2*SQRT(2)*J1275</f>
        <v>64.116835989255733</v>
      </c>
      <c r="U1275" s="22">
        <f>IF(F1275="Repeatability",10*J1275,"---")</f>
        <v>226.687247581142</v>
      </c>
      <c r="V1275" s="22" t="str">
        <f>IF(AND(U1275&gt;H1275,U1275&lt;&gt;"---"),"x","")</f>
        <v/>
      </c>
      <c r="W1275" s="52">
        <v>42101</v>
      </c>
    </row>
    <row r="1276" spans="1:23" ht="25.5" hidden="1" customHeight="1">
      <c r="A1276" s="65" t="s">
        <v>104</v>
      </c>
      <c r="B1276" s="8" t="s">
        <v>208</v>
      </c>
      <c r="C1276" s="61"/>
      <c r="D1276" s="10" t="s">
        <v>115</v>
      </c>
      <c r="E1276" s="3" t="s">
        <v>30</v>
      </c>
      <c r="F1276" s="42" t="s">
        <v>24</v>
      </c>
      <c r="G1276" s="22" t="s">
        <v>25</v>
      </c>
      <c r="H1276" s="37">
        <v>2589.0841707317099</v>
      </c>
      <c r="I1276" s="3">
        <v>41</v>
      </c>
      <c r="J1276" s="27">
        <v>27.535567180267499</v>
      </c>
      <c r="K1276" s="27" t="str">
        <f>IF(OR(LEFT(G1276,3)="SRM", LEFT(G1276,3)="IRM", LEFT(G1276,3)="CRM"),"", IF((J1276*100/H1276)&gt;5,"x",""))</f>
        <v/>
      </c>
      <c r="L1276" s="26">
        <f>2*J1276</f>
        <v>55.071134360534998</v>
      </c>
      <c r="M1276" s="20"/>
      <c r="N1276" s="20"/>
      <c r="O1276" s="58" t="str">
        <f>IF(F1276="Repeatability","---", SQRT(L1276^2+(N1276*H1276*0.01)^2)+ABS(M1276)*0.01*H1276)</f>
        <v>---</v>
      </c>
      <c r="P1276" s="6" t="str">
        <f>IF(F1276="Repeatability","---", O1276*100/H1276)</f>
        <v>---</v>
      </c>
      <c r="Q1276" s="31" t="str">
        <f>IF(F1276="Repeatability", "n/a",IF(E1276="MG_P_KG",6,IF(E1276="G_P_100G",2,"n/a")))</f>
        <v>n/a</v>
      </c>
      <c r="R1276" s="34" t="str">
        <f>IF(Q1276="n/a","-",2*(H1276*2^(1-0.5*LOG(H1276/(10^Q1276))))/100)</f>
        <v>-</v>
      </c>
      <c r="S1276" s="3">
        <f>IF(F1276="Intermed. Precision","---",IF(LOG(J1276/2)&lt;0,10^(TRUNC(LOG(J1276/2))-1), 10^(TRUNC(LOG(J1276/2)))))</f>
        <v>10</v>
      </c>
      <c r="T1276" s="4">
        <f>2*SQRT(2)*J1276</f>
        <v>77.882345107939571</v>
      </c>
      <c r="U1276" s="22">
        <f>IF(F1276="Repeatability",10*J1276,"---")</f>
        <v>275.35567180267498</v>
      </c>
      <c r="V1276" s="22" t="str">
        <f>IF(AND(U1276&gt;H1276,U1276&lt;&gt;"---"),"x","")</f>
        <v/>
      </c>
      <c r="W1276" s="52">
        <v>42101</v>
      </c>
    </row>
    <row r="1277" spans="1:23" ht="25.5" customHeight="1">
      <c r="A1277" s="65" t="s">
        <v>26</v>
      </c>
      <c r="B1277" s="8" t="s">
        <v>208</v>
      </c>
      <c r="C1277" s="61"/>
      <c r="D1277" s="10" t="s">
        <v>115</v>
      </c>
      <c r="E1277" s="3" t="s">
        <v>30</v>
      </c>
      <c r="F1277" s="42" t="s">
        <v>23</v>
      </c>
      <c r="G1277" s="22" t="s">
        <v>125</v>
      </c>
      <c r="H1277" s="37">
        <v>1845.61970588235</v>
      </c>
      <c r="I1277" s="3">
        <v>34</v>
      </c>
      <c r="J1277" s="27">
        <v>92.977953935826605</v>
      </c>
      <c r="K1277" s="27" t="str">
        <f>IF(OR(LEFT(G1277,3)="SRM", LEFT(G1277,3)="IRM", LEFT(G1277,3)="CRM"),"", IF((J1277*100/H1277)&gt;5,"x",""))</f>
        <v/>
      </c>
      <c r="L1277" s="26">
        <f>2*J1277</f>
        <v>185.95590787165321</v>
      </c>
      <c r="M1277" s="20">
        <v>3.25</v>
      </c>
      <c r="N1277" s="20">
        <v>3.59</v>
      </c>
      <c r="O1277" s="58">
        <f>IF(F1277="Repeatability","---", SQRT(L1277^2+(N1277*H1277*0.01)^2)+ABS(M1277)*0.01*H1277)</f>
        <v>257.39005866133721</v>
      </c>
      <c r="P1277" s="6">
        <f>IF(F1277="Repeatability","---", O1277*100/H1277)</f>
        <v>13.945996449917873</v>
      </c>
      <c r="Q1277" s="31">
        <f>IF(F1277="Repeatability", "n/a",IF(E1277="MG_P_KG",6,IF(E1277="G_P_100G",2,"n/a")))</f>
        <v>6</v>
      </c>
      <c r="R1277" s="34">
        <f>IF(Q1277="n/a","-",2*(H1277*2^(1-0.5*LOG(H1277/(10^Q1277))))/100)</f>
        <v>190.40958563088665</v>
      </c>
      <c r="S1277" s="3">
        <f>IF(F1277="Intermed. Precision","---",IF(LOG(J1277/2)&lt;0,10^(TRUNC(LOG(J1277/2))-1), 10^(TRUNC(LOG(J1277/2)))))</f>
        <v>10</v>
      </c>
      <c r="T1277" s="4">
        <f>2*SQRT(2)*J1277</f>
        <v>262.98136691549377</v>
      </c>
      <c r="U1277" s="22" t="str">
        <f>IF(F1277="Repeatability",10*J1277,"---")</f>
        <v>---</v>
      </c>
      <c r="V1277" s="22" t="str">
        <f>IF(AND(U1277&gt;H1277,U1277&lt;&gt;"---"),"x","")</f>
        <v/>
      </c>
      <c r="W1277" s="52">
        <v>42101</v>
      </c>
    </row>
    <row r="1278" spans="1:23" ht="25.5" hidden="1" customHeight="1">
      <c r="A1278" s="65" t="s">
        <v>102</v>
      </c>
      <c r="B1278" s="8" t="s">
        <v>208</v>
      </c>
      <c r="C1278" s="61"/>
      <c r="D1278" s="10" t="s">
        <v>115</v>
      </c>
      <c r="E1278" s="3" t="s">
        <v>30</v>
      </c>
      <c r="F1278" s="42" t="s">
        <v>24</v>
      </c>
      <c r="G1278" s="22" t="s">
        <v>25</v>
      </c>
      <c r="H1278" s="37">
        <v>7594.5451290322599</v>
      </c>
      <c r="I1278" s="3">
        <v>31</v>
      </c>
      <c r="J1278" s="27">
        <v>127.359402401465</v>
      </c>
      <c r="K1278" s="27" t="str">
        <f>IF(OR(LEFT(G1278,3)="SRM", LEFT(G1278,3)="IRM", LEFT(G1278,3)="CRM"),"", IF((J1278*100/H1278)&gt;5,"x",""))</f>
        <v/>
      </c>
      <c r="L1278" s="26">
        <f>2*J1278</f>
        <v>254.71880480293001</v>
      </c>
      <c r="M1278" s="20"/>
      <c r="N1278" s="20"/>
      <c r="O1278" s="58" t="str">
        <f>IF(F1278="Repeatability","---", SQRT(L1278^2+(N1278*H1278*0.01)^2)+ABS(M1278)*0.01*H1278)</f>
        <v>---</v>
      </c>
      <c r="P1278" s="6" t="str">
        <f>IF(F1278="Repeatability","---", O1278*100/H1278)</f>
        <v>---</v>
      </c>
      <c r="Q1278" s="31" t="str">
        <f>IF(F1278="Repeatability", "n/a",IF(E1278="MG_P_KG",6,IF(E1278="G_P_100G",2,"n/a")))</f>
        <v>n/a</v>
      </c>
      <c r="R1278" s="34" t="str">
        <f>IF(Q1278="n/a","-",2*(H1278*2^(1-0.5*LOG(H1278/(10^Q1278))))/100)</f>
        <v>-</v>
      </c>
      <c r="S1278" s="3">
        <f>IF(F1278="Intermed. Precision","---",IF(LOG(J1278/2)&lt;0,10^(TRUNC(LOG(J1278/2))-1), 10^(TRUNC(LOG(J1278/2)))))</f>
        <v>10</v>
      </c>
      <c r="T1278" s="4">
        <f>2*SQRT(2)*J1278</f>
        <v>360.2267883437687</v>
      </c>
      <c r="U1278" s="22">
        <f>IF(F1278="Repeatability",10*J1278,"---")</f>
        <v>1273.5940240146501</v>
      </c>
      <c r="V1278" s="22" t="str">
        <f>IF(AND(U1278&gt;H1278,U1278&lt;&gt;"---"),"x","")</f>
        <v/>
      </c>
      <c r="W1278" s="52">
        <v>42101</v>
      </c>
    </row>
    <row r="1279" spans="1:23" ht="25.5" customHeight="1">
      <c r="A1279" s="65" t="s">
        <v>82</v>
      </c>
      <c r="B1279" s="8" t="s">
        <v>208</v>
      </c>
      <c r="C1279" s="61"/>
      <c r="D1279" s="10" t="s">
        <v>115</v>
      </c>
      <c r="E1279" s="3" t="s">
        <v>30</v>
      </c>
      <c r="F1279" s="42" t="s">
        <v>23</v>
      </c>
      <c r="G1279" s="22" t="s">
        <v>4</v>
      </c>
      <c r="H1279" s="37">
        <v>5692.5863656666697</v>
      </c>
      <c r="I1279" s="3">
        <v>30</v>
      </c>
      <c r="J1279" s="27">
        <v>270.507173197106</v>
      </c>
      <c r="K1279" s="27" t="str">
        <f>IF(OR(LEFT(G1279,3)="SRM", LEFT(G1279,3)="IRM", LEFT(G1279,3)="CRM"),"", IF((J1279*100/H1279)&gt;5,"x",""))</f>
        <v/>
      </c>
      <c r="L1279" s="26">
        <f>2*J1279</f>
        <v>541.014346394212</v>
      </c>
      <c r="M1279" s="20">
        <v>3.25</v>
      </c>
      <c r="N1279" s="20">
        <v>3.59</v>
      </c>
      <c r="O1279" s="58">
        <f>IF(F1279="Repeatability","---", SQRT(L1279^2+(N1279*H1279*0.01)^2)+ABS(M1279)*0.01*H1279)</f>
        <v>763.33518149445581</v>
      </c>
      <c r="P1279" s="6">
        <f>IF(F1279="Repeatability","---", O1279*100/H1279)</f>
        <v>13.409285910852581</v>
      </c>
      <c r="Q1279" s="31">
        <f>IF(F1279="Repeatability", "n/a",IF(E1279="MG_P_KG",6,IF(E1279="G_P_100G",2,"n/a")))</f>
        <v>6</v>
      </c>
      <c r="R1279" s="34">
        <f>IF(Q1279="n/a","-",2*(H1279*2^(1-0.5*LOG(H1279/(10^Q1279))))/100)</f>
        <v>495.71171896034434</v>
      </c>
      <c r="S1279" s="3">
        <f>IF(F1279="Intermed. Precision","---",IF(LOG(J1279/2)&lt;0,10^(TRUNC(LOG(J1279/2))-1), 10^(TRUNC(LOG(J1279/2)))))</f>
        <v>100</v>
      </c>
      <c r="T1279" s="4">
        <f>2*SQRT(2)*J1279</f>
        <v>765.10982610911026</v>
      </c>
      <c r="U1279" s="22" t="str">
        <f>IF(F1279="Repeatability",10*J1279,"---")</f>
        <v>---</v>
      </c>
      <c r="V1279" s="22" t="str">
        <f>IF(AND(U1279&gt;H1279,U1279&lt;&gt;"---"),"x","")</f>
        <v/>
      </c>
      <c r="W1279" s="52">
        <v>42101</v>
      </c>
    </row>
    <row r="1280" spans="1:23" ht="25.5" customHeight="1">
      <c r="A1280" s="65" t="s">
        <v>26</v>
      </c>
      <c r="B1280" s="8" t="s">
        <v>208</v>
      </c>
      <c r="C1280" s="61"/>
      <c r="D1280" s="10" t="s">
        <v>115</v>
      </c>
      <c r="E1280" s="3" t="s">
        <v>30</v>
      </c>
      <c r="F1280" s="42" t="s">
        <v>23</v>
      </c>
      <c r="G1280" s="22" t="s">
        <v>127</v>
      </c>
      <c r="H1280" s="37">
        <v>1821.9856666666701</v>
      </c>
      <c r="I1280" s="3">
        <v>30</v>
      </c>
      <c r="J1280" s="27">
        <v>92.352841514201003</v>
      </c>
      <c r="K1280" s="27" t="str">
        <f>IF(OR(LEFT(G1280,3)="SRM", LEFT(G1280,3)="IRM", LEFT(G1280,3)="CRM"),"", IF((J1280*100/H1280)&gt;5,"x",""))</f>
        <v/>
      </c>
      <c r="L1280" s="26">
        <f>2*J1280</f>
        <v>184.70568302840201</v>
      </c>
      <c r="M1280" s="20">
        <v>3.25</v>
      </c>
      <c r="N1280" s="20">
        <v>3.59</v>
      </c>
      <c r="O1280" s="58">
        <f>IF(F1280="Repeatability","---", SQRT(L1280^2+(N1280*H1280*0.01)^2)+ABS(M1280)*0.01*H1280)</f>
        <v>255.15984277059277</v>
      </c>
      <c r="P1280" s="6">
        <f>IF(F1280="Repeatability","---", O1280*100/H1280)</f>
        <v>14.004492320590463</v>
      </c>
      <c r="Q1280" s="31">
        <f>IF(F1280="Repeatability", "n/a",IF(E1280="MG_P_KG",6,IF(E1280="G_P_100G",2,"n/a")))</f>
        <v>6</v>
      </c>
      <c r="R1280" s="34">
        <f>IF(Q1280="n/a","-",2*(H1280*2^(1-0.5*LOG(H1280/(10^Q1280))))/100)</f>
        <v>188.33629275142522</v>
      </c>
      <c r="S1280" s="3">
        <f>IF(F1280="Intermed. Precision","---",IF(LOG(J1280/2)&lt;0,10^(TRUNC(LOG(J1280/2))-1), 10^(TRUNC(LOG(J1280/2)))))</f>
        <v>10</v>
      </c>
      <c r="T1280" s="4">
        <f>2*SQRT(2)*J1280</f>
        <v>261.21328198615214</v>
      </c>
      <c r="U1280" s="22" t="str">
        <f>IF(F1280="Repeatability",10*J1280,"---")</f>
        <v>---</v>
      </c>
      <c r="V1280" s="22" t="str">
        <f>IF(AND(U1280&gt;H1280,U1280&lt;&gt;"---"),"x","")</f>
        <v/>
      </c>
      <c r="W1280" s="52">
        <v>42101</v>
      </c>
    </row>
    <row r="1281" spans="1:23" ht="25.5" hidden="1" customHeight="1">
      <c r="A1281" s="65" t="s">
        <v>55</v>
      </c>
      <c r="B1281" s="8" t="s">
        <v>208</v>
      </c>
      <c r="C1281" s="61"/>
      <c r="D1281" s="10" t="s">
        <v>115</v>
      </c>
      <c r="E1281" s="3" t="s">
        <v>30</v>
      </c>
      <c r="F1281" s="42" t="s">
        <v>24</v>
      </c>
      <c r="G1281" s="22" t="s">
        <v>25</v>
      </c>
      <c r="H1281" s="37">
        <v>2373.0898862068998</v>
      </c>
      <c r="I1281" s="3">
        <v>29</v>
      </c>
      <c r="J1281" s="27">
        <v>22.805289247146899</v>
      </c>
      <c r="K1281" s="27" t="str">
        <f>IF(OR(LEFT(G1281,3)="SRM", LEFT(G1281,3)="IRM", LEFT(G1281,3)="CRM"),"", IF((J1281*100/H1281)&gt;5,"x",""))</f>
        <v/>
      </c>
      <c r="L1281" s="26">
        <f>2*J1281</f>
        <v>45.610578494293797</v>
      </c>
      <c r="M1281" s="20"/>
      <c r="N1281" s="20"/>
      <c r="O1281" s="58" t="str">
        <f>IF(F1281="Repeatability","---", SQRT(L1281^2+(N1281*H1281*0.01)^2)+ABS(M1281)*0.01*H1281)</f>
        <v>---</v>
      </c>
      <c r="P1281" s="6" t="str">
        <f>IF(F1281="Repeatability","---", O1281*100/H1281)</f>
        <v>---</v>
      </c>
      <c r="Q1281" s="31" t="str">
        <f>IF(F1281="Repeatability", "n/a",IF(E1281="MG_P_KG",6,IF(E1281="G_P_100G",2,"n/a")))</f>
        <v>n/a</v>
      </c>
      <c r="R1281" s="34" t="str">
        <f>IF(Q1281="n/a","-",2*(H1281*2^(1-0.5*LOG(H1281/(10^Q1281))))/100)</f>
        <v>-</v>
      </c>
      <c r="S1281" s="3">
        <f>IF(F1281="Intermed. Precision","---",IF(LOG(J1281/2)&lt;0,10^(TRUNC(LOG(J1281/2))-1), 10^(TRUNC(LOG(J1281/2)))))</f>
        <v>10</v>
      </c>
      <c r="T1281" s="4">
        <f>2*SQRT(2)*J1281</f>
        <v>64.503098694312911</v>
      </c>
      <c r="U1281" s="22">
        <f>IF(F1281="Repeatability",10*J1281,"---")</f>
        <v>228.05289247146899</v>
      </c>
      <c r="V1281" s="22" t="str">
        <f>IF(AND(U1281&gt;H1281,U1281&lt;&gt;"---"),"x","")</f>
        <v/>
      </c>
      <c r="W1281" s="52">
        <v>42101</v>
      </c>
    </row>
    <row r="1282" spans="1:23" ht="25.5" customHeight="1">
      <c r="A1282" s="65" t="s">
        <v>64</v>
      </c>
      <c r="B1282" s="8" t="s">
        <v>208</v>
      </c>
      <c r="C1282" s="61"/>
      <c r="D1282" s="10" t="s">
        <v>115</v>
      </c>
      <c r="E1282" s="3" t="s">
        <v>30</v>
      </c>
      <c r="F1282" s="42" t="s">
        <v>23</v>
      </c>
      <c r="G1282" s="22" t="s">
        <v>4</v>
      </c>
      <c r="H1282" s="37">
        <v>2555.9060714285702</v>
      </c>
      <c r="I1282" s="3">
        <v>28</v>
      </c>
      <c r="J1282" s="27">
        <v>112.58381648322499</v>
      </c>
      <c r="K1282" s="27" t="str">
        <f>IF(OR(LEFT(G1282,3)="SRM", LEFT(G1282,3)="IRM", LEFT(G1282,3)="CRM"),"", IF((J1282*100/H1282)&gt;5,"x",""))</f>
        <v/>
      </c>
      <c r="L1282" s="26">
        <f>2*J1282</f>
        <v>225.16763296644999</v>
      </c>
      <c r="M1282" s="20"/>
      <c r="N1282" s="20"/>
      <c r="O1282" s="58">
        <f>IF(F1282="Repeatability","---", SQRT(L1282^2+(N1282*H1282*0.01)^2)+ABS(M1282)*0.01*H1282)</f>
        <v>225.16763296644999</v>
      </c>
      <c r="P1282" s="6">
        <f>IF(F1282="Repeatability","---", O1282*100/H1282)</f>
        <v>8.8096990528528014</v>
      </c>
      <c r="Q1282" s="31">
        <f>IF(F1282="Repeatability", "n/a",IF(E1282="MG_P_KG",6,IF(E1282="G_P_100G",2,"n/a")))</f>
        <v>6</v>
      </c>
      <c r="R1282" s="34">
        <f>IF(Q1282="n/a","-",2*(H1282*2^(1-0.5*LOG(H1282/(10^Q1282))))/100)</f>
        <v>251.077766271737</v>
      </c>
      <c r="S1282" s="3">
        <f>IF(F1282="Intermed. Precision","---",IF(LOG(J1282/2)&lt;0,10^(TRUNC(LOG(J1282/2))-1), 10^(TRUNC(LOG(J1282/2)))))</f>
        <v>10</v>
      </c>
      <c r="T1282" s="4">
        <f>2*SQRT(2)*J1282</f>
        <v>318.43512034860083</v>
      </c>
      <c r="U1282" s="22" t="str">
        <f>IF(F1282="Repeatability",10*J1282,"---")</f>
        <v>---</v>
      </c>
      <c r="V1282" s="22" t="str">
        <f>IF(AND(U1282&gt;H1282,U1282&lt;&gt;"---"),"x","")</f>
        <v/>
      </c>
      <c r="W1282" s="52">
        <v>42101</v>
      </c>
    </row>
    <row r="1283" spans="1:23" ht="25.5" hidden="1" customHeight="1">
      <c r="A1283" s="65" t="s">
        <v>60</v>
      </c>
      <c r="B1283" s="8" t="s">
        <v>208</v>
      </c>
      <c r="C1283" s="61"/>
      <c r="D1283" s="10" t="s">
        <v>115</v>
      </c>
      <c r="E1283" s="3" t="s">
        <v>30</v>
      </c>
      <c r="F1283" s="42" t="s">
        <v>24</v>
      </c>
      <c r="G1283" s="22" t="s">
        <v>25</v>
      </c>
      <c r="H1283" s="37">
        <v>4947.8192307692298</v>
      </c>
      <c r="I1283" s="3">
        <v>26</v>
      </c>
      <c r="J1283" s="27">
        <v>44.308249492356701</v>
      </c>
      <c r="K1283" s="27" t="str">
        <f>IF(OR(LEFT(G1283,3)="SRM", LEFT(G1283,3)="IRM", LEFT(G1283,3)="CRM"),"", IF((J1283*100/H1283)&gt;5,"x",""))</f>
        <v/>
      </c>
      <c r="L1283" s="26">
        <f>2*J1283</f>
        <v>88.616498984713402</v>
      </c>
      <c r="M1283" s="20"/>
      <c r="N1283" s="20"/>
      <c r="O1283" s="58" t="str">
        <f>IF(F1283="Repeatability","---", SQRT(L1283^2+(N1283*H1283*0.01)^2)+ABS(M1283)*0.01*H1283)</f>
        <v>---</v>
      </c>
      <c r="P1283" s="6" t="str">
        <f>IF(F1283="Repeatability","---", O1283*100/H1283)</f>
        <v>---</v>
      </c>
      <c r="Q1283" s="31" t="str">
        <f>IF(F1283="Repeatability", "n/a",IF(E1283="MG_P_KG",6,IF(E1283="G_P_100G",2,"n/a")))</f>
        <v>n/a</v>
      </c>
      <c r="R1283" s="34" t="str">
        <f>IF(Q1283="n/a","-",2*(H1283*2^(1-0.5*LOG(H1283/(10^Q1283))))/100)</f>
        <v>-</v>
      </c>
      <c r="S1283" s="3">
        <f>IF(F1283="Intermed. Precision","---",IF(LOG(J1283/2)&lt;0,10^(TRUNC(LOG(J1283/2))-1), 10^(TRUNC(LOG(J1283/2)))))</f>
        <v>10</v>
      </c>
      <c r="T1283" s="4">
        <f>2*SQRT(2)*J1283</f>
        <v>125.32265471420331</v>
      </c>
      <c r="U1283" s="22">
        <f>IF(F1283="Repeatability",10*J1283,"---")</f>
        <v>443.08249492356703</v>
      </c>
      <c r="V1283" s="22" t="str">
        <f>IF(AND(U1283&gt;H1283,U1283&lt;&gt;"---"),"x","")</f>
        <v/>
      </c>
      <c r="W1283" s="52">
        <v>42101</v>
      </c>
    </row>
    <row r="1284" spans="1:23" ht="25.5" hidden="1" customHeight="1">
      <c r="A1284" s="65" t="s">
        <v>31</v>
      </c>
      <c r="B1284" s="8" t="s">
        <v>208</v>
      </c>
      <c r="C1284" s="61"/>
      <c r="D1284" s="10" t="s">
        <v>115</v>
      </c>
      <c r="E1284" s="3" t="s">
        <v>30</v>
      </c>
      <c r="F1284" s="42" t="s">
        <v>24</v>
      </c>
      <c r="G1284" s="22" t="s">
        <v>25</v>
      </c>
      <c r="H1284" s="37">
        <v>382.92451999999997</v>
      </c>
      <c r="I1284" s="3">
        <v>25</v>
      </c>
      <c r="J1284" s="27">
        <v>3.3301409309517198</v>
      </c>
      <c r="K1284" s="27" t="str">
        <f>IF(OR(LEFT(G1284,3)="SRM", LEFT(G1284,3)="IRM", LEFT(G1284,3)="CRM"),"", IF((J1284*100/H1284)&gt;5,"x",""))</f>
        <v/>
      </c>
      <c r="L1284" s="26">
        <f>2*J1284</f>
        <v>6.6602818619034396</v>
      </c>
      <c r="M1284" s="20"/>
      <c r="N1284" s="20"/>
      <c r="O1284" s="58" t="str">
        <f>IF(F1284="Repeatability","---", SQRT(L1284^2+(N1284*H1284*0.01)^2)+ABS(M1284)*0.01*H1284)</f>
        <v>---</v>
      </c>
      <c r="P1284" s="6" t="str">
        <f>IF(F1284="Repeatability","---", O1284*100/H1284)</f>
        <v>---</v>
      </c>
      <c r="Q1284" s="31" t="str">
        <f>IF(F1284="Repeatability", "n/a",IF(E1284="MG_P_KG",6,IF(E1284="G_P_100G",2,"n/a")))</f>
        <v>n/a</v>
      </c>
      <c r="R1284" s="34" t="str">
        <f>IF(Q1284="n/a","-",2*(H1284*2^(1-0.5*LOG(H1284/(10^Q1284))))/100)</f>
        <v>-</v>
      </c>
      <c r="S1284" s="3">
        <f>IF(F1284="Intermed. Precision","---",IF(LOG(J1284/2)&lt;0,10^(TRUNC(LOG(J1284/2))-1), 10^(TRUNC(LOG(J1284/2)))))</f>
        <v>1</v>
      </c>
      <c r="T1284" s="4">
        <f>2*SQRT(2)*J1284</f>
        <v>9.4190609383313735</v>
      </c>
      <c r="U1284" s="22">
        <f>IF(F1284="Repeatability",10*J1284,"---")</f>
        <v>33.301409309517197</v>
      </c>
      <c r="V1284" s="22" t="str">
        <f>IF(AND(U1284&gt;H1284,U1284&lt;&gt;"---"),"x","")</f>
        <v/>
      </c>
      <c r="W1284" s="52">
        <v>42101</v>
      </c>
    </row>
    <row r="1285" spans="1:23" ht="25.5" customHeight="1">
      <c r="A1285" s="65" t="s">
        <v>104</v>
      </c>
      <c r="B1285" s="8" t="s">
        <v>208</v>
      </c>
      <c r="C1285" s="61"/>
      <c r="D1285" s="10" t="s">
        <v>115</v>
      </c>
      <c r="E1285" s="3" t="s">
        <v>30</v>
      </c>
      <c r="F1285" s="42" t="s">
        <v>23</v>
      </c>
      <c r="G1285" s="22" t="s">
        <v>4</v>
      </c>
      <c r="H1285" s="37">
        <v>2236.1562272727301</v>
      </c>
      <c r="I1285" s="3">
        <v>22</v>
      </c>
      <c r="J1285" s="27">
        <v>49.3367348166013</v>
      </c>
      <c r="K1285" s="27" t="str">
        <f>IF(OR(LEFT(G1285,3)="SRM", LEFT(G1285,3)="IRM", LEFT(G1285,3)="CRM"),"", IF((J1285*100/H1285)&gt;5,"x",""))</f>
        <v/>
      </c>
      <c r="L1285" s="26">
        <f>2*J1285</f>
        <v>98.6734696332026</v>
      </c>
      <c r="M1285" s="20"/>
      <c r="N1285" s="20"/>
      <c r="O1285" s="58">
        <f>IF(F1285="Repeatability","---", SQRT(L1285^2+(N1285*H1285*0.01)^2)+ABS(M1285)*0.01*H1285)</f>
        <v>98.6734696332026</v>
      </c>
      <c r="P1285" s="6">
        <f>IF(F1285="Repeatability","---", O1285*100/H1285)</f>
        <v>4.4126375621593814</v>
      </c>
      <c r="Q1285" s="31">
        <f>IF(F1285="Repeatability", "n/a",IF(E1285="MG_P_KG",6,IF(E1285="G_P_100G",2,"n/a")))</f>
        <v>6</v>
      </c>
      <c r="R1285" s="34">
        <f>IF(Q1285="n/a","-",2*(H1285*2^(1-0.5*LOG(H1285/(10^Q1285))))/100)</f>
        <v>224.13094002594258</v>
      </c>
      <c r="S1285" s="3">
        <f>IF(F1285="Intermed. Precision","---",IF(LOG(J1285/2)&lt;0,10^(TRUNC(LOG(J1285/2))-1), 10^(TRUNC(LOG(J1285/2)))))</f>
        <v>10</v>
      </c>
      <c r="T1285" s="4">
        <f>2*SQRT(2)*J1285</f>
        <v>139.54535900168489</v>
      </c>
      <c r="U1285" s="22" t="str">
        <f>IF(F1285="Repeatability",10*J1285,"---")</f>
        <v>---</v>
      </c>
      <c r="V1285" s="22" t="str">
        <f>IF(AND(U1285&gt;H1285,U1285&lt;&gt;"---"),"x","")</f>
        <v/>
      </c>
      <c r="W1285" s="52">
        <v>42101</v>
      </c>
    </row>
    <row r="1286" spans="1:23" ht="25.5" hidden="1" customHeight="1">
      <c r="A1286" s="65" t="s">
        <v>61</v>
      </c>
      <c r="B1286" s="8" t="s">
        <v>208</v>
      </c>
      <c r="C1286" s="61"/>
      <c r="D1286" s="10" t="s">
        <v>115</v>
      </c>
      <c r="E1286" s="3" t="s">
        <v>30</v>
      </c>
      <c r="F1286" s="42" t="s">
        <v>24</v>
      </c>
      <c r="G1286" s="22" t="s">
        <v>25</v>
      </c>
      <c r="H1286" s="37">
        <v>1678.0777849999999</v>
      </c>
      <c r="I1286" s="3">
        <v>20</v>
      </c>
      <c r="J1286" s="27">
        <v>10.6634933022791</v>
      </c>
      <c r="K1286" s="27" t="str">
        <f>IF(OR(LEFT(G1286,3)="SRM", LEFT(G1286,3)="IRM", LEFT(G1286,3)="CRM"),"", IF((J1286*100/H1286)&gt;5,"x",""))</f>
        <v/>
      </c>
      <c r="L1286" s="26">
        <f>2*J1286</f>
        <v>21.326986604558201</v>
      </c>
      <c r="M1286" s="20"/>
      <c r="N1286" s="20"/>
      <c r="O1286" s="58" t="str">
        <f>IF(F1286="Repeatability","---", SQRT(L1286^2+(N1286*H1286*0.01)^2)+ABS(M1286)*0.01*H1286)</f>
        <v>---</v>
      </c>
      <c r="P1286" s="6" t="str">
        <f>IF(F1286="Repeatability","---", O1286*100/H1286)</f>
        <v>---</v>
      </c>
      <c r="Q1286" s="31" t="str">
        <f>IF(F1286="Repeatability", "n/a",IF(E1286="MG_P_KG",6,IF(E1286="G_P_100G",2,"n/a")))</f>
        <v>n/a</v>
      </c>
      <c r="R1286" s="34" t="str">
        <f>IF(Q1286="n/a","-",2*(H1286*2^(1-0.5*LOG(H1286/(10^Q1286))))/100)</f>
        <v>-</v>
      </c>
      <c r="S1286" s="3">
        <f>IF(F1286="Intermed. Precision","---",IF(LOG(J1286/2)&lt;0,10^(TRUNC(LOG(J1286/2))-1), 10^(TRUNC(LOG(J1286/2)))))</f>
        <v>1</v>
      </c>
      <c r="T1286" s="4">
        <f>2*SQRT(2)*J1286</f>
        <v>30.160913700715533</v>
      </c>
      <c r="U1286" s="22">
        <f>IF(F1286="Repeatability",10*J1286,"---")</f>
        <v>106.634933022791</v>
      </c>
      <c r="V1286" s="22" t="str">
        <f>IF(AND(U1286&gt;H1286,U1286&lt;&gt;"---"),"x","")</f>
        <v/>
      </c>
      <c r="W1286" s="52">
        <v>42101</v>
      </c>
    </row>
    <row r="1287" spans="1:23" ht="25.5" customHeight="1">
      <c r="A1287" s="65" t="s">
        <v>81</v>
      </c>
      <c r="B1287" s="8" t="s">
        <v>208</v>
      </c>
      <c r="C1287" s="61"/>
      <c r="D1287" s="10" t="s">
        <v>115</v>
      </c>
      <c r="E1287" s="3" t="s">
        <v>30</v>
      </c>
      <c r="F1287" s="42" t="s">
        <v>23</v>
      </c>
      <c r="G1287" s="22" t="s">
        <v>4</v>
      </c>
      <c r="H1287" s="37">
        <v>832.98689999999999</v>
      </c>
      <c r="I1287" s="3">
        <v>20</v>
      </c>
      <c r="J1287" s="27">
        <v>17.597108907431402</v>
      </c>
      <c r="K1287" s="27" t="str">
        <f>IF(OR(LEFT(G1287,3)="SRM", LEFT(G1287,3)="IRM", LEFT(G1287,3)="CRM"),"", IF((J1287*100/H1287)&gt;5,"x",""))</f>
        <v/>
      </c>
      <c r="L1287" s="26">
        <f>2*J1287</f>
        <v>35.194217814862803</v>
      </c>
      <c r="M1287" s="20">
        <v>3.25</v>
      </c>
      <c r="N1287" s="20">
        <v>3.59</v>
      </c>
      <c r="O1287" s="58">
        <f>IF(F1287="Repeatability","---", SQRT(L1287^2+(N1287*H1287*0.01)^2)+ABS(M1287)*0.01*H1287)</f>
        <v>73.25536042745226</v>
      </c>
      <c r="P1287" s="6">
        <f>IF(F1287="Repeatability","---", O1287*100/H1287)</f>
        <v>8.7942992173649142</v>
      </c>
      <c r="Q1287" s="31">
        <f>IF(F1287="Repeatability", "n/a",IF(E1287="MG_P_KG",6,IF(E1287="G_P_100G",2,"n/a")))</f>
        <v>6</v>
      </c>
      <c r="R1287" s="34">
        <f>IF(Q1287="n/a","-",2*(H1287*2^(1-0.5*LOG(H1287/(10^Q1287))))/100)</f>
        <v>96.869777404271233</v>
      </c>
      <c r="S1287" s="3">
        <f>IF(F1287="Intermed. Precision","---",IF(LOG(J1287/2)&lt;0,10^(TRUNC(LOG(J1287/2))-1), 10^(TRUNC(LOG(J1287/2)))))</f>
        <v>1</v>
      </c>
      <c r="T1287" s="4">
        <f>2*SQRT(2)*J1287</f>
        <v>49.772140150891772</v>
      </c>
      <c r="U1287" s="22" t="str">
        <f>IF(F1287="Repeatability",10*J1287,"---")</f>
        <v>---</v>
      </c>
      <c r="V1287" s="22" t="str">
        <f>IF(AND(U1287&gt;H1287,U1287&lt;&gt;"---"),"x","")</f>
        <v/>
      </c>
      <c r="W1287" s="52">
        <v>42101</v>
      </c>
    </row>
    <row r="1288" spans="1:23" ht="25.5" hidden="1" customHeight="1">
      <c r="A1288" s="65" t="s">
        <v>78</v>
      </c>
      <c r="B1288" s="8" t="s">
        <v>208</v>
      </c>
      <c r="C1288" s="61"/>
      <c r="D1288" s="10" t="s">
        <v>115</v>
      </c>
      <c r="E1288" s="3" t="s">
        <v>30</v>
      </c>
      <c r="F1288" s="42" t="s">
        <v>24</v>
      </c>
      <c r="G1288" s="22" t="s">
        <v>25</v>
      </c>
      <c r="H1288" s="37">
        <v>2406.0622631578899</v>
      </c>
      <c r="I1288" s="3">
        <v>19</v>
      </c>
      <c r="J1288" s="27">
        <v>20.4630974529376</v>
      </c>
      <c r="K1288" s="27" t="str">
        <f>IF(OR(LEFT(G1288,3)="SRM", LEFT(G1288,3)="IRM", LEFT(G1288,3)="CRM"),"", IF((J1288*100/H1288)&gt;5,"x",""))</f>
        <v/>
      </c>
      <c r="L1288" s="26">
        <f>2*J1288</f>
        <v>40.926194905875199</v>
      </c>
      <c r="M1288" s="20"/>
      <c r="N1288" s="20"/>
      <c r="O1288" s="58" t="str">
        <f>IF(F1288="Repeatability","---", SQRT(L1288^2+(N1288*H1288*0.01)^2)+ABS(M1288)*0.01*H1288)</f>
        <v>---</v>
      </c>
      <c r="P1288" s="6" t="str">
        <f>IF(F1288="Repeatability","---", O1288*100/H1288)</f>
        <v>---</v>
      </c>
      <c r="Q1288" s="31" t="str">
        <f>IF(F1288="Repeatability", "n/a",IF(E1288="MG_P_KG",6,IF(E1288="G_P_100G",2,"n/a")))</f>
        <v>n/a</v>
      </c>
      <c r="R1288" s="34" t="str">
        <f>IF(Q1288="n/a","-",2*(H1288*2^(1-0.5*LOG(H1288/(10^Q1288))))/100)</f>
        <v>-</v>
      </c>
      <c r="S1288" s="3">
        <f>IF(F1288="Intermed. Precision","---",IF(LOG(J1288/2)&lt;0,10^(TRUNC(LOG(J1288/2))-1), 10^(TRUNC(LOG(J1288/2)))))</f>
        <v>10</v>
      </c>
      <c r="T1288" s="4">
        <f>2*SQRT(2)*J1288</f>
        <v>57.878379892213388</v>
      </c>
      <c r="U1288" s="22">
        <f>IF(F1288="Repeatability",10*J1288,"---")</f>
        <v>204.630974529376</v>
      </c>
      <c r="V1288" s="22" t="str">
        <f>IF(AND(U1288&gt;H1288,U1288&lt;&gt;"---"),"x","")</f>
        <v/>
      </c>
      <c r="W1288" s="52">
        <v>42101</v>
      </c>
    </row>
    <row r="1289" spans="1:23" ht="25.5" customHeight="1">
      <c r="A1289" s="65" t="s">
        <v>69</v>
      </c>
      <c r="B1289" s="8" t="s">
        <v>208</v>
      </c>
      <c r="C1289" s="61"/>
      <c r="D1289" s="10" t="s">
        <v>115</v>
      </c>
      <c r="E1289" s="3" t="s">
        <v>30</v>
      </c>
      <c r="F1289" s="42" t="s">
        <v>23</v>
      </c>
      <c r="G1289" s="22" t="s">
        <v>4</v>
      </c>
      <c r="H1289" s="37">
        <v>3805.5663157894701</v>
      </c>
      <c r="I1289" s="3">
        <v>19</v>
      </c>
      <c r="J1289" s="27">
        <v>160.92900826958299</v>
      </c>
      <c r="K1289" s="27" t="str">
        <f>IF(OR(LEFT(G1289,3)="SRM", LEFT(G1289,3)="IRM", LEFT(G1289,3)="CRM"),"", IF((J1289*100/H1289)&gt;5,"x",""))</f>
        <v/>
      </c>
      <c r="L1289" s="26">
        <f>2*J1289</f>
        <v>321.85801653916599</v>
      </c>
      <c r="M1289" s="20">
        <v>3.25</v>
      </c>
      <c r="N1289" s="20">
        <v>3.59</v>
      </c>
      <c r="O1289" s="58">
        <f>IF(F1289="Repeatability","---", SQRT(L1289^2+(N1289*H1289*0.01)^2)+ABS(M1289)*0.01*H1289)</f>
        <v>473.33439224861513</v>
      </c>
      <c r="P1289" s="6">
        <f>IF(F1289="Repeatability","---", O1289*100/H1289)</f>
        <v>12.437948861506602</v>
      </c>
      <c r="Q1289" s="31">
        <f>IF(F1289="Repeatability", "n/a",IF(E1289="MG_P_KG",6,IF(E1289="G_P_100G",2,"n/a")))</f>
        <v>6</v>
      </c>
      <c r="R1289" s="34">
        <f>IF(Q1289="n/a","-",2*(H1289*2^(1-0.5*LOG(H1289/(10^Q1289))))/100)</f>
        <v>352.09711805716256</v>
      </c>
      <c r="S1289" s="3">
        <f>IF(F1289="Intermed. Precision","---",IF(LOG(J1289/2)&lt;0,10^(TRUNC(LOG(J1289/2))-1), 10^(TRUNC(LOG(J1289/2)))))</f>
        <v>10</v>
      </c>
      <c r="T1289" s="4">
        <f>2*SQRT(2)*J1289</f>
        <v>455.1759721481925</v>
      </c>
      <c r="U1289" s="22" t="str">
        <f>IF(F1289="Repeatability",10*J1289,"---")</f>
        <v>---</v>
      </c>
      <c r="V1289" s="22" t="str">
        <f>IF(AND(U1289&gt;H1289,U1289&lt;&gt;"---"),"x","")</f>
        <v/>
      </c>
      <c r="W1289" s="52">
        <v>42101</v>
      </c>
    </row>
    <row r="1290" spans="1:23" ht="25.5" hidden="1" customHeight="1">
      <c r="A1290" s="65" t="s">
        <v>29</v>
      </c>
      <c r="B1290" s="8" t="s">
        <v>208</v>
      </c>
      <c r="C1290" s="61"/>
      <c r="D1290" s="10" t="s">
        <v>115</v>
      </c>
      <c r="E1290" s="3" t="s">
        <v>30</v>
      </c>
      <c r="F1290" s="42" t="s">
        <v>24</v>
      </c>
      <c r="G1290" s="22" t="s">
        <v>25</v>
      </c>
      <c r="H1290" s="37">
        <v>2920.9638888888899</v>
      </c>
      <c r="I1290" s="3">
        <v>18</v>
      </c>
      <c r="J1290" s="27">
        <v>24.294162193141499</v>
      </c>
      <c r="K1290" s="27" t="str">
        <f>IF(OR(LEFT(G1290,3)="SRM", LEFT(G1290,3)="IRM", LEFT(G1290,3)="CRM"),"", IF((J1290*100/H1290)&gt;5,"x",""))</f>
        <v/>
      </c>
      <c r="L1290" s="26">
        <f>2*J1290</f>
        <v>48.588324386282999</v>
      </c>
      <c r="M1290" s="20"/>
      <c r="N1290" s="20"/>
      <c r="O1290" s="58" t="str">
        <f>IF(F1290="Repeatability","---", SQRT(L1290^2+(N1290*H1290*0.01)^2)+ABS(M1290)*0.01*H1290)</f>
        <v>---</v>
      </c>
      <c r="P1290" s="6" t="str">
        <f>IF(F1290="Repeatability","---", O1290*100/H1290)</f>
        <v>---</v>
      </c>
      <c r="Q1290" s="31" t="str">
        <f>IF(F1290="Repeatability", "n/a",IF(E1290="MG_P_KG",6,IF(E1290="G_P_100G",2,"n/a")))</f>
        <v>n/a</v>
      </c>
      <c r="R1290" s="34" t="str">
        <f>IF(Q1290="n/a","-",2*(H1290*2^(1-0.5*LOG(H1290/(10^Q1290))))/100)</f>
        <v>-</v>
      </c>
      <c r="S1290" s="3">
        <f>IF(F1290="Intermed. Precision","---",IF(LOG(J1290/2)&lt;0,10^(TRUNC(LOG(J1290/2))-1), 10^(TRUNC(LOG(J1290/2)))))</f>
        <v>10</v>
      </c>
      <c r="T1290" s="4">
        <f>2*SQRT(2)*J1290</f>
        <v>68.714267320064806</v>
      </c>
      <c r="U1290" s="22">
        <f>IF(F1290="Repeatability",10*J1290,"---")</f>
        <v>242.941621931415</v>
      </c>
      <c r="V1290" s="22" t="str">
        <f>IF(AND(U1290&gt;H1290,U1290&lt;&gt;"---"),"x","")</f>
        <v/>
      </c>
      <c r="W1290" s="52">
        <v>42101</v>
      </c>
    </row>
    <row r="1291" spans="1:23" ht="25.5" hidden="1" customHeight="1">
      <c r="A1291" s="65" t="s">
        <v>68</v>
      </c>
      <c r="B1291" s="8" t="s">
        <v>208</v>
      </c>
      <c r="C1291" s="61"/>
      <c r="D1291" s="10" t="s">
        <v>115</v>
      </c>
      <c r="E1291" s="3" t="s">
        <v>30</v>
      </c>
      <c r="F1291" s="42" t="s">
        <v>24</v>
      </c>
      <c r="G1291" s="22" t="s">
        <v>25</v>
      </c>
      <c r="H1291" s="37">
        <v>2672.06529411765</v>
      </c>
      <c r="I1291" s="3">
        <v>17</v>
      </c>
      <c r="J1291" s="27">
        <v>41.578128300119197</v>
      </c>
      <c r="K1291" s="27" t="str">
        <f>IF(OR(LEFT(G1291,3)="SRM", LEFT(G1291,3)="IRM", LEFT(G1291,3)="CRM"),"", IF((J1291*100/H1291)&gt;5,"x",""))</f>
        <v/>
      </c>
      <c r="L1291" s="26">
        <f>2*J1291</f>
        <v>83.156256600238393</v>
      </c>
      <c r="M1291" s="20"/>
      <c r="N1291" s="20"/>
      <c r="O1291" s="58" t="str">
        <f>IF(F1291="Repeatability","---", SQRT(L1291^2+(N1291*H1291*0.01)^2)+ABS(M1291)*0.01*H1291)</f>
        <v>---</v>
      </c>
      <c r="P1291" s="6" t="str">
        <f>IF(F1291="Repeatability","---", O1291*100/H1291)</f>
        <v>---</v>
      </c>
      <c r="Q1291" s="31" t="str">
        <f>IF(F1291="Repeatability", "n/a",IF(E1291="MG_P_KG",6,IF(E1291="G_P_100G",2,"n/a")))</f>
        <v>n/a</v>
      </c>
      <c r="R1291" s="34" t="str">
        <f>IF(Q1291="n/a","-",2*(H1291*2^(1-0.5*LOG(H1291/(10^Q1291))))/100)</f>
        <v>-</v>
      </c>
      <c r="S1291" s="3">
        <f>IF(F1291="Intermed. Precision","---",IF(LOG(J1291/2)&lt;0,10^(TRUNC(LOG(J1291/2))-1), 10^(TRUNC(LOG(J1291/2)))))</f>
        <v>10</v>
      </c>
      <c r="T1291" s="4">
        <f>2*SQRT(2)*J1291</f>
        <v>117.60070588023434</v>
      </c>
      <c r="U1291" s="22">
        <f>IF(F1291="Repeatability",10*J1291,"---")</f>
        <v>415.78128300119198</v>
      </c>
      <c r="V1291" s="22" t="str">
        <f>IF(AND(U1291&gt;H1291,U1291&lt;&gt;"---"),"x","")</f>
        <v/>
      </c>
      <c r="W1291" s="52">
        <v>42101</v>
      </c>
    </row>
    <row r="1292" spans="1:23" ht="25.5" hidden="1" customHeight="1">
      <c r="A1292" s="65" t="s">
        <v>121</v>
      </c>
      <c r="B1292" s="8" t="s">
        <v>208</v>
      </c>
      <c r="C1292" s="61"/>
      <c r="D1292" s="10" t="s">
        <v>115</v>
      </c>
      <c r="E1292" s="3" t="s">
        <v>30</v>
      </c>
      <c r="F1292" s="42" t="s">
        <v>24</v>
      </c>
      <c r="G1292" s="22" t="s">
        <v>25</v>
      </c>
      <c r="H1292" s="37">
        <v>4860.4165999999996</v>
      </c>
      <c r="I1292" s="3">
        <v>15</v>
      </c>
      <c r="J1292" s="27">
        <v>100.40771895958299</v>
      </c>
      <c r="K1292" s="27" t="str">
        <f>IF(OR(LEFT(G1292,3)="SRM", LEFT(G1292,3)="IRM", LEFT(G1292,3)="CRM"),"", IF((J1292*100/H1292)&gt;5,"x",""))</f>
        <v/>
      </c>
      <c r="L1292" s="26">
        <f>2*J1292</f>
        <v>200.81543791916599</v>
      </c>
      <c r="M1292" s="20"/>
      <c r="N1292" s="20"/>
      <c r="O1292" s="58" t="str">
        <f>IF(F1292="Repeatability","---", SQRT(L1292^2+(N1292*H1292*0.01)^2)+ABS(M1292)*0.01*H1292)</f>
        <v>---</v>
      </c>
      <c r="P1292" s="6" t="str">
        <f>IF(F1292="Repeatability","---", O1292*100/H1292)</f>
        <v>---</v>
      </c>
      <c r="Q1292" s="31" t="str">
        <f>IF(F1292="Repeatability", "n/a",IF(E1292="MG_P_KG",6,IF(E1292="G_P_100G",2,"n/a")))</f>
        <v>n/a</v>
      </c>
      <c r="R1292" s="34" t="str">
        <f>IF(Q1292="n/a","-",2*(H1292*2^(1-0.5*LOG(H1292/(10^Q1292))))/100)</f>
        <v>-</v>
      </c>
      <c r="S1292" s="3">
        <f>IF(F1292="Intermed. Precision","---",IF(LOG(J1292/2)&lt;0,10^(TRUNC(LOG(J1292/2))-1), 10^(TRUNC(LOG(J1292/2)))))</f>
        <v>10</v>
      </c>
      <c r="T1292" s="4">
        <f>2*SQRT(2)*J1292</f>
        <v>283.99591583917686</v>
      </c>
      <c r="U1292" s="22">
        <f>IF(F1292="Repeatability",10*J1292,"---")</f>
        <v>1004.07718959583</v>
      </c>
      <c r="V1292" s="22" t="str">
        <f>IF(AND(U1292&gt;H1292,U1292&lt;&gt;"---"),"x","")</f>
        <v/>
      </c>
      <c r="W1292" s="52">
        <v>42101</v>
      </c>
    </row>
    <row r="1293" spans="1:23" ht="25.5" hidden="1" customHeight="1">
      <c r="A1293" s="65" t="s">
        <v>101</v>
      </c>
      <c r="B1293" s="8" t="s">
        <v>208</v>
      </c>
      <c r="C1293" s="61"/>
      <c r="D1293" s="10" t="s">
        <v>115</v>
      </c>
      <c r="E1293" s="3" t="s">
        <v>30</v>
      </c>
      <c r="F1293" s="42" t="s">
        <v>24</v>
      </c>
      <c r="G1293" s="22" t="s">
        <v>25</v>
      </c>
      <c r="H1293" s="37">
        <v>5475.65678571429</v>
      </c>
      <c r="I1293" s="3">
        <v>14</v>
      </c>
      <c r="J1293" s="27">
        <v>39.805074125130702</v>
      </c>
      <c r="K1293" s="27" t="str">
        <f>IF(OR(LEFT(G1293,3)="SRM", LEFT(G1293,3)="IRM", LEFT(G1293,3)="CRM"),"", IF((J1293*100/H1293)&gt;5,"x",""))</f>
        <v/>
      </c>
      <c r="L1293" s="26">
        <f>2*J1293</f>
        <v>79.610148250261403</v>
      </c>
      <c r="M1293" s="20"/>
      <c r="N1293" s="20"/>
      <c r="O1293" s="58" t="str">
        <f>IF(F1293="Repeatability","---", SQRT(L1293^2+(N1293*H1293*0.01)^2)+ABS(M1293)*0.01*H1293)</f>
        <v>---</v>
      </c>
      <c r="P1293" s="6" t="str">
        <f>IF(F1293="Repeatability","---", O1293*100/H1293)</f>
        <v>---</v>
      </c>
      <c r="Q1293" s="31" t="str">
        <f>IF(F1293="Repeatability", "n/a",IF(E1293="MG_P_KG",6,IF(E1293="G_P_100G",2,"n/a")))</f>
        <v>n/a</v>
      </c>
      <c r="R1293" s="34" t="str">
        <f>IF(Q1293="n/a","-",2*(H1293*2^(1-0.5*LOG(H1293/(10^Q1293))))/100)</f>
        <v>-</v>
      </c>
      <c r="S1293" s="3">
        <f>IF(F1293="Intermed. Precision","---",IF(LOG(J1293/2)&lt;0,10^(TRUNC(LOG(J1293/2))-1), 10^(TRUNC(LOG(J1293/2)))))</f>
        <v>10</v>
      </c>
      <c r="T1293" s="4">
        <f>2*SQRT(2)*J1293</f>
        <v>112.58575135805241</v>
      </c>
      <c r="U1293" s="22">
        <f>IF(F1293="Repeatability",10*J1293,"---")</f>
        <v>398.05074125130704</v>
      </c>
      <c r="V1293" s="22" t="str">
        <f>IF(AND(U1293&gt;H1293,U1293&lt;&gt;"---"),"x","")</f>
        <v/>
      </c>
      <c r="W1293" s="52">
        <v>42101</v>
      </c>
    </row>
    <row r="1294" spans="1:23" ht="25.5" hidden="1" customHeight="1">
      <c r="A1294" s="65" t="s">
        <v>103</v>
      </c>
      <c r="B1294" s="8" t="s">
        <v>208</v>
      </c>
      <c r="C1294" s="61"/>
      <c r="D1294" s="10" t="s">
        <v>115</v>
      </c>
      <c r="E1294" s="3" t="s">
        <v>30</v>
      </c>
      <c r="F1294" s="42" t="s">
        <v>24</v>
      </c>
      <c r="G1294" s="22" t="s">
        <v>25</v>
      </c>
      <c r="H1294" s="37">
        <v>2239.7847516666702</v>
      </c>
      <c r="I1294" s="3">
        <v>12</v>
      </c>
      <c r="J1294" s="27">
        <v>32.734019572940802</v>
      </c>
      <c r="K1294" s="27" t="str">
        <f>IF(OR(LEFT(G1294,3)="SRM", LEFT(G1294,3)="IRM", LEFT(G1294,3)="CRM"),"", IF((J1294*100/H1294)&gt;5,"x",""))</f>
        <v/>
      </c>
      <c r="L1294" s="26">
        <f>2*J1294</f>
        <v>65.468039145881605</v>
      </c>
      <c r="M1294" s="20"/>
      <c r="N1294" s="20"/>
      <c r="O1294" s="58" t="str">
        <f>IF(F1294="Repeatability","---", SQRT(L1294^2+(N1294*H1294*0.01)^2)+ABS(M1294)*0.01*H1294)</f>
        <v>---</v>
      </c>
      <c r="P1294" s="6" t="str">
        <f>IF(F1294="Repeatability","---", O1294*100/H1294)</f>
        <v>---</v>
      </c>
      <c r="Q1294" s="31" t="str">
        <f>IF(F1294="Repeatability", "n/a",IF(E1294="MG_P_KG",6,IF(E1294="G_P_100G",2,"n/a")))</f>
        <v>n/a</v>
      </c>
      <c r="R1294" s="34" t="str">
        <f>IF(Q1294="n/a","-",2*(H1294*2^(1-0.5*LOG(H1294/(10^Q1294))))/100)</f>
        <v>-</v>
      </c>
      <c r="S1294" s="3">
        <f>IF(F1294="Intermed. Precision","---",IF(LOG(J1294/2)&lt;0,10^(TRUNC(LOG(J1294/2))-1), 10^(TRUNC(LOG(J1294/2)))))</f>
        <v>10</v>
      </c>
      <c r="T1294" s="4">
        <f>2*SQRT(2)*J1294</f>
        <v>92.585788862078473</v>
      </c>
      <c r="U1294" s="22">
        <f>IF(F1294="Repeatability",10*J1294,"---")</f>
        <v>327.34019572940804</v>
      </c>
      <c r="V1294" s="22" t="str">
        <f>IF(AND(U1294&gt;H1294,U1294&lt;&gt;"---"),"x","")</f>
        <v/>
      </c>
      <c r="W1294" s="52">
        <v>42101</v>
      </c>
    </row>
    <row r="1295" spans="1:23" ht="25.5" customHeight="1">
      <c r="A1295" s="65" t="s">
        <v>181</v>
      </c>
      <c r="B1295" s="8" t="s">
        <v>208</v>
      </c>
      <c r="C1295" s="61"/>
      <c r="D1295" s="10" t="s">
        <v>115</v>
      </c>
      <c r="E1295" s="3" t="s">
        <v>30</v>
      </c>
      <c r="F1295" s="42" t="s">
        <v>23</v>
      </c>
      <c r="G1295" s="22" t="s">
        <v>4</v>
      </c>
      <c r="H1295" s="37">
        <v>327.05500000000001</v>
      </c>
      <c r="I1295" s="3">
        <v>11</v>
      </c>
      <c r="J1295" s="27">
        <v>5.0808646409838598</v>
      </c>
      <c r="K1295" s="27" t="str">
        <f>IF(OR(LEFT(G1295,3)="SRM", LEFT(G1295,3)="IRM", LEFT(G1295,3)="CRM"),"", IF((J1295*100/H1295)&gt;5,"x",""))</f>
        <v/>
      </c>
      <c r="L1295" s="26">
        <f>2*J1295</f>
        <v>10.16172928196772</v>
      </c>
      <c r="M1295" s="20"/>
      <c r="N1295" s="20"/>
      <c r="O1295" s="58">
        <f>IF(F1295="Repeatability","---", SQRT(L1295^2+(N1295*H1295*0.01)^2)+ABS(M1295)*0.01*H1295)</f>
        <v>10.16172928196772</v>
      </c>
      <c r="P1295" s="6">
        <f>IF(F1295="Repeatability","---", O1295*100/H1295)</f>
        <v>3.1070398807441317</v>
      </c>
      <c r="Q1295" s="31">
        <f>IF(F1295="Repeatability", "n/a",IF(E1295="MG_P_KG",6,IF(E1295="G_P_100G",2,"n/a")))</f>
        <v>6</v>
      </c>
      <c r="R1295" s="34">
        <f>IF(Q1295="n/a","-",2*(H1295*2^(1-0.5*LOG(H1295/(10^Q1295))))/100)</f>
        <v>43.780692638796296</v>
      </c>
      <c r="S1295" s="3">
        <f>IF(F1295="Intermed. Precision","---",IF(LOG(J1295/2)&lt;0,10^(TRUNC(LOG(J1295/2))-1), 10^(TRUNC(LOG(J1295/2)))))</f>
        <v>1</v>
      </c>
      <c r="T1295" s="4">
        <f>2*SQRT(2)*J1295</f>
        <v>14.370855367722562</v>
      </c>
      <c r="U1295" s="22" t="str">
        <f>IF(F1295="Repeatability",10*J1295,"---")</f>
        <v>---</v>
      </c>
      <c r="V1295" s="22" t="str">
        <f>IF(AND(U1295&gt;H1295,U1295&lt;&gt;"---"),"x","")</f>
        <v/>
      </c>
      <c r="W1295" s="52">
        <v>42101</v>
      </c>
    </row>
    <row r="1296" spans="1:23" ht="25.5" customHeight="1">
      <c r="A1296" s="65" t="s">
        <v>119</v>
      </c>
      <c r="B1296" s="8" t="s">
        <v>208</v>
      </c>
      <c r="C1296" s="61"/>
      <c r="D1296" s="10" t="s">
        <v>115</v>
      </c>
      <c r="E1296" s="3" t="s">
        <v>30</v>
      </c>
      <c r="F1296" s="42" t="s">
        <v>23</v>
      </c>
      <c r="G1296" s="22" t="s">
        <v>4</v>
      </c>
      <c r="H1296" s="37">
        <v>5399.6290909090903</v>
      </c>
      <c r="I1296" s="3">
        <v>11</v>
      </c>
      <c r="J1296" s="27">
        <v>71.456089822542395</v>
      </c>
      <c r="K1296" s="27" t="str">
        <f>IF(OR(LEFT(G1296,3)="SRM", LEFT(G1296,3)="IRM", LEFT(G1296,3)="CRM"),"", IF((J1296*100/H1296)&gt;5,"x",""))</f>
        <v/>
      </c>
      <c r="L1296" s="26">
        <f>2*J1296</f>
        <v>142.91217964508479</v>
      </c>
      <c r="M1296" s="20"/>
      <c r="N1296" s="20"/>
      <c r="O1296" s="58">
        <f>IF(F1296="Repeatability","---", SQRT(L1296^2+(N1296*H1296*0.01)^2)+ABS(M1296)*0.01*H1296)</f>
        <v>142.91217964508479</v>
      </c>
      <c r="P1296" s="6">
        <f>IF(F1296="Repeatability","---", O1296*100/H1296)</f>
        <v>2.6467036390646577</v>
      </c>
      <c r="Q1296" s="31">
        <f>IF(F1296="Repeatability", "n/a",IF(E1296="MG_P_KG",6,IF(E1296="G_P_100G",2,"n/a")))</f>
        <v>6</v>
      </c>
      <c r="R1296" s="34">
        <f>IF(Q1296="n/a","-",2*(H1296*2^(1-0.5*LOG(H1296/(10^Q1296))))/100)</f>
        <v>473.95505343149722</v>
      </c>
      <c r="S1296" s="3">
        <f>IF(F1296="Intermed. Precision","---",IF(LOG(J1296/2)&lt;0,10^(TRUNC(LOG(J1296/2))-1), 10^(TRUNC(LOG(J1296/2)))))</f>
        <v>10</v>
      </c>
      <c r="T1296" s="4">
        <f>2*SQRT(2)*J1296</f>
        <v>202.10834268237909</v>
      </c>
      <c r="U1296" s="22" t="str">
        <f>IF(F1296="Repeatability",10*J1296,"---")</f>
        <v>---</v>
      </c>
      <c r="V1296" s="22" t="str">
        <f>IF(AND(U1296&gt;H1296,U1296&lt;&gt;"---"),"x","")</f>
        <v/>
      </c>
      <c r="W1296" s="52">
        <v>42101</v>
      </c>
    </row>
    <row r="1297" spans="1:23" ht="25.5" hidden="1" customHeight="1">
      <c r="A1297" s="65" t="s">
        <v>79</v>
      </c>
      <c r="B1297" s="8" t="s">
        <v>208</v>
      </c>
      <c r="C1297" s="61"/>
      <c r="D1297" s="10" t="s">
        <v>115</v>
      </c>
      <c r="E1297" s="3" t="s">
        <v>30</v>
      </c>
      <c r="F1297" s="42" t="s">
        <v>24</v>
      </c>
      <c r="G1297" s="22" t="s">
        <v>25</v>
      </c>
      <c r="H1297" s="37">
        <v>3899.02545454545</v>
      </c>
      <c r="I1297" s="3">
        <v>11</v>
      </c>
      <c r="J1297" s="27">
        <v>21.973026439457399</v>
      </c>
      <c r="K1297" s="27" t="str">
        <f>IF(OR(LEFT(G1297,3)="SRM", LEFT(G1297,3)="IRM", LEFT(G1297,3)="CRM"),"", IF((J1297*100/H1297)&gt;5,"x",""))</f>
        <v/>
      </c>
      <c r="L1297" s="26">
        <f>2*J1297</f>
        <v>43.946052878914799</v>
      </c>
      <c r="M1297" s="20"/>
      <c r="N1297" s="20"/>
      <c r="O1297" s="58" t="str">
        <f>IF(F1297="Repeatability","---", SQRT(L1297^2+(N1297*H1297*0.01)^2)+ABS(M1297)*0.01*H1297)</f>
        <v>---</v>
      </c>
      <c r="P1297" s="6" t="str">
        <f>IF(F1297="Repeatability","---", O1297*100/H1297)</f>
        <v>---</v>
      </c>
      <c r="Q1297" s="31" t="str">
        <f>IF(F1297="Repeatability", "n/a",IF(E1297="MG_P_KG",6,IF(E1297="G_P_100G",2,"n/a")))</f>
        <v>n/a</v>
      </c>
      <c r="R1297" s="34" t="str">
        <f>IF(Q1297="n/a","-",2*(H1297*2^(1-0.5*LOG(H1297/(10^Q1297))))/100)</f>
        <v>-</v>
      </c>
      <c r="S1297" s="3">
        <f>IF(F1297="Intermed. Precision","---",IF(LOG(J1297/2)&lt;0,10^(TRUNC(LOG(J1297/2))-1), 10^(TRUNC(LOG(J1297/2)))))</f>
        <v>10</v>
      </c>
      <c r="T1297" s="4">
        <f>2*SQRT(2)*J1297</f>
        <v>62.149103994126513</v>
      </c>
      <c r="U1297" s="22">
        <f>IF(F1297="Repeatability",10*J1297,"---")</f>
        <v>219.73026439457399</v>
      </c>
      <c r="V1297" s="22" t="str">
        <f>IF(AND(U1297&gt;H1297,U1297&lt;&gt;"---"),"x","")</f>
        <v/>
      </c>
      <c r="W1297" s="52">
        <v>42101</v>
      </c>
    </row>
    <row r="1298" spans="1:23" ht="25.5" customHeight="1">
      <c r="A1298" s="65" t="s">
        <v>121</v>
      </c>
      <c r="B1298" s="8" t="s">
        <v>208</v>
      </c>
      <c r="C1298" s="61"/>
      <c r="D1298" s="10" t="s">
        <v>115</v>
      </c>
      <c r="E1298" s="3" t="s">
        <v>30</v>
      </c>
      <c r="F1298" s="42" t="s">
        <v>23</v>
      </c>
      <c r="G1298" s="22" t="s">
        <v>4</v>
      </c>
      <c r="H1298" s="37">
        <v>5365.9154545454503</v>
      </c>
      <c r="I1298" s="3">
        <v>11</v>
      </c>
      <c r="J1298" s="27">
        <v>72.167420091945004</v>
      </c>
      <c r="K1298" s="27" t="str">
        <f>IF(OR(LEFT(G1298,3)="SRM", LEFT(G1298,3)="IRM", LEFT(G1298,3)="CRM"),"", IF((J1298*100/H1298)&gt;5,"x",""))</f>
        <v/>
      </c>
      <c r="L1298" s="26">
        <f>2*J1298</f>
        <v>144.33484018389001</v>
      </c>
      <c r="M1298" s="20"/>
      <c r="N1298" s="20"/>
      <c r="O1298" s="58">
        <f>IF(F1298="Repeatability","---", SQRT(L1298^2+(N1298*H1298*0.01)^2)+ABS(M1298)*0.01*H1298)</f>
        <v>144.33484018389001</v>
      </c>
      <c r="P1298" s="6">
        <f>IF(F1298="Repeatability","---", O1298*100/H1298)</f>
        <v>2.6898455893788715</v>
      </c>
      <c r="Q1298" s="31">
        <f>IF(F1298="Repeatability", "n/a",IF(E1298="MG_P_KG",6,IF(E1298="G_P_100G",2,"n/a")))</f>
        <v>6</v>
      </c>
      <c r="R1298" s="34">
        <f>IF(Q1298="n/a","-",2*(H1298*2^(1-0.5*LOG(H1298/(10^Q1298))))/100)</f>
        <v>471.44004726547581</v>
      </c>
      <c r="S1298" s="3">
        <f>IF(F1298="Intermed. Precision","---",IF(LOG(J1298/2)&lt;0,10^(TRUNC(LOG(J1298/2))-1), 10^(TRUNC(LOG(J1298/2)))))</f>
        <v>10</v>
      </c>
      <c r="T1298" s="4">
        <f>2*SQRT(2)*J1298</f>
        <v>204.12028851101044</v>
      </c>
      <c r="U1298" s="22" t="str">
        <f>IF(F1298="Repeatability",10*J1298,"---")</f>
        <v>---</v>
      </c>
      <c r="V1298" s="22" t="str">
        <f>IF(AND(U1298&gt;H1298,U1298&lt;&gt;"---"),"x","")</f>
        <v/>
      </c>
      <c r="W1298" s="52">
        <v>42101</v>
      </c>
    </row>
    <row r="1299" spans="1:23" ht="25.5" customHeight="1">
      <c r="A1299" s="65" t="s">
        <v>31</v>
      </c>
      <c r="B1299" s="8" t="s">
        <v>208</v>
      </c>
      <c r="C1299" s="61"/>
      <c r="D1299" s="10" t="s">
        <v>115</v>
      </c>
      <c r="E1299" s="3" t="s">
        <v>30</v>
      </c>
      <c r="F1299" s="42" t="s">
        <v>23</v>
      </c>
      <c r="G1299" s="22" t="s">
        <v>4</v>
      </c>
      <c r="H1299" s="37">
        <v>437.4914</v>
      </c>
      <c r="I1299" s="3">
        <v>10</v>
      </c>
      <c r="J1299" s="27">
        <v>20.561288580728601</v>
      </c>
      <c r="K1299" s="27" t="str">
        <f>IF(OR(LEFT(G1299,3)="SRM", LEFT(G1299,3)="IRM", LEFT(G1299,3)="CRM"),"", IF((J1299*100/H1299)&gt;5,"x",""))</f>
        <v/>
      </c>
      <c r="L1299" s="26">
        <f>2*J1299</f>
        <v>41.122577161457201</v>
      </c>
      <c r="M1299" s="20"/>
      <c r="N1299" s="20"/>
      <c r="O1299" s="58">
        <f>IF(F1299="Repeatability","---", SQRT(L1299^2+(N1299*H1299*0.01)^2)+ABS(M1299)*0.01*H1299)</f>
        <v>41.122577161457201</v>
      </c>
      <c r="P1299" s="6">
        <f>IF(F1299="Repeatability","---", O1299*100/H1299)</f>
        <v>9.3996309782220173</v>
      </c>
      <c r="Q1299" s="31">
        <f>IF(F1299="Repeatability", "n/a",IF(E1299="MG_P_KG",6,IF(E1299="G_P_100G",2,"n/a")))</f>
        <v>6</v>
      </c>
      <c r="R1299" s="34">
        <f>IF(Q1299="n/a","-",2*(H1299*2^(1-0.5*LOG(H1299/(10^Q1299))))/100)</f>
        <v>56.054950963235029</v>
      </c>
      <c r="S1299" s="3">
        <f>IF(F1299="Intermed. Precision","---",IF(LOG(J1299/2)&lt;0,10^(TRUNC(LOG(J1299/2))-1), 10^(TRUNC(LOG(J1299/2)))))</f>
        <v>10</v>
      </c>
      <c r="T1299" s="4">
        <f>2*SQRT(2)*J1299</f>
        <v>58.156106341466874</v>
      </c>
      <c r="U1299" s="22" t="str">
        <f>IF(F1299="Repeatability",10*J1299,"---")</f>
        <v>---</v>
      </c>
      <c r="V1299" s="22" t="str">
        <f>IF(AND(U1299&gt;H1299,U1299&lt;&gt;"---"),"x","")</f>
        <v/>
      </c>
      <c r="W1299" s="52">
        <v>42101</v>
      </c>
    </row>
    <row r="1300" spans="1:23" ht="25.5" customHeight="1">
      <c r="A1300" s="65" t="s">
        <v>68</v>
      </c>
      <c r="B1300" s="8" t="s">
        <v>208</v>
      </c>
      <c r="C1300" s="61"/>
      <c r="D1300" s="10" t="s">
        <v>115</v>
      </c>
      <c r="E1300" s="3" t="s">
        <v>30</v>
      </c>
      <c r="F1300" s="42" t="s">
        <v>23</v>
      </c>
      <c r="G1300" s="22" t="s">
        <v>4</v>
      </c>
      <c r="H1300" s="37">
        <v>2642.2046730000002</v>
      </c>
      <c r="I1300" s="3">
        <v>10</v>
      </c>
      <c r="J1300" s="27">
        <v>124.745581753008</v>
      </c>
      <c r="K1300" s="27" t="str">
        <f>IF(OR(LEFT(G1300,3)="SRM", LEFT(G1300,3)="IRM", LEFT(G1300,3)="CRM"),"", IF((J1300*100/H1300)&gt;5,"x",""))</f>
        <v/>
      </c>
      <c r="L1300" s="26">
        <f>2*J1300</f>
        <v>249.49116350601599</v>
      </c>
      <c r="M1300" s="20">
        <v>3.25</v>
      </c>
      <c r="N1300" s="20">
        <v>3.59</v>
      </c>
      <c r="O1300" s="58">
        <f>IF(F1300="Repeatability","---", SQRT(L1300^2+(N1300*H1300*0.01)^2)+ABS(M1300)*0.01*H1300)</f>
        <v>352.78613204225371</v>
      </c>
      <c r="P1300" s="6">
        <f>IF(F1300="Repeatability","---", O1300*100/H1300)</f>
        <v>13.351960794229271</v>
      </c>
      <c r="Q1300" s="31">
        <f>IF(F1300="Repeatability", "n/a",IF(E1300="MG_P_KG",6,IF(E1300="G_P_100G",2,"n/a")))</f>
        <v>6</v>
      </c>
      <c r="R1300" s="34">
        <f>IF(Q1300="n/a","-",2*(H1300*2^(1-0.5*LOG(H1300/(10^Q1300))))/100)</f>
        <v>258.26119777490209</v>
      </c>
      <c r="S1300" s="3">
        <f>IF(F1300="Intermed. Precision","---",IF(LOG(J1300/2)&lt;0,10^(TRUNC(LOG(J1300/2))-1), 10^(TRUNC(LOG(J1300/2)))))</f>
        <v>10</v>
      </c>
      <c r="T1300" s="4">
        <f>2*SQRT(2)*J1300</f>
        <v>352.83378712245121</v>
      </c>
      <c r="U1300" s="22" t="str">
        <f>IF(F1300="Repeatability",10*J1300,"---")</f>
        <v>---</v>
      </c>
      <c r="V1300" s="22" t="str">
        <f>IF(AND(U1300&gt;H1300,U1300&lt;&gt;"---"),"x","")</f>
        <v/>
      </c>
      <c r="W1300" s="52">
        <v>42101</v>
      </c>
    </row>
    <row r="1301" spans="1:23" ht="25.5" customHeight="1">
      <c r="A1301" s="65" t="s">
        <v>55</v>
      </c>
      <c r="B1301" s="8" t="s">
        <v>208</v>
      </c>
      <c r="C1301" s="61"/>
      <c r="D1301" s="10" t="s">
        <v>115</v>
      </c>
      <c r="E1301" s="3" t="s">
        <v>30</v>
      </c>
      <c r="F1301" s="42" t="s">
        <v>23</v>
      </c>
      <c r="G1301" s="22" t="s">
        <v>4</v>
      </c>
      <c r="H1301" s="37">
        <v>5962.7808888888903</v>
      </c>
      <c r="I1301" s="3">
        <v>9</v>
      </c>
      <c r="J1301" s="27">
        <v>35.8321854366528</v>
      </c>
      <c r="K1301" s="27" t="str">
        <f>IF(OR(LEFT(G1301,3)="SRM", LEFT(G1301,3)="IRM", LEFT(G1301,3)="CRM"),"", IF((J1301*100/H1301)&gt;5,"x",""))</f>
        <v/>
      </c>
      <c r="L1301" s="26">
        <f>2*J1301</f>
        <v>71.6643708733056</v>
      </c>
      <c r="M1301" s="20"/>
      <c r="N1301" s="20"/>
      <c r="O1301" s="58">
        <f>IF(F1301="Repeatability","---", SQRT(L1301^2+(N1301*H1301*0.01)^2)+ABS(M1301)*0.01*H1301)</f>
        <v>71.6643708733056</v>
      </c>
      <c r="P1301" s="6">
        <f>IF(F1301="Repeatability","---", O1301*100/H1301)</f>
        <v>1.2018615509895014</v>
      </c>
      <c r="Q1301" s="31">
        <f>IF(F1301="Repeatability", "n/a",IF(E1301="MG_P_KG",6,IF(E1301="G_P_100G",2,"n/a")))</f>
        <v>6</v>
      </c>
      <c r="R1301" s="34">
        <f>IF(Q1301="n/a","-",2*(H1301*2^(1-0.5*LOG(H1301/(10^Q1301))))/100)</f>
        <v>515.62878464927257</v>
      </c>
      <c r="S1301" s="3">
        <f>IF(F1301="Intermed. Precision","---",IF(LOG(J1301/2)&lt;0,10^(TRUNC(LOG(J1301/2))-1), 10^(TRUNC(LOG(J1301/2)))))</f>
        <v>10</v>
      </c>
      <c r="T1301" s="4">
        <f>2*SQRT(2)*J1301</f>
        <v>101.3487252279642</v>
      </c>
      <c r="U1301" s="22" t="str">
        <f>IF(F1301="Repeatability",10*J1301,"---")</f>
        <v>---</v>
      </c>
      <c r="V1301" s="22" t="str">
        <f>IF(AND(U1301&gt;H1301,U1301&lt;&gt;"---"),"x","")</f>
        <v/>
      </c>
      <c r="W1301" s="52">
        <v>42101</v>
      </c>
    </row>
    <row r="1302" spans="1:23" ht="25.5" customHeight="1">
      <c r="A1302" s="65" t="s">
        <v>71</v>
      </c>
      <c r="B1302" s="8" t="s">
        <v>208</v>
      </c>
      <c r="C1302" s="61"/>
      <c r="D1302" s="10" t="s">
        <v>115</v>
      </c>
      <c r="E1302" s="3" t="s">
        <v>30</v>
      </c>
      <c r="F1302" s="42" t="s">
        <v>23</v>
      </c>
      <c r="G1302" s="22" t="s">
        <v>4</v>
      </c>
      <c r="H1302" s="37">
        <v>2770.9011111111099</v>
      </c>
      <c r="I1302" s="3">
        <v>9</v>
      </c>
      <c r="J1302" s="27">
        <v>51.217695083545998</v>
      </c>
      <c r="K1302" s="27" t="str">
        <f>IF(OR(LEFT(G1302,3)="SRM", LEFT(G1302,3)="IRM", LEFT(G1302,3)="CRM"),"", IF((J1302*100/H1302)&gt;5,"x",""))</f>
        <v/>
      </c>
      <c r="L1302" s="26">
        <f>2*J1302</f>
        <v>102.435390167092</v>
      </c>
      <c r="M1302" s="20"/>
      <c r="N1302" s="20"/>
      <c r="O1302" s="58">
        <f>IF(F1302="Repeatability","---", SQRT(L1302^2+(N1302*H1302*0.01)^2)+ABS(M1302)*0.01*H1302)</f>
        <v>102.435390167092</v>
      </c>
      <c r="P1302" s="6">
        <f>IF(F1302="Repeatability","---", O1302*100/H1302)</f>
        <v>3.6968259082337367</v>
      </c>
      <c r="Q1302" s="31">
        <f>IF(F1302="Repeatability", "n/a",IF(E1302="MG_P_KG",6,IF(E1302="G_P_100G",2,"n/a")))</f>
        <v>6</v>
      </c>
      <c r="R1302" s="34">
        <f>IF(Q1302="n/a","-",2*(H1302*2^(1-0.5*LOG(H1302/(10^Q1302))))/100)</f>
        <v>268.90873440464304</v>
      </c>
      <c r="S1302" s="3">
        <f>IF(F1302="Intermed. Precision","---",IF(LOG(J1302/2)&lt;0,10^(TRUNC(LOG(J1302/2))-1), 10^(TRUNC(LOG(J1302/2)))))</f>
        <v>10</v>
      </c>
      <c r="T1302" s="4">
        <f>2*SQRT(2)*J1302</f>
        <v>144.86551804128109</v>
      </c>
      <c r="U1302" s="22" t="str">
        <f>IF(F1302="Repeatability",10*J1302,"---")</f>
        <v>---</v>
      </c>
      <c r="V1302" s="22" t="str">
        <f>IF(AND(U1302&gt;H1302,U1302&lt;&gt;"---"),"x","")</f>
        <v/>
      </c>
      <c r="W1302" s="52">
        <v>42101</v>
      </c>
    </row>
    <row r="1303" spans="1:23" ht="25.5" customHeight="1">
      <c r="A1303" s="65" t="s">
        <v>101</v>
      </c>
      <c r="B1303" s="8" t="s">
        <v>208</v>
      </c>
      <c r="C1303" s="61"/>
      <c r="D1303" s="10" t="s">
        <v>115</v>
      </c>
      <c r="E1303" s="3" t="s">
        <v>30</v>
      </c>
      <c r="F1303" s="42" t="s">
        <v>23</v>
      </c>
      <c r="G1303" s="22" t="s">
        <v>4</v>
      </c>
      <c r="H1303" s="37">
        <v>11252.128888888899</v>
      </c>
      <c r="I1303" s="3">
        <v>9</v>
      </c>
      <c r="J1303" s="27">
        <v>366.17229972150199</v>
      </c>
      <c r="K1303" s="27" t="str">
        <f>IF(OR(LEFT(G1303,3)="SRM", LEFT(G1303,3)="IRM", LEFT(G1303,3)="CRM"),"", IF((J1303*100/H1303)&gt;5,"x",""))</f>
        <v/>
      </c>
      <c r="L1303" s="26">
        <f>2*J1303</f>
        <v>732.34459944300397</v>
      </c>
      <c r="M1303" s="20">
        <v>3.08</v>
      </c>
      <c r="N1303" s="20">
        <v>3.15</v>
      </c>
      <c r="O1303" s="58">
        <f>IF(F1303="Repeatability","---", SQRT(L1303^2+(N1303*H1303*0.01)^2)+ABS(M1303)*0.01*H1303)</f>
        <v>1160.1734521328951</v>
      </c>
      <c r="P1303" s="6">
        <f>IF(F1303="Repeatability","---", O1303*100/H1303)</f>
        <v>10.310701766654375</v>
      </c>
      <c r="Q1303" s="31">
        <f>IF(F1303="Repeatability", "n/a",IF(E1303="MG_P_KG",6,IF(E1303="G_P_100G",2,"n/a")))</f>
        <v>6</v>
      </c>
      <c r="R1303" s="34">
        <f>IF(Q1303="n/a","-",2*(H1303*2^(1-0.5*LOG(H1303/(10^Q1303))))/100)</f>
        <v>884.32742708310764</v>
      </c>
      <c r="S1303" s="3">
        <f>IF(F1303="Intermed. Precision","---",IF(LOG(J1303/2)&lt;0,10^(TRUNC(LOG(J1303/2))-1), 10^(TRUNC(LOG(J1303/2)))))</f>
        <v>100</v>
      </c>
      <c r="T1303" s="4">
        <f>2*SQRT(2)*J1303</f>
        <v>1035.6916648629881</v>
      </c>
      <c r="U1303" s="22" t="str">
        <f>IF(F1303="Repeatability",10*J1303,"---")</f>
        <v>---</v>
      </c>
      <c r="V1303" s="22" t="str">
        <f>IF(AND(U1303&gt;H1303,U1303&lt;&gt;"---"),"x","")</f>
        <v/>
      </c>
      <c r="W1303" s="52">
        <v>42101</v>
      </c>
    </row>
    <row r="1304" spans="1:23" ht="25.5" hidden="1" customHeight="1">
      <c r="A1304" s="65" t="s">
        <v>80</v>
      </c>
      <c r="B1304" s="8" t="s">
        <v>208</v>
      </c>
      <c r="C1304" s="61"/>
      <c r="D1304" s="10" t="s">
        <v>115</v>
      </c>
      <c r="E1304" s="3" t="s">
        <v>30</v>
      </c>
      <c r="F1304" s="42" t="s">
        <v>24</v>
      </c>
      <c r="G1304" s="22" t="s">
        <v>25</v>
      </c>
      <c r="H1304" s="37">
        <v>2317.7600000000002</v>
      </c>
      <c r="I1304" s="3">
        <v>9</v>
      </c>
      <c r="J1304" s="27">
        <v>15.4856227227422</v>
      </c>
      <c r="K1304" s="27" t="str">
        <f>IF(OR(LEFT(G1304,3)="SRM", LEFT(G1304,3)="IRM", LEFT(G1304,3)="CRM"),"", IF((J1304*100/H1304)&gt;5,"x",""))</f>
        <v/>
      </c>
      <c r="L1304" s="26">
        <f>2*J1304</f>
        <v>30.971245445484399</v>
      </c>
      <c r="M1304" s="20"/>
      <c r="N1304" s="20"/>
      <c r="O1304" s="58" t="str">
        <f>IF(F1304="Repeatability","---", SQRT(L1304^2+(N1304*H1304*0.01)^2)+ABS(M1304)*0.01*H1304)</f>
        <v>---</v>
      </c>
      <c r="P1304" s="6" t="str">
        <f>IF(F1304="Repeatability","---", O1304*100/H1304)</f>
        <v>---</v>
      </c>
      <c r="Q1304" s="31" t="str">
        <f>IF(F1304="Repeatability", "n/a",IF(E1304="MG_P_KG",6,IF(E1304="G_P_100G",2,"n/a")))</f>
        <v>n/a</v>
      </c>
      <c r="R1304" s="34" t="str">
        <f>IF(Q1304="n/a","-",2*(H1304*2^(1-0.5*LOG(H1304/(10^Q1304))))/100)</f>
        <v>-</v>
      </c>
      <c r="S1304" s="3">
        <f>IF(F1304="Intermed. Precision","---",IF(LOG(J1304/2)&lt;0,10^(TRUNC(LOG(J1304/2))-1), 10^(TRUNC(LOG(J1304/2)))))</f>
        <v>1</v>
      </c>
      <c r="T1304" s="4">
        <f>2*SQRT(2)*J1304</f>
        <v>43.79995535258999</v>
      </c>
      <c r="U1304" s="22">
        <f>IF(F1304="Repeatability",10*J1304,"---")</f>
        <v>154.85622722742198</v>
      </c>
      <c r="V1304" s="22" t="str">
        <f>IF(AND(U1304&gt;H1304,U1304&lt;&gt;"---"),"x","")</f>
        <v/>
      </c>
      <c r="W1304" s="52">
        <v>42101</v>
      </c>
    </row>
    <row r="1305" spans="1:23" ht="25.5" customHeight="1">
      <c r="A1305" s="65" t="s">
        <v>122</v>
      </c>
      <c r="B1305" s="8" t="s">
        <v>208</v>
      </c>
      <c r="C1305" s="61"/>
      <c r="D1305" s="10" t="s">
        <v>115</v>
      </c>
      <c r="E1305" s="3" t="s">
        <v>30</v>
      </c>
      <c r="F1305" s="42" t="s">
        <v>23</v>
      </c>
      <c r="G1305" s="22" t="s">
        <v>4</v>
      </c>
      <c r="H1305" s="37">
        <v>26.435099999999998</v>
      </c>
      <c r="I1305" s="3">
        <v>9</v>
      </c>
      <c r="J1305" s="27">
        <v>0.58077838381874303</v>
      </c>
      <c r="K1305" s="27" t="str">
        <f>IF(OR(LEFT(G1305,3)="SRM", LEFT(G1305,3)="IRM", LEFT(G1305,3)="CRM"),"", IF((J1305*100/H1305)&gt;5,"x",""))</f>
        <v/>
      </c>
      <c r="L1305" s="26">
        <f>2*J1305</f>
        <v>1.1615567676374861</v>
      </c>
      <c r="M1305" s="20"/>
      <c r="N1305" s="20"/>
      <c r="O1305" s="58">
        <f>IF(F1305="Repeatability","---", SQRT(L1305^2+(N1305*H1305*0.01)^2)+ABS(M1305)*0.01*H1305)</f>
        <v>1.1615567676374861</v>
      </c>
      <c r="P1305" s="6">
        <f>IF(F1305="Repeatability","---", O1305*100/H1305)</f>
        <v>4.393994226000606</v>
      </c>
      <c r="Q1305" s="31">
        <f>IF(F1305="Repeatability", "n/a",IF(E1305="MG_P_KG",6,IF(E1305="G_P_100G",2,"n/a")))</f>
        <v>6</v>
      </c>
      <c r="R1305" s="34">
        <f>IF(Q1305="n/a","-",2*(H1305*2^(1-0.5*LOG(H1305/(10^Q1305))))/100)</f>
        <v>5.167391567730232</v>
      </c>
      <c r="S1305" s="3">
        <f>IF(F1305="Intermed. Precision","---",IF(LOG(J1305/2)&lt;0,10^(TRUNC(LOG(J1305/2))-1), 10^(TRUNC(LOG(J1305/2)))))</f>
        <v>0.1</v>
      </c>
      <c r="T1305" s="4">
        <f>2*SQRT(2)*J1305</f>
        <v>1.6426893342591866</v>
      </c>
      <c r="U1305" s="22" t="str">
        <f>IF(F1305="Repeatability",10*J1305,"---")</f>
        <v>---</v>
      </c>
      <c r="V1305" s="22" t="str">
        <f>IF(AND(U1305&gt;H1305,U1305&lt;&gt;"---"),"x","")</f>
        <v/>
      </c>
      <c r="W1305" s="52">
        <v>42101</v>
      </c>
    </row>
    <row r="1306" spans="1:23" ht="25.5" hidden="1" customHeight="1">
      <c r="A1306" s="65" t="s">
        <v>123</v>
      </c>
      <c r="B1306" s="8" t="s">
        <v>208</v>
      </c>
      <c r="C1306" s="61"/>
      <c r="D1306" s="10" t="s">
        <v>115</v>
      </c>
      <c r="E1306" s="3" t="s">
        <v>30</v>
      </c>
      <c r="F1306" s="42" t="s">
        <v>24</v>
      </c>
      <c r="G1306" s="22" t="s">
        <v>25</v>
      </c>
      <c r="H1306" s="37">
        <v>2764.4922222222199</v>
      </c>
      <c r="I1306" s="3">
        <v>9</v>
      </c>
      <c r="J1306" s="27">
        <v>23.2180208985272</v>
      </c>
      <c r="K1306" s="27" t="str">
        <f>IF(OR(LEFT(G1306,3)="SRM", LEFT(G1306,3)="IRM", LEFT(G1306,3)="CRM"),"", IF((J1306*100/H1306)&gt;5,"x",""))</f>
        <v/>
      </c>
      <c r="L1306" s="26">
        <f>2*J1306</f>
        <v>46.436041797054401</v>
      </c>
      <c r="M1306" s="20"/>
      <c r="N1306" s="20"/>
      <c r="O1306" s="58" t="str">
        <f>IF(F1306="Repeatability","---", SQRT(L1306^2+(N1306*H1306*0.01)^2)+ABS(M1306)*0.01*H1306)</f>
        <v>---</v>
      </c>
      <c r="P1306" s="6" t="str">
        <f>IF(F1306="Repeatability","---", O1306*100/H1306)</f>
        <v>---</v>
      </c>
      <c r="Q1306" s="31" t="str">
        <f>IF(F1306="Repeatability", "n/a",IF(E1306="MG_P_KG",6,IF(E1306="G_P_100G",2,"n/a")))</f>
        <v>n/a</v>
      </c>
      <c r="R1306" s="34" t="str">
        <f>IF(Q1306="n/a","-",2*(H1306*2^(1-0.5*LOG(H1306/(10^Q1306))))/100)</f>
        <v>-</v>
      </c>
      <c r="S1306" s="3">
        <f>IF(F1306="Intermed. Precision","---",IF(LOG(J1306/2)&lt;0,10^(TRUNC(LOG(J1306/2))-1), 10^(TRUNC(LOG(J1306/2)))))</f>
        <v>10</v>
      </c>
      <c r="T1306" s="4">
        <f>2*SQRT(2)*J1306</f>
        <v>65.670480092318243</v>
      </c>
      <c r="U1306" s="22">
        <f>IF(F1306="Repeatability",10*J1306,"---")</f>
        <v>232.180208985272</v>
      </c>
      <c r="V1306" s="22" t="str">
        <f>IF(AND(U1306&gt;H1306,U1306&lt;&gt;"---"),"x","")</f>
        <v/>
      </c>
      <c r="W1306" s="52">
        <v>42101</v>
      </c>
    </row>
    <row r="1307" spans="1:23" ht="25.5" hidden="1" customHeight="1">
      <c r="A1307" s="65" t="s">
        <v>70</v>
      </c>
      <c r="B1307" s="8" t="s">
        <v>208</v>
      </c>
      <c r="C1307" s="61"/>
      <c r="D1307" s="10" t="s">
        <v>115</v>
      </c>
      <c r="E1307" s="3" t="s">
        <v>30</v>
      </c>
      <c r="F1307" s="42" t="s">
        <v>24</v>
      </c>
      <c r="G1307" s="22" t="s">
        <v>25</v>
      </c>
      <c r="H1307" s="37">
        <v>4170.9542250000004</v>
      </c>
      <c r="I1307" s="3">
        <v>8</v>
      </c>
      <c r="J1307" s="27">
        <v>99.128656454260806</v>
      </c>
      <c r="K1307" s="27" t="str">
        <f>IF(OR(LEFT(G1307,3)="SRM", LEFT(G1307,3)="IRM", LEFT(G1307,3)="CRM"),"", IF((J1307*100/H1307)&gt;5,"x",""))</f>
        <v/>
      </c>
      <c r="L1307" s="26">
        <f>2*J1307</f>
        <v>198.25731290852161</v>
      </c>
      <c r="M1307" s="20"/>
      <c r="N1307" s="20"/>
      <c r="O1307" s="58" t="str">
        <f>IF(F1307="Repeatability","---", SQRT(L1307^2+(N1307*H1307*0.01)^2)+ABS(M1307)*0.01*H1307)</f>
        <v>---</v>
      </c>
      <c r="P1307" s="6" t="str">
        <f>IF(F1307="Repeatability","---", O1307*100/H1307)</f>
        <v>---</v>
      </c>
      <c r="Q1307" s="31" t="str">
        <f>IF(F1307="Repeatability", "n/a",IF(E1307="MG_P_KG",6,IF(E1307="G_P_100G",2,"n/a")))</f>
        <v>n/a</v>
      </c>
      <c r="R1307" s="34" t="str">
        <f>IF(Q1307="n/a","-",2*(H1307*2^(1-0.5*LOG(H1307/(10^Q1307))))/100)</f>
        <v>-</v>
      </c>
      <c r="S1307" s="3">
        <f>IF(F1307="Intermed. Precision","---",IF(LOG(J1307/2)&lt;0,10^(TRUNC(LOG(J1307/2))-1), 10^(TRUNC(LOG(J1307/2)))))</f>
        <v>10</v>
      </c>
      <c r="T1307" s="4">
        <f>2*SQRT(2)*J1307</f>
        <v>280.37818075487775</v>
      </c>
      <c r="U1307" s="22">
        <f>IF(F1307="Repeatability",10*J1307,"---")</f>
        <v>991.28656454260806</v>
      </c>
      <c r="V1307" s="22" t="str">
        <f>IF(AND(U1307&gt;H1307,U1307&lt;&gt;"---"),"x","")</f>
        <v/>
      </c>
      <c r="W1307" s="52">
        <v>42101</v>
      </c>
    </row>
    <row r="1308" spans="1:23" ht="25.5" customHeight="1">
      <c r="A1308" s="65" t="s">
        <v>60</v>
      </c>
      <c r="B1308" s="8" t="s">
        <v>208</v>
      </c>
      <c r="C1308" s="61"/>
      <c r="D1308" s="10" t="s">
        <v>115</v>
      </c>
      <c r="E1308" s="3" t="s">
        <v>30</v>
      </c>
      <c r="F1308" s="42" t="s">
        <v>23</v>
      </c>
      <c r="G1308" s="22" t="s">
        <v>4</v>
      </c>
      <c r="H1308" s="37">
        <v>6270.4862499999999</v>
      </c>
      <c r="I1308" s="3">
        <v>8</v>
      </c>
      <c r="J1308" s="27">
        <v>136.823042878384</v>
      </c>
      <c r="K1308" s="27" t="str">
        <f>IF(OR(LEFT(G1308,3)="SRM", LEFT(G1308,3)="IRM", LEFT(G1308,3)="CRM"),"", IF((J1308*100/H1308)&gt;5,"x",""))</f>
        <v/>
      </c>
      <c r="L1308" s="26">
        <f>2*J1308</f>
        <v>273.646085756768</v>
      </c>
      <c r="M1308" s="20"/>
      <c r="N1308" s="20"/>
      <c r="O1308" s="58">
        <f>IF(F1308="Repeatability","---", SQRT(L1308^2+(N1308*H1308*0.01)^2)+ABS(M1308)*0.01*H1308)</f>
        <v>273.646085756768</v>
      </c>
      <c r="P1308" s="6">
        <f>IF(F1308="Repeatability","---", O1308*100/H1308)</f>
        <v>4.3640329449214246</v>
      </c>
      <c r="Q1308" s="31">
        <f>IF(F1308="Repeatability", "n/a",IF(E1308="MG_P_KG",6,IF(E1308="G_P_100G",2,"n/a")))</f>
        <v>6</v>
      </c>
      <c r="R1308" s="34">
        <f>IF(Q1308="n/a","-",2*(H1308*2^(1-0.5*LOG(H1308/(10^Q1308))))/100)</f>
        <v>538.14636772286656</v>
      </c>
      <c r="S1308" s="3">
        <f>IF(F1308="Intermed. Precision","---",IF(LOG(J1308/2)&lt;0,10^(TRUNC(LOG(J1308/2))-1), 10^(TRUNC(LOG(J1308/2)))))</f>
        <v>10</v>
      </c>
      <c r="T1308" s="4">
        <f>2*SQRT(2)*J1308</f>
        <v>386.99400576753237</v>
      </c>
      <c r="U1308" s="22" t="str">
        <f>IF(F1308="Repeatability",10*J1308,"---")</f>
        <v>---</v>
      </c>
      <c r="V1308" s="22" t="str">
        <f>IF(AND(U1308&gt;H1308,U1308&lt;&gt;"---"),"x","")</f>
        <v/>
      </c>
      <c r="W1308" s="52">
        <v>42101</v>
      </c>
    </row>
    <row r="1309" spans="1:23" ht="25.5" customHeight="1">
      <c r="A1309" s="65" t="s">
        <v>129</v>
      </c>
      <c r="B1309" s="8" t="s">
        <v>208</v>
      </c>
      <c r="C1309" s="61"/>
      <c r="D1309" s="10" t="s">
        <v>115</v>
      </c>
      <c r="E1309" s="3" t="s">
        <v>30</v>
      </c>
      <c r="F1309" s="42" t="s">
        <v>23</v>
      </c>
      <c r="G1309" s="22" t="s">
        <v>4</v>
      </c>
      <c r="H1309" s="37">
        <v>36.200674999999997</v>
      </c>
      <c r="I1309" s="3">
        <v>8</v>
      </c>
      <c r="J1309" s="27">
        <v>1.5726898283673101</v>
      </c>
      <c r="K1309" s="27" t="str">
        <f>IF(OR(LEFT(G1309,3)="SRM", LEFT(G1309,3)="IRM", LEFT(G1309,3)="CRM"),"", IF((J1309*100/H1309)&gt;5,"x",""))</f>
        <v/>
      </c>
      <c r="L1309" s="26">
        <f>2*J1309</f>
        <v>3.1453796567346202</v>
      </c>
      <c r="M1309" s="20"/>
      <c r="N1309" s="20"/>
      <c r="O1309" s="58">
        <f>IF(F1309="Repeatability","---", SQRT(L1309^2+(N1309*H1309*0.01)^2)+ABS(M1309)*0.01*H1309)</f>
        <v>3.1453796567346202</v>
      </c>
      <c r="P1309" s="6">
        <f>IF(F1309="Repeatability","---", O1309*100/H1309)</f>
        <v>8.6887320657270077</v>
      </c>
      <c r="Q1309" s="31">
        <f>IF(F1309="Repeatability", "n/a",IF(E1309="MG_P_KG",6,IF(E1309="G_P_100G",2,"n/a")))</f>
        <v>6</v>
      </c>
      <c r="R1309" s="34">
        <f>IF(Q1309="n/a","-",2*(H1309*2^(1-0.5*LOG(H1309/(10^Q1309))))/100)</f>
        <v>6.7492639186582979</v>
      </c>
      <c r="S1309" s="3">
        <f>IF(F1309="Intermed. Precision","---",IF(LOG(J1309/2)&lt;0,10^(TRUNC(LOG(J1309/2))-1), 10^(TRUNC(LOG(J1309/2)))))</f>
        <v>0.1</v>
      </c>
      <c r="T1309" s="4">
        <f>2*SQRT(2)*J1309</f>
        <v>4.4482385693665307</v>
      </c>
      <c r="U1309" s="22" t="str">
        <f>IF(F1309="Repeatability",10*J1309,"---")</f>
        <v>---</v>
      </c>
      <c r="V1309" s="22" t="str">
        <f>IF(AND(U1309&gt;H1309,U1309&lt;&gt;"---"),"x","")</f>
        <v/>
      </c>
      <c r="W1309" s="52">
        <v>42101</v>
      </c>
    </row>
    <row r="1310" spans="1:23" ht="25.5" hidden="1" customHeight="1">
      <c r="A1310" s="65" t="s">
        <v>129</v>
      </c>
      <c r="B1310" s="8" t="s">
        <v>208</v>
      </c>
      <c r="C1310" s="61"/>
      <c r="D1310" s="10" t="s">
        <v>115</v>
      </c>
      <c r="E1310" s="3" t="s">
        <v>30</v>
      </c>
      <c r="F1310" s="42" t="s">
        <v>24</v>
      </c>
      <c r="G1310" s="22" t="s">
        <v>25</v>
      </c>
      <c r="H1310" s="37">
        <v>13.071312499999999</v>
      </c>
      <c r="I1310" s="3">
        <v>8</v>
      </c>
      <c r="J1310" s="27">
        <v>3.8306690016236197E-2</v>
      </c>
      <c r="K1310" s="27" t="str">
        <f>IF(OR(LEFT(G1310,3)="SRM", LEFT(G1310,3)="IRM", LEFT(G1310,3)="CRM"),"", IF((J1310*100/H1310)&gt;5,"x",""))</f>
        <v/>
      </c>
      <c r="L1310" s="26">
        <f>2*J1310</f>
        <v>7.6613380032472395E-2</v>
      </c>
      <c r="M1310" s="20"/>
      <c r="N1310" s="20"/>
      <c r="O1310" s="58" t="str">
        <f>IF(F1310="Repeatability","---", SQRT(L1310^2+(N1310*H1310*0.01)^2)+ABS(M1310)*0.01*H1310)</f>
        <v>---</v>
      </c>
      <c r="P1310" s="6" t="str">
        <f>IF(F1310="Repeatability","---", O1310*100/H1310)</f>
        <v>---</v>
      </c>
      <c r="Q1310" s="31" t="str">
        <f>IF(F1310="Repeatability", "n/a",IF(E1310="MG_P_KG",6,IF(E1310="G_P_100G",2,"n/a")))</f>
        <v>n/a</v>
      </c>
      <c r="R1310" s="34" t="str">
        <f>IF(Q1310="n/a","-",2*(H1310*2^(1-0.5*LOG(H1310/(10^Q1310))))/100)</f>
        <v>-</v>
      </c>
      <c r="S1310" s="3">
        <f>IF(F1310="Intermed. Precision","---",IF(LOG(J1310/2)&lt;0,10^(TRUNC(LOG(J1310/2))-1), 10^(TRUNC(LOG(J1310/2)))))</f>
        <v>0.01</v>
      </c>
      <c r="T1310" s="4">
        <f>2*SQRT(2)*J1310</f>
        <v>0.10834768110116653</v>
      </c>
      <c r="U1310" s="22">
        <f>IF(F1310="Repeatability",10*J1310,"---")</f>
        <v>0.383066900162362</v>
      </c>
      <c r="V1310" s="22" t="str">
        <f>IF(AND(U1310&gt;H1310,U1310&lt;&gt;"---"),"x","")</f>
        <v/>
      </c>
      <c r="W1310" s="52">
        <v>42101</v>
      </c>
    </row>
    <row r="1311" spans="1:23" ht="25.5" hidden="1" customHeight="1">
      <c r="A1311" s="65" t="s">
        <v>116</v>
      </c>
      <c r="B1311" s="8" t="s">
        <v>208</v>
      </c>
      <c r="C1311" s="61"/>
      <c r="D1311" s="10" t="s">
        <v>115</v>
      </c>
      <c r="E1311" s="3" t="s">
        <v>30</v>
      </c>
      <c r="F1311" s="42" t="s">
        <v>24</v>
      </c>
      <c r="G1311" s="22" t="s">
        <v>25</v>
      </c>
      <c r="H1311" s="37">
        <v>364.30271428571399</v>
      </c>
      <c r="I1311" s="3">
        <v>7</v>
      </c>
      <c r="J1311" s="27">
        <v>4.4276959014496704</v>
      </c>
      <c r="K1311" s="27" t="str">
        <f>IF(OR(LEFT(G1311,3)="SRM", LEFT(G1311,3)="IRM", LEFT(G1311,3)="CRM"),"", IF((J1311*100/H1311)&gt;5,"x",""))</f>
        <v/>
      </c>
      <c r="L1311" s="26">
        <f>2*J1311</f>
        <v>8.8553918028993408</v>
      </c>
      <c r="M1311" s="20"/>
      <c r="N1311" s="20"/>
      <c r="O1311" s="58" t="str">
        <f>IF(F1311="Repeatability","---", SQRT(L1311^2+(N1311*H1311*0.01)^2)+ABS(M1311)*0.01*H1311)</f>
        <v>---</v>
      </c>
      <c r="P1311" s="6" t="str">
        <f>IF(F1311="Repeatability","---", O1311*100/H1311)</f>
        <v>---</v>
      </c>
      <c r="Q1311" s="31" t="str">
        <f>IF(F1311="Repeatability", "n/a",IF(E1311="MG_P_KG",6,IF(E1311="G_P_100G",2,"n/a")))</f>
        <v>n/a</v>
      </c>
      <c r="R1311" s="34" t="str">
        <f>IF(Q1311="n/a","-",2*(H1311*2^(1-0.5*LOG(H1311/(10^Q1311))))/100)</f>
        <v>-</v>
      </c>
      <c r="S1311" s="3">
        <f>IF(F1311="Intermed. Precision","---",IF(LOG(J1311/2)&lt;0,10^(TRUNC(LOG(J1311/2))-1), 10^(TRUNC(LOG(J1311/2)))))</f>
        <v>1</v>
      </c>
      <c r="T1311" s="4">
        <f>2*SQRT(2)*J1311</f>
        <v>12.523415187787782</v>
      </c>
      <c r="U1311" s="22">
        <f>IF(F1311="Repeatability",10*J1311,"---")</f>
        <v>44.276959014496704</v>
      </c>
      <c r="V1311" s="22" t="str">
        <f>IF(AND(U1311&gt;H1311,U1311&lt;&gt;"---"),"x","")</f>
        <v/>
      </c>
      <c r="W1311" s="52">
        <v>42101</v>
      </c>
    </row>
    <row r="1312" spans="1:23" ht="25.5" customHeight="1">
      <c r="A1312" s="65" t="s">
        <v>117</v>
      </c>
      <c r="B1312" s="8" t="s">
        <v>208</v>
      </c>
      <c r="C1312" s="61"/>
      <c r="D1312" s="10" t="s">
        <v>115</v>
      </c>
      <c r="E1312" s="3" t="s">
        <v>30</v>
      </c>
      <c r="F1312" s="42" t="s">
        <v>23</v>
      </c>
      <c r="G1312" s="22" t="s">
        <v>4</v>
      </c>
      <c r="H1312" s="37">
        <v>1709.1428571428601</v>
      </c>
      <c r="I1312" s="3">
        <v>7</v>
      </c>
      <c r="J1312" s="27">
        <v>27.6180497397729</v>
      </c>
      <c r="K1312" s="27" t="str">
        <f>IF(OR(LEFT(G1312,3)="SRM", LEFT(G1312,3)="IRM", LEFT(G1312,3)="CRM"),"", IF((J1312*100/H1312)&gt;5,"x",""))</f>
        <v/>
      </c>
      <c r="L1312" s="26">
        <f>2*J1312</f>
        <v>55.2360994795458</v>
      </c>
      <c r="M1312" s="20"/>
      <c r="N1312" s="20"/>
      <c r="O1312" s="58">
        <f>IF(F1312="Repeatability","---", SQRT(L1312^2+(N1312*H1312*0.01)^2)+ABS(M1312)*0.01*H1312)</f>
        <v>55.2360994795458</v>
      </c>
      <c r="P1312" s="6">
        <f>IF(F1312="Repeatability","---", O1312*100/H1312)</f>
        <v>3.2318012065932793</v>
      </c>
      <c r="Q1312" s="31">
        <f>IF(F1312="Repeatability", "n/a",IF(E1312="MG_P_KG",6,IF(E1312="G_P_100G",2,"n/a")))</f>
        <v>6</v>
      </c>
      <c r="R1312" s="34">
        <f>IF(Q1312="n/a","-",2*(H1312*2^(1-0.5*LOG(H1312/(10^Q1312))))/100)</f>
        <v>178.38022778384712</v>
      </c>
      <c r="S1312" s="3">
        <f>IF(F1312="Intermed. Precision","---",IF(LOG(J1312/2)&lt;0,10^(TRUNC(LOG(J1312/2))-1), 10^(TRUNC(LOG(J1312/2)))))</f>
        <v>10</v>
      </c>
      <c r="T1312" s="4">
        <f>2*SQRT(2)*J1312</f>
        <v>78.115641016563131</v>
      </c>
      <c r="U1312" s="22" t="str">
        <f>IF(F1312="Repeatability",10*J1312,"---")</f>
        <v>---</v>
      </c>
      <c r="V1312" s="22" t="str">
        <f>IF(AND(U1312&gt;H1312,U1312&lt;&gt;"---"),"x","")</f>
        <v/>
      </c>
      <c r="W1312" s="52">
        <v>42101</v>
      </c>
    </row>
    <row r="1313" spans="1:23" ht="25.5" hidden="1" customHeight="1">
      <c r="A1313" s="65" t="s">
        <v>117</v>
      </c>
      <c r="B1313" s="8" t="s">
        <v>208</v>
      </c>
      <c r="C1313" s="61"/>
      <c r="D1313" s="10" t="s">
        <v>115</v>
      </c>
      <c r="E1313" s="3" t="s">
        <v>30</v>
      </c>
      <c r="F1313" s="42" t="s">
        <v>24</v>
      </c>
      <c r="G1313" s="22" t="s">
        <v>25</v>
      </c>
      <c r="H1313" s="37">
        <v>1658.8133</v>
      </c>
      <c r="I1313" s="3">
        <v>7</v>
      </c>
      <c r="J1313" s="27">
        <v>19.099702094086702</v>
      </c>
      <c r="K1313" s="27" t="str">
        <f>IF(OR(LEFT(G1313,3)="SRM", LEFT(G1313,3)="IRM", LEFT(G1313,3)="CRM"),"", IF((J1313*100/H1313)&gt;5,"x",""))</f>
        <v/>
      </c>
      <c r="L1313" s="26">
        <f>2*J1313</f>
        <v>38.199404188173403</v>
      </c>
      <c r="M1313" s="20"/>
      <c r="N1313" s="20"/>
      <c r="O1313" s="58" t="str">
        <f>IF(F1313="Repeatability","---", SQRT(L1313^2+(N1313*H1313*0.01)^2)+ABS(M1313)*0.01*H1313)</f>
        <v>---</v>
      </c>
      <c r="P1313" s="6" t="str">
        <f>IF(F1313="Repeatability","---", O1313*100/H1313)</f>
        <v>---</v>
      </c>
      <c r="Q1313" s="31" t="str">
        <f>IF(F1313="Repeatability", "n/a",IF(E1313="MG_P_KG",6,IF(E1313="G_P_100G",2,"n/a")))</f>
        <v>n/a</v>
      </c>
      <c r="R1313" s="34" t="str">
        <f>IF(Q1313="n/a","-",2*(H1313*2^(1-0.5*LOG(H1313/(10^Q1313))))/100)</f>
        <v>-</v>
      </c>
      <c r="S1313" s="3">
        <f>IF(F1313="Intermed. Precision","---",IF(LOG(J1313/2)&lt;0,10^(TRUNC(LOG(J1313/2))-1), 10^(TRUNC(LOG(J1313/2)))))</f>
        <v>1</v>
      </c>
      <c r="T1313" s="4">
        <f>2*SQRT(2)*J1313</f>
        <v>54.022115477486437</v>
      </c>
      <c r="U1313" s="22">
        <f>IF(F1313="Repeatability",10*J1313,"---")</f>
        <v>190.997020940867</v>
      </c>
      <c r="V1313" s="22" t="str">
        <f>IF(AND(U1313&gt;H1313,U1313&lt;&gt;"---"),"x","")</f>
        <v/>
      </c>
      <c r="W1313" s="52">
        <v>42101</v>
      </c>
    </row>
    <row r="1314" spans="1:23" ht="25.5" hidden="1" customHeight="1">
      <c r="A1314" s="65" t="s">
        <v>99</v>
      </c>
      <c r="B1314" s="8" t="s">
        <v>208</v>
      </c>
      <c r="C1314" s="61"/>
      <c r="D1314" s="10" t="s">
        <v>115</v>
      </c>
      <c r="E1314" s="3" t="s">
        <v>30</v>
      </c>
      <c r="F1314" s="42" t="s">
        <v>24</v>
      </c>
      <c r="G1314" s="22" t="s">
        <v>25</v>
      </c>
      <c r="H1314" s="37">
        <v>315.44244285714302</v>
      </c>
      <c r="I1314" s="3">
        <v>7</v>
      </c>
      <c r="J1314" s="27">
        <v>7.116677766145</v>
      </c>
      <c r="K1314" s="27" t="str">
        <f>IF(OR(LEFT(G1314,3)="SRM", LEFT(G1314,3)="IRM", LEFT(G1314,3)="CRM"),"", IF((J1314*100/H1314)&gt;5,"x",""))</f>
        <v/>
      </c>
      <c r="L1314" s="26">
        <f>2*J1314</f>
        <v>14.23335553229</v>
      </c>
      <c r="M1314" s="20"/>
      <c r="N1314" s="20"/>
      <c r="O1314" s="58" t="str">
        <f>IF(F1314="Repeatability","---", SQRT(L1314^2+(N1314*H1314*0.01)^2)+ABS(M1314)*0.01*H1314)</f>
        <v>---</v>
      </c>
      <c r="P1314" s="6" t="str">
        <f>IF(F1314="Repeatability","---", O1314*100/H1314)</f>
        <v>---</v>
      </c>
      <c r="Q1314" s="31" t="str">
        <f>IF(F1314="Repeatability", "n/a",IF(E1314="MG_P_KG",6,IF(E1314="G_P_100G",2,"n/a")))</f>
        <v>n/a</v>
      </c>
      <c r="R1314" s="34" t="str">
        <f>IF(Q1314="n/a","-",2*(H1314*2^(1-0.5*LOG(H1314/(10^Q1314))))/100)</f>
        <v>-</v>
      </c>
      <c r="S1314" s="3">
        <f>IF(F1314="Intermed. Precision","---",IF(LOG(J1314/2)&lt;0,10^(TRUNC(LOG(J1314/2))-1), 10^(TRUNC(LOG(J1314/2)))))</f>
        <v>1</v>
      </c>
      <c r="T1314" s="4">
        <f>2*SQRT(2)*J1314</f>
        <v>20.129004431842642</v>
      </c>
      <c r="U1314" s="22">
        <f>IF(F1314="Repeatability",10*J1314,"---")</f>
        <v>71.166777661449999</v>
      </c>
      <c r="V1314" s="22" t="str">
        <f>IF(AND(U1314&gt;H1314,U1314&lt;&gt;"---"),"x","")</f>
        <v/>
      </c>
      <c r="W1314" s="52">
        <v>42101</v>
      </c>
    </row>
    <row r="1315" spans="1:23" ht="25.5" hidden="1" customHeight="1">
      <c r="A1315" s="65" t="s">
        <v>59</v>
      </c>
      <c r="B1315" s="8" t="s">
        <v>208</v>
      </c>
      <c r="C1315" s="61"/>
      <c r="D1315" s="10" t="s">
        <v>115</v>
      </c>
      <c r="E1315" s="3" t="s">
        <v>30</v>
      </c>
      <c r="F1315" s="42" t="s">
        <v>24</v>
      </c>
      <c r="G1315" s="22" t="s">
        <v>25</v>
      </c>
      <c r="H1315" s="37">
        <v>4336.8785714285696</v>
      </c>
      <c r="I1315" s="3">
        <v>7</v>
      </c>
      <c r="J1315" s="27">
        <v>16.122503571982101</v>
      </c>
      <c r="K1315" s="27" t="str">
        <f>IF(OR(LEFT(G1315,3)="SRM", LEFT(G1315,3)="IRM", LEFT(G1315,3)="CRM"),"", IF((J1315*100/H1315)&gt;5,"x",""))</f>
        <v/>
      </c>
      <c r="L1315" s="26">
        <f>2*J1315</f>
        <v>32.245007143964202</v>
      </c>
      <c r="M1315" s="20"/>
      <c r="N1315" s="20"/>
      <c r="O1315" s="58" t="str">
        <f>IF(F1315="Repeatability","---", SQRT(L1315^2+(N1315*H1315*0.01)^2)+ABS(M1315)*0.01*H1315)</f>
        <v>---</v>
      </c>
      <c r="P1315" s="6" t="str">
        <f>IF(F1315="Repeatability","---", O1315*100/H1315)</f>
        <v>---</v>
      </c>
      <c r="Q1315" s="31" t="str">
        <f>IF(F1315="Repeatability", "n/a",IF(E1315="MG_P_KG",6,IF(E1315="G_P_100G",2,"n/a")))</f>
        <v>n/a</v>
      </c>
      <c r="R1315" s="34" t="str">
        <f>IF(Q1315="n/a","-",2*(H1315*2^(1-0.5*LOG(H1315/(10^Q1315))))/100)</f>
        <v>-</v>
      </c>
      <c r="S1315" s="3">
        <f>IF(F1315="Intermed. Precision","---",IF(LOG(J1315/2)&lt;0,10^(TRUNC(LOG(J1315/2))-1), 10^(TRUNC(LOG(J1315/2)))))</f>
        <v>1</v>
      </c>
      <c r="T1315" s="4">
        <f>2*SQRT(2)*J1315</f>
        <v>45.601326421811514</v>
      </c>
      <c r="U1315" s="22">
        <f>IF(F1315="Repeatability",10*J1315,"---")</f>
        <v>161.22503571982099</v>
      </c>
      <c r="V1315" s="22" t="str">
        <f>IF(AND(U1315&gt;H1315,U1315&lt;&gt;"---"),"x","")</f>
        <v/>
      </c>
      <c r="W1315" s="52">
        <v>42101</v>
      </c>
    </row>
    <row r="1316" spans="1:23" ht="25.5" hidden="1" customHeight="1">
      <c r="A1316" s="65" t="s">
        <v>86</v>
      </c>
      <c r="B1316" s="8" t="s">
        <v>208</v>
      </c>
      <c r="C1316" s="61"/>
      <c r="D1316" s="10" t="s">
        <v>115</v>
      </c>
      <c r="E1316" s="3" t="s">
        <v>30</v>
      </c>
      <c r="F1316" s="42" t="s">
        <v>24</v>
      </c>
      <c r="G1316" s="22" t="s">
        <v>25</v>
      </c>
      <c r="H1316" s="37">
        <v>924.932428571429</v>
      </c>
      <c r="I1316" s="3">
        <v>7</v>
      </c>
      <c r="J1316" s="27">
        <v>2.7670541710841499</v>
      </c>
      <c r="K1316" s="27" t="str">
        <f>IF(OR(LEFT(G1316,3)="SRM", LEFT(G1316,3)="IRM", LEFT(G1316,3)="CRM"),"", IF((J1316*100/H1316)&gt;5,"x",""))</f>
        <v/>
      </c>
      <c r="L1316" s="26">
        <f>2*J1316</f>
        <v>5.5341083421682997</v>
      </c>
      <c r="M1316" s="20"/>
      <c r="N1316" s="20"/>
      <c r="O1316" s="58" t="str">
        <f>IF(F1316="Repeatability","---", SQRT(L1316^2+(N1316*H1316*0.01)^2)+ABS(M1316)*0.01*H1316)</f>
        <v>---</v>
      </c>
      <c r="P1316" s="6" t="str">
        <f>IF(F1316="Repeatability","---", O1316*100/H1316)</f>
        <v>---</v>
      </c>
      <c r="Q1316" s="31" t="str">
        <f>IF(F1316="Repeatability", "n/a",IF(E1316="MG_P_KG",6,IF(E1316="G_P_100G",2,"n/a")))</f>
        <v>n/a</v>
      </c>
      <c r="R1316" s="34" t="str">
        <f>IF(Q1316="n/a","-",2*(H1316*2^(1-0.5*LOG(H1316/(10^Q1316))))/100)</f>
        <v>-</v>
      </c>
      <c r="S1316" s="3">
        <f>IF(F1316="Intermed. Precision","---",IF(LOG(J1316/2)&lt;0,10^(TRUNC(LOG(J1316/2))-1), 10^(TRUNC(LOG(J1316/2)))))</f>
        <v>1</v>
      </c>
      <c r="T1316" s="4">
        <f>2*SQRT(2)*J1316</f>
        <v>7.8264110731364953</v>
      </c>
      <c r="U1316" s="22">
        <f>IF(F1316="Repeatability",10*J1316,"---")</f>
        <v>27.670541710841498</v>
      </c>
      <c r="V1316" s="22" t="str">
        <f>IF(AND(U1316&gt;H1316,U1316&lt;&gt;"---"),"x","")</f>
        <v/>
      </c>
      <c r="W1316" s="52">
        <v>42101</v>
      </c>
    </row>
    <row r="1317" spans="1:23" ht="25.5" hidden="1" customHeight="1">
      <c r="A1317" s="65" t="s">
        <v>52</v>
      </c>
      <c r="B1317" s="8" t="s">
        <v>114</v>
      </c>
      <c r="C1317" s="61"/>
      <c r="D1317" s="10" t="s">
        <v>115</v>
      </c>
      <c r="E1317" s="3" t="s">
        <v>30</v>
      </c>
      <c r="F1317" s="19" t="s">
        <v>24</v>
      </c>
      <c r="G1317" s="22" t="s">
        <v>25</v>
      </c>
      <c r="H1317" s="37">
        <v>5.4370302590965602</v>
      </c>
      <c r="I1317" s="3">
        <v>1688</v>
      </c>
      <c r="J1317" s="27">
        <v>0.51092945395096401</v>
      </c>
      <c r="K1317" s="27" t="str">
        <f>IF(OR(LEFT(G1317,3)="SRM", LEFT(G1317,3)="IRM", LEFT(G1317,3)="CRM"),"", IF((J1317*100/H1317)&gt;5,"x",""))</f>
        <v>x</v>
      </c>
      <c r="L1317" s="26">
        <f>2*J1317</f>
        <v>1.021858907901928</v>
      </c>
      <c r="M1317" s="20"/>
      <c r="N1317" s="20"/>
      <c r="O1317" s="58" t="str">
        <f>IF(F1317="Repeatability","---", SQRT(L1317^2+(N1317*H1317*0.01)^2)+ABS(M1317)*0.01*H1317)</f>
        <v>---</v>
      </c>
      <c r="P1317" s="6" t="str">
        <f>IF(F1317="Repeatability","---", O1317*100/H1317)</f>
        <v>---</v>
      </c>
      <c r="Q1317" s="31" t="str">
        <f>IF(F1317="Repeatability", "n/a",IF(E1317="MG_P_KG",6,IF(E1317="G_P_100G",2,"n/a")))</f>
        <v>n/a</v>
      </c>
      <c r="R1317" s="34" t="str">
        <f>IF(Q1317="n/a","-",2*(H1317*2^(1-0.5*LOG(H1317/(10^Q1317))))/100)</f>
        <v>-</v>
      </c>
      <c r="S1317" s="3">
        <f>IF(F1317="Intermed. Precision","---",IF(LOG(J1317/2)&lt;0,10^(TRUNC(LOG(J1317/2))-1), 10^(TRUNC(LOG(J1317/2)))))</f>
        <v>0.1</v>
      </c>
      <c r="T1317" s="4">
        <f>2*SQRT(2)*J1317</f>
        <v>1.4451267263866661</v>
      </c>
      <c r="U1317" s="22">
        <f>IF(F1317="Repeatability",10*J1317,"---")</f>
        <v>5.1092945395096399</v>
      </c>
      <c r="V1317" s="22" t="str">
        <f>IF(AND(U1317&gt;H1317,U1317&lt;&gt;"---"),"x","")</f>
        <v/>
      </c>
      <c r="W1317" s="52">
        <v>42101</v>
      </c>
    </row>
    <row r="1318" spans="1:23" ht="25.5" hidden="1" customHeight="1">
      <c r="A1318" s="65" t="s">
        <v>52</v>
      </c>
      <c r="B1318" s="8" t="s">
        <v>114</v>
      </c>
      <c r="C1318" s="61"/>
      <c r="D1318" s="10" t="s">
        <v>115</v>
      </c>
      <c r="E1318" s="3" t="s">
        <v>30</v>
      </c>
      <c r="F1318" s="42" t="s">
        <v>24</v>
      </c>
      <c r="G1318" s="22" t="s">
        <v>25</v>
      </c>
      <c r="H1318" s="37">
        <v>5.6302067097847299</v>
      </c>
      <c r="I1318" s="3">
        <v>1519</v>
      </c>
      <c r="J1318" s="27">
        <v>0.52501615409207303</v>
      </c>
      <c r="K1318" s="27" t="str">
        <f>IF(OR(LEFT(G1318,3)="SRM", LEFT(G1318,3)="IRM", LEFT(G1318,3)="CRM"),"", IF((J1318*100/H1318)&gt;5,"x",""))</f>
        <v>x</v>
      </c>
      <c r="L1318" s="26">
        <f>2*J1318</f>
        <v>1.0500323081841461</v>
      </c>
      <c r="M1318" s="20"/>
      <c r="N1318" s="20"/>
      <c r="O1318" s="58" t="str">
        <f>IF(F1318="Repeatability","---", SQRT(L1318^2+(N1318*H1318*0.01)^2)+ABS(M1318)*0.01*H1318)</f>
        <v>---</v>
      </c>
      <c r="P1318" s="6" t="str">
        <f>IF(F1318="Repeatability","---", O1318*100/H1318)</f>
        <v>---</v>
      </c>
      <c r="Q1318" s="31" t="str">
        <f>IF(F1318="Repeatability", "n/a",IF(E1318="MG_P_KG",6,IF(E1318="G_P_100G",2,"n/a")))</f>
        <v>n/a</v>
      </c>
      <c r="R1318" s="34" t="str">
        <f>IF(Q1318="n/a","-",2*(H1318*2^(1-0.5*LOG(H1318/(10^Q1318))))/100)</f>
        <v>-</v>
      </c>
      <c r="S1318" s="3">
        <f>IF(F1318="Intermed. Precision","---",IF(LOG(J1318/2)&lt;0,10^(TRUNC(LOG(J1318/2))-1), 10^(TRUNC(LOG(J1318/2)))))</f>
        <v>0.1</v>
      </c>
      <c r="T1318" s="4">
        <f>2*SQRT(2)*J1318</f>
        <v>1.4849699311639448</v>
      </c>
      <c r="U1318" s="22">
        <f>IF(F1318="Repeatability",10*J1318,"---")</f>
        <v>5.2501615409207307</v>
      </c>
      <c r="V1318" s="22" t="str">
        <f>IF(AND(U1318&gt;H1318,U1318&lt;&gt;"---"),"x","")</f>
        <v/>
      </c>
      <c r="W1318" s="52">
        <v>42101</v>
      </c>
    </row>
    <row r="1319" spans="1:23" ht="25.5" customHeight="1">
      <c r="A1319" s="65" t="s">
        <v>26</v>
      </c>
      <c r="B1319" s="8" t="s">
        <v>114</v>
      </c>
      <c r="C1319" s="61"/>
      <c r="D1319" s="10" t="s">
        <v>115</v>
      </c>
      <c r="E1319" s="3" t="s">
        <v>30</v>
      </c>
      <c r="F1319" s="42" t="s">
        <v>23</v>
      </c>
      <c r="G1319" s="22" t="s">
        <v>124</v>
      </c>
      <c r="H1319" s="37">
        <v>43.731493437945801</v>
      </c>
      <c r="I1319" s="3">
        <v>701</v>
      </c>
      <c r="J1319" s="27">
        <v>1.32589435011662</v>
      </c>
      <c r="K1319" s="27" t="str">
        <f>IF(OR(LEFT(G1319,3)="SRM", LEFT(G1319,3)="IRM", LEFT(G1319,3)="CRM"),"", IF((J1319*100/H1319)&gt;5,"x",""))</f>
        <v/>
      </c>
      <c r="L1319" s="26">
        <f>2*J1319</f>
        <v>2.6517887002332401</v>
      </c>
      <c r="M1319" s="20">
        <v>2.15</v>
      </c>
      <c r="N1319" s="20">
        <v>3.73</v>
      </c>
      <c r="O1319" s="58">
        <f>IF(F1319="Repeatability","---", SQRT(L1319^2+(N1319*H1319*0.01)^2)+ABS(M1319)*0.01*H1319)</f>
        <v>4.0535447691102648</v>
      </c>
      <c r="P1319" s="6">
        <f>IF(F1319="Repeatability","---", O1319*100/H1319)</f>
        <v>9.2691661099161227</v>
      </c>
      <c r="Q1319" s="31">
        <f>IF(F1319="Repeatability", "n/a",IF(E1319="MG_P_KG",6,IF(E1319="G_P_100G",2,"n/a")))</f>
        <v>6</v>
      </c>
      <c r="R1319" s="34">
        <f>IF(Q1319="n/a","-",2*(H1319*2^(1-0.5*LOG(H1319/(10^Q1319))))/100)</f>
        <v>7.9246508219283562</v>
      </c>
      <c r="S1319" s="3">
        <f>IF(F1319="Intermed. Precision","---",IF(LOG(J1319/2)&lt;0,10^(TRUNC(LOG(J1319/2))-1), 10^(TRUNC(LOG(J1319/2)))))</f>
        <v>0.1</v>
      </c>
      <c r="T1319" s="4">
        <f>2*SQRT(2)*J1319</f>
        <v>3.7501955444175703</v>
      </c>
      <c r="U1319" s="22" t="str">
        <f>IF(F1319="Repeatability",10*J1319,"---")</f>
        <v>---</v>
      </c>
      <c r="V1319" s="22" t="str">
        <f>IF(AND(U1319&gt;H1319,U1319&lt;&gt;"---"),"x","")</f>
        <v/>
      </c>
      <c r="W1319" s="52">
        <v>42101</v>
      </c>
    </row>
    <row r="1320" spans="1:23" ht="25.5" customHeight="1">
      <c r="A1320" s="65" t="s">
        <v>26</v>
      </c>
      <c r="B1320" s="8" t="s">
        <v>114</v>
      </c>
      <c r="C1320" s="61"/>
      <c r="D1320" s="10" t="s">
        <v>115</v>
      </c>
      <c r="E1320" s="3" t="s">
        <v>30</v>
      </c>
      <c r="F1320" s="42" t="s">
        <v>23</v>
      </c>
      <c r="G1320" s="22" t="s">
        <v>124</v>
      </c>
      <c r="H1320" s="37">
        <v>43.7157796147673</v>
      </c>
      <c r="I1320" s="3">
        <v>623</v>
      </c>
      <c r="J1320" s="27">
        <v>1.3496237048929101</v>
      </c>
      <c r="K1320" s="27" t="str">
        <f>IF(OR(LEFT(G1320,3)="SRM", LEFT(G1320,3)="IRM", LEFT(G1320,3)="CRM"),"", IF((J1320*100/H1320)&gt;5,"x",""))</f>
        <v/>
      </c>
      <c r="L1320" s="26">
        <f>2*J1320</f>
        <v>2.6992474097858201</v>
      </c>
      <c r="M1320" s="20">
        <v>2.15</v>
      </c>
      <c r="N1320" s="20">
        <v>3.73</v>
      </c>
      <c r="O1320" s="58">
        <f>IF(F1320="Repeatability","---", SQRT(L1320^2+(N1320*H1320*0.01)^2)+ABS(M1320)*0.01*H1320)</f>
        <v>4.093425103773126</v>
      </c>
      <c r="P1320" s="6">
        <f>IF(F1320="Repeatability","---", O1320*100/H1320)</f>
        <v>9.363724357303596</v>
      </c>
      <c r="Q1320" s="31">
        <f>IF(F1320="Repeatability", "n/a",IF(E1320="MG_P_KG",6,IF(E1320="G_P_100G",2,"n/a")))</f>
        <v>6</v>
      </c>
      <c r="R1320" s="34">
        <f>IF(Q1320="n/a","-",2*(H1320*2^(1-0.5*LOG(H1320/(10^Q1320))))/100)</f>
        <v>7.9222318259312647</v>
      </c>
      <c r="S1320" s="3">
        <f>IF(F1320="Intermed. Precision","---",IF(LOG(J1320/2)&lt;0,10^(TRUNC(LOG(J1320/2))-1), 10^(TRUNC(LOG(J1320/2)))))</f>
        <v>0.1</v>
      </c>
      <c r="T1320" s="4">
        <f>2*SQRT(2)*J1320</f>
        <v>3.8173122951195544</v>
      </c>
      <c r="U1320" s="22" t="str">
        <f>IF(F1320="Repeatability",10*J1320,"---")</f>
        <v>---</v>
      </c>
      <c r="V1320" s="22" t="str">
        <f>IF(AND(U1320&gt;H1320,U1320&lt;&gt;"---"),"x","")</f>
        <v/>
      </c>
      <c r="W1320" s="52">
        <v>42101</v>
      </c>
    </row>
    <row r="1321" spans="1:23" ht="25.5" customHeight="1">
      <c r="A1321" s="65" t="s">
        <v>26</v>
      </c>
      <c r="B1321" s="8" t="s">
        <v>114</v>
      </c>
      <c r="C1321" s="61"/>
      <c r="D1321" s="10" t="s">
        <v>115</v>
      </c>
      <c r="E1321" s="3" t="s">
        <v>30</v>
      </c>
      <c r="F1321" s="42" t="s">
        <v>23</v>
      </c>
      <c r="G1321" s="22" t="s">
        <v>126</v>
      </c>
      <c r="H1321" s="37">
        <v>42.561259691252097</v>
      </c>
      <c r="I1321" s="3">
        <v>583</v>
      </c>
      <c r="J1321" s="27">
        <v>1.2305418711573299</v>
      </c>
      <c r="K1321" s="27" t="str">
        <f>IF(OR(LEFT(G1321,3)="SRM", LEFT(G1321,3)="IRM", LEFT(G1321,3)="CRM"),"", IF((J1321*100/H1321)&gt;5,"x",""))</f>
        <v/>
      </c>
      <c r="L1321" s="26">
        <f>2*J1321</f>
        <v>2.4610837423146599</v>
      </c>
      <c r="M1321" s="20">
        <v>2.15</v>
      </c>
      <c r="N1321" s="20">
        <v>3.73</v>
      </c>
      <c r="O1321" s="58">
        <f>IF(F1321="Repeatability","---", SQRT(L1321^2+(N1321*H1321*0.01)^2)+ABS(M1321)*0.01*H1321)</f>
        <v>3.8437528841939832</v>
      </c>
      <c r="P1321" s="6">
        <f>IF(F1321="Repeatability","---", O1321*100/H1321)</f>
        <v>9.0311069551919676</v>
      </c>
      <c r="Q1321" s="31">
        <f>IF(F1321="Repeatability", "n/a",IF(E1321="MG_P_KG",6,IF(E1321="G_P_100G",2,"n/a")))</f>
        <v>6</v>
      </c>
      <c r="R1321" s="34">
        <f>IF(Q1321="n/a","-",2*(H1321*2^(1-0.5*LOG(H1321/(10^Q1321))))/100)</f>
        <v>7.7441426054855205</v>
      </c>
      <c r="S1321" s="3">
        <f>IF(F1321="Intermed. Precision","---",IF(LOG(J1321/2)&lt;0,10^(TRUNC(LOG(J1321/2))-1), 10^(TRUNC(LOG(J1321/2)))))</f>
        <v>0.1</v>
      </c>
      <c r="T1321" s="4">
        <f>2*SQRT(2)*J1321</f>
        <v>3.4804980065173234</v>
      </c>
      <c r="U1321" s="22" t="str">
        <f>IF(F1321="Repeatability",10*J1321,"---")</f>
        <v>---</v>
      </c>
      <c r="V1321" s="22" t="str">
        <f>IF(AND(U1321&gt;H1321,U1321&lt;&gt;"---"),"x","")</f>
        <v/>
      </c>
      <c r="W1321" s="52">
        <v>42101</v>
      </c>
    </row>
    <row r="1322" spans="1:23" ht="25.5" customHeight="1">
      <c r="A1322" s="65" t="s">
        <v>26</v>
      </c>
      <c r="B1322" s="8" t="s">
        <v>114</v>
      </c>
      <c r="C1322" s="61"/>
      <c r="D1322" s="10" t="s">
        <v>115</v>
      </c>
      <c r="E1322" s="3" t="s">
        <v>30</v>
      </c>
      <c r="F1322" s="42" t="s">
        <v>23</v>
      </c>
      <c r="G1322" s="22" t="s">
        <v>126</v>
      </c>
      <c r="H1322" s="37">
        <v>42.561259691252097</v>
      </c>
      <c r="I1322" s="3">
        <v>583</v>
      </c>
      <c r="J1322" s="27">
        <v>1.2305418711573299</v>
      </c>
      <c r="K1322" s="27" t="str">
        <f>IF(OR(LEFT(G1322,3)="SRM", LEFT(G1322,3)="IRM", LEFT(G1322,3)="CRM"),"", IF((J1322*100/H1322)&gt;5,"x",""))</f>
        <v/>
      </c>
      <c r="L1322" s="26">
        <f>2*J1322</f>
        <v>2.4610837423146599</v>
      </c>
      <c r="M1322" s="20">
        <v>2.15</v>
      </c>
      <c r="N1322" s="20">
        <v>3.73</v>
      </c>
      <c r="O1322" s="58">
        <f>IF(F1322="Repeatability","---", SQRT(L1322^2+(N1322*H1322*0.01)^2)+ABS(M1322)*0.01*H1322)</f>
        <v>3.8437528841939832</v>
      </c>
      <c r="P1322" s="6">
        <f>IF(F1322="Repeatability","---", O1322*100/H1322)</f>
        <v>9.0311069551919676</v>
      </c>
      <c r="Q1322" s="31">
        <f>IF(F1322="Repeatability", "n/a",IF(E1322="MG_P_KG",6,IF(E1322="G_P_100G",2,"n/a")))</f>
        <v>6</v>
      </c>
      <c r="R1322" s="34">
        <f>IF(Q1322="n/a","-",2*(H1322*2^(1-0.5*LOG(H1322/(10^Q1322))))/100)</f>
        <v>7.7441426054855205</v>
      </c>
      <c r="S1322" s="3">
        <f>IF(F1322="Intermed. Precision","---",IF(LOG(J1322/2)&lt;0,10^(TRUNC(LOG(J1322/2))-1), 10^(TRUNC(LOG(J1322/2)))))</f>
        <v>0.1</v>
      </c>
      <c r="T1322" s="4">
        <f>2*SQRT(2)*J1322</f>
        <v>3.4804980065173234</v>
      </c>
      <c r="U1322" s="22" t="str">
        <f>IF(F1322="Repeatability",10*J1322,"---")</f>
        <v>---</v>
      </c>
      <c r="V1322" s="22" t="str">
        <f>IF(AND(U1322&gt;H1322,U1322&lt;&gt;"---"),"x","")</f>
        <v/>
      </c>
      <c r="W1322" s="52">
        <v>42101</v>
      </c>
    </row>
    <row r="1323" spans="1:23" ht="25.5" hidden="1" customHeight="1">
      <c r="A1323" s="65" t="s">
        <v>67</v>
      </c>
      <c r="B1323" s="8" t="s">
        <v>114</v>
      </c>
      <c r="C1323" s="61"/>
      <c r="D1323" s="10" t="s">
        <v>115</v>
      </c>
      <c r="E1323" s="3" t="s">
        <v>30</v>
      </c>
      <c r="F1323" s="42" t="s">
        <v>24</v>
      </c>
      <c r="G1323" s="22" t="s">
        <v>25</v>
      </c>
      <c r="H1323" s="37">
        <v>38.654795567692297</v>
      </c>
      <c r="I1323" s="3">
        <v>455</v>
      </c>
      <c r="J1323" s="27">
        <v>0.23761302372427801</v>
      </c>
      <c r="K1323" s="27" t="str">
        <f>IF(OR(LEFT(G1323,3)="SRM", LEFT(G1323,3)="IRM", LEFT(G1323,3)="CRM"),"", IF((J1323*100/H1323)&gt;5,"x",""))</f>
        <v/>
      </c>
      <c r="L1323" s="26">
        <f>2*J1323</f>
        <v>0.47522604744855601</v>
      </c>
      <c r="M1323" s="20"/>
      <c r="N1323" s="20"/>
      <c r="O1323" s="58" t="str">
        <f>IF(F1323="Repeatability","---", SQRT(L1323^2+(N1323*H1323*0.01)^2)+ABS(M1323)*0.01*H1323)</f>
        <v>---</v>
      </c>
      <c r="P1323" s="6" t="str">
        <f>IF(F1323="Repeatability","---", O1323*100/H1323)</f>
        <v>---</v>
      </c>
      <c r="Q1323" s="31" t="str">
        <f>IF(F1323="Repeatability", "n/a",IF(E1323="MG_P_KG",6,IF(E1323="G_P_100G",2,"n/a")))</f>
        <v>n/a</v>
      </c>
      <c r="R1323" s="34" t="str">
        <f>IF(Q1323="n/a","-",2*(H1323*2^(1-0.5*LOG(H1323/(10^Q1323))))/100)</f>
        <v>-</v>
      </c>
      <c r="S1323" s="3">
        <f>IF(F1323="Intermed. Precision","---",IF(LOG(J1323/2)&lt;0,10^(TRUNC(LOG(J1323/2))-1), 10^(TRUNC(LOG(J1323/2)))))</f>
        <v>0.1</v>
      </c>
      <c r="T1323" s="4">
        <f>2*SQRT(2)*J1323</f>
        <v>0.67207112149470793</v>
      </c>
      <c r="U1323" s="22">
        <f>IF(F1323="Repeatability",10*J1323,"---")</f>
        <v>2.3761302372427799</v>
      </c>
      <c r="V1323" s="22" t="str">
        <f>IF(AND(U1323&gt;H1323,U1323&lt;&gt;"---"),"x","")</f>
        <v/>
      </c>
      <c r="W1323" s="52">
        <v>42101</v>
      </c>
    </row>
    <row r="1324" spans="1:23" ht="25.5" hidden="1" customHeight="1">
      <c r="A1324" s="65" t="s">
        <v>67</v>
      </c>
      <c r="B1324" s="8" t="s">
        <v>114</v>
      </c>
      <c r="C1324" s="61"/>
      <c r="D1324" s="10" t="s">
        <v>115</v>
      </c>
      <c r="E1324" s="3" t="s">
        <v>30</v>
      </c>
      <c r="F1324" s="42" t="s">
        <v>24</v>
      </c>
      <c r="G1324" s="22" t="s">
        <v>25</v>
      </c>
      <c r="H1324" s="37">
        <v>38.9746734679293</v>
      </c>
      <c r="I1324" s="3">
        <v>396</v>
      </c>
      <c r="J1324" s="27">
        <v>0.25421090124288198</v>
      </c>
      <c r="K1324" s="27" t="str">
        <f>IF(OR(LEFT(G1324,3)="SRM", LEFT(G1324,3)="IRM", LEFT(G1324,3)="CRM"),"", IF((J1324*100/H1324)&gt;5,"x",""))</f>
        <v/>
      </c>
      <c r="L1324" s="26">
        <f>2*J1324</f>
        <v>0.50842180248576396</v>
      </c>
      <c r="M1324" s="20"/>
      <c r="N1324" s="20"/>
      <c r="O1324" s="58" t="str">
        <f>IF(F1324="Repeatability","---", SQRT(L1324^2+(N1324*H1324*0.01)^2)+ABS(M1324)*0.01*H1324)</f>
        <v>---</v>
      </c>
      <c r="P1324" s="6" t="str">
        <f>IF(F1324="Repeatability","---", O1324*100/H1324)</f>
        <v>---</v>
      </c>
      <c r="Q1324" s="31" t="str">
        <f>IF(F1324="Repeatability", "n/a",IF(E1324="MG_P_KG",6,IF(E1324="G_P_100G",2,"n/a")))</f>
        <v>n/a</v>
      </c>
      <c r="R1324" s="34" t="str">
        <f>IF(Q1324="n/a","-",2*(H1324*2^(1-0.5*LOG(H1324/(10^Q1324))))/100)</f>
        <v>-</v>
      </c>
      <c r="S1324" s="3">
        <f>IF(F1324="Intermed. Precision","---",IF(LOG(J1324/2)&lt;0,10^(TRUNC(LOG(J1324/2))-1), 10^(TRUNC(LOG(J1324/2)))))</f>
        <v>0.1</v>
      </c>
      <c r="T1324" s="4">
        <f>2*SQRT(2)*J1324</f>
        <v>0.71901700848154237</v>
      </c>
      <c r="U1324" s="22">
        <f>IF(F1324="Repeatability",10*J1324,"---")</f>
        <v>2.5421090124288197</v>
      </c>
      <c r="V1324" s="22" t="str">
        <f>IF(AND(U1324&gt;H1324,U1324&lt;&gt;"---"),"x","")</f>
        <v/>
      </c>
      <c r="W1324" s="52">
        <v>42101</v>
      </c>
    </row>
    <row r="1325" spans="1:23" ht="25.5" hidden="1" customHeight="1">
      <c r="A1325" s="65" t="s">
        <v>82</v>
      </c>
      <c r="B1325" s="8" t="s">
        <v>114</v>
      </c>
      <c r="C1325" s="61"/>
      <c r="D1325" s="10" t="s">
        <v>115</v>
      </c>
      <c r="E1325" s="3" t="s">
        <v>30</v>
      </c>
      <c r="F1325" s="42" t="s">
        <v>24</v>
      </c>
      <c r="G1325" s="22" t="s">
        <v>25</v>
      </c>
      <c r="H1325" s="37">
        <v>2.4536097029702999</v>
      </c>
      <c r="I1325" s="3">
        <v>202</v>
      </c>
      <c r="J1325" s="27">
        <v>0.13145452170233701</v>
      </c>
      <c r="K1325" s="27" t="str">
        <f>IF(OR(LEFT(G1325,3)="SRM", LEFT(G1325,3)="IRM", LEFT(G1325,3)="CRM"),"", IF((J1325*100/H1325)&gt;5,"x",""))</f>
        <v>x</v>
      </c>
      <c r="L1325" s="26">
        <f>2*J1325</f>
        <v>0.26290904340467403</v>
      </c>
      <c r="M1325" s="20"/>
      <c r="N1325" s="20"/>
      <c r="O1325" s="58" t="str">
        <f>IF(F1325="Repeatability","---", SQRT(L1325^2+(N1325*H1325*0.01)^2)+ABS(M1325)*0.01*H1325)</f>
        <v>---</v>
      </c>
      <c r="P1325" s="6" t="str">
        <f>IF(F1325="Repeatability","---", O1325*100/H1325)</f>
        <v>---</v>
      </c>
      <c r="Q1325" s="31" t="str">
        <f>IF(F1325="Repeatability", "n/a",IF(E1325="MG_P_KG",6,IF(E1325="G_P_100G",2,"n/a")))</f>
        <v>n/a</v>
      </c>
      <c r="R1325" s="34" t="str">
        <f>IF(Q1325="n/a","-",2*(H1325*2^(1-0.5*LOG(H1325/(10^Q1325))))/100)</f>
        <v>-</v>
      </c>
      <c r="S1325" s="3">
        <f>IF(F1325="Intermed. Precision","---",IF(LOG(J1325/2)&lt;0,10^(TRUNC(LOG(J1325/2))-1), 10^(TRUNC(LOG(J1325/2)))))</f>
        <v>0.01</v>
      </c>
      <c r="T1325" s="4">
        <f>2*SQRT(2)*J1325</f>
        <v>0.37180953485342677</v>
      </c>
      <c r="U1325" s="22">
        <f>IF(F1325="Repeatability",10*J1325,"---")</f>
        <v>1.3145452170233702</v>
      </c>
      <c r="V1325" s="22" t="str">
        <f>IF(AND(U1325&gt;H1325,U1325&lt;&gt;"---"),"x","")</f>
        <v/>
      </c>
      <c r="W1325" s="52">
        <v>42101</v>
      </c>
    </row>
    <row r="1326" spans="1:23" ht="25.5" hidden="1" customHeight="1">
      <c r="A1326" s="65" t="s">
        <v>82</v>
      </c>
      <c r="B1326" s="8" t="s">
        <v>114</v>
      </c>
      <c r="C1326" s="61"/>
      <c r="D1326" s="10" t="s">
        <v>115</v>
      </c>
      <c r="E1326" s="3" t="s">
        <v>30</v>
      </c>
      <c r="F1326" s="42" t="s">
        <v>24</v>
      </c>
      <c r="G1326" s="22" t="s">
        <v>25</v>
      </c>
      <c r="H1326" s="37">
        <v>2.4624227083333299</v>
      </c>
      <c r="I1326" s="3">
        <v>192</v>
      </c>
      <c r="J1326" s="27">
        <v>0.1292978090787</v>
      </c>
      <c r="K1326" s="27" t="str">
        <f>IF(OR(LEFT(G1326,3)="SRM", LEFT(G1326,3)="IRM", LEFT(G1326,3)="CRM"),"", IF((J1326*100/H1326)&gt;5,"x",""))</f>
        <v>x</v>
      </c>
      <c r="L1326" s="26">
        <f>2*J1326</f>
        <v>0.25859561815740001</v>
      </c>
      <c r="M1326" s="20"/>
      <c r="N1326" s="20"/>
      <c r="O1326" s="58" t="str">
        <f>IF(F1326="Repeatability","---", SQRT(L1326^2+(N1326*H1326*0.01)^2)+ABS(M1326)*0.01*H1326)</f>
        <v>---</v>
      </c>
      <c r="P1326" s="6" t="str">
        <f>IF(F1326="Repeatability","---", O1326*100/H1326)</f>
        <v>---</v>
      </c>
      <c r="Q1326" s="31" t="str">
        <f>IF(F1326="Repeatability", "n/a",IF(E1326="MG_P_KG",6,IF(E1326="G_P_100G",2,"n/a")))</f>
        <v>n/a</v>
      </c>
      <c r="R1326" s="34" t="str">
        <f>IF(Q1326="n/a","-",2*(H1326*2^(1-0.5*LOG(H1326/(10^Q1326))))/100)</f>
        <v>-</v>
      </c>
      <c r="S1326" s="3">
        <f>IF(F1326="Intermed. Precision","---",IF(LOG(J1326/2)&lt;0,10^(TRUNC(LOG(J1326/2))-1), 10^(TRUNC(LOG(J1326/2)))))</f>
        <v>0.01</v>
      </c>
      <c r="T1326" s="4">
        <f>2*SQRT(2)*J1326</f>
        <v>0.36570943036844933</v>
      </c>
      <c r="U1326" s="22">
        <f>IF(F1326="Repeatability",10*J1326,"---")</f>
        <v>1.2929780907870001</v>
      </c>
      <c r="V1326" s="22" t="str">
        <f>IF(AND(U1326&gt;H1326,U1326&lt;&gt;"---"),"x","")</f>
        <v/>
      </c>
      <c r="W1326" s="52">
        <v>42101</v>
      </c>
    </row>
    <row r="1327" spans="1:23" ht="25.5" customHeight="1">
      <c r="A1327" s="65" t="s">
        <v>52</v>
      </c>
      <c r="B1327" s="8" t="s">
        <v>114</v>
      </c>
      <c r="C1327" s="61"/>
      <c r="D1327" s="10" t="s">
        <v>115</v>
      </c>
      <c r="E1327" s="3" t="s">
        <v>30</v>
      </c>
      <c r="F1327" s="19" t="s">
        <v>23</v>
      </c>
      <c r="G1327" s="22" t="s">
        <v>4</v>
      </c>
      <c r="H1327" s="37">
        <v>5.3657280052631604</v>
      </c>
      <c r="I1327" s="3">
        <v>190</v>
      </c>
      <c r="J1327" s="27">
        <v>0.71829424335025005</v>
      </c>
      <c r="K1327" s="27" t="str">
        <f>IF(OR(LEFT(G1327,3)="SRM", LEFT(G1327,3)="IRM", LEFT(G1327,3)="CRM"),"", IF((J1327*100/H1327)&gt;5,"x",""))</f>
        <v>x</v>
      </c>
      <c r="L1327" s="26">
        <f>2*J1327</f>
        <v>1.4365884867005001</v>
      </c>
      <c r="M1327" s="20">
        <v>2.15</v>
      </c>
      <c r="N1327" s="20">
        <v>3.73</v>
      </c>
      <c r="O1327" s="58">
        <f>IF(F1327="Repeatability","---", SQRT(L1327^2+(N1327*H1327*0.01)^2)+ABS(M1327)*0.01*H1327)</f>
        <v>1.5658262374845107</v>
      </c>
      <c r="P1327" s="6">
        <f>IF(F1327="Repeatability","---", O1327*100/H1327)</f>
        <v>29.181990513656594</v>
      </c>
      <c r="Q1327" s="31">
        <f>IF(F1327="Repeatability", "n/a",IF(E1327="MG_P_KG",6,IF(E1327="G_P_100G",2,"n/a")))</f>
        <v>6</v>
      </c>
      <c r="R1327" s="34">
        <f>IF(Q1327="n/a","-",2*(H1327*2^(1-0.5*LOG(H1327/(10^Q1327))))/100)</f>
        <v>1.3333942471742395</v>
      </c>
      <c r="S1327" s="3">
        <f>IF(F1327="Intermed. Precision","---",IF(LOG(J1327/2)&lt;0,10^(TRUNC(LOG(J1327/2))-1), 10^(TRUNC(LOG(J1327/2)))))</f>
        <v>0.1</v>
      </c>
      <c r="T1327" s="4">
        <f>2*SQRT(2)*J1327</f>
        <v>2.0316429214408882</v>
      </c>
      <c r="U1327" s="22" t="str">
        <f>IF(F1327="Repeatability",10*J1327,"---")</f>
        <v>---</v>
      </c>
      <c r="V1327" s="22" t="str">
        <f>IF(AND(U1327&gt;H1327,U1327&lt;&gt;"---"),"x","")</f>
        <v/>
      </c>
      <c r="W1327" s="52">
        <v>42101</v>
      </c>
    </row>
    <row r="1328" spans="1:23" ht="25.5" customHeight="1">
      <c r="A1328" s="65" t="s">
        <v>52</v>
      </c>
      <c r="B1328" s="8" t="s">
        <v>114</v>
      </c>
      <c r="C1328" s="61"/>
      <c r="D1328" s="10" t="s">
        <v>115</v>
      </c>
      <c r="E1328" s="3" t="s">
        <v>30</v>
      </c>
      <c r="F1328" s="42" t="s">
        <v>23</v>
      </c>
      <c r="G1328" s="22" t="s">
        <v>4</v>
      </c>
      <c r="H1328" s="37">
        <v>5.51476234415584</v>
      </c>
      <c r="I1328" s="3">
        <v>154</v>
      </c>
      <c r="J1328" s="27">
        <v>0.73841072287244303</v>
      </c>
      <c r="K1328" s="27" t="str">
        <f>IF(OR(LEFT(G1328,3)="SRM", LEFT(G1328,3)="IRM", LEFT(G1328,3)="CRM"),"", IF((J1328*100/H1328)&gt;5,"x",""))</f>
        <v>x</v>
      </c>
      <c r="L1328" s="26">
        <f>2*J1328</f>
        <v>1.4768214457448861</v>
      </c>
      <c r="M1328" s="20">
        <v>2.15</v>
      </c>
      <c r="N1328" s="20">
        <v>3.73</v>
      </c>
      <c r="O1328" s="58">
        <f>IF(F1328="Repeatability","---", SQRT(L1328^2+(N1328*H1328*0.01)^2)+ABS(M1328)*0.01*H1328)</f>
        <v>1.6096456358416231</v>
      </c>
      <c r="P1328" s="6">
        <f>IF(F1328="Repeatability","---", O1328*100/H1328)</f>
        <v>29.187942025233657</v>
      </c>
      <c r="Q1328" s="31">
        <f>IF(F1328="Repeatability", "n/a",IF(E1328="MG_P_KG",6,IF(E1328="G_P_100G",2,"n/a")))</f>
        <v>6</v>
      </c>
      <c r="R1328" s="34">
        <f>IF(Q1328="n/a","-",2*(H1328*2^(1-0.5*LOG(H1328/(10^Q1328))))/100)</f>
        <v>1.3647901357070078</v>
      </c>
      <c r="S1328" s="3">
        <f>IF(F1328="Intermed. Precision","---",IF(LOG(J1328/2)&lt;0,10^(TRUNC(LOG(J1328/2))-1), 10^(TRUNC(LOG(J1328/2)))))</f>
        <v>0.1</v>
      </c>
      <c r="T1328" s="4">
        <f>2*SQRT(2)*J1328</f>
        <v>2.0885409177758598</v>
      </c>
      <c r="U1328" s="22" t="str">
        <f>IF(F1328="Repeatability",10*J1328,"---")</f>
        <v>---</v>
      </c>
      <c r="V1328" s="22" t="str">
        <f>IF(AND(U1328&gt;H1328,U1328&lt;&gt;"---"),"x","")</f>
        <v/>
      </c>
      <c r="W1328" s="52">
        <v>42101</v>
      </c>
    </row>
    <row r="1329" spans="1:23" ht="25.5" hidden="1" customHeight="1">
      <c r="A1329" s="65" t="s">
        <v>64</v>
      </c>
      <c r="B1329" s="8" t="s">
        <v>114</v>
      </c>
      <c r="C1329" s="61"/>
      <c r="D1329" s="10" t="s">
        <v>115</v>
      </c>
      <c r="E1329" s="3" t="s">
        <v>30</v>
      </c>
      <c r="F1329" s="42" t="s">
        <v>24</v>
      </c>
      <c r="G1329" s="22" t="s">
        <v>25</v>
      </c>
      <c r="H1329" s="37">
        <v>43.180338091891898</v>
      </c>
      <c r="I1329" s="3">
        <v>148</v>
      </c>
      <c r="J1329" s="27">
        <v>0.46781519821915502</v>
      </c>
      <c r="K1329" s="27" t="str">
        <f>IF(OR(LEFT(G1329,3)="SRM", LEFT(G1329,3)="IRM", LEFT(G1329,3)="CRM"),"", IF((J1329*100/H1329)&gt;5,"x",""))</f>
        <v/>
      </c>
      <c r="L1329" s="26">
        <f>2*J1329</f>
        <v>0.93563039643831003</v>
      </c>
      <c r="M1329" s="20"/>
      <c r="N1329" s="20"/>
      <c r="O1329" s="58" t="str">
        <f>IF(F1329="Repeatability","---", SQRT(L1329^2+(N1329*H1329*0.01)^2)+ABS(M1329)*0.01*H1329)</f>
        <v>---</v>
      </c>
      <c r="P1329" s="6" t="str">
        <f>IF(F1329="Repeatability","---", O1329*100/H1329)</f>
        <v>---</v>
      </c>
      <c r="Q1329" s="31" t="str">
        <f>IF(F1329="Repeatability", "n/a",IF(E1329="MG_P_KG",6,IF(E1329="G_P_100G",2,"n/a")))</f>
        <v>n/a</v>
      </c>
      <c r="R1329" s="34" t="str">
        <f>IF(Q1329="n/a","-",2*(H1329*2^(1-0.5*LOG(H1329/(10^Q1329))))/100)</f>
        <v>-</v>
      </c>
      <c r="S1329" s="3">
        <f>IF(F1329="Intermed. Precision","---",IF(LOG(J1329/2)&lt;0,10^(TRUNC(LOG(J1329/2))-1), 10^(TRUNC(LOG(J1329/2)))))</f>
        <v>0.1</v>
      </c>
      <c r="T1329" s="4">
        <f>2*SQRT(2)*J1329</f>
        <v>1.3231811960115738</v>
      </c>
      <c r="U1329" s="22">
        <f>IF(F1329="Repeatability",10*J1329,"---")</f>
        <v>4.67815198219155</v>
      </c>
      <c r="V1329" s="22" t="str">
        <f>IF(AND(U1329&gt;H1329,U1329&lt;&gt;"---"),"x","")</f>
        <v/>
      </c>
      <c r="W1329" s="52">
        <v>42101</v>
      </c>
    </row>
    <row r="1330" spans="1:23" ht="25.5" hidden="1" customHeight="1">
      <c r="A1330" s="65" t="s">
        <v>122</v>
      </c>
      <c r="B1330" s="8" t="s">
        <v>114</v>
      </c>
      <c r="C1330" s="61"/>
      <c r="D1330" s="10" t="s">
        <v>115</v>
      </c>
      <c r="E1330" s="3" t="s">
        <v>30</v>
      </c>
      <c r="F1330" s="42" t="s">
        <v>24</v>
      </c>
      <c r="G1330" s="22" t="s">
        <v>25</v>
      </c>
      <c r="H1330" s="37">
        <v>2.70680471014493</v>
      </c>
      <c r="I1330" s="3">
        <v>138</v>
      </c>
      <c r="J1330" s="27">
        <v>0.11970494089948799</v>
      </c>
      <c r="K1330" s="27" t="str">
        <f>IF(OR(LEFT(G1330,3)="SRM", LEFT(G1330,3)="IRM", LEFT(G1330,3)="CRM"),"", IF((J1330*100/H1330)&gt;5,"x",""))</f>
        <v/>
      </c>
      <c r="L1330" s="26">
        <f>2*J1330</f>
        <v>0.23940988179897599</v>
      </c>
      <c r="M1330" s="20"/>
      <c r="N1330" s="20"/>
      <c r="O1330" s="58" t="str">
        <f>IF(F1330="Repeatability","---", SQRT(L1330^2+(N1330*H1330*0.01)^2)+ABS(M1330)*0.01*H1330)</f>
        <v>---</v>
      </c>
      <c r="P1330" s="6" t="str">
        <f>IF(F1330="Repeatability","---", O1330*100/H1330)</f>
        <v>---</v>
      </c>
      <c r="Q1330" s="31" t="str">
        <f>IF(F1330="Repeatability", "n/a",IF(E1330="MG_P_KG",6,IF(E1330="G_P_100G",2,"n/a")))</f>
        <v>n/a</v>
      </c>
      <c r="R1330" s="34" t="str">
        <f>IF(Q1330="n/a","-",2*(H1330*2^(1-0.5*LOG(H1330/(10^Q1330))))/100)</f>
        <v>-</v>
      </c>
      <c r="S1330" s="3">
        <f>IF(F1330="Intermed. Precision","---",IF(LOG(J1330/2)&lt;0,10^(TRUNC(LOG(J1330/2))-1), 10^(TRUNC(LOG(J1330/2)))))</f>
        <v>0.01</v>
      </c>
      <c r="T1330" s="4">
        <f>2*SQRT(2)*J1330</f>
        <v>0.33857670180625149</v>
      </c>
      <c r="U1330" s="22">
        <f>IF(F1330="Repeatability",10*J1330,"---")</f>
        <v>1.19704940899488</v>
      </c>
      <c r="V1330" s="22" t="str">
        <f>IF(AND(U1330&gt;H1330,U1330&lt;&gt;"---"),"x","")</f>
        <v/>
      </c>
      <c r="W1330" s="52">
        <v>42101</v>
      </c>
    </row>
    <row r="1331" spans="1:23" ht="25.5" hidden="1" customHeight="1">
      <c r="A1331" s="65" t="s">
        <v>122</v>
      </c>
      <c r="B1331" s="8" t="s">
        <v>114</v>
      </c>
      <c r="C1331" s="61"/>
      <c r="D1331" s="10" t="s">
        <v>115</v>
      </c>
      <c r="E1331" s="3" t="s">
        <v>30</v>
      </c>
      <c r="F1331" s="42" t="s">
        <v>24</v>
      </c>
      <c r="G1331" s="22" t="s">
        <v>25</v>
      </c>
      <c r="H1331" s="37">
        <v>2.6220612096774198</v>
      </c>
      <c r="I1331" s="3">
        <v>124</v>
      </c>
      <c r="J1331" s="27">
        <v>0.120752826801998</v>
      </c>
      <c r="K1331" s="27" t="str">
        <f>IF(OR(LEFT(G1331,3)="SRM", LEFT(G1331,3)="IRM", LEFT(G1331,3)="CRM"),"", IF((J1331*100/H1331)&gt;5,"x",""))</f>
        <v/>
      </c>
      <c r="L1331" s="26">
        <f>2*J1331</f>
        <v>0.24150565360399601</v>
      </c>
      <c r="M1331" s="20"/>
      <c r="N1331" s="20"/>
      <c r="O1331" s="58" t="str">
        <f>IF(F1331="Repeatability","---", SQRT(L1331^2+(N1331*H1331*0.01)^2)+ABS(M1331)*0.01*H1331)</f>
        <v>---</v>
      </c>
      <c r="P1331" s="6" t="str">
        <f>IF(F1331="Repeatability","---", O1331*100/H1331)</f>
        <v>---</v>
      </c>
      <c r="Q1331" s="31" t="str">
        <f>IF(F1331="Repeatability", "n/a",IF(E1331="MG_P_KG",6,IF(E1331="G_P_100G",2,"n/a")))</f>
        <v>n/a</v>
      </c>
      <c r="R1331" s="34" t="str">
        <f>IF(Q1331="n/a","-",2*(H1331*2^(1-0.5*LOG(H1331/(10^Q1331))))/100)</f>
        <v>-</v>
      </c>
      <c r="S1331" s="3">
        <f>IF(F1331="Intermed. Precision","---",IF(LOG(J1331/2)&lt;0,10^(TRUNC(LOG(J1331/2))-1), 10^(TRUNC(LOG(J1331/2)))))</f>
        <v>0.01</v>
      </c>
      <c r="T1331" s="4">
        <f>2*SQRT(2)*J1331</f>
        <v>0.34154057071654992</v>
      </c>
      <c r="U1331" s="22">
        <f>IF(F1331="Repeatability",10*J1331,"---")</f>
        <v>1.2075282680199799</v>
      </c>
      <c r="V1331" s="22" t="str">
        <f>IF(AND(U1331&gt;H1331,U1331&lt;&gt;"---"),"x","")</f>
        <v/>
      </c>
      <c r="W1331" s="52">
        <v>42101</v>
      </c>
    </row>
    <row r="1332" spans="1:23" ht="25.5" hidden="1" customHeight="1">
      <c r="A1332" s="65" t="s">
        <v>81</v>
      </c>
      <c r="B1332" s="8" t="s">
        <v>114</v>
      </c>
      <c r="C1332" s="61"/>
      <c r="D1332" s="10" t="s">
        <v>115</v>
      </c>
      <c r="E1332" s="3" t="s">
        <v>30</v>
      </c>
      <c r="F1332" s="42" t="s">
        <v>24</v>
      </c>
      <c r="G1332" s="22" t="s">
        <v>25</v>
      </c>
      <c r="H1332" s="37">
        <v>96.292270290517195</v>
      </c>
      <c r="I1332" s="3">
        <v>116</v>
      </c>
      <c r="J1332" s="27">
        <v>0.80218223904174502</v>
      </c>
      <c r="K1332" s="27" t="str">
        <f>IF(OR(LEFT(G1332,3)="SRM", LEFT(G1332,3)="IRM", LEFT(G1332,3)="CRM"),"", IF((J1332*100/H1332)&gt;5,"x",""))</f>
        <v/>
      </c>
      <c r="L1332" s="26">
        <f>2*J1332</f>
        <v>1.60436447808349</v>
      </c>
      <c r="M1332" s="20"/>
      <c r="N1332" s="20"/>
      <c r="O1332" s="58" t="str">
        <f>IF(F1332="Repeatability","---", SQRT(L1332^2+(N1332*H1332*0.01)^2)+ABS(M1332)*0.01*H1332)</f>
        <v>---</v>
      </c>
      <c r="P1332" s="6" t="str">
        <f>IF(F1332="Repeatability","---", O1332*100/H1332)</f>
        <v>---</v>
      </c>
      <c r="Q1332" s="31" t="str">
        <f>IF(F1332="Repeatability", "n/a",IF(E1332="MG_P_KG",6,IF(E1332="G_P_100G",2,"n/a")))</f>
        <v>n/a</v>
      </c>
      <c r="R1332" s="34" t="str">
        <f>IF(Q1332="n/a","-",2*(H1332*2^(1-0.5*LOG(H1332/(10^Q1332))))/100)</f>
        <v>-</v>
      </c>
      <c r="S1332" s="3">
        <f>IF(F1332="Intermed. Precision","---",IF(LOG(J1332/2)&lt;0,10^(TRUNC(LOG(J1332/2))-1), 10^(TRUNC(LOG(J1332/2)))))</f>
        <v>0.1</v>
      </c>
      <c r="T1332" s="4">
        <f>2*SQRT(2)*J1332</f>
        <v>2.2689140038953042</v>
      </c>
      <c r="U1332" s="22">
        <f>IF(F1332="Repeatability",10*J1332,"---")</f>
        <v>8.0218223904174497</v>
      </c>
      <c r="V1332" s="22" t="str">
        <f>IF(AND(U1332&gt;H1332,U1332&lt;&gt;"---"),"x","")</f>
        <v/>
      </c>
      <c r="W1332" s="52">
        <v>42101</v>
      </c>
    </row>
    <row r="1333" spans="1:23" ht="25.5" hidden="1" customHeight="1">
      <c r="A1333" s="65" t="s">
        <v>119</v>
      </c>
      <c r="B1333" s="8" t="s">
        <v>114</v>
      </c>
      <c r="C1333" s="61"/>
      <c r="D1333" s="10" t="s">
        <v>115</v>
      </c>
      <c r="E1333" s="3" t="s">
        <v>30</v>
      </c>
      <c r="F1333" s="19" t="s">
        <v>24</v>
      </c>
      <c r="G1333" s="22" t="s">
        <v>25</v>
      </c>
      <c r="H1333" s="37">
        <v>121.066579824561</v>
      </c>
      <c r="I1333" s="3">
        <v>114</v>
      </c>
      <c r="J1333" s="27">
        <v>1.4036752661208001</v>
      </c>
      <c r="K1333" s="27" t="str">
        <f>IF(OR(LEFT(G1333,3)="SRM", LEFT(G1333,3)="IRM", LEFT(G1333,3)="CRM"),"", IF((J1333*100/H1333)&gt;5,"x",""))</f>
        <v/>
      </c>
      <c r="L1333" s="26">
        <f>2*J1333</f>
        <v>2.8073505322416001</v>
      </c>
      <c r="M1333" s="20"/>
      <c r="N1333" s="20"/>
      <c r="O1333" s="58" t="str">
        <f>IF(F1333="Repeatability","---", SQRT(L1333^2+(N1333*H1333*0.01)^2)+ABS(M1333)*0.01*H1333)</f>
        <v>---</v>
      </c>
      <c r="P1333" s="6" t="str">
        <f>IF(F1333="Repeatability","---", O1333*100/H1333)</f>
        <v>---</v>
      </c>
      <c r="Q1333" s="31" t="str">
        <f>IF(F1333="Repeatability", "n/a",IF(E1333="MG_P_KG",6,IF(E1333="G_P_100G",2,"n/a")))</f>
        <v>n/a</v>
      </c>
      <c r="R1333" s="34" t="str">
        <f>IF(Q1333="n/a","-",2*(H1333*2^(1-0.5*LOG(H1333/(10^Q1333))))/100)</f>
        <v>-</v>
      </c>
      <c r="S1333" s="3">
        <f>IF(F1333="Intermed. Precision","---",IF(LOG(J1333/2)&lt;0,10^(TRUNC(LOG(J1333/2))-1), 10^(TRUNC(LOG(J1333/2)))))</f>
        <v>0.1</v>
      </c>
      <c r="T1333" s="4">
        <f>2*SQRT(2)*J1333</f>
        <v>3.9701931970313979</v>
      </c>
      <c r="U1333" s="22">
        <f>IF(F1333="Repeatability",10*J1333,"---")</f>
        <v>14.036752661208</v>
      </c>
      <c r="V1333" s="22" t="str">
        <f>IF(AND(U1333&gt;H1333,U1333&lt;&gt;"---"),"x","")</f>
        <v/>
      </c>
      <c r="W1333" s="52">
        <v>42101</v>
      </c>
    </row>
    <row r="1334" spans="1:23" ht="25.5" hidden="1" customHeight="1">
      <c r="A1334" s="65" t="s">
        <v>81</v>
      </c>
      <c r="B1334" s="8" t="s">
        <v>114</v>
      </c>
      <c r="C1334" s="61"/>
      <c r="D1334" s="10" t="s">
        <v>115</v>
      </c>
      <c r="E1334" s="3" t="s">
        <v>30</v>
      </c>
      <c r="F1334" s="42" t="s">
        <v>24</v>
      </c>
      <c r="G1334" s="22" t="s">
        <v>25</v>
      </c>
      <c r="H1334" s="37">
        <v>96.291238872321401</v>
      </c>
      <c r="I1334" s="3">
        <v>112</v>
      </c>
      <c r="J1334" s="27">
        <v>0.774631066290288</v>
      </c>
      <c r="K1334" s="27" t="str">
        <f>IF(OR(LEFT(G1334,3)="SRM", LEFT(G1334,3)="IRM", LEFT(G1334,3)="CRM"),"", IF((J1334*100/H1334)&gt;5,"x",""))</f>
        <v/>
      </c>
      <c r="L1334" s="26">
        <f>2*J1334</f>
        <v>1.549262132580576</v>
      </c>
      <c r="M1334" s="20"/>
      <c r="N1334" s="20"/>
      <c r="O1334" s="58" t="str">
        <f>IF(F1334="Repeatability","---", SQRT(L1334^2+(N1334*H1334*0.01)^2)+ABS(M1334)*0.01*H1334)</f>
        <v>---</v>
      </c>
      <c r="P1334" s="6" t="str">
        <f>IF(F1334="Repeatability","---", O1334*100/H1334)</f>
        <v>---</v>
      </c>
      <c r="Q1334" s="31" t="str">
        <f>IF(F1334="Repeatability", "n/a",IF(E1334="MG_P_KG",6,IF(E1334="G_P_100G",2,"n/a")))</f>
        <v>n/a</v>
      </c>
      <c r="R1334" s="34" t="str">
        <f>IF(Q1334="n/a","-",2*(H1334*2^(1-0.5*LOG(H1334/(10^Q1334))))/100)</f>
        <v>-</v>
      </c>
      <c r="S1334" s="3">
        <f>IF(F1334="Intermed. Precision","---",IF(LOG(J1334/2)&lt;0,10^(TRUNC(LOG(J1334/2))-1), 10^(TRUNC(LOG(J1334/2)))))</f>
        <v>0.1</v>
      </c>
      <c r="T1334" s="4">
        <f>2*SQRT(2)*J1334</f>
        <v>2.1909875195665149</v>
      </c>
      <c r="U1334" s="22">
        <f>IF(F1334="Repeatability",10*J1334,"---")</f>
        <v>7.7463106629028804</v>
      </c>
      <c r="V1334" s="22" t="str">
        <f>IF(AND(U1334&gt;H1334,U1334&lt;&gt;"---"),"x","")</f>
        <v/>
      </c>
      <c r="W1334" s="52">
        <v>42101</v>
      </c>
    </row>
    <row r="1335" spans="1:23" ht="25.5" hidden="1" customHeight="1">
      <c r="A1335" s="65" t="s">
        <v>119</v>
      </c>
      <c r="B1335" s="8" t="s">
        <v>114</v>
      </c>
      <c r="C1335" s="61"/>
      <c r="D1335" s="10" t="s">
        <v>115</v>
      </c>
      <c r="E1335" s="3" t="s">
        <v>30</v>
      </c>
      <c r="F1335" s="42" t="s">
        <v>24</v>
      </c>
      <c r="G1335" s="22" t="s">
        <v>25</v>
      </c>
      <c r="H1335" s="37">
        <v>121.626418348624</v>
      </c>
      <c r="I1335" s="3">
        <v>109</v>
      </c>
      <c r="J1335" s="27">
        <v>1.36102889041727</v>
      </c>
      <c r="K1335" s="27" t="str">
        <f>IF(OR(LEFT(G1335,3)="SRM", LEFT(G1335,3)="IRM", LEFT(G1335,3)="CRM"),"", IF((J1335*100/H1335)&gt;5,"x",""))</f>
        <v/>
      </c>
      <c r="L1335" s="26">
        <f>2*J1335</f>
        <v>2.7220577808345401</v>
      </c>
      <c r="M1335" s="20"/>
      <c r="N1335" s="20"/>
      <c r="O1335" s="58" t="str">
        <f>IF(F1335="Repeatability","---", SQRT(L1335^2+(N1335*H1335*0.01)^2)+ABS(M1335)*0.01*H1335)</f>
        <v>---</v>
      </c>
      <c r="P1335" s="6" t="str">
        <f>IF(F1335="Repeatability","---", O1335*100/H1335)</f>
        <v>---</v>
      </c>
      <c r="Q1335" s="31" t="str">
        <f>IF(F1335="Repeatability", "n/a",IF(E1335="MG_P_KG",6,IF(E1335="G_P_100G",2,"n/a")))</f>
        <v>n/a</v>
      </c>
      <c r="R1335" s="34" t="str">
        <f>IF(Q1335="n/a","-",2*(H1335*2^(1-0.5*LOG(H1335/(10^Q1335))))/100)</f>
        <v>-</v>
      </c>
      <c r="S1335" s="3">
        <f>IF(F1335="Intermed. Precision","---",IF(LOG(J1335/2)&lt;0,10^(TRUNC(LOG(J1335/2))-1), 10^(TRUNC(LOG(J1335/2)))))</f>
        <v>0.1</v>
      </c>
      <c r="T1335" s="4">
        <f>2*SQRT(2)*J1335</f>
        <v>3.8495710312194169</v>
      </c>
      <c r="U1335" s="22">
        <f>IF(F1335="Repeatability",10*J1335,"---")</f>
        <v>13.6102889041727</v>
      </c>
      <c r="V1335" s="22" t="str">
        <f>IF(AND(U1335&gt;H1335,U1335&lt;&gt;"---"),"x","")</f>
        <v/>
      </c>
      <c r="W1335" s="52">
        <v>42101</v>
      </c>
    </row>
    <row r="1336" spans="1:23" ht="25.5" hidden="1" customHeight="1">
      <c r="A1336" s="65" t="s">
        <v>64</v>
      </c>
      <c r="B1336" s="8" t="s">
        <v>114</v>
      </c>
      <c r="C1336" s="61"/>
      <c r="D1336" s="10" t="s">
        <v>115</v>
      </c>
      <c r="E1336" s="3" t="s">
        <v>30</v>
      </c>
      <c r="F1336" s="42" t="s">
        <v>24</v>
      </c>
      <c r="G1336" s="22" t="s">
        <v>25</v>
      </c>
      <c r="H1336" s="37">
        <v>38.250281323076898</v>
      </c>
      <c r="I1336" s="3">
        <v>104</v>
      </c>
      <c r="J1336" s="27">
        <v>0.35656055915351897</v>
      </c>
      <c r="K1336" s="27" t="str">
        <f>IF(OR(LEFT(G1336,3)="SRM", LEFT(G1336,3)="IRM", LEFT(G1336,3)="CRM"),"", IF((J1336*100/H1336)&gt;5,"x",""))</f>
        <v/>
      </c>
      <c r="L1336" s="26">
        <f>2*J1336</f>
        <v>0.71312111830703795</v>
      </c>
      <c r="M1336" s="20"/>
      <c r="N1336" s="20"/>
      <c r="O1336" s="58" t="str">
        <f>IF(F1336="Repeatability","---", SQRT(L1336^2+(N1336*H1336*0.01)^2)+ABS(M1336)*0.01*H1336)</f>
        <v>---</v>
      </c>
      <c r="P1336" s="6" t="str">
        <f>IF(F1336="Repeatability","---", O1336*100/H1336)</f>
        <v>---</v>
      </c>
      <c r="Q1336" s="31" t="str">
        <f>IF(F1336="Repeatability", "n/a",IF(E1336="MG_P_KG",6,IF(E1336="G_P_100G",2,"n/a")))</f>
        <v>n/a</v>
      </c>
      <c r="R1336" s="34" t="str">
        <f>IF(Q1336="n/a","-",2*(H1336*2^(1-0.5*LOG(H1336/(10^Q1336))))/100)</f>
        <v>-</v>
      </c>
      <c r="S1336" s="3">
        <f>IF(F1336="Intermed. Precision","---",IF(LOG(J1336/2)&lt;0,10^(TRUNC(LOG(J1336/2))-1), 10^(TRUNC(LOG(J1336/2)))))</f>
        <v>0.1</v>
      </c>
      <c r="T1336" s="4">
        <f>2*SQRT(2)*J1336</f>
        <v>1.0085055571244816</v>
      </c>
      <c r="U1336" s="22">
        <f>IF(F1336="Repeatability",10*J1336,"---")</f>
        <v>3.5656055915351899</v>
      </c>
      <c r="V1336" s="22" t="str">
        <f>IF(AND(U1336&gt;H1336,U1336&lt;&gt;"---"),"x","")</f>
        <v/>
      </c>
      <c r="W1336" s="52">
        <v>42101</v>
      </c>
    </row>
    <row r="1337" spans="1:23" ht="25.5" customHeight="1">
      <c r="A1337" s="65" t="s">
        <v>67</v>
      </c>
      <c r="B1337" s="8" t="s">
        <v>114</v>
      </c>
      <c r="C1337" s="61"/>
      <c r="D1337" s="10" t="s">
        <v>115</v>
      </c>
      <c r="E1337" s="3" t="s">
        <v>30</v>
      </c>
      <c r="F1337" s="42" t="s">
        <v>23</v>
      </c>
      <c r="G1337" s="22" t="s">
        <v>4</v>
      </c>
      <c r="H1337" s="37">
        <v>47.397073322680399</v>
      </c>
      <c r="I1337" s="3">
        <v>97</v>
      </c>
      <c r="J1337" s="27">
        <v>2.5609745653566498</v>
      </c>
      <c r="K1337" s="27" t="str">
        <f>IF(OR(LEFT(G1337,3)="SRM", LEFT(G1337,3)="IRM", LEFT(G1337,3)="CRM"),"", IF((J1337*100/H1337)&gt;5,"x",""))</f>
        <v>x</v>
      </c>
      <c r="L1337" s="26">
        <f>2*J1337</f>
        <v>5.1219491307132996</v>
      </c>
      <c r="M1337" s="20">
        <v>2.15</v>
      </c>
      <c r="N1337" s="20">
        <v>3.73</v>
      </c>
      <c r="O1337" s="58">
        <f>IF(F1337="Repeatability","---", SQRT(L1337^2+(N1337*H1337*0.01)^2)+ABS(M1337)*0.01*H1337)</f>
        <v>6.4375121034077409</v>
      </c>
      <c r="P1337" s="6">
        <f>IF(F1337="Repeatability","---", O1337*100/H1337)</f>
        <v>13.582087779093461</v>
      </c>
      <c r="Q1337" s="31">
        <f>IF(F1337="Repeatability", "n/a",IF(E1337="MG_P_KG",6,IF(E1337="G_P_100G",2,"n/a")))</f>
        <v>6</v>
      </c>
      <c r="R1337" s="34">
        <f>IF(Q1337="n/a","-",2*(H1337*2^(1-0.5*LOG(H1337/(10^Q1337))))/100)</f>
        <v>8.4854673497657931</v>
      </c>
      <c r="S1337" s="3">
        <f>IF(F1337="Intermed. Precision","---",IF(LOG(J1337/2)&lt;0,10^(TRUNC(LOG(J1337/2))-1), 10^(TRUNC(LOG(J1337/2)))))</f>
        <v>1</v>
      </c>
      <c r="T1337" s="4">
        <f>2*SQRT(2)*J1337</f>
        <v>7.243529926439833</v>
      </c>
      <c r="U1337" s="22" t="str">
        <f>IF(F1337="Repeatability",10*J1337,"---")</f>
        <v>---</v>
      </c>
      <c r="V1337" s="22" t="str">
        <f>IF(AND(U1337&gt;H1337,U1337&lt;&gt;"---"),"x","")</f>
        <v/>
      </c>
      <c r="W1337" s="52">
        <v>42101</v>
      </c>
    </row>
    <row r="1338" spans="1:23" ht="25.5" customHeight="1">
      <c r="A1338" s="65" t="s">
        <v>67</v>
      </c>
      <c r="B1338" s="8" t="s">
        <v>114</v>
      </c>
      <c r="C1338" s="61"/>
      <c r="D1338" s="10" t="s">
        <v>115</v>
      </c>
      <c r="E1338" s="3" t="s">
        <v>30</v>
      </c>
      <c r="F1338" s="42" t="s">
        <v>23</v>
      </c>
      <c r="G1338" s="22" t="s">
        <v>4</v>
      </c>
      <c r="H1338" s="37">
        <v>48.560627271914903</v>
      </c>
      <c r="I1338" s="3">
        <v>94</v>
      </c>
      <c r="J1338" s="27">
        <v>2.79515707998475</v>
      </c>
      <c r="K1338" s="27" t="str">
        <f>IF(OR(LEFT(G1338,3)="SRM", LEFT(G1338,3)="IRM", LEFT(G1338,3)="CRM"),"", IF((J1338*100/H1338)&gt;5,"x",""))</f>
        <v>x</v>
      </c>
      <c r="L1338" s="26">
        <f>2*J1338</f>
        <v>5.5903141599695001</v>
      </c>
      <c r="M1338" s="20">
        <v>2.15</v>
      </c>
      <c r="N1338" s="20">
        <v>3.73</v>
      </c>
      <c r="O1338" s="58">
        <f>IF(F1338="Repeatability","---", SQRT(L1338^2+(N1338*H1338*0.01)^2)+ABS(M1338)*0.01*H1338)</f>
        <v>6.9204861954764132</v>
      </c>
      <c r="P1338" s="6">
        <f>IF(F1338="Repeatability","---", O1338*100/H1338)</f>
        <v>14.25122899818653</v>
      </c>
      <c r="Q1338" s="31">
        <f>IF(F1338="Repeatability", "n/a",IF(E1338="MG_P_KG",6,IF(E1338="G_P_100G",2,"n/a")))</f>
        <v>6</v>
      </c>
      <c r="R1338" s="34">
        <f>IF(Q1338="n/a","-",2*(H1338*2^(1-0.5*LOG(H1338/(10^Q1338))))/100)</f>
        <v>8.6620999446277764</v>
      </c>
      <c r="S1338" s="3">
        <f>IF(F1338="Intermed. Precision","---",IF(LOG(J1338/2)&lt;0,10^(TRUNC(LOG(J1338/2))-1), 10^(TRUNC(LOG(J1338/2)))))</f>
        <v>1</v>
      </c>
      <c r="T1338" s="4">
        <f>2*SQRT(2)*J1338</f>
        <v>7.9058981029552235</v>
      </c>
      <c r="U1338" s="22" t="str">
        <f>IF(F1338="Repeatability",10*J1338,"---")</f>
        <v>---</v>
      </c>
      <c r="V1338" s="22" t="str">
        <f>IF(AND(U1338&gt;H1338,U1338&lt;&gt;"---"),"x","")</f>
        <v/>
      </c>
      <c r="W1338" s="52">
        <v>42101</v>
      </c>
    </row>
    <row r="1339" spans="1:23" ht="25.5" hidden="1" customHeight="1">
      <c r="A1339" s="65" t="s">
        <v>71</v>
      </c>
      <c r="B1339" s="8" t="s">
        <v>114</v>
      </c>
      <c r="C1339" s="61"/>
      <c r="D1339" s="10" t="s">
        <v>115</v>
      </c>
      <c r="E1339" s="3" t="s">
        <v>30</v>
      </c>
      <c r="F1339" s="42" t="s">
        <v>24</v>
      </c>
      <c r="G1339" s="22" t="s">
        <v>25</v>
      </c>
      <c r="H1339" s="37">
        <v>35.615253323068202</v>
      </c>
      <c r="I1339" s="3">
        <v>88</v>
      </c>
      <c r="J1339" s="27">
        <v>0.643733644445173</v>
      </c>
      <c r="K1339" s="27" t="str">
        <f>IF(OR(LEFT(G1339,3)="SRM", LEFT(G1339,3)="IRM", LEFT(G1339,3)="CRM"),"", IF((J1339*100/H1339)&gt;5,"x",""))</f>
        <v/>
      </c>
      <c r="L1339" s="26">
        <f>2*J1339</f>
        <v>1.287467288890346</v>
      </c>
      <c r="M1339" s="20"/>
      <c r="N1339" s="20"/>
      <c r="O1339" s="58" t="str">
        <f>IF(F1339="Repeatability","---", SQRT(L1339^2+(N1339*H1339*0.01)^2)+ABS(M1339)*0.01*H1339)</f>
        <v>---</v>
      </c>
      <c r="P1339" s="6" t="str">
        <f>IF(F1339="Repeatability","---", O1339*100/H1339)</f>
        <v>---</v>
      </c>
      <c r="Q1339" s="31" t="str">
        <f>IF(F1339="Repeatability", "n/a",IF(E1339="MG_P_KG",6,IF(E1339="G_P_100G",2,"n/a")))</f>
        <v>n/a</v>
      </c>
      <c r="R1339" s="34" t="str">
        <f>IF(Q1339="n/a","-",2*(H1339*2^(1-0.5*LOG(H1339/(10^Q1339))))/100)</f>
        <v>-</v>
      </c>
      <c r="S1339" s="3">
        <f>IF(F1339="Intermed. Precision","---",IF(LOG(J1339/2)&lt;0,10^(TRUNC(LOG(J1339/2))-1), 10^(TRUNC(LOG(J1339/2)))))</f>
        <v>0.1</v>
      </c>
      <c r="T1339" s="4">
        <f>2*SQRT(2)*J1339</f>
        <v>1.8207537010604471</v>
      </c>
      <c r="U1339" s="22">
        <f>IF(F1339="Repeatability",10*J1339,"---")</f>
        <v>6.4373364444517298</v>
      </c>
      <c r="V1339" s="22" t="str">
        <f>IF(AND(U1339&gt;H1339,U1339&lt;&gt;"---"),"x","")</f>
        <v/>
      </c>
      <c r="W1339" s="52">
        <v>42101</v>
      </c>
    </row>
    <row r="1340" spans="1:23" ht="25.5" hidden="1" customHeight="1">
      <c r="A1340" s="65" t="s">
        <v>104</v>
      </c>
      <c r="B1340" s="8" t="s">
        <v>114</v>
      </c>
      <c r="C1340" s="61"/>
      <c r="D1340" s="10" t="s">
        <v>115</v>
      </c>
      <c r="E1340" s="3" t="s">
        <v>30</v>
      </c>
      <c r="F1340" s="42" t="s">
        <v>24</v>
      </c>
      <c r="G1340" s="22" t="s">
        <v>25</v>
      </c>
      <c r="H1340" s="37">
        <v>166.793918734177</v>
      </c>
      <c r="I1340" s="3">
        <v>79</v>
      </c>
      <c r="J1340" s="27">
        <v>2.9404161917451801</v>
      </c>
      <c r="K1340" s="27" t="str">
        <f>IF(OR(LEFT(G1340,3)="SRM", LEFT(G1340,3)="IRM", LEFT(G1340,3)="CRM"),"", IF((J1340*100/H1340)&gt;5,"x",""))</f>
        <v/>
      </c>
      <c r="L1340" s="26">
        <f>2*J1340</f>
        <v>5.8808323834903602</v>
      </c>
      <c r="M1340" s="20"/>
      <c r="N1340" s="20"/>
      <c r="O1340" s="58" t="str">
        <f>IF(F1340="Repeatability","---", SQRT(L1340^2+(N1340*H1340*0.01)^2)+ABS(M1340)*0.01*H1340)</f>
        <v>---</v>
      </c>
      <c r="P1340" s="6" t="str">
        <f>IF(F1340="Repeatability","---", O1340*100/H1340)</f>
        <v>---</v>
      </c>
      <c r="Q1340" s="31" t="str">
        <f>IF(F1340="Repeatability", "n/a",IF(E1340="MG_P_KG",6,IF(E1340="G_P_100G",2,"n/a")))</f>
        <v>n/a</v>
      </c>
      <c r="R1340" s="34" t="str">
        <f>IF(Q1340="n/a","-",2*(H1340*2^(1-0.5*LOG(H1340/(10^Q1340))))/100)</f>
        <v>-</v>
      </c>
      <c r="S1340" s="3">
        <f>IF(F1340="Intermed. Precision","---",IF(LOG(J1340/2)&lt;0,10^(TRUNC(LOG(J1340/2))-1), 10^(TRUNC(LOG(J1340/2)))))</f>
        <v>1</v>
      </c>
      <c r="T1340" s="4">
        <f>2*SQRT(2)*J1340</f>
        <v>8.3167529147749626</v>
      </c>
      <c r="U1340" s="22">
        <f>IF(F1340="Repeatability",10*J1340,"---")</f>
        <v>29.404161917451802</v>
      </c>
      <c r="V1340" s="22" t="str">
        <f>IF(AND(U1340&gt;H1340,U1340&lt;&gt;"---"),"x","")</f>
        <v/>
      </c>
      <c r="W1340" s="52">
        <v>42101</v>
      </c>
    </row>
    <row r="1341" spans="1:23" ht="25.5" hidden="1" customHeight="1">
      <c r="A1341" s="65" t="s">
        <v>71</v>
      </c>
      <c r="B1341" s="8" t="s">
        <v>114</v>
      </c>
      <c r="C1341" s="61"/>
      <c r="D1341" s="10" t="s">
        <v>115</v>
      </c>
      <c r="E1341" s="3" t="s">
        <v>30</v>
      </c>
      <c r="F1341" s="42" t="s">
        <v>24</v>
      </c>
      <c r="G1341" s="22" t="s">
        <v>25</v>
      </c>
      <c r="H1341" s="37">
        <v>35.720251802911399</v>
      </c>
      <c r="I1341" s="3">
        <v>79</v>
      </c>
      <c r="J1341" s="27">
        <v>0.632066804053524</v>
      </c>
      <c r="K1341" s="27" t="str">
        <f>IF(OR(LEFT(G1341,3)="SRM", LEFT(G1341,3)="IRM", LEFT(G1341,3)="CRM"),"", IF((J1341*100/H1341)&gt;5,"x",""))</f>
        <v/>
      </c>
      <c r="L1341" s="26">
        <f>2*J1341</f>
        <v>1.264133608107048</v>
      </c>
      <c r="M1341" s="20"/>
      <c r="N1341" s="20"/>
      <c r="O1341" s="58" t="str">
        <f>IF(F1341="Repeatability","---", SQRT(L1341^2+(N1341*H1341*0.01)^2)+ABS(M1341)*0.01*H1341)</f>
        <v>---</v>
      </c>
      <c r="P1341" s="6" t="str">
        <f>IF(F1341="Repeatability","---", O1341*100/H1341)</f>
        <v>---</v>
      </c>
      <c r="Q1341" s="31" t="str">
        <f>IF(F1341="Repeatability", "n/a",IF(E1341="MG_P_KG",6,IF(E1341="G_P_100G",2,"n/a")))</f>
        <v>n/a</v>
      </c>
      <c r="R1341" s="34" t="str">
        <f>IF(Q1341="n/a","-",2*(H1341*2^(1-0.5*LOG(H1341/(10^Q1341))))/100)</f>
        <v>-</v>
      </c>
      <c r="S1341" s="3">
        <f>IF(F1341="Intermed. Precision","---",IF(LOG(J1341/2)&lt;0,10^(TRUNC(LOG(J1341/2))-1), 10^(TRUNC(LOG(J1341/2)))))</f>
        <v>0.1</v>
      </c>
      <c r="T1341" s="4">
        <f>2*SQRT(2)*J1341</f>
        <v>1.7877548932366225</v>
      </c>
      <c r="U1341" s="22">
        <f>IF(F1341="Repeatability",10*J1341,"---")</f>
        <v>6.3206680405352405</v>
      </c>
      <c r="V1341" s="22" t="str">
        <f>IF(AND(U1341&gt;H1341,U1341&lt;&gt;"---"),"x","")</f>
        <v/>
      </c>
      <c r="W1341" s="52">
        <v>42101</v>
      </c>
    </row>
    <row r="1342" spans="1:23" ht="25.5" hidden="1" customHeight="1">
      <c r="A1342" s="65" t="s">
        <v>69</v>
      </c>
      <c r="B1342" s="8" t="s">
        <v>114</v>
      </c>
      <c r="C1342" s="61"/>
      <c r="D1342" s="10" t="s">
        <v>115</v>
      </c>
      <c r="E1342" s="3" t="s">
        <v>30</v>
      </c>
      <c r="F1342" s="42" t="s">
        <v>24</v>
      </c>
      <c r="G1342" s="22" t="s">
        <v>25</v>
      </c>
      <c r="H1342" s="37">
        <v>41.052703278688497</v>
      </c>
      <c r="I1342" s="3">
        <v>61</v>
      </c>
      <c r="J1342" s="27">
        <v>0.48101608788405298</v>
      </c>
      <c r="K1342" s="27" t="str">
        <f>IF(OR(LEFT(G1342,3)="SRM", LEFT(G1342,3)="IRM", LEFT(G1342,3)="CRM"),"", IF((J1342*100/H1342)&gt;5,"x",""))</f>
        <v/>
      </c>
      <c r="L1342" s="26">
        <f>2*J1342</f>
        <v>0.96203217576810596</v>
      </c>
      <c r="M1342" s="20"/>
      <c r="N1342" s="20"/>
      <c r="O1342" s="58" t="str">
        <f>IF(F1342="Repeatability","---", SQRT(L1342^2+(N1342*H1342*0.01)^2)+ABS(M1342)*0.01*H1342)</f>
        <v>---</v>
      </c>
      <c r="P1342" s="6" t="str">
        <f>IF(F1342="Repeatability","---", O1342*100/H1342)</f>
        <v>---</v>
      </c>
      <c r="Q1342" s="31" t="str">
        <f>IF(F1342="Repeatability", "n/a",IF(E1342="MG_P_KG",6,IF(E1342="G_P_100G",2,"n/a")))</f>
        <v>n/a</v>
      </c>
      <c r="R1342" s="34" t="str">
        <f>IF(Q1342="n/a","-",2*(H1342*2^(1-0.5*LOG(H1342/(10^Q1342))))/100)</f>
        <v>-</v>
      </c>
      <c r="S1342" s="3">
        <f>IF(F1342="Intermed. Precision","---",IF(LOG(J1342/2)&lt;0,10^(TRUNC(LOG(J1342/2))-1), 10^(TRUNC(LOG(J1342/2)))))</f>
        <v>0.1</v>
      </c>
      <c r="T1342" s="4">
        <f>2*SQRT(2)*J1342</f>
        <v>1.3605189504105528</v>
      </c>
      <c r="U1342" s="22">
        <f>IF(F1342="Repeatability",10*J1342,"---")</f>
        <v>4.8101608788405299</v>
      </c>
      <c r="V1342" s="22" t="str">
        <f>IF(AND(U1342&gt;H1342,U1342&lt;&gt;"---"),"x","")</f>
        <v/>
      </c>
      <c r="W1342" s="52">
        <v>42101</v>
      </c>
    </row>
    <row r="1343" spans="1:23" ht="25.5" customHeight="1">
      <c r="A1343" s="65" t="s">
        <v>58</v>
      </c>
      <c r="B1343" s="8" t="s">
        <v>114</v>
      </c>
      <c r="C1343" s="61"/>
      <c r="D1343" s="10" t="s">
        <v>115</v>
      </c>
      <c r="E1343" s="3" t="s">
        <v>30</v>
      </c>
      <c r="F1343" s="42" t="s">
        <v>23</v>
      </c>
      <c r="G1343" s="22" t="s">
        <v>4</v>
      </c>
      <c r="H1343" s="37">
        <v>43.464572456140402</v>
      </c>
      <c r="I1343" s="3">
        <v>57</v>
      </c>
      <c r="J1343" s="27">
        <v>4.7508098754494004</v>
      </c>
      <c r="K1343" s="27" t="str">
        <f>IF(OR(LEFT(G1343,3)="SRM", LEFT(G1343,3)="IRM", LEFT(G1343,3)="CRM"),"", IF((J1343*100/H1343)&gt;5,"x",""))</f>
        <v>x</v>
      </c>
      <c r="L1343" s="26">
        <f>2*J1343</f>
        <v>9.5016197508988007</v>
      </c>
      <c r="M1343" s="20"/>
      <c r="N1343" s="20"/>
      <c r="O1343" s="58">
        <f>IF(F1343="Repeatability","---", SQRT(L1343^2+(N1343*H1343*0.01)^2)+ABS(M1343)*0.01*H1343)</f>
        <v>9.5016197508988007</v>
      </c>
      <c r="P1343" s="6">
        <f>IF(F1343="Repeatability","---", O1343*100/H1343)</f>
        <v>21.860607878949633</v>
      </c>
      <c r="Q1343" s="31">
        <f>IF(F1343="Repeatability", "n/a",IF(E1343="MG_P_KG",6,IF(E1343="G_P_100G",2,"n/a")))</f>
        <v>6</v>
      </c>
      <c r="R1343" s="34">
        <f>IF(Q1343="n/a","-",2*(H1343*2^(1-0.5*LOG(H1343/(10^Q1343))))/100)</f>
        <v>7.8835430281724852</v>
      </c>
      <c r="S1343" s="3">
        <f>IF(F1343="Intermed. Precision","---",IF(LOG(J1343/2)&lt;0,10^(TRUNC(LOG(J1343/2))-1), 10^(TRUNC(LOG(J1343/2)))))</f>
        <v>1</v>
      </c>
      <c r="T1343" s="4">
        <f>2*SQRT(2)*J1343</f>
        <v>13.437319516233154</v>
      </c>
      <c r="U1343" s="22" t="str">
        <f>IF(F1343="Repeatability",10*J1343,"---")</f>
        <v>---</v>
      </c>
      <c r="V1343" s="22" t="str">
        <f>IF(AND(U1343&gt;H1343,U1343&lt;&gt;"---"),"x","")</f>
        <v/>
      </c>
      <c r="W1343" s="52">
        <v>42101</v>
      </c>
    </row>
    <row r="1344" spans="1:23" ht="25.5" customHeight="1">
      <c r="A1344" s="65" t="s">
        <v>58</v>
      </c>
      <c r="B1344" s="8" t="s">
        <v>114</v>
      </c>
      <c r="C1344" s="61"/>
      <c r="D1344" s="10" t="s">
        <v>115</v>
      </c>
      <c r="E1344" s="3" t="s">
        <v>30</v>
      </c>
      <c r="F1344" s="42" t="s">
        <v>23</v>
      </c>
      <c r="G1344" s="22" t="s">
        <v>4</v>
      </c>
      <c r="H1344" s="37">
        <v>43.464572456140402</v>
      </c>
      <c r="I1344" s="3">
        <v>57</v>
      </c>
      <c r="J1344" s="27">
        <v>4.7508098754494004</v>
      </c>
      <c r="K1344" s="27" t="str">
        <f>IF(OR(LEFT(G1344,3)="SRM", LEFT(G1344,3)="IRM", LEFT(G1344,3)="CRM"),"", IF((J1344*100/H1344)&gt;5,"x",""))</f>
        <v>x</v>
      </c>
      <c r="L1344" s="26">
        <f>2*J1344</f>
        <v>9.5016197508988007</v>
      </c>
      <c r="M1344" s="20"/>
      <c r="N1344" s="20"/>
      <c r="O1344" s="58">
        <f>IF(F1344="Repeatability","---", SQRT(L1344^2+(N1344*H1344*0.01)^2)+ABS(M1344)*0.01*H1344)</f>
        <v>9.5016197508988007</v>
      </c>
      <c r="P1344" s="6">
        <f>IF(F1344="Repeatability","---", O1344*100/H1344)</f>
        <v>21.860607878949633</v>
      </c>
      <c r="Q1344" s="31">
        <f>IF(F1344="Repeatability", "n/a",IF(E1344="MG_P_KG",6,IF(E1344="G_P_100G",2,"n/a")))</f>
        <v>6</v>
      </c>
      <c r="R1344" s="34">
        <f>IF(Q1344="n/a","-",2*(H1344*2^(1-0.5*LOG(H1344/(10^Q1344))))/100)</f>
        <v>7.8835430281724852</v>
      </c>
      <c r="S1344" s="3">
        <f>IF(F1344="Intermed. Precision","---",IF(LOG(J1344/2)&lt;0,10^(TRUNC(LOG(J1344/2))-1), 10^(TRUNC(LOG(J1344/2)))))</f>
        <v>1</v>
      </c>
      <c r="T1344" s="4">
        <f>2*SQRT(2)*J1344</f>
        <v>13.437319516233154</v>
      </c>
      <c r="U1344" s="22" t="str">
        <f>IF(F1344="Repeatability",10*J1344,"---")</f>
        <v>---</v>
      </c>
      <c r="V1344" s="22" t="str">
        <f>IF(AND(U1344&gt;H1344,U1344&lt;&gt;"---"),"x","")</f>
        <v/>
      </c>
      <c r="W1344" s="52">
        <v>42101</v>
      </c>
    </row>
    <row r="1345" spans="1:23" ht="25.5" hidden="1" customHeight="1">
      <c r="A1345" s="65" t="s">
        <v>69</v>
      </c>
      <c r="B1345" s="8" t="s">
        <v>114</v>
      </c>
      <c r="C1345" s="61"/>
      <c r="D1345" s="10" t="s">
        <v>115</v>
      </c>
      <c r="E1345" s="3" t="s">
        <v>30</v>
      </c>
      <c r="F1345" s="42" t="s">
        <v>24</v>
      </c>
      <c r="G1345" s="22" t="s">
        <v>25</v>
      </c>
      <c r="H1345" s="37">
        <v>40.613458490566003</v>
      </c>
      <c r="I1345" s="3">
        <v>53</v>
      </c>
      <c r="J1345" s="27">
        <v>0.49020749341862802</v>
      </c>
      <c r="K1345" s="27" t="str">
        <f>IF(OR(LEFT(G1345,3)="SRM", LEFT(G1345,3)="IRM", LEFT(G1345,3)="CRM"),"", IF((J1345*100/H1345)&gt;5,"x",""))</f>
        <v/>
      </c>
      <c r="L1345" s="26">
        <f>2*J1345</f>
        <v>0.98041498683725603</v>
      </c>
      <c r="M1345" s="20"/>
      <c r="N1345" s="20"/>
      <c r="O1345" s="58" t="str">
        <f>IF(F1345="Repeatability","---", SQRT(L1345^2+(N1345*H1345*0.01)^2)+ABS(M1345)*0.01*H1345)</f>
        <v>---</v>
      </c>
      <c r="P1345" s="6" t="str">
        <f>IF(F1345="Repeatability","---", O1345*100/H1345)</f>
        <v>---</v>
      </c>
      <c r="Q1345" s="31" t="str">
        <f>IF(F1345="Repeatability", "n/a",IF(E1345="MG_P_KG",6,IF(E1345="G_P_100G",2,"n/a")))</f>
        <v>n/a</v>
      </c>
      <c r="R1345" s="34" t="str">
        <f>IF(Q1345="n/a","-",2*(H1345*2^(1-0.5*LOG(H1345/(10^Q1345))))/100)</f>
        <v>-</v>
      </c>
      <c r="S1345" s="3">
        <f>IF(F1345="Intermed. Precision","---",IF(LOG(J1345/2)&lt;0,10^(TRUNC(LOG(J1345/2))-1), 10^(TRUNC(LOG(J1345/2)))))</f>
        <v>0.1</v>
      </c>
      <c r="T1345" s="4">
        <f>2*SQRT(2)*J1345</f>
        <v>1.386516171139087</v>
      </c>
      <c r="U1345" s="22">
        <f>IF(F1345="Repeatability",10*J1345,"---")</f>
        <v>4.9020749341862802</v>
      </c>
      <c r="V1345" s="22" t="str">
        <f>IF(AND(U1345&gt;H1345,U1345&lt;&gt;"---"),"x","")</f>
        <v/>
      </c>
      <c r="W1345" s="52">
        <v>42101</v>
      </c>
    </row>
    <row r="1346" spans="1:23" ht="25.5" hidden="1" customHeight="1">
      <c r="A1346" s="65" t="s">
        <v>104</v>
      </c>
      <c r="B1346" s="8" t="s">
        <v>114</v>
      </c>
      <c r="C1346" s="61"/>
      <c r="D1346" s="10" t="s">
        <v>115</v>
      </c>
      <c r="E1346" s="3" t="s">
        <v>30</v>
      </c>
      <c r="F1346" s="42" t="s">
        <v>24</v>
      </c>
      <c r="G1346" s="22" t="s">
        <v>25</v>
      </c>
      <c r="H1346" s="37">
        <v>114.110986415094</v>
      </c>
      <c r="I1346" s="3">
        <v>53</v>
      </c>
      <c r="J1346" s="27">
        <v>1.9839600964275901</v>
      </c>
      <c r="K1346" s="27" t="str">
        <f>IF(OR(LEFT(G1346,3)="SRM", LEFT(G1346,3)="IRM", LEFT(G1346,3)="CRM"),"", IF((J1346*100/H1346)&gt;5,"x",""))</f>
        <v/>
      </c>
      <c r="L1346" s="26">
        <f>2*J1346</f>
        <v>3.9679201928551802</v>
      </c>
      <c r="M1346" s="20"/>
      <c r="N1346" s="20"/>
      <c r="O1346" s="58" t="str">
        <f>IF(F1346="Repeatability","---", SQRT(L1346^2+(N1346*H1346*0.01)^2)+ABS(M1346)*0.01*H1346)</f>
        <v>---</v>
      </c>
      <c r="P1346" s="6" t="str">
        <f>IF(F1346="Repeatability","---", O1346*100/H1346)</f>
        <v>---</v>
      </c>
      <c r="Q1346" s="31" t="str">
        <f>IF(F1346="Repeatability", "n/a",IF(E1346="MG_P_KG",6,IF(E1346="G_P_100G",2,"n/a")))</f>
        <v>n/a</v>
      </c>
      <c r="R1346" s="34" t="str">
        <f>IF(Q1346="n/a","-",2*(H1346*2^(1-0.5*LOG(H1346/(10^Q1346))))/100)</f>
        <v>-</v>
      </c>
      <c r="S1346" s="3">
        <f>IF(F1346="Intermed. Precision","---",IF(LOG(J1346/2)&lt;0,10^(TRUNC(LOG(J1346/2))-1), 10^(TRUNC(LOG(J1346/2)))))</f>
        <v>0.1</v>
      </c>
      <c r="T1346" s="4">
        <f>2*SQRT(2)*J1346</f>
        <v>5.6114865511498628</v>
      </c>
      <c r="U1346" s="22">
        <f>IF(F1346="Repeatability",10*J1346,"---")</f>
        <v>19.839600964275903</v>
      </c>
      <c r="V1346" s="22" t="str">
        <f>IF(AND(U1346&gt;H1346,U1346&lt;&gt;"---"),"x","")</f>
        <v/>
      </c>
      <c r="W1346" s="52">
        <v>42101</v>
      </c>
    </row>
    <row r="1347" spans="1:23" ht="25.5" customHeight="1">
      <c r="A1347" s="65" t="s">
        <v>104</v>
      </c>
      <c r="B1347" s="8" t="s">
        <v>114</v>
      </c>
      <c r="C1347" s="61"/>
      <c r="D1347" s="10" t="s">
        <v>115</v>
      </c>
      <c r="E1347" s="3" t="s">
        <v>30</v>
      </c>
      <c r="F1347" s="42" t="s">
        <v>23</v>
      </c>
      <c r="G1347" s="22" t="s">
        <v>4</v>
      </c>
      <c r="H1347" s="37">
        <v>86.042206346153804</v>
      </c>
      <c r="I1347" s="3">
        <v>52</v>
      </c>
      <c r="J1347" s="27">
        <v>3.2337718890359599</v>
      </c>
      <c r="K1347" s="27" t="str">
        <f>IF(OR(LEFT(G1347,3)="SRM", LEFT(G1347,3)="IRM", LEFT(G1347,3)="CRM"),"", IF((J1347*100/H1347)&gt;5,"x",""))</f>
        <v/>
      </c>
      <c r="L1347" s="26">
        <f>2*J1347</f>
        <v>6.4675437780719198</v>
      </c>
      <c r="M1347" s="20"/>
      <c r="N1347" s="20"/>
      <c r="O1347" s="58">
        <f>IF(F1347="Repeatability","---", SQRT(L1347^2+(N1347*H1347*0.01)^2)+ABS(M1347)*0.01*H1347)</f>
        <v>6.4675437780719198</v>
      </c>
      <c r="P1347" s="6">
        <f>IF(F1347="Repeatability","---", O1347*100/H1347)</f>
        <v>7.5167107547806706</v>
      </c>
      <c r="Q1347" s="31">
        <f>IF(F1347="Repeatability", "n/a",IF(E1347="MG_P_KG",6,IF(E1347="G_P_100G",2,"n/a")))</f>
        <v>6</v>
      </c>
      <c r="R1347" s="34">
        <f>IF(Q1347="n/a","-",2*(H1347*2^(1-0.5*LOG(H1347/(10^Q1347))))/100)</f>
        <v>14.081807839208102</v>
      </c>
      <c r="S1347" s="3">
        <f>IF(F1347="Intermed. Precision","---",IF(LOG(J1347/2)&lt;0,10^(TRUNC(LOG(J1347/2))-1), 10^(TRUNC(LOG(J1347/2)))))</f>
        <v>1</v>
      </c>
      <c r="T1347" s="4">
        <f>2*SQRT(2)*J1347</f>
        <v>9.146488126191036</v>
      </c>
      <c r="U1347" s="22" t="str">
        <f>IF(F1347="Repeatability",10*J1347,"---")</f>
        <v>---</v>
      </c>
      <c r="V1347" s="22" t="str">
        <f>IF(AND(U1347&gt;H1347,U1347&lt;&gt;"---"),"x","")</f>
        <v/>
      </c>
      <c r="W1347" s="52">
        <v>42101</v>
      </c>
    </row>
    <row r="1348" spans="1:23" ht="25.5" customHeight="1">
      <c r="A1348" s="65" t="s">
        <v>104</v>
      </c>
      <c r="B1348" s="8" t="s">
        <v>114</v>
      </c>
      <c r="C1348" s="61"/>
      <c r="D1348" s="10" t="s">
        <v>115</v>
      </c>
      <c r="E1348" s="3" t="s">
        <v>30</v>
      </c>
      <c r="F1348" s="42" t="s">
        <v>23</v>
      </c>
      <c r="G1348" s="22" t="s">
        <v>4</v>
      </c>
      <c r="H1348" s="37">
        <v>68.829084772727299</v>
      </c>
      <c r="I1348" s="3">
        <v>44</v>
      </c>
      <c r="J1348" s="27">
        <v>2.73958420981177</v>
      </c>
      <c r="K1348" s="27" t="str">
        <f>IF(OR(LEFT(G1348,3)="SRM", LEFT(G1348,3)="IRM", LEFT(G1348,3)="CRM"),"", IF((J1348*100/H1348)&gt;5,"x",""))</f>
        <v/>
      </c>
      <c r="L1348" s="26">
        <f>2*J1348</f>
        <v>5.47916841962354</v>
      </c>
      <c r="M1348" s="20"/>
      <c r="N1348" s="20"/>
      <c r="O1348" s="58">
        <f>IF(F1348="Repeatability","---", SQRT(L1348^2+(N1348*H1348*0.01)^2)+ABS(M1348)*0.01*H1348)</f>
        <v>5.47916841962354</v>
      </c>
      <c r="P1348" s="6">
        <f>IF(F1348="Repeatability","---", O1348*100/H1348)</f>
        <v>7.9605423168355047</v>
      </c>
      <c r="Q1348" s="31">
        <f>IF(F1348="Repeatability", "n/a",IF(E1348="MG_P_KG",6,IF(E1348="G_P_100G",2,"n/a")))</f>
        <v>6</v>
      </c>
      <c r="R1348" s="34">
        <f>IF(Q1348="n/a","-",2*(H1348*2^(1-0.5*LOG(H1348/(10^Q1348))))/100)</f>
        <v>11.649565438252216</v>
      </c>
      <c r="S1348" s="3">
        <f>IF(F1348="Intermed. Precision","---",IF(LOG(J1348/2)&lt;0,10^(TRUNC(LOG(J1348/2))-1), 10^(TRUNC(LOG(J1348/2)))))</f>
        <v>1</v>
      </c>
      <c r="T1348" s="4">
        <f>2*SQRT(2)*J1348</f>
        <v>7.7487142895579684</v>
      </c>
      <c r="U1348" s="22" t="str">
        <f>IF(F1348="Repeatability",10*J1348,"---")</f>
        <v>---</v>
      </c>
      <c r="V1348" s="22" t="str">
        <f>IF(AND(U1348&gt;H1348,U1348&lt;&gt;"---"),"x","")</f>
        <v/>
      </c>
      <c r="W1348" s="52">
        <v>42101</v>
      </c>
    </row>
    <row r="1349" spans="1:23" ht="25.5" hidden="1" customHeight="1">
      <c r="A1349" s="65" t="s">
        <v>31</v>
      </c>
      <c r="B1349" s="8" t="s">
        <v>114</v>
      </c>
      <c r="C1349" s="61"/>
      <c r="D1349" s="10" t="s">
        <v>115</v>
      </c>
      <c r="E1349" s="3" t="s">
        <v>30</v>
      </c>
      <c r="F1349" s="42" t="s">
        <v>24</v>
      </c>
      <c r="G1349" s="22" t="s">
        <v>25</v>
      </c>
      <c r="H1349" s="37">
        <v>5.6683182380952397</v>
      </c>
      <c r="I1349" s="3">
        <v>42</v>
      </c>
      <c r="J1349" s="27">
        <v>2.5639011943530101E-2</v>
      </c>
      <c r="K1349" s="27" t="str">
        <f>IF(OR(LEFT(G1349,3)="SRM", LEFT(G1349,3)="IRM", LEFT(G1349,3)="CRM"),"", IF((J1349*100/H1349)&gt;5,"x",""))</f>
        <v/>
      </c>
      <c r="L1349" s="26">
        <f>2*J1349</f>
        <v>5.1278023887060202E-2</v>
      </c>
      <c r="M1349" s="20"/>
      <c r="N1349" s="20"/>
      <c r="O1349" s="58" t="str">
        <f>IF(F1349="Repeatability","---", SQRT(L1349^2+(N1349*H1349*0.01)^2)+ABS(M1349)*0.01*H1349)</f>
        <v>---</v>
      </c>
      <c r="P1349" s="6" t="str">
        <f>IF(F1349="Repeatability","---", O1349*100/H1349)</f>
        <v>---</v>
      </c>
      <c r="Q1349" s="31" t="str">
        <f>IF(F1349="Repeatability", "n/a",IF(E1349="MG_P_KG",6,IF(E1349="G_P_100G",2,"n/a")))</f>
        <v>n/a</v>
      </c>
      <c r="R1349" s="34" t="str">
        <f>IF(Q1349="n/a","-",2*(H1349*2^(1-0.5*LOG(H1349/(10^Q1349))))/100)</f>
        <v>-</v>
      </c>
      <c r="S1349" s="3">
        <f>IF(F1349="Intermed. Precision","---",IF(LOG(J1349/2)&lt;0,10^(TRUNC(LOG(J1349/2))-1), 10^(TRUNC(LOG(J1349/2)))))</f>
        <v>0.01</v>
      </c>
      <c r="T1349" s="4">
        <f>2*SQRT(2)*J1349</f>
        <v>7.2518076832772074E-2</v>
      </c>
      <c r="U1349" s="22">
        <f>IF(F1349="Repeatability",10*J1349,"---")</f>
        <v>0.25639011943530099</v>
      </c>
      <c r="V1349" s="22" t="str">
        <f>IF(AND(U1349&gt;H1349,U1349&lt;&gt;"---"),"x","")</f>
        <v/>
      </c>
      <c r="W1349" s="52">
        <v>42101</v>
      </c>
    </row>
    <row r="1350" spans="1:23" ht="25.5" customHeight="1">
      <c r="A1350" s="65" t="s">
        <v>26</v>
      </c>
      <c r="B1350" s="8" t="s">
        <v>114</v>
      </c>
      <c r="C1350" s="61"/>
      <c r="D1350" s="10" t="s">
        <v>115</v>
      </c>
      <c r="E1350" s="3" t="s">
        <v>30</v>
      </c>
      <c r="F1350" s="42" t="s">
        <v>23</v>
      </c>
      <c r="G1350" s="22" t="s">
        <v>125</v>
      </c>
      <c r="H1350" s="37">
        <v>42.995389743589698</v>
      </c>
      <c r="I1350" s="3">
        <v>39</v>
      </c>
      <c r="J1350" s="27">
        <v>1.07258080539536</v>
      </c>
      <c r="K1350" s="27" t="str">
        <f>IF(OR(LEFT(G1350,3)="SRM", LEFT(G1350,3)="IRM", LEFT(G1350,3)="CRM"),"", IF((J1350*100/H1350)&gt;5,"x",""))</f>
        <v/>
      </c>
      <c r="L1350" s="26">
        <f>2*J1350</f>
        <v>2.1451616107907201</v>
      </c>
      <c r="M1350" s="20">
        <v>2.15</v>
      </c>
      <c r="N1350" s="20">
        <v>3.73</v>
      </c>
      <c r="O1350" s="58">
        <f>IF(F1350="Repeatability","---", SQRT(L1350^2+(N1350*H1350*0.01)^2)+ABS(M1350)*0.01*H1350)</f>
        <v>3.6027701509783645</v>
      </c>
      <c r="P1350" s="6">
        <f>IF(F1350="Repeatability","---", O1350*100/H1350)</f>
        <v>8.3794336380344401</v>
      </c>
      <c r="Q1350" s="31">
        <f>IF(F1350="Repeatability", "n/a",IF(E1350="MG_P_KG",6,IF(E1350="G_P_100G",2,"n/a")))</f>
        <v>6</v>
      </c>
      <c r="R1350" s="34">
        <f>IF(Q1350="n/a","-",2*(H1350*2^(1-0.5*LOG(H1350/(10^Q1350))))/100)</f>
        <v>7.8111931369784848</v>
      </c>
      <c r="S1350" s="3">
        <f>IF(F1350="Intermed. Precision","---",IF(LOG(J1350/2)&lt;0,10^(TRUNC(LOG(J1350/2))-1), 10^(TRUNC(LOG(J1350/2)))))</f>
        <v>0.1</v>
      </c>
      <c r="T1350" s="4">
        <f>2*SQRT(2)*J1350</f>
        <v>3.0337166434623515</v>
      </c>
      <c r="U1350" s="22" t="str">
        <f>IF(F1350="Repeatability",10*J1350,"---")</f>
        <v>---</v>
      </c>
      <c r="V1350" s="22" t="str">
        <f>IF(AND(U1350&gt;H1350,U1350&lt;&gt;"---"),"x","")</f>
        <v/>
      </c>
      <c r="W1350" s="52">
        <v>42101</v>
      </c>
    </row>
    <row r="1351" spans="1:23" ht="25.5" hidden="1" customHeight="1">
      <c r="A1351" s="65" t="s">
        <v>58</v>
      </c>
      <c r="B1351" s="8" t="s">
        <v>114</v>
      </c>
      <c r="C1351" s="61"/>
      <c r="D1351" s="10" t="s">
        <v>115</v>
      </c>
      <c r="E1351" s="3" t="s">
        <v>30</v>
      </c>
      <c r="F1351" s="19" t="s">
        <v>24</v>
      </c>
      <c r="G1351" s="22" t="s">
        <v>25</v>
      </c>
      <c r="H1351" s="37">
        <v>20.7353546916667</v>
      </c>
      <c r="I1351" s="3">
        <v>36</v>
      </c>
      <c r="J1351" s="27">
        <v>0.466336638091918</v>
      </c>
      <c r="K1351" s="27" t="str">
        <f>IF(OR(LEFT(G1351,3)="SRM", LEFT(G1351,3)="IRM", LEFT(G1351,3)="CRM"),"", IF((J1351*100/H1351)&gt;5,"x",""))</f>
        <v/>
      </c>
      <c r="L1351" s="26">
        <f>2*J1351</f>
        <v>0.932673276183836</v>
      </c>
      <c r="M1351" s="20"/>
      <c r="N1351" s="20"/>
      <c r="O1351" s="58" t="str">
        <f>IF(F1351="Repeatability","---", SQRT(L1351^2+(N1351*H1351*0.01)^2)+ABS(M1351)*0.01*H1351)</f>
        <v>---</v>
      </c>
      <c r="P1351" s="6" t="str">
        <f>IF(F1351="Repeatability","---", O1351*100/H1351)</f>
        <v>---</v>
      </c>
      <c r="Q1351" s="31" t="str">
        <f>IF(F1351="Repeatability", "n/a",IF(E1351="MG_P_KG",6,IF(E1351="G_P_100G",2,"n/a")))</f>
        <v>n/a</v>
      </c>
      <c r="R1351" s="34" t="str">
        <f>IF(Q1351="n/a","-",2*(H1351*2^(1-0.5*LOG(H1351/(10^Q1351))))/100)</f>
        <v>-</v>
      </c>
      <c r="S1351" s="3">
        <f>IF(F1351="Intermed. Precision","---",IF(LOG(J1351/2)&lt;0,10^(TRUNC(LOG(J1351/2))-1), 10^(TRUNC(LOG(J1351/2)))))</f>
        <v>0.1</v>
      </c>
      <c r="T1351" s="4">
        <f>2*SQRT(2)*J1351</f>
        <v>1.3189991964421284</v>
      </c>
      <c r="U1351" s="22">
        <f>IF(F1351="Repeatability",10*J1351,"---")</f>
        <v>4.6633663809191797</v>
      </c>
      <c r="V1351" s="22" t="str">
        <f>IF(AND(U1351&gt;H1351,U1351&lt;&gt;"---"),"x","")</f>
        <v/>
      </c>
      <c r="W1351" s="52">
        <v>42101</v>
      </c>
    </row>
    <row r="1352" spans="1:23" ht="25.5" customHeight="1">
      <c r="A1352" s="65" t="s">
        <v>82</v>
      </c>
      <c r="B1352" s="8" t="s">
        <v>114</v>
      </c>
      <c r="C1352" s="61"/>
      <c r="D1352" s="10" t="s">
        <v>115</v>
      </c>
      <c r="E1352" s="3" t="s">
        <v>30</v>
      </c>
      <c r="F1352" s="42" t="s">
        <v>23</v>
      </c>
      <c r="G1352" s="22" t="s">
        <v>4</v>
      </c>
      <c r="H1352" s="37">
        <v>2.2520363888888899</v>
      </c>
      <c r="I1352" s="3">
        <v>36</v>
      </c>
      <c r="J1352" s="27">
        <v>0.17739390092312099</v>
      </c>
      <c r="K1352" s="27" t="str">
        <f>IF(OR(LEFT(G1352,3)="SRM", LEFT(G1352,3)="IRM", LEFT(G1352,3)="CRM"),"", IF((J1352*100/H1352)&gt;5,"x",""))</f>
        <v>x</v>
      </c>
      <c r="L1352" s="26">
        <f>2*J1352</f>
        <v>0.35478780184624198</v>
      </c>
      <c r="M1352" s="20">
        <v>2.15</v>
      </c>
      <c r="N1352" s="20">
        <v>3.73</v>
      </c>
      <c r="O1352" s="58">
        <f>IF(F1352="Repeatability","---", SQRT(L1352^2+(N1352*H1352*0.01)^2)+ABS(M1352)*0.01*H1352)</f>
        <v>0.41301519645090717</v>
      </c>
      <c r="P1352" s="6">
        <f>IF(F1352="Repeatability","---", O1352*100/H1352)</f>
        <v>18.339632453926761</v>
      </c>
      <c r="Q1352" s="31">
        <f>IF(F1352="Repeatability", "n/a",IF(E1352="MG_P_KG",6,IF(E1352="G_P_100G",2,"n/a")))</f>
        <v>6</v>
      </c>
      <c r="R1352" s="34">
        <f>IF(Q1352="n/a","-",2*(H1352*2^(1-0.5*LOG(H1352/(10^Q1352))))/100)</f>
        <v>0.63776032136854643</v>
      </c>
      <c r="S1352" s="3">
        <f>IF(F1352="Intermed. Precision","---",IF(LOG(J1352/2)&lt;0,10^(TRUNC(LOG(J1352/2))-1), 10^(TRUNC(LOG(J1352/2)))))</f>
        <v>0.01</v>
      </c>
      <c r="T1352" s="4">
        <f>2*SQRT(2)*J1352</f>
        <v>0.50174572113549365</v>
      </c>
      <c r="U1352" s="22" t="str">
        <f>IF(F1352="Repeatability",10*J1352,"---")</f>
        <v>---</v>
      </c>
      <c r="V1352" s="22" t="str">
        <f>IF(AND(U1352&gt;H1352,U1352&lt;&gt;"---"),"x","")</f>
        <v/>
      </c>
      <c r="W1352" s="52">
        <v>42101</v>
      </c>
    </row>
    <row r="1353" spans="1:23" ht="25.5" customHeight="1">
      <c r="A1353" s="65" t="s">
        <v>82</v>
      </c>
      <c r="B1353" s="8" t="s">
        <v>114</v>
      </c>
      <c r="C1353" s="61"/>
      <c r="D1353" s="10" t="s">
        <v>115</v>
      </c>
      <c r="E1353" s="3" t="s">
        <v>30</v>
      </c>
      <c r="F1353" s="42" t="s">
        <v>23</v>
      </c>
      <c r="G1353" s="22" t="s">
        <v>4</v>
      </c>
      <c r="H1353" s="37">
        <v>2.2520363888888899</v>
      </c>
      <c r="I1353" s="3">
        <v>36</v>
      </c>
      <c r="J1353" s="27">
        <v>0.17739390092312099</v>
      </c>
      <c r="K1353" s="27" t="str">
        <f>IF(OR(LEFT(G1353,3)="SRM", LEFT(G1353,3)="IRM", LEFT(G1353,3)="CRM"),"", IF((J1353*100/H1353)&gt;5,"x",""))</f>
        <v>x</v>
      </c>
      <c r="L1353" s="26">
        <f>2*J1353</f>
        <v>0.35478780184624198</v>
      </c>
      <c r="M1353" s="20">
        <v>2.15</v>
      </c>
      <c r="N1353" s="20">
        <v>3.73</v>
      </c>
      <c r="O1353" s="58">
        <f>IF(F1353="Repeatability","---", SQRT(L1353^2+(N1353*H1353*0.01)^2)+ABS(M1353)*0.01*H1353)</f>
        <v>0.41301519645090717</v>
      </c>
      <c r="P1353" s="6">
        <f>IF(F1353="Repeatability","---", O1353*100/H1353)</f>
        <v>18.339632453926761</v>
      </c>
      <c r="Q1353" s="31">
        <f>IF(F1353="Repeatability", "n/a",IF(E1353="MG_P_KG",6,IF(E1353="G_P_100G",2,"n/a")))</f>
        <v>6</v>
      </c>
      <c r="R1353" s="34">
        <f>IF(Q1353="n/a","-",2*(H1353*2^(1-0.5*LOG(H1353/(10^Q1353))))/100)</f>
        <v>0.63776032136854643</v>
      </c>
      <c r="S1353" s="3">
        <f>IF(F1353="Intermed. Precision","---",IF(LOG(J1353/2)&lt;0,10^(TRUNC(LOG(J1353/2))-1), 10^(TRUNC(LOG(J1353/2)))))</f>
        <v>0.01</v>
      </c>
      <c r="T1353" s="4">
        <f>2*SQRT(2)*J1353</f>
        <v>0.50174572113549365</v>
      </c>
      <c r="U1353" s="22" t="str">
        <f>IF(F1353="Repeatability",10*J1353,"---")</f>
        <v>---</v>
      </c>
      <c r="V1353" s="22" t="str">
        <f>IF(AND(U1353&gt;H1353,U1353&lt;&gt;"---"),"x","")</f>
        <v/>
      </c>
      <c r="W1353" s="52">
        <v>42101</v>
      </c>
    </row>
    <row r="1354" spans="1:23" ht="25.5" customHeight="1">
      <c r="A1354" s="65" t="s">
        <v>119</v>
      </c>
      <c r="B1354" s="8" t="s">
        <v>114</v>
      </c>
      <c r="C1354" s="61"/>
      <c r="D1354" s="10" t="s">
        <v>115</v>
      </c>
      <c r="E1354" s="3" t="s">
        <v>30</v>
      </c>
      <c r="F1354" s="19" t="s">
        <v>23</v>
      </c>
      <c r="G1354" s="22" t="s">
        <v>4</v>
      </c>
      <c r="H1354" s="37">
        <v>110.466412121212</v>
      </c>
      <c r="I1354" s="3">
        <v>33</v>
      </c>
      <c r="J1354" s="27">
        <v>6.9535103423095599</v>
      </c>
      <c r="K1354" s="27" t="str">
        <f>IF(OR(LEFT(G1354,3)="SRM", LEFT(G1354,3)="IRM", LEFT(G1354,3)="CRM"),"", IF((J1354*100/H1354)&gt;5,"x",""))</f>
        <v>x</v>
      </c>
      <c r="L1354" s="26">
        <f>2*J1354</f>
        <v>13.90702068461912</v>
      </c>
      <c r="M1354" s="20"/>
      <c r="N1354" s="20"/>
      <c r="O1354" s="58">
        <f>IF(F1354="Repeatability","---", SQRT(L1354^2+(N1354*H1354*0.01)^2)+ABS(M1354)*0.01*H1354)</f>
        <v>13.90702068461912</v>
      </c>
      <c r="P1354" s="6">
        <f>IF(F1354="Repeatability","---", O1354*100/H1354)</f>
        <v>12.589365778766579</v>
      </c>
      <c r="Q1354" s="31">
        <f>IF(F1354="Repeatability", "n/a",IF(E1354="MG_P_KG",6,IF(E1354="G_P_100G",2,"n/a")))</f>
        <v>6</v>
      </c>
      <c r="R1354" s="34">
        <f>IF(Q1354="n/a","-",2*(H1354*2^(1-0.5*LOG(H1354/(10^Q1354))))/100)</f>
        <v>17.411790397928051</v>
      </c>
      <c r="S1354" s="3">
        <f>IF(F1354="Intermed. Precision","---",IF(LOG(J1354/2)&lt;0,10^(TRUNC(LOG(J1354/2))-1), 10^(TRUNC(LOG(J1354/2)))))</f>
        <v>1</v>
      </c>
      <c r="T1354" s="4">
        <f>2*SQRT(2)*J1354</f>
        <v>19.667497264391525</v>
      </c>
      <c r="U1354" s="22" t="str">
        <f>IF(F1354="Repeatability",10*J1354,"---")</f>
        <v>---</v>
      </c>
      <c r="V1354" s="22" t="str">
        <f>IF(AND(U1354&gt;H1354,U1354&lt;&gt;"---"),"x","")</f>
        <v/>
      </c>
      <c r="W1354" s="52">
        <v>42101</v>
      </c>
    </row>
    <row r="1355" spans="1:23" ht="25.5" hidden="1" customHeight="1">
      <c r="A1355" s="65" t="s">
        <v>102</v>
      </c>
      <c r="B1355" s="8" t="s">
        <v>114</v>
      </c>
      <c r="C1355" s="61"/>
      <c r="D1355" s="10" t="s">
        <v>115</v>
      </c>
      <c r="E1355" s="3" t="s">
        <v>30</v>
      </c>
      <c r="F1355" s="42" t="s">
        <v>24</v>
      </c>
      <c r="G1355" s="22" t="s">
        <v>25</v>
      </c>
      <c r="H1355" s="37">
        <v>31.7240781818182</v>
      </c>
      <c r="I1355" s="3">
        <v>33</v>
      </c>
      <c r="J1355" s="27">
        <v>0.47420274846148303</v>
      </c>
      <c r="K1355" s="27" t="str">
        <f>IF(OR(LEFT(G1355,3)="SRM", LEFT(G1355,3)="IRM", LEFT(G1355,3)="CRM"),"", IF((J1355*100/H1355)&gt;5,"x",""))</f>
        <v/>
      </c>
      <c r="L1355" s="26">
        <f>2*J1355</f>
        <v>0.94840549692296605</v>
      </c>
      <c r="M1355" s="20"/>
      <c r="N1355" s="20"/>
      <c r="O1355" s="58" t="str">
        <f>IF(F1355="Repeatability","---", SQRT(L1355^2+(N1355*H1355*0.01)^2)+ABS(M1355)*0.01*H1355)</f>
        <v>---</v>
      </c>
      <c r="P1355" s="6" t="str">
        <f>IF(F1355="Repeatability","---", O1355*100/H1355)</f>
        <v>---</v>
      </c>
      <c r="Q1355" s="31" t="str">
        <f>IF(F1355="Repeatability", "n/a",IF(E1355="MG_P_KG",6,IF(E1355="G_P_100G",2,"n/a")))</f>
        <v>n/a</v>
      </c>
      <c r="R1355" s="34" t="str">
        <f>IF(Q1355="n/a","-",2*(H1355*2^(1-0.5*LOG(H1355/(10^Q1355))))/100)</f>
        <v>-</v>
      </c>
      <c r="S1355" s="3">
        <f>IF(F1355="Intermed. Precision","---",IF(LOG(J1355/2)&lt;0,10^(TRUNC(LOG(J1355/2))-1), 10^(TRUNC(LOG(J1355/2)))))</f>
        <v>0.1</v>
      </c>
      <c r="T1355" s="4">
        <f>2*SQRT(2)*J1355</f>
        <v>1.3412479163776534</v>
      </c>
      <c r="U1355" s="22">
        <f>IF(F1355="Repeatability",10*J1355,"---")</f>
        <v>4.7420274846148303</v>
      </c>
      <c r="V1355" s="22" t="str">
        <f>IF(AND(U1355&gt;H1355,U1355&lt;&gt;"---"),"x","")</f>
        <v/>
      </c>
      <c r="W1355" s="52">
        <v>42101</v>
      </c>
    </row>
    <row r="1356" spans="1:23" ht="25.5" hidden="1" customHeight="1">
      <c r="A1356" s="65" t="s">
        <v>58</v>
      </c>
      <c r="B1356" s="8" t="s">
        <v>114</v>
      </c>
      <c r="C1356" s="61"/>
      <c r="D1356" s="10" t="s">
        <v>115</v>
      </c>
      <c r="E1356" s="3" t="s">
        <v>30</v>
      </c>
      <c r="F1356" s="42" t="s">
        <v>24</v>
      </c>
      <c r="G1356" s="22" t="s">
        <v>25</v>
      </c>
      <c r="H1356" s="37">
        <v>17.761962693939399</v>
      </c>
      <c r="I1356" s="3">
        <v>33</v>
      </c>
      <c r="J1356" s="27">
        <v>0.37768124270331699</v>
      </c>
      <c r="K1356" s="27" t="str">
        <f>IF(OR(LEFT(G1356,3)="SRM", LEFT(G1356,3)="IRM", LEFT(G1356,3)="CRM"),"", IF((J1356*100/H1356)&gt;5,"x",""))</f>
        <v/>
      </c>
      <c r="L1356" s="26">
        <f>2*J1356</f>
        <v>0.75536248540663398</v>
      </c>
      <c r="M1356" s="20"/>
      <c r="N1356" s="20"/>
      <c r="O1356" s="58" t="str">
        <f>IF(F1356="Repeatability","---", SQRT(L1356^2+(N1356*H1356*0.01)^2)+ABS(M1356)*0.01*H1356)</f>
        <v>---</v>
      </c>
      <c r="P1356" s="6" t="str">
        <f>IF(F1356="Repeatability","---", O1356*100/H1356)</f>
        <v>---</v>
      </c>
      <c r="Q1356" s="31" t="str">
        <f>IF(F1356="Repeatability", "n/a",IF(E1356="MG_P_KG",6,IF(E1356="G_P_100G",2,"n/a")))</f>
        <v>n/a</v>
      </c>
      <c r="R1356" s="34" t="str">
        <f>IF(Q1356="n/a","-",2*(H1356*2^(1-0.5*LOG(H1356/(10^Q1356))))/100)</f>
        <v>-</v>
      </c>
      <c r="S1356" s="3">
        <f>IF(F1356="Intermed. Precision","---",IF(LOG(J1356/2)&lt;0,10^(TRUNC(LOG(J1356/2))-1), 10^(TRUNC(LOG(J1356/2)))))</f>
        <v>0.1</v>
      </c>
      <c r="T1356" s="4">
        <f>2*SQRT(2)*J1356</f>
        <v>1.0682438713699109</v>
      </c>
      <c r="U1356" s="22">
        <f>IF(F1356="Repeatability",10*J1356,"---")</f>
        <v>3.7768124270331698</v>
      </c>
      <c r="V1356" s="22" t="str">
        <f>IF(AND(U1356&gt;H1356,U1356&lt;&gt;"---"),"x","")</f>
        <v/>
      </c>
      <c r="W1356" s="52">
        <v>42101</v>
      </c>
    </row>
    <row r="1357" spans="1:23" ht="25.5" hidden="1" customHeight="1">
      <c r="A1357" s="65" t="s">
        <v>102</v>
      </c>
      <c r="B1357" s="8" t="s">
        <v>114</v>
      </c>
      <c r="C1357" s="61"/>
      <c r="D1357" s="10" t="s">
        <v>115</v>
      </c>
      <c r="E1357" s="3" t="s">
        <v>30</v>
      </c>
      <c r="F1357" s="42" t="s">
        <v>24</v>
      </c>
      <c r="G1357" s="22" t="s">
        <v>25</v>
      </c>
      <c r="H1357" s="37">
        <v>31.7240781818182</v>
      </c>
      <c r="I1357" s="3">
        <v>33</v>
      </c>
      <c r="J1357" s="27">
        <v>0.47420274846148303</v>
      </c>
      <c r="K1357" s="27" t="str">
        <f>IF(OR(LEFT(G1357,3)="SRM", LEFT(G1357,3)="IRM", LEFT(G1357,3)="CRM"),"", IF((J1357*100/H1357)&gt;5,"x",""))</f>
        <v/>
      </c>
      <c r="L1357" s="26">
        <f>2*J1357</f>
        <v>0.94840549692296605</v>
      </c>
      <c r="M1357" s="20"/>
      <c r="N1357" s="20"/>
      <c r="O1357" s="58" t="str">
        <f>IF(F1357="Repeatability","---", SQRT(L1357^2+(N1357*H1357*0.01)^2)+ABS(M1357)*0.01*H1357)</f>
        <v>---</v>
      </c>
      <c r="P1357" s="6" t="str">
        <f>IF(F1357="Repeatability","---", O1357*100/H1357)</f>
        <v>---</v>
      </c>
      <c r="Q1357" s="31" t="str">
        <f>IF(F1357="Repeatability", "n/a",IF(E1357="MG_P_KG",6,IF(E1357="G_P_100G",2,"n/a")))</f>
        <v>n/a</v>
      </c>
      <c r="R1357" s="34" t="str">
        <f>IF(Q1357="n/a","-",2*(H1357*2^(1-0.5*LOG(H1357/(10^Q1357))))/100)</f>
        <v>-</v>
      </c>
      <c r="S1357" s="3">
        <f>IF(F1357="Intermed. Precision","---",IF(LOG(J1357/2)&lt;0,10^(TRUNC(LOG(J1357/2))-1), 10^(TRUNC(LOG(J1357/2)))))</f>
        <v>0.1</v>
      </c>
      <c r="T1357" s="4">
        <f>2*SQRT(2)*J1357</f>
        <v>1.3412479163776534</v>
      </c>
      <c r="U1357" s="22">
        <f>IF(F1357="Repeatability",10*J1357,"---")</f>
        <v>4.7420274846148303</v>
      </c>
      <c r="V1357" s="22" t="str">
        <f>IF(AND(U1357&gt;H1357,U1357&lt;&gt;"---"),"x","")</f>
        <v/>
      </c>
      <c r="W1357" s="52">
        <v>42101</v>
      </c>
    </row>
    <row r="1358" spans="1:23" ht="25.5" customHeight="1">
      <c r="A1358" s="65" t="s">
        <v>26</v>
      </c>
      <c r="B1358" s="8" t="s">
        <v>114</v>
      </c>
      <c r="C1358" s="61"/>
      <c r="D1358" s="10" t="s">
        <v>115</v>
      </c>
      <c r="E1358" s="3" t="s">
        <v>30</v>
      </c>
      <c r="F1358" s="42" t="s">
        <v>23</v>
      </c>
      <c r="G1358" s="22" t="s">
        <v>125</v>
      </c>
      <c r="H1358" s="37">
        <v>43.017339393939402</v>
      </c>
      <c r="I1358" s="3">
        <v>33</v>
      </c>
      <c r="J1358" s="27">
        <v>1.10592450746519</v>
      </c>
      <c r="K1358" s="27" t="str">
        <f>IF(OR(LEFT(G1358,3)="SRM", LEFT(G1358,3)="IRM", LEFT(G1358,3)="CRM"),"", IF((J1358*100/H1358)&gt;5,"x",""))</f>
        <v/>
      </c>
      <c r="L1358" s="26">
        <f>2*J1358</f>
        <v>2.21184901493038</v>
      </c>
      <c r="M1358" s="20">
        <v>2.15</v>
      </c>
      <c r="N1358" s="20">
        <v>3.73</v>
      </c>
      <c r="O1358" s="58">
        <f>IF(F1358="Repeatability","---", SQRT(L1358^2+(N1358*H1358*0.01)^2)+ABS(M1358)*0.01*H1358)</f>
        <v>3.6574258829920137</v>
      </c>
      <c r="P1358" s="6">
        <f>IF(F1358="Repeatability","---", O1358*100/H1358)</f>
        <v>8.5022131413066866</v>
      </c>
      <c r="Q1358" s="31">
        <f>IF(F1358="Repeatability", "n/a",IF(E1358="MG_P_KG",6,IF(E1358="G_P_100G",2,"n/a")))</f>
        <v>6</v>
      </c>
      <c r="R1358" s="34">
        <f>IF(Q1358="n/a","-",2*(H1358*2^(1-0.5*LOG(H1358/(10^Q1358))))/100)</f>
        <v>7.814580502991082</v>
      </c>
      <c r="S1358" s="3">
        <f>IF(F1358="Intermed. Precision","---",IF(LOG(J1358/2)&lt;0,10^(TRUNC(LOG(J1358/2))-1), 10^(TRUNC(LOG(J1358/2)))))</f>
        <v>0.1</v>
      </c>
      <c r="T1358" s="4">
        <f>2*SQRT(2)*J1358</f>
        <v>3.128026874836114</v>
      </c>
      <c r="U1358" s="22" t="str">
        <f>IF(F1358="Repeatability",10*J1358,"---")</f>
        <v>---</v>
      </c>
      <c r="V1358" s="22" t="str">
        <f>IF(AND(U1358&gt;H1358,U1358&lt;&gt;"---"),"x","")</f>
        <v/>
      </c>
      <c r="W1358" s="52">
        <v>42101</v>
      </c>
    </row>
    <row r="1359" spans="1:23" ht="25.5" hidden="1" customHeight="1">
      <c r="A1359" s="65" t="s">
        <v>55</v>
      </c>
      <c r="B1359" s="8" t="s">
        <v>114</v>
      </c>
      <c r="C1359" s="61"/>
      <c r="D1359" s="10" t="s">
        <v>115</v>
      </c>
      <c r="E1359" s="3" t="s">
        <v>30</v>
      </c>
      <c r="F1359" s="42" t="s">
        <v>24</v>
      </c>
      <c r="G1359" s="22" t="s">
        <v>25</v>
      </c>
      <c r="H1359" s="37">
        <v>15.43773625</v>
      </c>
      <c r="I1359" s="3">
        <v>32</v>
      </c>
      <c r="J1359" s="27">
        <v>0.32722496550299701</v>
      </c>
      <c r="K1359" s="27" t="str">
        <f>IF(OR(LEFT(G1359,3)="SRM", LEFT(G1359,3)="IRM", LEFT(G1359,3)="CRM"),"", IF((J1359*100/H1359)&gt;5,"x",""))</f>
        <v/>
      </c>
      <c r="L1359" s="26">
        <f>2*J1359</f>
        <v>0.65444993100599402</v>
      </c>
      <c r="M1359" s="20"/>
      <c r="N1359" s="20"/>
      <c r="O1359" s="58" t="str">
        <f>IF(F1359="Repeatability","---", SQRT(L1359^2+(N1359*H1359*0.01)^2)+ABS(M1359)*0.01*H1359)</f>
        <v>---</v>
      </c>
      <c r="P1359" s="6" t="str">
        <f>IF(F1359="Repeatability","---", O1359*100/H1359)</f>
        <v>---</v>
      </c>
      <c r="Q1359" s="31" t="str">
        <f>IF(F1359="Repeatability", "n/a",IF(E1359="MG_P_KG",6,IF(E1359="G_P_100G",2,"n/a")))</f>
        <v>n/a</v>
      </c>
      <c r="R1359" s="34" t="str">
        <f>IF(Q1359="n/a","-",2*(H1359*2^(1-0.5*LOG(H1359/(10^Q1359))))/100)</f>
        <v>-</v>
      </c>
      <c r="S1359" s="3">
        <f>IF(F1359="Intermed. Precision","---",IF(LOG(J1359/2)&lt;0,10^(TRUNC(LOG(J1359/2))-1), 10^(TRUNC(LOG(J1359/2)))))</f>
        <v>0.1</v>
      </c>
      <c r="T1359" s="4">
        <f>2*SQRT(2)*J1359</f>
        <v>0.92553196832281315</v>
      </c>
      <c r="U1359" s="22">
        <f>IF(F1359="Repeatability",10*J1359,"---")</f>
        <v>3.2722496550299702</v>
      </c>
      <c r="V1359" s="22" t="str">
        <f>IF(AND(U1359&gt;H1359,U1359&lt;&gt;"---"),"x","")</f>
        <v/>
      </c>
      <c r="W1359" s="52">
        <v>42101</v>
      </c>
    </row>
    <row r="1360" spans="1:23" ht="25.5" hidden="1" customHeight="1">
      <c r="A1360" s="65" t="s">
        <v>31</v>
      </c>
      <c r="B1360" s="8" t="s">
        <v>114</v>
      </c>
      <c r="C1360" s="61"/>
      <c r="D1360" s="10" t="s">
        <v>115</v>
      </c>
      <c r="E1360" s="3" t="s">
        <v>30</v>
      </c>
      <c r="F1360" s="42" t="s">
        <v>24</v>
      </c>
      <c r="G1360" s="22" t="s">
        <v>25</v>
      </c>
      <c r="H1360" s="37">
        <v>3.6711077419354798</v>
      </c>
      <c r="I1360" s="3">
        <v>31</v>
      </c>
      <c r="J1360" s="27">
        <v>2.8896810911497501E-2</v>
      </c>
      <c r="K1360" s="27" t="str">
        <f>IF(OR(LEFT(G1360,3)="SRM", LEFT(G1360,3)="IRM", LEFT(G1360,3)="CRM"),"", IF((J1360*100/H1360)&gt;5,"x",""))</f>
        <v/>
      </c>
      <c r="L1360" s="26">
        <f>2*J1360</f>
        <v>5.7793621822995002E-2</v>
      </c>
      <c r="M1360" s="20"/>
      <c r="N1360" s="20"/>
      <c r="O1360" s="58" t="str">
        <f>IF(F1360="Repeatability","---", SQRT(L1360^2+(N1360*H1360*0.01)^2)+ABS(M1360)*0.01*H1360)</f>
        <v>---</v>
      </c>
      <c r="P1360" s="6" t="str">
        <f>IF(F1360="Repeatability","---", O1360*100/H1360)</f>
        <v>---</v>
      </c>
      <c r="Q1360" s="31" t="str">
        <f>IF(F1360="Repeatability", "n/a",IF(E1360="MG_P_KG",6,IF(E1360="G_P_100G",2,"n/a")))</f>
        <v>n/a</v>
      </c>
      <c r="R1360" s="34" t="str">
        <f>IF(Q1360="n/a","-",2*(H1360*2^(1-0.5*LOG(H1360/(10^Q1360))))/100)</f>
        <v>-</v>
      </c>
      <c r="S1360" s="3">
        <f>IF(F1360="Intermed. Precision","---",IF(LOG(J1360/2)&lt;0,10^(TRUNC(LOG(J1360/2))-1), 10^(TRUNC(LOG(J1360/2)))))</f>
        <v>0.01</v>
      </c>
      <c r="T1360" s="4">
        <f>2*SQRT(2)*J1360</f>
        <v>8.1732523800741211E-2</v>
      </c>
      <c r="U1360" s="22">
        <f>IF(F1360="Repeatability",10*J1360,"---")</f>
        <v>0.288968109114975</v>
      </c>
      <c r="V1360" s="22" t="str">
        <f>IF(AND(U1360&gt;H1360,U1360&lt;&gt;"---"),"x","")</f>
        <v/>
      </c>
      <c r="W1360" s="52">
        <v>42101</v>
      </c>
    </row>
    <row r="1361" spans="1:23" ht="25.5" customHeight="1">
      <c r="A1361" s="65" t="s">
        <v>64</v>
      </c>
      <c r="B1361" s="8" t="s">
        <v>114</v>
      </c>
      <c r="C1361" s="61"/>
      <c r="D1361" s="10" t="s">
        <v>115</v>
      </c>
      <c r="E1361" s="3" t="s">
        <v>30</v>
      </c>
      <c r="F1361" s="42" t="s">
        <v>23</v>
      </c>
      <c r="G1361" s="22" t="s">
        <v>4</v>
      </c>
      <c r="H1361" s="37">
        <v>33.943171724137898</v>
      </c>
      <c r="I1361" s="3">
        <v>29</v>
      </c>
      <c r="J1361" s="27">
        <v>0.69954303710991605</v>
      </c>
      <c r="K1361" s="27" t="str">
        <f>IF(OR(LEFT(G1361,3)="SRM", LEFT(G1361,3)="IRM", LEFT(G1361,3)="CRM"),"", IF((J1361*100/H1361)&gt;5,"x",""))</f>
        <v/>
      </c>
      <c r="L1361" s="26">
        <f>2*J1361</f>
        <v>1.3990860742198321</v>
      </c>
      <c r="M1361" s="20"/>
      <c r="N1361" s="20"/>
      <c r="O1361" s="58">
        <f>IF(F1361="Repeatability","---", SQRT(L1361^2+(N1361*H1361*0.01)^2)+ABS(M1361)*0.01*H1361)</f>
        <v>1.3990860742198321</v>
      </c>
      <c r="P1361" s="6">
        <f>IF(F1361="Repeatability","---", O1361*100/H1361)</f>
        <v>4.1218483811426045</v>
      </c>
      <c r="Q1361" s="31">
        <f>IF(F1361="Repeatability", "n/a",IF(E1361="MG_P_KG",6,IF(E1361="G_P_100G",2,"n/a")))</f>
        <v>6</v>
      </c>
      <c r="R1361" s="34">
        <f>IF(Q1361="n/a","-",2*(H1361*2^(1-0.5*LOG(H1361/(10^Q1361))))/100)</f>
        <v>6.3900050627903173</v>
      </c>
      <c r="S1361" s="3">
        <f>IF(F1361="Intermed. Precision","---",IF(LOG(J1361/2)&lt;0,10^(TRUNC(LOG(J1361/2))-1), 10^(TRUNC(LOG(J1361/2)))))</f>
        <v>0.1</v>
      </c>
      <c r="T1361" s="4">
        <f>2*SQRT(2)*J1361</f>
        <v>1.9786065010890173</v>
      </c>
      <c r="U1361" s="22" t="str">
        <f>IF(F1361="Repeatability",10*J1361,"---")</f>
        <v>---</v>
      </c>
      <c r="V1361" s="22" t="str">
        <f>IF(AND(U1361&gt;H1361,U1361&lt;&gt;"---"),"x","")</f>
        <v/>
      </c>
      <c r="W1361" s="52">
        <v>42101</v>
      </c>
    </row>
    <row r="1362" spans="1:23" ht="25.5" hidden="1" customHeight="1">
      <c r="A1362" s="65" t="s">
        <v>55</v>
      </c>
      <c r="B1362" s="8" t="s">
        <v>114</v>
      </c>
      <c r="C1362" s="61"/>
      <c r="D1362" s="10" t="s">
        <v>115</v>
      </c>
      <c r="E1362" s="3" t="s">
        <v>30</v>
      </c>
      <c r="F1362" s="42" t="s">
        <v>24</v>
      </c>
      <c r="G1362" s="22" t="s">
        <v>25</v>
      </c>
      <c r="H1362" s="37">
        <v>13.3093675862069</v>
      </c>
      <c r="I1362" s="3">
        <v>29</v>
      </c>
      <c r="J1362" s="27">
        <v>0.38572172874701499</v>
      </c>
      <c r="K1362" s="27" t="str">
        <f>IF(OR(LEFT(G1362,3)="SRM", LEFT(G1362,3)="IRM", LEFT(G1362,3)="CRM"),"", IF((J1362*100/H1362)&gt;5,"x",""))</f>
        <v/>
      </c>
      <c r="L1362" s="26">
        <f>2*J1362</f>
        <v>0.77144345749402998</v>
      </c>
      <c r="M1362" s="20"/>
      <c r="N1362" s="20"/>
      <c r="O1362" s="58" t="str">
        <f>IF(F1362="Repeatability","---", SQRT(L1362^2+(N1362*H1362*0.01)^2)+ABS(M1362)*0.01*H1362)</f>
        <v>---</v>
      </c>
      <c r="P1362" s="6" t="str">
        <f>IF(F1362="Repeatability","---", O1362*100/H1362)</f>
        <v>---</v>
      </c>
      <c r="Q1362" s="31" t="str">
        <f>IF(F1362="Repeatability", "n/a",IF(E1362="MG_P_KG",6,IF(E1362="G_P_100G",2,"n/a")))</f>
        <v>n/a</v>
      </c>
      <c r="R1362" s="34" t="str">
        <f>IF(Q1362="n/a","-",2*(H1362*2^(1-0.5*LOG(H1362/(10^Q1362))))/100)</f>
        <v>-</v>
      </c>
      <c r="S1362" s="3">
        <f>IF(F1362="Intermed. Precision","---",IF(LOG(J1362/2)&lt;0,10^(TRUNC(LOG(J1362/2))-1), 10^(TRUNC(LOG(J1362/2)))))</f>
        <v>0.1</v>
      </c>
      <c r="T1362" s="4">
        <f>2*SQRT(2)*J1362</f>
        <v>1.0909858001920496</v>
      </c>
      <c r="U1362" s="22">
        <f>IF(F1362="Repeatability",10*J1362,"---")</f>
        <v>3.8572172874701498</v>
      </c>
      <c r="V1362" s="22" t="str">
        <f>IF(AND(U1362&gt;H1362,U1362&lt;&gt;"---"),"x","")</f>
        <v/>
      </c>
      <c r="W1362" s="52">
        <v>42101</v>
      </c>
    </row>
    <row r="1363" spans="1:23" ht="25.5" customHeight="1">
      <c r="A1363" s="65" t="s">
        <v>31</v>
      </c>
      <c r="B1363" s="8" t="s">
        <v>114</v>
      </c>
      <c r="C1363" s="61"/>
      <c r="D1363" s="10" t="s">
        <v>115</v>
      </c>
      <c r="E1363" s="3" t="s">
        <v>30</v>
      </c>
      <c r="F1363" s="42" t="s">
        <v>23</v>
      </c>
      <c r="G1363" s="22" t="s">
        <v>4</v>
      </c>
      <c r="H1363" s="37">
        <v>2.8848136071428598</v>
      </c>
      <c r="I1363" s="3">
        <v>28</v>
      </c>
      <c r="J1363" s="27">
        <v>6.6679295385770707E-2</v>
      </c>
      <c r="K1363" s="27" t="str">
        <f>IF(OR(LEFT(G1363,3)="SRM", LEFT(G1363,3)="IRM", LEFT(G1363,3)="CRM"),"", IF((J1363*100/H1363)&gt;5,"x",""))</f>
        <v/>
      </c>
      <c r="L1363" s="26">
        <f>2*J1363</f>
        <v>0.13335859077154141</v>
      </c>
      <c r="M1363" s="20"/>
      <c r="N1363" s="20"/>
      <c r="O1363" s="58">
        <f>IF(F1363="Repeatability","---", SQRT(L1363^2+(N1363*H1363*0.01)^2)+ABS(M1363)*0.01*H1363)</f>
        <v>0.13335859077154141</v>
      </c>
      <c r="P1363" s="6">
        <f>IF(F1363="Repeatability","---", O1363*100/H1363)</f>
        <v>4.6227801491695235</v>
      </c>
      <c r="Q1363" s="31">
        <f>IF(F1363="Repeatability", "n/a",IF(E1363="MG_P_KG",6,IF(E1363="G_P_100G",2,"n/a")))</f>
        <v>6</v>
      </c>
      <c r="R1363" s="34">
        <f>IF(Q1363="n/a","-",2*(H1363*2^(1-0.5*LOG(H1363/(10^Q1363))))/100)</f>
        <v>0.78706955370728238</v>
      </c>
      <c r="S1363" s="3">
        <f>IF(F1363="Intermed. Precision","---",IF(LOG(J1363/2)&lt;0,10^(TRUNC(LOG(J1363/2))-1), 10^(TRUNC(LOG(J1363/2)))))</f>
        <v>0.01</v>
      </c>
      <c r="T1363" s="4">
        <f>2*SQRT(2)*J1363</f>
        <v>0.18859752772807736</v>
      </c>
      <c r="U1363" s="22" t="str">
        <f>IF(F1363="Repeatability",10*J1363,"---")</f>
        <v>---</v>
      </c>
      <c r="V1363" s="22" t="str">
        <f>IF(AND(U1363&gt;H1363,U1363&lt;&gt;"---"),"x","")</f>
        <v/>
      </c>
      <c r="W1363" s="52">
        <v>42101</v>
      </c>
    </row>
    <row r="1364" spans="1:23" ht="25.5" customHeight="1">
      <c r="A1364" s="65" t="s">
        <v>26</v>
      </c>
      <c r="B1364" s="8" t="s">
        <v>114</v>
      </c>
      <c r="C1364" s="61"/>
      <c r="D1364" s="10" t="s">
        <v>115</v>
      </c>
      <c r="E1364" s="3" t="s">
        <v>30</v>
      </c>
      <c r="F1364" s="42" t="s">
        <v>23</v>
      </c>
      <c r="G1364" s="22" t="s">
        <v>127</v>
      </c>
      <c r="H1364" s="37">
        <v>42.258625000000002</v>
      </c>
      <c r="I1364" s="3">
        <v>28</v>
      </c>
      <c r="J1364" s="27">
        <v>1.0011800243730899</v>
      </c>
      <c r="K1364" s="27" t="str">
        <f>IF(OR(LEFT(G1364,3)="SRM", LEFT(G1364,3)="IRM", LEFT(G1364,3)="CRM"),"", IF((J1364*100/H1364)&gt;5,"x",""))</f>
        <v/>
      </c>
      <c r="L1364" s="26">
        <f>2*J1364</f>
        <v>2.0023600487461799</v>
      </c>
      <c r="M1364" s="20"/>
      <c r="N1364" s="20"/>
      <c r="O1364" s="58">
        <f>IF(F1364="Repeatability","---", SQRT(L1364^2+(N1364*H1364*0.01)^2)+ABS(M1364)*0.01*H1364)</f>
        <v>2.0023600487461799</v>
      </c>
      <c r="P1364" s="6">
        <f>IF(F1364="Repeatability","---", O1364*100/H1364)</f>
        <v>4.73834642927019</v>
      </c>
      <c r="Q1364" s="31">
        <f>IF(F1364="Repeatability", "n/a",IF(E1364="MG_P_KG",6,IF(E1364="G_P_100G",2,"n/a")))</f>
        <v>6</v>
      </c>
      <c r="R1364" s="34">
        <f>IF(Q1364="n/a","-",2*(H1364*2^(1-0.5*LOG(H1364/(10^Q1364))))/100)</f>
        <v>7.6973404053908645</v>
      </c>
      <c r="S1364" s="3">
        <f>IF(F1364="Intermed. Precision","---",IF(LOG(J1364/2)&lt;0,10^(TRUNC(LOG(J1364/2))-1), 10^(TRUNC(LOG(J1364/2)))))</f>
        <v>0.1</v>
      </c>
      <c r="T1364" s="4">
        <f>2*SQRT(2)*J1364</f>
        <v>2.8317647376908996</v>
      </c>
      <c r="U1364" s="22" t="str">
        <f>IF(F1364="Repeatability",10*J1364,"---")</f>
        <v>---</v>
      </c>
      <c r="V1364" s="22" t="str">
        <f>IF(AND(U1364&gt;H1364,U1364&lt;&gt;"---"),"x","")</f>
        <v/>
      </c>
      <c r="W1364" s="52">
        <v>42101</v>
      </c>
    </row>
    <row r="1365" spans="1:23" ht="25.5" customHeight="1">
      <c r="A1365" s="65" t="s">
        <v>26</v>
      </c>
      <c r="B1365" s="8" t="s">
        <v>114</v>
      </c>
      <c r="C1365" s="61"/>
      <c r="D1365" s="10" t="s">
        <v>115</v>
      </c>
      <c r="E1365" s="3" t="s">
        <v>30</v>
      </c>
      <c r="F1365" s="42" t="s">
        <v>23</v>
      </c>
      <c r="G1365" s="22" t="s">
        <v>127</v>
      </c>
      <c r="H1365" s="37">
        <v>42.258625000000002</v>
      </c>
      <c r="I1365" s="3">
        <v>28</v>
      </c>
      <c r="J1365" s="27">
        <v>1.0011800243730899</v>
      </c>
      <c r="K1365" s="27" t="str">
        <f>IF(OR(LEFT(G1365,3)="SRM", LEFT(G1365,3)="IRM", LEFT(G1365,3)="CRM"),"", IF((J1365*100/H1365)&gt;5,"x",""))</f>
        <v/>
      </c>
      <c r="L1365" s="26">
        <f>2*J1365</f>
        <v>2.0023600487461799</v>
      </c>
      <c r="M1365" s="20"/>
      <c r="N1365" s="20"/>
      <c r="O1365" s="58">
        <f>IF(F1365="Repeatability","---", SQRT(L1365^2+(N1365*H1365*0.01)^2)+ABS(M1365)*0.01*H1365)</f>
        <v>2.0023600487461799</v>
      </c>
      <c r="P1365" s="6">
        <f>IF(F1365="Repeatability","---", O1365*100/H1365)</f>
        <v>4.73834642927019</v>
      </c>
      <c r="Q1365" s="31">
        <f>IF(F1365="Repeatability", "n/a",IF(E1365="MG_P_KG",6,IF(E1365="G_P_100G",2,"n/a")))</f>
        <v>6</v>
      </c>
      <c r="R1365" s="34">
        <f>IF(Q1365="n/a","-",2*(H1365*2^(1-0.5*LOG(H1365/(10^Q1365))))/100)</f>
        <v>7.6973404053908645</v>
      </c>
      <c r="S1365" s="3">
        <f>IF(F1365="Intermed. Precision","---",IF(LOG(J1365/2)&lt;0,10^(TRUNC(LOG(J1365/2))-1), 10^(TRUNC(LOG(J1365/2)))))</f>
        <v>0.1</v>
      </c>
      <c r="T1365" s="4">
        <f>2*SQRT(2)*J1365</f>
        <v>2.8317647376908996</v>
      </c>
      <c r="U1365" s="22" t="str">
        <f>IF(F1365="Repeatability",10*J1365,"---")</f>
        <v>---</v>
      </c>
      <c r="V1365" s="22" t="str">
        <f>IF(AND(U1365&gt;H1365,U1365&lt;&gt;"---"),"x","")</f>
        <v/>
      </c>
      <c r="W1365" s="52">
        <v>42101</v>
      </c>
    </row>
    <row r="1366" spans="1:23" ht="25.5" customHeight="1">
      <c r="A1366" s="65" t="s">
        <v>119</v>
      </c>
      <c r="B1366" s="8" t="s">
        <v>114</v>
      </c>
      <c r="C1366" s="61"/>
      <c r="D1366" s="10" t="s">
        <v>115</v>
      </c>
      <c r="E1366" s="3" t="s">
        <v>30</v>
      </c>
      <c r="F1366" s="42" t="s">
        <v>23</v>
      </c>
      <c r="G1366" s="22" t="s">
        <v>4</v>
      </c>
      <c r="H1366" s="37">
        <v>110.45785384615399</v>
      </c>
      <c r="I1366" s="3">
        <v>26</v>
      </c>
      <c r="J1366" s="27">
        <v>7.4899154696113301</v>
      </c>
      <c r="K1366" s="27" t="str">
        <f>IF(OR(LEFT(G1366,3)="SRM", LEFT(G1366,3)="IRM", LEFT(G1366,3)="CRM"),"", IF((J1366*100/H1366)&gt;5,"x",""))</f>
        <v>x</v>
      </c>
      <c r="L1366" s="26">
        <f>2*J1366</f>
        <v>14.97983093922266</v>
      </c>
      <c r="M1366" s="20"/>
      <c r="N1366" s="20"/>
      <c r="O1366" s="58">
        <f>IF(F1366="Repeatability","---", SQRT(L1366^2+(N1366*H1366*0.01)^2)+ABS(M1366)*0.01*H1366)</f>
        <v>14.97983093922266</v>
      </c>
      <c r="P1366" s="6">
        <f>IF(F1366="Repeatability","---", O1366*100/H1366)</f>
        <v>13.561580655085523</v>
      </c>
      <c r="Q1366" s="31">
        <f>IF(F1366="Repeatability", "n/a",IF(E1366="MG_P_KG",6,IF(E1366="G_P_100G",2,"n/a")))</f>
        <v>6</v>
      </c>
      <c r="R1366" s="34">
        <f>IF(Q1366="n/a","-",2*(H1366*2^(1-0.5*LOG(H1366/(10^Q1366))))/100)</f>
        <v>17.410644469033823</v>
      </c>
      <c r="S1366" s="3">
        <f>IF(F1366="Intermed. Precision","---",IF(LOG(J1366/2)&lt;0,10^(TRUNC(LOG(J1366/2))-1), 10^(TRUNC(LOG(J1366/2)))))</f>
        <v>1</v>
      </c>
      <c r="T1366" s="4">
        <f>2*SQRT(2)*J1366</f>
        <v>21.184680076304787</v>
      </c>
      <c r="U1366" s="22" t="str">
        <f>IF(F1366="Repeatability",10*J1366,"---")</f>
        <v>---</v>
      </c>
      <c r="V1366" s="22" t="str">
        <f>IF(AND(U1366&gt;H1366,U1366&lt;&gt;"---"),"x","")</f>
        <v/>
      </c>
      <c r="W1366" s="52">
        <v>42101</v>
      </c>
    </row>
    <row r="1367" spans="1:23" ht="25.5" customHeight="1">
      <c r="A1367" s="65" t="s">
        <v>69</v>
      </c>
      <c r="B1367" s="8" t="s">
        <v>114</v>
      </c>
      <c r="C1367" s="61"/>
      <c r="D1367" s="10" t="s">
        <v>115</v>
      </c>
      <c r="E1367" s="3" t="s">
        <v>30</v>
      </c>
      <c r="F1367" s="19" t="s">
        <v>23</v>
      </c>
      <c r="G1367" s="22" t="s">
        <v>4</v>
      </c>
      <c r="H1367" s="37">
        <v>44.927511878399997</v>
      </c>
      <c r="I1367" s="3">
        <v>25</v>
      </c>
      <c r="J1367" s="27">
        <v>4.1649194273157004</v>
      </c>
      <c r="K1367" s="27" t="str">
        <f>IF(OR(LEFT(G1367,3)="SRM", LEFT(G1367,3)="IRM", LEFT(G1367,3)="CRM"),"", IF((J1367*100/H1367)&gt;5,"x",""))</f>
        <v>x</v>
      </c>
      <c r="L1367" s="26">
        <f>2*J1367</f>
        <v>8.3298388546314008</v>
      </c>
      <c r="M1367" s="20">
        <v>2.15</v>
      </c>
      <c r="N1367" s="20">
        <v>3.73</v>
      </c>
      <c r="O1367" s="58">
        <f>IF(F1367="Repeatability","---", SQRT(L1367^2+(N1367*H1367*0.01)^2)+ABS(M1367)*0.01*H1367)</f>
        <v>9.4626766563018521</v>
      </c>
      <c r="P1367" s="6">
        <f>IF(F1367="Repeatability","---", O1367*100/H1367)</f>
        <v>21.062098168074307</v>
      </c>
      <c r="Q1367" s="31">
        <f>IF(F1367="Repeatability", "n/a",IF(E1367="MG_P_KG",6,IF(E1367="G_P_100G",2,"n/a")))</f>
        <v>6</v>
      </c>
      <c r="R1367" s="34">
        <f>IF(Q1367="n/a","-",2*(H1367*2^(1-0.5*LOG(H1367/(10^Q1367))))/100)</f>
        <v>8.1083866617920037</v>
      </c>
      <c r="S1367" s="3">
        <f>IF(F1367="Intermed. Precision","---",IF(LOG(J1367/2)&lt;0,10^(TRUNC(LOG(J1367/2))-1), 10^(TRUNC(LOG(J1367/2)))))</f>
        <v>1</v>
      </c>
      <c r="T1367" s="4">
        <f>2*SQRT(2)*J1367</f>
        <v>11.780171080602097</v>
      </c>
      <c r="U1367" s="22" t="str">
        <f>IF(F1367="Repeatability",10*J1367,"---")</f>
        <v>---</v>
      </c>
      <c r="V1367" s="22" t="str">
        <f>IF(AND(U1367&gt;H1367,U1367&lt;&gt;"---"),"x","")</f>
        <v/>
      </c>
      <c r="W1367" s="52">
        <v>42101</v>
      </c>
    </row>
    <row r="1368" spans="1:23" ht="25.5" customHeight="1">
      <c r="A1368" s="65" t="s">
        <v>69</v>
      </c>
      <c r="B1368" s="8" t="s">
        <v>114</v>
      </c>
      <c r="C1368" s="61"/>
      <c r="D1368" s="10" t="s">
        <v>115</v>
      </c>
      <c r="E1368" s="3" t="s">
        <v>30</v>
      </c>
      <c r="F1368" s="42" t="s">
        <v>23</v>
      </c>
      <c r="G1368" s="22" t="s">
        <v>4</v>
      </c>
      <c r="H1368" s="37">
        <v>44.927511878399997</v>
      </c>
      <c r="I1368" s="3">
        <v>25</v>
      </c>
      <c r="J1368" s="27">
        <v>4.1649194273157004</v>
      </c>
      <c r="K1368" s="27" t="str">
        <f>IF(OR(LEFT(G1368,3)="SRM", LEFT(G1368,3)="IRM", LEFT(G1368,3)="CRM"),"", IF((J1368*100/H1368)&gt;5,"x",""))</f>
        <v>x</v>
      </c>
      <c r="L1368" s="26">
        <f>2*J1368</f>
        <v>8.3298388546314008</v>
      </c>
      <c r="M1368" s="20">
        <v>2.15</v>
      </c>
      <c r="N1368" s="20">
        <v>3.73</v>
      </c>
      <c r="O1368" s="58">
        <f>IF(F1368="Repeatability","---", SQRT(L1368^2+(N1368*H1368*0.01)^2)+ABS(M1368)*0.01*H1368)</f>
        <v>9.4626766563018521</v>
      </c>
      <c r="P1368" s="6">
        <f>IF(F1368="Repeatability","---", O1368*100/H1368)</f>
        <v>21.062098168074307</v>
      </c>
      <c r="Q1368" s="31">
        <f>IF(F1368="Repeatability", "n/a",IF(E1368="MG_P_KG",6,IF(E1368="G_P_100G",2,"n/a")))</f>
        <v>6</v>
      </c>
      <c r="R1368" s="34">
        <f>IF(Q1368="n/a","-",2*(H1368*2^(1-0.5*LOG(H1368/(10^Q1368))))/100)</f>
        <v>8.1083866617920037</v>
      </c>
      <c r="S1368" s="3">
        <f>IF(F1368="Intermed. Precision","---",IF(LOG(J1368/2)&lt;0,10^(TRUNC(LOG(J1368/2))-1), 10^(TRUNC(LOG(J1368/2)))))</f>
        <v>1</v>
      </c>
      <c r="T1368" s="4">
        <f>2*SQRT(2)*J1368</f>
        <v>11.780171080602097</v>
      </c>
      <c r="U1368" s="22" t="str">
        <f>IF(F1368="Repeatability",10*J1368,"---")</f>
        <v>---</v>
      </c>
      <c r="V1368" s="22" t="str">
        <f>IF(AND(U1368&gt;H1368,U1368&lt;&gt;"---"),"x","")</f>
        <v/>
      </c>
      <c r="W1368" s="52">
        <v>42101</v>
      </c>
    </row>
    <row r="1369" spans="1:23" ht="25.5" hidden="1" customHeight="1">
      <c r="A1369" s="65" t="s">
        <v>60</v>
      </c>
      <c r="B1369" s="8" t="s">
        <v>114</v>
      </c>
      <c r="C1369" s="61"/>
      <c r="D1369" s="10" t="s">
        <v>115</v>
      </c>
      <c r="E1369" s="3" t="s">
        <v>30</v>
      </c>
      <c r="F1369" s="42" t="s">
        <v>24</v>
      </c>
      <c r="G1369" s="22" t="s">
        <v>25</v>
      </c>
      <c r="H1369" s="37">
        <v>4.0644930869565199</v>
      </c>
      <c r="I1369" s="3">
        <v>23</v>
      </c>
      <c r="J1369" s="27">
        <v>0.10918966571192799</v>
      </c>
      <c r="K1369" s="27" t="str">
        <f>IF(OR(LEFT(G1369,3)="SRM", LEFT(G1369,3)="IRM", LEFT(G1369,3)="CRM"),"", IF((J1369*100/H1369)&gt;5,"x",""))</f>
        <v/>
      </c>
      <c r="L1369" s="26">
        <f>2*J1369</f>
        <v>0.21837933142385599</v>
      </c>
      <c r="M1369" s="20"/>
      <c r="N1369" s="20"/>
      <c r="O1369" s="58" t="str">
        <f>IF(F1369="Repeatability","---", SQRT(L1369^2+(N1369*H1369*0.01)^2)+ABS(M1369)*0.01*H1369)</f>
        <v>---</v>
      </c>
      <c r="P1369" s="6" t="str">
        <f>IF(F1369="Repeatability","---", O1369*100/H1369)</f>
        <v>---</v>
      </c>
      <c r="Q1369" s="31" t="str">
        <f>IF(F1369="Repeatability", "n/a",IF(E1369="MG_P_KG",6,IF(E1369="G_P_100G",2,"n/a")))</f>
        <v>n/a</v>
      </c>
      <c r="R1369" s="34" t="str">
        <f>IF(Q1369="n/a","-",2*(H1369*2^(1-0.5*LOG(H1369/(10^Q1369))))/100)</f>
        <v>-</v>
      </c>
      <c r="S1369" s="3">
        <f>IF(F1369="Intermed. Precision","---",IF(LOG(J1369/2)&lt;0,10^(TRUNC(LOG(J1369/2))-1), 10^(TRUNC(LOG(J1369/2)))))</f>
        <v>0.01</v>
      </c>
      <c r="T1369" s="4">
        <f>2*SQRT(2)*J1369</f>
        <v>0.30883501224158616</v>
      </c>
      <c r="U1369" s="22">
        <f>IF(F1369="Repeatability",10*J1369,"---")</f>
        <v>1.0918966571192799</v>
      </c>
      <c r="V1369" s="22" t="str">
        <f>IF(AND(U1369&gt;H1369,U1369&lt;&gt;"---"),"x","")</f>
        <v/>
      </c>
      <c r="W1369" s="52">
        <v>42101</v>
      </c>
    </row>
    <row r="1370" spans="1:23" ht="25.5" hidden="1" customHeight="1">
      <c r="A1370" s="65" t="s">
        <v>68</v>
      </c>
      <c r="B1370" s="8" t="s">
        <v>114</v>
      </c>
      <c r="C1370" s="61"/>
      <c r="D1370" s="10" t="s">
        <v>115</v>
      </c>
      <c r="E1370" s="3" t="s">
        <v>30</v>
      </c>
      <c r="F1370" s="42" t="s">
        <v>24</v>
      </c>
      <c r="G1370" s="22" t="s">
        <v>25</v>
      </c>
      <c r="H1370" s="37">
        <v>53.425304545454502</v>
      </c>
      <c r="I1370" s="3">
        <v>22</v>
      </c>
      <c r="J1370" s="27">
        <v>0.45177928792719002</v>
      </c>
      <c r="K1370" s="27" t="str">
        <f>IF(OR(LEFT(G1370,3)="SRM", LEFT(G1370,3)="IRM", LEFT(G1370,3)="CRM"),"", IF((J1370*100/H1370)&gt;5,"x",""))</f>
        <v/>
      </c>
      <c r="L1370" s="26">
        <f>2*J1370</f>
        <v>0.90355857585438004</v>
      </c>
      <c r="M1370" s="20"/>
      <c r="N1370" s="20"/>
      <c r="O1370" s="58" t="str">
        <f>IF(F1370="Repeatability","---", SQRT(L1370^2+(N1370*H1370*0.01)^2)+ABS(M1370)*0.01*H1370)</f>
        <v>---</v>
      </c>
      <c r="P1370" s="6" t="str">
        <f>IF(F1370="Repeatability","---", O1370*100/H1370)</f>
        <v>---</v>
      </c>
      <c r="Q1370" s="31" t="str">
        <f>IF(F1370="Repeatability", "n/a",IF(E1370="MG_P_KG",6,IF(E1370="G_P_100G",2,"n/a")))</f>
        <v>n/a</v>
      </c>
      <c r="R1370" s="34" t="str">
        <f>IF(Q1370="n/a","-",2*(H1370*2^(1-0.5*LOG(H1370/(10^Q1370))))/100)</f>
        <v>-</v>
      </c>
      <c r="S1370" s="3">
        <f>IF(F1370="Intermed. Precision","---",IF(LOG(J1370/2)&lt;0,10^(TRUNC(LOG(J1370/2))-1), 10^(TRUNC(LOG(J1370/2)))))</f>
        <v>0.1</v>
      </c>
      <c r="T1370" s="4">
        <f>2*SQRT(2)*J1370</f>
        <v>1.2778247923717834</v>
      </c>
      <c r="U1370" s="22">
        <f>IF(F1370="Repeatability",10*J1370,"---")</f>
        <v>4.5177928792718998</v>
      </c>
      <c r="V1370" s="22" t="str">
        <f>IF(AND(U1370&gt;H1370,U1370&lt;&gt;"---"),"x","")</f>
        <v/>
      </c>
      <c r="W1370" s="52">
        <v>42101</v>
      </c>
    </row>
    <row r="1371" spans="1:23" ht="25.5" customHeight="1">
      <c r="A1371" s="65" t="s">
        <v>81</v>
      </c>
      <c r="B1371" s="8" t="s">
        <v>114</v>
      </c>
      <c r="C1371" s="61"/>
      <c r="D1371" s="10" t="s">
        <v>115</v>
      </c>
      <c r="E1371" s="3" t="s">
        <v>30</v>
      </c>
      <c r="F1371" s="42" t="s">
        <v>23</v>
      </c>
      <c r="G1371" s="22" t="s">
        <v>4</v>
      </c>
      <c r="H1371" s="37">
        <v>99.5332636363636</v>
      </c>
      <c r="I1371" s="3">
        <v>22</v>
      </c>
      <c r="J1371" s="27">
        <v>1.1224568183635899</v>
      </c>
      <c r="K1371" s="27" t="str">
        <f>IF(OR(LEFT(G1371,3)="SRM", LEFT(G1371,3)="IRM", LEFT(G1371,3)="CRM"),"", IF((J1371*100/H1371)&gt;5,"x",""))</f>
        <v/>
      </c>
      <c r="L1371" s="26">
        <f>2*J1371</f>
        <v>2.2449136367271798</v>
      </c>
      <c r="M1371" s="20">
        <v>2.15</v>
      </c>
      <c r="N1371" s="20">
        <v>3.73</v>
      </c>
      <c r="O1371" s="58">
        <f>IF(F1371="Repeatability","---", SQRT(L1371^2+(N1371*H1371*0.01)^2)+ABS(M1371)*0.01*H1371)</f>
        <v>6.4785095314269636</v>
      </c>
      <c r="P1371" s="6">
        <f>IF(F1371="Repeatability","---", O1371*100/H1371)</f>
        <v>6.5088888827112639</v>
      </c>
      <c r="Q1371" s="31">
        <f>IF(F1371="Repeatability", "n/a",IF(E1371="MG_P_KG",6,IF(E1371="G_P_100G",2,"n/a")))</f>
        <v>6</v>
      </c>
      <c r="R1371" s="34">
        <f>IF(Q1371="n/a","-",2*(H1371*2^(1-0.5*LOG(H1371/(10^Q1371))))/100)</f>
        <v>15.936539990725992</v>
      </c>
      <c r="S1371" s="3">
        <f>IF(F1371="Intermed. Precision","---",IF(LOG(J1371/2)&lt;0,10^(TRUNC(LOG(J1371/2))-1), 10^(TRUNC(LOG(J1371/2)))))</f>
        <v>0.1</v>
      </c>
      <c r="T1371" s="4">
        <f>2*SQRT(2)*J1371</f>
        <v>3.1747873114158853</v>
      </c>
      <c r="U1371" s="22" t="str">
        <f>IF(F1371="Repeatability",10*J1371,"---")</f>
        <v>---</v>
      </c>
      <c r="V1371" s="22" t="str">
        <f>IF(AND(U1371&gt;H1371,U1371&lt;&gt;"---"),"x","")</f>
        <v/>
      </c>
      <c r="W1371" s="52">
        <v>42101</v>
      </c>
    </row>
    <row r="1372" spans="1:23" ht="25.5" customHeight="1">
      <c r="A1372" s="65" t="s">
        <v>64</v>
      </c>
      <c r="B1372" s="8" t="s">
        <v>114</v>
      </c>
      <c r="C1372" s="61"/>
      <c r="D1372" s="10" t="s">
        <v>115</v>
      </c>
      <c r="E1372" s="3" t="s">
        <v>30</v>
      </c>
      <c r="F1372" s="42" t="s">
        <v>23</v>
      </c>
      <c r="G1372" s="22" t="s">
        <v>4</v>
      </c>
      <c r="H1372" s="37">
        <v>32.632826363636397</v>
      </c>
      <c r="I1372" s="3">
        <v>22</v>
      </c>
      <c r="J1372" s="27">
        <v>0.47341502704478899</v>
      </c>
      <c r="K1372" s="27" t="str">
        <f>IF(OR(LEFT(G1372,3)="SRM", LEFT(G1372,3)="IRM", LEFT(G1372,3)="CRM"),"", IF((J1372*100/H1372)&gt;5,"x",""))</f>
        <v/>
      </c>
      <c r="L1372" s="26">
        <f>2*J1372</f>
        <v>0.94683005408957799</v>
      </c>
      <c r="M1372" s="20"/>
      <c r="N1372" s="20"/>
      <c r="O1372" s="58">
        <f>IF(F1372="Repeatability","---", SQRT(L1372^2+(N1372*H1372*0.01)^2)+ABS(M1372)*0.01*H1372)</f>
        <v>0.94683005408957799</v>
      </c>
      <c r="P1372" s="6">
        <f>IF(F1372="Repeatability","---", O1372*100/H1372)</f>
        <v>2.9014650571139469</v>
      </c>
      <c r="Q1372" s="31">
        <f>IF(F1372="Repeatability", "n/a",IF(E1372="MG_P_KG",6,IF(E1372="G_P_100G",2,"n/a")))</f>
        <v>6</v>
      </c>
      <c r="R1372" s="34">
        <f>IF(Q1372="n/a","-",2*(H1372*2^(1-0.5*LOG(H1372/(10^Q1372))))/100)</f>
        <v>6.1798358017889434</v>
      </c>
      <c r="S1372" s="3">
        <f>IF(F1372="Intermed. Precision","---",IF(LOG(J1372/2)&lt;0,10^(TRUNC(LOG(J1372/2))-1), 10^(TRUNC(LOG(J1372/2)))))</f>
        <v>0.1</v>
      </c>
      <c r="T1372" s="4">
        <f>2*SQRT(2)*J1372</f>
        <v>1.3390199037559325</v>
      </c>
      <c r="U1372" s="22" t="str">
        <f>IF(F1372="Repeatability",10*J1372,"---")</f>
        <v>---</v>
      </c>
      <c r="V1372" s="22" t="str">
        <f>IF(AND(U1372&gt;H1372,U1372&lt;&gt;"---"),"x","")</f>
        <v/>
      </c>
      <c r="W1372" s="52">
        <v>42101</v>
      </c>
    </row>
    <row r="1373" spans="1:23" ht="25.5" hidden="1" customHeight="1">
      <c r="A1373" s="65" t="s">
        <v>60</v>
      </c>
      <c r="B1373" s="8" t="s">
        <v>114</v>
      </c>
      <c r="C1373" s="61"/>
      <c r="D1373" s="10" t="s">
        <v>115</v>
      </c>
      <c r="E1373" s="3" t="s">
        <v>30</v>
      </c>
      <c r="F1373" s="42" t="s">
        <v>24</v>
      </c>
      <c r="G1373" s="22" t="s">
        <v>25</v>
      </c>
      <c r="H1373" s="37">
        <v>4.1992991363636403</v>
      </c>
      <c r="I1373" s="3">
        <v>22</v>
      </c>
      <c r="J1373" s="27">
        <v>0.111639451006048</v>
      </c>
      <c r="K1373" s="27" t="str">
        <f>IF(OR(LEFT(G1373,3)="SRM", LEFT(G1373,3)="IRM", LEFT(G1373,3)="CRM"),"", IF((J1373*100/H1373)&gt;5,"x",""))</f>
        <v/>
      </c>
      <c r="L1373" s="26">
        <f>2*J1373</f>
        <v>0.22327890201209599</v>
      </c>
      <c r="M1373" s="20"/>
      <c r="N1373" s="20"/>
      <c r="O1373" s="58" t="str">
        <f>IF(F1373="Repeatability","---", SQRT(L1373^2+(N1373*H1373*0.01)^2)+ABS(M1373)*0.01*H1373)</f>
        <v>---</v>
      </c>
      <c r="P1373" s="6" t="str">
        <f>IF(F1373="Repeatability","---", O1373*100/H1373)</f>
        <v>---</v>
      </c>
      <c r="Q1373" s="31" t="str">
        <f>IF(F1373="Repeatability", "n/a",IF(E1373="MG_P_KG",6,IF(E1373="G_P_100G",2,"n/a")))</f>
        <v>n/a</v>
      </c>
      <c r="R1373" s="34" t="str">
        <f>IF(Q1373="n/a","-",2*(H1373*2^(1-0.5*LOG(H1373/(10^Q1373))))/100)</f>
        <v>-</v>
      </c>
      <c r="S1373" s="3">
        <f>IF(F1373="Intermed. Precision","---",IF(LOG(J1373/2)&lt;0,10^(TRUNC(LOG(J1373/2))-1), 10^(TRUNC(LOG(J1373/2)))))</f>
        <v>0.01</v>
      </c>
      <c r="T1373" s="4">
        <f>2*SQRT(2)*J1373</f>
        <v>0.31576405141727953</v>
      </c>
      <c r="U1373" s="22">
        <f>IF(F1373="Repeatability",10*J1373,"---")</f>
        <v>1.11639451006048</v>
      </c>
      <c r="V1373" s="22" t="str">
        <f>IF(AND(U1373&gt;H1373,U1373&lt;&gt;"---"),"x","")</f>
        <v/>
      </c>
      <c r="W1373" s="52">
        <v>42101</v>
      </c>
    </row>
    <row r="1374" spans="1:23" ht="25.5" hidden="1" customHeight="1">
      <c r="A1374" s="65" t="s">
        <v>121</v>
      </c>
      <c r="B1374" s="8" t="s">
        <v>114</v>
      </c>
      <c r="C1374" s="61"/>
      <c r="D1374" s="10" t="s">
        <v>115</v>
      </c>
      <c r="E1374" s="3" t="s">
        <v>30</v>
      </c>
      <c r="F1374" s="42" t="s">
        <v>24</v>
      </c>
      <c r="G1374" s="22" t="s">
        <v>25</v>
      </c>
      <c r="H1374" s="37">
        <v>249.83665999999999</v>
      </c>
      <c r="I1374" s="3">
        <v>20</v>
      </c>
      <c r="J1374" s="27">
        <v>9.4981156042264505</v>
      </c>
      <c r="K1374" s="27" t="str">
        <f>IF(OR(LEFT(G1374,3)="SRM", LEFT(G1374,3)="IRM", LEFT(G1374,3)="CRM"),"", IF((J1374*100/H1374)&gt;5,"x",""))</f>
        <v/>
      </c>
      <c r="L1374" s="26">
        <f>2*J1374</f>
        <v>18.996231208452901</v>
      </c>
      <c r="M1374" s="20"/>
      <c r="N1374" s="20"/>
      <c r="O1374" s="58" t="str">
        <f>IF(F1374="Repeatability","---", SQRT(L1374^2+(N1374*H1374*0.01)^2)+ABS(M1374)*0.01*H1374)</f>
        <v>---</v>
      </c>
      <c r="P1374" s="6" t="str">
        <f>IF(F1374="Repeatability","---", O1374*100/H1374)</f>
        <v>---</v>
      </c>
      <c r="Q1374" s="31" t="str">
        <f>IF(F1374="Repeatability", "n/a",IF(E1374="MG_P_KG",6,IF(E1374="G_P_100G",2,"n/a")))</f>
        <v>n/a</v>
      </c>
      <c r="R1374" s="34" t="str">
        <f>IF(Q1374="n/a","-",2*(H1374*2^(1-0.5*LOG(H1374/(10^Q1374))))/100)</f>
        <v>-</v>
      </c>
      <c r="S1374" s="3">
        <f>IF(F1374="Intermed. Precision","---",IF(LOG(J1374/2)&lt;0,10^(TRUNC(LOG(J1374/2))-1), 10^(TRUNC(LOG(J1374/2)))))</f>
        <v>1</v>
      </c>
      <c r="T1374" s="4">
        <f>2*SQRT(2)*J1374</f>
        <v>26.864727808969143</v>
      </c>
      <c r="U1374" s="22">
        <f>IF(F1374="Repeatability",10*J1374,"---")</f>
        <v>94.981156042264502</v>
      </c>
      <c r="V1374" s="22" t="str">
        <f>IF(AND(U1374&gt;H1374,U1374&lt;&gt;"---"),"x","")</f>
        <v/>
      </c>
      <c r="W1374" s="52">
        <v>42101</v>
      </c>
    </row>
    <row r="1375" spans="1:23" ht="25.5" hidden="1" customHeight="1">
      <c r="A1375" s="65" t="s">
        <v>68</v>
      </c>
      <c r="B1375" s="8" t="s">
        <v>114</v>
      </c>
      <c r="C1375" s="61"/>
      <c r="D1375" s="10" t="s">
        <v>115</v>
      </c>
      <c r="E1375" s="3" t="s">
        <v>30</v>
      </c>
      <c r="F1375" s="42" t="s">
        <v>24</v>
      </c>
      <c r="G1375" s="22" t="s">
        <v>25</v>
      </c>
      <c r="H1375" s="37">
        <v>55.586365000000001</v>
      </c>
      <c r="I1375" s="3">
        <v>20</v>
      </c>
      <c r="J1375" s="27">
        <v>0.45156735599464998</v>
      </c>
      <c r="K1375" s="27" t="str">
        <f>IF(OR(LEFT(G1375,3)="SRM", LEFT(G1375,3)="IRM", LEFT(G1375,3)="CRM"),"", IF((J1375*100/H1375)&gt;5,"x",""))</f>
        <v/>
      </c>
      <c r="L1375" s="26">
        <f>2*J1375</f>
        <v>0.90313471198929995</v>
      </c>
      <c r="M1375" s="20"/>
      <c r="N1375" s="20"/>
      <c r="O1375" s="58" t="str">
        <f>IF(F1375="Repeatability","---", SQRT(L1375^2+(N1375*H1375*0.01)^2)+ABS(M1375)*0.01*H1375)</f>
        <v>---</v>
      </c>
      <c r="P1375" s="6" t="str">
        <f>IF(F1375="Repeatability","---", O1375*100/H1375)</f>
        <v>---</v>
      </c>
      <c r="Q1375" s="31" t="str">
        <f>IF(F1375="Repeatability", "n/a",IF(E1375="MG_P_KG",6,IF(E1375="G_P_100G",2,"n/a")))</f>
        <v>n/a</v>
      </c>
      <c r="R1375" s="34" t="str">
        <f>IF(Q1375="n/a","-",2*(H1375*2^(1-0.5*LOG(H1375/(10^Q1375))))/100)</f>
        <v>-</v>
      </c>
      <c r="S1375" s="3">
        <f>IF(F1375="Intermed. Precision","---",IF(LOG(J1375/2)&lt;0,10^(TRUNC(LOG(J1375/2))-1), 10^(TRUNC(LOG(J1375/2)))))</f>
        <v>0.1</v>
      </c>
      <c r="T1375" s="4">
        <f>2*SQRT(2)*J1375</f>
        <v>1.2772253583451871</v>
      </c>
      <c r="U1375" s="22">
        <f>IF(F1375="Repeatability",10*J1375,"---")</f>
        <v>4.5156735599464994</v>
      </c>
      <c r="V1375" s="22" t="str">
        <f>IF(AND(U1375&gt;H1375,U1375&lt;&gt;"---"),"x","")</f>
        <v/>
      </c>
      <c r="W1375" s="52">
        <v>42101</v>
      </c>
    </row>
    <row r="1376" spans="1:23" ht="25.5" hidden="1" customHeight="1">
      <c r="A1376" s="65" t="s">
        <v>121</v>
      </c>
      <c r="B1376" s="8" t="s">
        <v>114</v>
      </c>
      <c r="C1376" s="61"/>
      <c r="D1376" s="10" t="s">
        <v>115</v>
      </c>
      <c r="E1376" s="3" t="s">
        <v>30</v>
      </c>
      <c r="F1376" s="42" t="s">
        <v>24</v>
      </c>
      <c r="G1376" s="22" t="s">
        <v>25</v>
      </c>
      <c r="H1376" s="37">
        <v>249.83665999999999</v>
      </c>
      <c r="I1376" s="3">
        <v>20</v>
      </c>
      <c r="J1376" s="27">
        <v>9.4981156042264505</v>
      </c>
      <c r="K1376" s="27" t="str">
        <f>IF(OR(LEFT(G1376,3)="SRM", LEFT(G1376,3)="IRM", LEFT(G1376,3)="CRM"),"", IF((J1376*100/H1376)&gt;5,"x",""))</f>
        <v/>
      </c>
      <c r="L1376" s="26">
        <f>2*J1376</f>
        <v>18.996231208452901</v>
      </c>
      <c r="M1376" s="20"/>
      <c r="N1376" s="20"/>
      <c r="O1376" s="58" t="str">
        <f>IF(F1376="Repeatability","---", SQRT(L1376^2+(N1376*H1376*0.01)^2)+ABS(M1376)*0.01*H1376)</f>
        <v>---</v>
      </c>
      <c r="P1376" s="6" t="str">
        <f>IF(F1376="Repeatability","---", O1376*100/H1376)</f>
        <v>---</v>
      </c>
      <c r="Q1376" s="31" t="str">
        <f>IF(F1376="Repeatability", "n/a",IF(E1376="MG_P_KG",6,IF(E1376="G_P_100G",2,"n/a")))</f>
        <v>n/a</v>
      </c>
      <c r="R1376" s="34" t="str">
        <f>IF(Q1376="n/a","-",2*(H1376*2^(1-0.5*LOG(H1376/(10^Q1376))))/100)</f>
        <v>-</v>
      </c>
      <c r="S1376" s="3">
        <f>IF(F1376="Intermed. Precision","---",IF(LOG(J1376/2)&lt;0,10^(TRUNC(LOG(J1376/2))-1), 10^(TRUNC(LOG(J1376/2)))))</f>
        <v>1</v>
      </c>
      <c r="T1376" s="4">
        <f>2*SQRT(2)*J1376</f>
        <v>26.864727808969143</v>
      </c>
      <c r="U1376" s="22">
        <f>IF(F1376="Repeatability",10*J1376,"---")</f>
        <v>94.981156042264502</v>
      </c>
      <c r="V1376" s="22" t="str">
        <f>IF(AND(U1376&gt;H1376,U1376&lt;&gt;"---"),"x","")</f>
        <v/>
      </c>
      <c r="W1376" s="52">
        <v>42101</v>
      </c>
    </row>
    <row r="1377" spans="1:23" ht="25.5" customHeight="1">
      <c r="A1377" s="65" t="s">
        <v>81</v>
      </c>
      <c r="B1377" s="8" t="s">
        <v>114</v>
      </c>
      <c r="C1377" s="61"/>
      <c r="D1377" s="10" t="s">
        <v>115</v>
      </c>
      <c r="E1377" s="3" t="s">
        <v>30</v>
      </c>
      <c r="F1377" s="42" t="s">
        <v>23</v>
      </c>
      <c r="G1377" s="22" t="s">
        <v>4</v>
      </c>
      <c r="H1377" s="37">
        <v>99.273690000000002</v>
      </c>
      <c r="I1377" s="3">
        <v>20</v>
      </c>
      <c r="J1377" s="27">
        <v>1.15361293985461</v>
      </c>
      <c r="K1377" s="27" t="str">
        <f>IF(OR(LEFT(G1377,3)="SRM", LEFT(G1377,3)="IRM", LEFT(G1377,3)="CRM"),"", IF((J1377*100/H1377)&gt;5,"x",""))</f>
        <v/>
      </c>
      <c r="L1377" s="26">
        <f>2*J1377</f>
        <v>2.30722587970922</v>
      </c>
      <c r="M1377" s="20">
        <v>2.15</v>
      </c>
      <c r="N1377" s="20">
        <v>3.73</v>
      </c>
      <c r="O1377" s="58">
        <f>IF(F1377="Repeatability","---", SQRT(L1377^2+(N1377*H1377*0.01)^2)+ABS(M1377)*0.01*H1377)</f>
        <v>6.4972759946643999</v>
      </c>
      <c r="P1377" s="6">
        <f>IF(F1377="Repeatability","---", O1377*100/H1377)</f>
        <v>6.5448116159119296</v>
      </c>
      <c r="Q1377" s="31">
        <f>IF(F1377="Repeatability", "n/a",IF(E1377="MG_P_KG",6,IF(E1377="G_P_100G",2,"n/a")))</f>
        <v>6</v>
      </c>
      <c r="R1377" s="34">
        <f>IF(Q1377="n/a","-",2*(H1377*2^(1-0.5*LOG(H1377/(10^Q1377))))/100)</f>
        <v>15.901227577101173</v>
      </c>
      <c r="S1377" s="3">
        <f>IF(F1377="Intermed. Precision","---",IF(LOG(J1377/2)&lt;0,10^(TRUNC(LOG(J1377/2))-1), 10^(TRUNC(LOG(J1377/2)))))</f>
        <v>0.1</v>
      </c>
      <c r="T1377" s="4">
        <f>2*SQRT(2)*J1377</f>
        <v>3.2629101305429744</v>
      </c>
      <c r="U1377" s="22" t="str">
        <f>IF(F1377="Repeatability",10*J1377,"---")</f>
        <v>---</v>
      </c>
      <c r="V1377" s="22" t="str">
        <f>IF(AND(U1377&gt;H1377,U1377&lt;&gt;"---"),"x","")</f>
        <v/>
      </c>
      <c r="W1377" s="52">
        <v>42101</v>
      </c>
    </row>
    <row r="1378" spans="1:23" ht="25.5" hidden="1" customHeight="1">
      <c r="A1378" s="65" t="s">
        <v>29</v>
      </c>
      <c r="B1378" s="8" t="s">
        <v>114</v>
      </c>
      <c r="C1378" s="61"/>
      <c r="D1378" s="10" t="s">
        <v>115</v>
      </c>
      <c r="E1378" s="3" t="s">
        <v>30</v>
      </c>
      <c r="F1378" s="42" t="s">
        <v>24</v>
      </c>
      <c r="G1378" s="22" t="s">
        <v>25</v>
      </c>
      <c r="H1378" s="37">
        <v>29.219642105263201</v>
      </c>
      <c r="I1378" s="3">
        <v>19</v>
      </c>
      <c r="J1378" s="27">
        <v>0.27075926090980001</v>
      </c>
      <c r="K1378" s="27" t="str">
        <f>IF(OR(LEFT(G1378,3)="SRM", LEFT(G1378,3)="IRM", LEFT(G1378,3)="CRM"),"", IF((J1378*100/H1378)&gt;5,"x",""))</f>
        <v/>
      </c>
      <c r="L1378" s="26">
        <f>2*J1378</f>
        <v>0.54151852181960003</v>
      </c>
      <c r="M1378" s="20"/>
      <c r="N1378" s="20"/>
      <c r="O1378" s="58" t="str">
        <f>IF(F1378="Repeatability","---", SQRT(L1378^2+(N1378*H1378*0.01)^2)+ABS(M1378)*0.01*H1378)</f>
        <v>---</v>
      </c>
      <c r="P1378" s="6" t="str">
        <f>IF(F1378="Repeatability","---", O1378*100/H1378)</f>
        <v>---</v>
      </c>
      <c r="Q1378" s="31" t="str">
        <f>IF(F1378="Repeatability", "n/a",IF(E1378="MG_P_KG",6,IF(E1378="G_P_100G",2,"n/a")))</f>
        <v>n/a</v>
      </c>
      <c r="R1378" s="34" t="str">
        <f>IF(Q1378="n/a","-",2*(H1378*2^(1-0.5*LOG(H1378/(10^Q1378))))/100)</f>
        <v>-</v>
      </c>
      <c r="S1378" s="3">
        <f>IF(F1378="Intermed. Precision","---",IF(LOG(J1378/2)&lt;0,10^(TRUNC(LOG(J1378/2))-1), 10^(TRUNC(LOG(J1378/2)))))</f>
        <v>0.1</v>
      </c>
      <c r="T1378" s="4">
        <f>2*SQRT(2)*J1378</f>
        <v>0.76582283783350924</v>
      </c>
      <c r="U1378" s="22">
        <f>IF(F1378="Repeatability",10*J1378,"---")</f>
        <v>2.707592609098</v>
      </c>
      <c r="V1378" s="22" t="str">
        <f>IF(AND(U1378&gt;H1378,U1378&lt;&gt;"---"),"x","")</f>
        <v/>
      </c>
      <c r="W1378" s="52">
        <v>42101</v>
      </c>
    </row>
    <row r="1379" spans="1:23" ht="25.5" hidden="1" customHeight="1">
      <c r="A1379" s="65" t="s">
        <v>78</v>
      </c>
      <c r="B1379" s="8" t="s">
        <v>114</v>
      </c>
      <c r="C1379" s="61"/>
      <c r="D1379" s="10" t="s">
        <v>115</v>
      </c>
      <c r="E1379" s="3" t="s">
        <v>30</v>
      </c>
      <c r="F1379" s="42" t="s">
        <v>24</v>
      </c>
      <c r="G1379" s="22" t="s">
        <v>25</v>
      </c>
      <c r="H1379" s="37">
        <v>34.747173235294099</v>
      </c>
      <c r="I1379" s="3">
        <v>17</v>
      </c>
      <c r="J1379" s="27">
        <v>0.25017680262172398</v>
      </c>
      <c r="K1379" s="27" t="str">
        <f>IF(OR(LEFT(G1379,3)="SRM", LEFT(G1379,3)="IRM", LEFT(G1379,3)="CRM"),"", IF((J1379*100/H1379)&gt;5,"x",""))</f>
        <v/>
      </c>
      <c r="L1379" s="26">
        <f>2*J1379</f>
        <v>0.50035360524344796</v>
      </c>
      <c r="M1379" s="20"/>
      <c r="N1379" s="20"/>
      <c r="O1379" s="58" t="str">
        <f>IF(F1379="Repeatability","---", SQRT(L1379^2+(N1379*H1379*0.01)^2)+ABS(M1379)*0.01*H1379)</f>
        <v>---</v>
      </c>
      <c r="P1379" s="6" t="str">
        <f>IF(F1379="Repeatability","---", O1379*100/H1379)</f>
        <v>---</v>
      </c>
      <c r="Q1379" s="31" t="str">
        <f>IF(F1379="Repeatability", "n/a",IF(E1379="MG_P_KG",6,IF(E1379="G_P_100G",2,"n/a")))</f>
        <v>n/a</v>
      </c>
      <c r="R1379" s="34" t="str">
        <f>IF(Q1379="n/a","-",2*(H1379*2^(1-0.5*LOG(H1379/(10^Q1379))))/100)</f>
        <v>-</v>
      </c>
      <c r="S1379" s="3">
        <f>IF(F1379="Intermed. Precision","---",IF(LOG(J1379/2)&lt;0,10^(TRUNC(LOG(J1379/2))-1), 10^(TRUNC(LOG(J1379/2)))))</f>
        <v>0.1</v>
      </c>
      <c r="T1379" s="4">
        <f>2*SQRT(2)*J1379</f>
        <v>0.70760685451755789</v>
      </c>
      <c r="U1379" s="22">
        <f>IF(F1379="Repeatability",10*J1379,"---")</f>
        <v>2.5017680262172397</v>
      </c>
      <c r="V1379" s="22" t="str">
        <f>IF(AND(U1379&gt;H1379,U1379&lt;&gt;"---"),"x","")</f>
        <v/>
      </c>
      <c r="W1379" s="52">
        <v>42101</v>
      </c>
    </row>
    <row r="1380" spans="1:23" ht="25.5" hidden="1" customHeight="1">
      <c r="A1380" s="65" t="s">
        <v>78</v>
      </c>
      <c r="B1380" s="8" t="s">
        <v>114</v>
      </c>
      <c r="C1380" s="61"/>
      <c r="D1380" s="10" t="s">
        <v>115</v>
      </c>
      <c r="E1380" s="3" t="s">
        <v>30</v>
      </c>
      <c r="F1380" s="42" t="s">
        <v>24</v>
      </c>
      <c r="G1380" s="22" t="s">
        <v>25</v>
      </c>
      <c r="H1380" s="37">
        <v>34.747173235294099</v>
      </c>
      <c r="I1380" s="3">
        <v>17</v>
      </c>
      <c r="J1380" s="27">
        <v>0.25017680262172398</v>
      </c>
      <c r="K1380" s="27" t="str">
        <f>IF(OR(LEFT(G1380,3)="SRM", LEFT(G1380,3)="IRM", LEFT(G1380,3)="CRM"),"", IF((J1380*100/H1380)&gt;5,"x",""))</f>
        <v/>
      </c>
      <c r="L1380" s="26">
        <f>2*J1380</f>
        <v>0.50035360524344796</v>
      </c>
      <c r="M1380" s="20"/>
      <c r="N1380" s="20"/>
      <c r="O1380" s="58" t="str">
        <f>IF(F1380="Repeatability","---", SQRT(L1380^2+(N1380*H1380*0.01)^2)+ABS(M1380)*0.01*H1380)</f>
        <v>---</v>
      </c>
      <c r="P1380" s="6" t="str">
        <f>IF(F1380="Repeatability","---", O1380*100/H1380)</f>
        <v>---</v>
      </c>
      <c r="Q1380" s="31" t="str">
        <f>IF(F1380="Repeatability", "n/a",IF(E1380="MG_P_KG",6,IF(E1380="G_P_100G",2,"n/a")))</f>
        <v>n/a</v>
      </c>
      <c r="R1380" s="34" t="str">
        <f>IF(Q1380="n/a","-",2*(H1380*2^(1-0.5*LOG(H1380/(10^Q1380))))/100)</f>
        <v>-</v>
      </c>
      <c r="S1380" s="3">
        <f>IF(F1380="Intermed. Precision","---",IF(LOG(J1380/2)&lt;0,10^(TRUNC(LOG(J1380/2))-1), 10^(TRUNC(LOG(J1380/2)))))</f>
        <v>0.1</v>
      </c>
      <c r="T1380" s="4">
        <f>2*SQRT(2)*J1380</f>
        <v>0.70760685451755789</v>
      </c>
      <c r="U1380" s="22">
        <f>IF(F1380="Repeatability",10*J1380,"---")</f>
        <v>2.5017680262172397</v>
      </c>
      <c r="V1380" s="22" t="str">
        <f>IF(AND(U1380&gt;H1380,U1380&lt;&gt;"---"),"x","")</f>
        <v/>
      </c>
      <c r="W1380" s="52">
        <v>42101</v>
      </c>
    </row>
    <row r="1381" spans="1:23" ht="25.5" hidden="1" customHeight="1">
      <c r="A1381" s="65" t="s">
        <v>29</v>
      </c>
      <c r="B1381" s="8" t="s">
        <v>114</v>
      </c>
      <c r="C1381" s="61"/>
      <c r="D1381" s="10" t="s">
        <v>115</v>
      </c>
      <c r="E1381" s="3" t="s">
        <v>30</v>
      </c>
      <c r="F1381" s="42" t="s">
        <v>24</v>
      </c>
      <c r="G1381" s="22" t="s">
        <v>25</v>
      </c>
      <c r="H1381" s="37">
        <v>28.447835294117599</v>
      </c>
      <c r="I1381" s="3">
        <v>17</v>
      </c>
      <c r="J1381" s="27">
        <v>0.26501876126706497</v>
      </c>
      <c r="K1381" s="27" t="str">
        <f>IF(OR(LEFT(G1381,3)="SRM", LEFT(G1381,3)="IRM", LEFT(G1381,3)="CRM"),"", IF((J1381*100/H1381)&gt;5,"x",""))</f>
        <v/>
      </c>
      <c r="L1381" s="26">
        <f>2*J1381</f>
        <v>0.53003752253412995</v>
      </c>
      <c r="M1381" s="20"/>
      <c r="N1381" s="20"/>
      <c r="O1381" s="58" t="str">
        <f>IF(F1381="Repeatability","---", SQRT(L1381^2+(N1381*H1381*0.01)^2)+ABS(M1381)*0.01*H1381)</f>
        <v>---</v>
      </c>
      <c r="P1381" s="6" t="str">
        <f>IF(F1381="Repeatability","---", O1381*100/H1381)</f>
        <v>---</v>
      </c>
      <c r="Q1381" s="31" t="str">
        <f>IF(F1381="Repeatability", "n/a",IF(E1381="MG_P_KG",6,IF(E1381="G_P_100G",2,"n/a")))</f>
        <v>n/a</v>
      </c>
      <c r="R1381" s="34" t="str">
        <f>IF(Q1381="n/a","-",2*(H1381*2^(1-0.5*LOG(H1381/(10^Q1381))))/100)</f>
        <v>-</v>
      </c>
      <c r="S1381" s="3">
        <f>IF(F1381="Intermed. Precision","---",IF(LOG(J1381/2)&lt;0,10^(TRUNC(LOG(J1381/2))-1), 10^(TRUNC(LOG(J1381/2)))))</f>
        <v>0.1</v>
      </c>
      <c r="T1381" s="4">
        <f>2*SQRT(2)*J1381</f>
        <v>0.74958625293440162</v>
      </c>
      <c r="U1381" s="22">
        <f>IF(F1381="Repeatability",10*J1381,"---")</f>
        <v>2.6501876126706496</v>
      </c>
      <c r="V1381" s="22" t="str">
        <f>IF(AND(U1381&gt;H1381,U1381&lt;&gt;"---"),"x","")</f>
        <v/>
      </c>
      <c r="W1381" s="52">
        <v>42101</v>
      </c>
    </row>
    <row r="1382" spans="1:23" ht="25.5" hidden="1" customHeight="1">
      <c r="A1382" s="65" t="s">
        <v>61</v>
      </c>
      <c r="B1382" s="8" t="s">
        <v>114</v>
      </c>
      <c r="C1382" s="61"/>
      <c r="D1382" s="10" t="s">
        <v>115</v>
      </c>
      <c r="E1382" s="3" t="s">
        <v>30</v>
      </c>
      <c r="F1382" s="42" t="s">
        <v>24</v>
      </c>
      <c r="G1382" s="22" t="s">
        <v>25</v>
      </c>
      <c r="H1382" s="37">
        <v>2.1336356875</v>
      </c>
      <c r="I1382" s="3">
        <v>16</v>
      </c>
      <c r="J1382" s="27">
        <v>6.0455133562357599E-2</v>
      </c>
      <c r="K1382" s="27" t="str">
        <f>IF(OR(LEFT(G1382,3)="SRM", LEFT(G1382,3)="IRM", LEFT(G1382,3)="CRM"),"", IF((J1382*100/H1382)&gt;5,"x",""))</f>
        <v/>
      </c>
      <c r="L1382" s="26">
        <f>2*J1382</f>
        <v>0.1209102671247152</v>
      </c>
      <c r="M1382" s="20"/>
      <c r="N1382" s="20"/>
      <c r="O1382" s="58" t="str">
        <f>IF(F1382="Repeatability","---", SQRT(L1382^2+(N1382*H1382*0.01)^2)+ABS(M1382)*0.01*H1382)</f>
        <v>---</v>
      </c>
      <c r="P1382" s="6" t="str">
        <f>IF(F1382="Repeatability","---", O1382*100/H1382)</f>
        <v>---</v>
      </c>
      <c r="Q1382" s="31" t="str">
        <f>IF(F1382="Repeatability", "n/a",IF(E1382="MG_P_KG",6,IF(E1382="G_P_100G",2,"n/a")))</f>
        <v>n/a</v>
      </c>
      <c r="R1382" s="34" t="str">
        <f>IF(Q1382="n/a","-",2*(H1382*2^(1-0.5*LOG(H1382/(10^Q1382))))/100)</f>
        <v>-</v>
      </c>
      <c r="S1382" s="3">
        <f>IF(F1382="Intermed. Precision","---",IF(LOG(J1382/2)&lt;0,10^(TRUNC(LOG(J1382/2))-1), 10^(TRUNC(LOG(J1382/2)))))</f>
        <v>0.01</v>
      </c>
      <c r="T1382" s="4">
        <f>2*SQRT(2)*J1382</f>
        <v>0.17099293959792602</v>
      </c>
      <c r="U1382" s="22">
        <f>IF(F1382="Repeatability",10*J1382,"---")</f>
        <v>0.60455133562357599</v>
      </c>
      <c r="V1382" s="22" t="str">
        <f>IF(AND(U1382&gt;H1382,U1382&lt;&gt;"---"),"x","")</f>
        <v/>
      </c>
      <c r="W1382" s="52">
        <v>42101</v>
      </c>
    </row>
    <row r="1383" spans="1:23" ht="25.5" hidden="1" customHeight="1">
      <c r="A1383" s="65" t="s">
        <v>120</v>
      </c>
      <c r="B1383" s="8" t="s">
        <v>114</v>
      </c>
      <c r="C1383" s="61"/>
      <c r="D1383" s="10" t="s">
        <v>115</v>
      </c>
      <c r="E1383" s="3" t="s">
        <v>30</v>
      </c>
      <c r="F1383" s="42" t="s">
        <v>24</v>
      </c>
      <c r="G1383" s="22" t="s">
        <v>25</v>
      </c>
      <c r="H1383" s="37">
        <v>27.477084999999999</v>
      </c>
      <c r="I1383" s="3">
        <v>16</v>
      </c>
      <c r="J1383" s="27">
        <v>0.288068729841508</v>
      </c>
      <c r="K1383" s="27" t="str">
        <f>IF(OR(LEFT(G1383,3)="SRM", LEFT(G1383,3)="IRM", LEFT(G1383,3)="CRM"),"", IF((J1383*100/H1383)&gt;5,"x",""))</f>
        <v/>
      </c>
      <c r="L1383" s="26">
        <f>2*J1383</f>
        <v>0.576137459683016</v>
      </c>
      <c r="M1383" s="20"/>
      <c r="N1383" s="20"/>
      <c r="O1383" s="58" t="str">
        <f>IF(F1383="Repeatability","---", SQRT(L1383^2+(N1383*H1383*0.01)^2)+ABS(M1383)*0.01*H1383)</f>
        <v>---</v>
      </c>
      <c r="P1383" s="6" t="str">
        <f>IF(F1383="Repeatability","---", O1383*100/H1383)</f>
        <v>---</v>
      </c>
      <c r="Q1383" s="31" t="str">
        <f>IF(F1383="Repeatability", "n/a",IF(E1383="MG_P_KG",6,IF(E1383="G_P_100G",2,"n/a")))</f>
        <v>n/a</v>
      </c>
      <c r="R1383" s="34" t="str">
        <f>IF(Q1383="n/a","-",2*(H1383*2^(1-0.5*LOG(H1383/(10^Q1383))))/100)</f>
        <v>-</v>
      </c>
      <c r="S1383" s="3">
        <f>IF(F1383="Intermed. Precision","---",IF(LOG(J1383/2)&lt;0,10^(TRUNC(LOG(J1383/2))-1), 10^(TRUNC(LOG(J1383/2)))))</f>
        <v>0.1</v>
      </c>
      <c r="T1383" s="4">
        <f>2*SQRT(2)*J1383</f>
        <v>0.8147814092749035</v>
      </c>
      <c r="U1383" s="22">
        <f>IF(F1383="Repeatability",10*J1383,"---")</f>
        <v>2.8806872984150802</v>
      </c>
      <c r="V1383" s="22" t="str">
        <f>IF(AND(U1383&gt;H1383,U1383&lt;&gt;"---"),"x","")</f>
        <v/>
      </c>
      <c r="W1383" s="52">
        <v>42101</v>
      </c>
    </row>
    <row r="1384" spans="1:23" ht="25.5" hidden="1" customHeight="1">
      <c r="A1384" s="65" t="s">
        <v>120</v>
      </c>
      <c r="B1384" s="8" t="s">
        <v>114</v>
      </c>
      <c r="C1384" s="61"/>
      <c r="D1384" s="10" t="s">
        <v>115</v>
      </c>
      <c r="E1384" s="3" t="s">
        <v>30</v>
      </c>
      <c r="F1384" s="42" t="s">
        <v>24</v>
      </c>
      <c r="G1384" s="22" t="s">
        <v>25</v>
      </c>
      <c r="H1384" s="37">
        <v>27.477084999999999</v>
      </c>
      <c r="I1384" s="3">
        <v>16</v>
      </c>
      <c r="J1384" s="27">
        <v>0.288068729841508</v>
      </c>
      <c r="K1384" s="27" t="str">
        <f>IF(OR(LEFT(G1384,3)="SRM", LEFT(G1384,3)="IRM", LEFT(G1384,3)="CRM"),"", IF((J1384*100/H1384)&gt;5,"x",""))</f>
        <v/>
      </c>
      <c r="L1384" s="26">
        <f>2*J1384</f>
        <v>0.576137459683016</v>
      </c>
      <c r="M1384" s="20"/>
      <c r="N1384" s="20"/>
      <c r="O1384" s="58" t="str">
        <f>IF(F1384="Repeatability","---", SQRT(L1384^2+(N1384*H1384*0.01)^2)+ABS(M1384)*0.01*H1384)</f>
        <v>---</v>
      </c>
      <c r="P1384" s="6" t="str">
        <f>IF(F1384="Repeatability","---", O1384*100/H1384)</f>
        <v>---</v>
      </c>
      <c r="Q1384" s="31" t="str">
        <f>IF(F1384="Repeatability", "n/a",IF(E1384="MG_P_KG",6,IF(E1384="G_P_100G",2,"n/a")))</f>
        <v>n/a</v>
      </c>
      <c r="R1384" s="34" t="str">
        <f>IF(Q1384="n/a","-",2*(H1384*2^(1-0.5*LOG(H1384/(10^Q1384))))/100)</f>
        <v>-</v>
      </c>
      <c r="S1384" s="3">
        <f>IF(F1384="Intermed. Precision","---",IF(LOG(J1384/2)&lt;0,10^(TRUNC(LOG(J1384/2))-1), 10^(TRUNC(LOG(J1384/2)))))</f>
        <v>0.1</v>
      </c>
      <c r="T1384" s="4">
        <f>2*SQRT(2)*J1384</f>
        <v>0.8147814092749035</v>
      </c>
      <c r="U1384" s="22">
        <f>IF(F1384="Repeatability",10*J1384,"---")</f>
        <v>2.8806872984150802</v>
      </c>
      <c r="V1384" s="22" t="str">
        <f>IF(AND(U1384&gt;H1384,U1384&lt;&gt;"---"),"x","")</f>
        <v/>
      </c>
      <c r="W1384" s="52">
        <v>42101</v>
      </c>
    </row>
    <row r="1385" spans="1:23" ht="25.5" customHeight="1">
      <c r="A1385" s="65" t="s">
        <v>84</v>
      </c>
      <c r="B1385" s="8" t="s">
        <v>114</v>
      </c>
      <c r="C1385" s="61"/>
      <c r="D1385" s="10" t="s">
        <v>115</v>
      </c>
      <c r="E1385" s="3" t="s">
        <v>30</v>
      </c>
      <c r="F1385" s="19" t="s">
        <v>23</v>
      </c>
      <c r="G1385" s="22" t="s">
        <v>4</v>
      </c>
      <c r="H1385" s="37">
        <v>2.2522478666666701</v>
      </c>
      <c r="I1385" s="3">
        <v>15</v>
      </c>
      <c r="J1385" s="27">
        <v>0.311159805926365</v>
      </c>
      <c r="K1385" s="27" t="str">
        <f>IF(OR(LEFT(G1385,3)="SRM", LEFT(G1385,3)="IRM", LEFT(G1385,3)="CRM"),"", IF((J1385*100/H1385)&gt;5,"x",""))</f>
        <v>x</v>
      </c>
      <c r="L1385" s="26">
        <f>2*J1385</f>
        <v>0.62231961185272999</v>
      </c>
      <c r="M1385" s="20"/>
      <c r="N1385" s="20"/>
      <c r="O1385" s="58">
        <f>IF(F1385="Repeatability","---", SQRT(L1385^2+(N1385*H1385*0.01)^2)+ABS(M1385)*0.01*H1385)</f>
        <v>0.62231961185272999</v>
      </c>
      <c r="P1385" s="6">
        <f>IF(F1385="Repeatability","---", O1385*100/H1385)</f>
        <v>27.631044569431157</v>
      </c>
      <c r="Q1385" s="31">
        <f>IF(F1385="Repeatability", "n/a",IF(E1385="MG_P_KG",6,IF(E1385="G_P_100G",2,"n/a")))</f>
        <v>6</v>
      </c>
      <c r="R1385" s="34">
        <f>IF(Q1385="n/a","-",2*(H1385*2^(1-0.5*LOG(H1385/(10^Q1385))))/100)</f>
        <v>0.63781119578924461</v>
      </c>
      <c r="S1385" s="3">
        <f>IF(F1385="Intermed. Precision","---",IF(LOG(J1385/2)&lt;0,10^(TRUNC(LOG(J1385/2))-1), 10^(TRUNC(LOG(J1385/2)))))</f>
        <v>0.1</v>
      </c>
      <c r="T1385" s="4">
        <f>2*SQRT(2)*J1385</f>
        <v>0.88009283521289117</v>
      </c>
      <c r="U1385" s="22" t="str">
        <f>IF(F1385="Repeatability",10*J1385,"---")</f>
        <v>---</v>
      </c>
      <c r="V1385" s="22" t="str">
        <f>IF(AND(U1385&gt;H1385,U1385&lt;&gt;"---"),"x","")</f>
        <v/>
      </c>
      <c r="W1385" s="52">
        <v>42101</v>
      </c>
    </row>
    <row r="1386" spans="1:23" ht="25.5" hidden="1" customHeight="1">
      <c r="A1386" s="65" t="s">
        <v>61</v>
      </c>
      <c r="B1386" s="8" t="s">
        <v>114</v>
      </c>
      <c r="C1386" s="61"/>
      <c r="D1386" s="10" t="s">
        <v>115</v>
      </c>
      <c r="E1386" s="3" t="s">
        <v>30</v>
      </c>
      <c r="F1386" s="42" t="s">
        <v>24</v>
      </c>
      <c r="G1386" s="22" t="s">
        <v>25</v>
      </c>
      <c r="H1386" s="37">
        <v>2.2671872</v>
      </c>
      <c r="I1386" s="3">
        <v>15</v>
      </c>
      <c r="J1386" s="27">
        <v>6.17723938605804E-2</v>
      </c>
      <c r="K1386" s="27" t="str">
        <f>IF(OR(LEFT(G1386,3)="SRM", LEFT(G1386,3)="IRM", LEFT(G1386,3)="CRM"),"", IF((J1386*100/H1386)&gt;5,"x",""))</f>
        <v/>
      </c>
      <c r="L1386" s="26">
        <f>2*J1386</f>
        <v>0.1235447877211608</v>
      </c>
      <c r="M1386" s="20"/>
      <c r="N1386" s="20"/>
      <c r="O1386" s="58" t="str">
        <f>IF(F1386="Repeatability","---", SQRT(L1386^2+(N1386*H1386*0.01)^2)+ABS(M1386)*0.01*H1386)</f>
        <v>---</v>
      </c>
      <c r="P1386" s="6" t="str">
        <f>IF(F1386="Repeatability","---", O1386*100/H1386)</f>
        <v>---</v>
      </c>
      <c r="Q1386" s="31" t="str">
        <f>IF(F1386="Repeatability", "n/a",IF(E1386="MG_P_KG",6,IF(E1386="G_P_100G",2,"n/a")))</f>
        <v>n/a</v>
      </c>
      <c r="R1386" s="34" t="str">
        <f>IF(Q1386="n/a","-",2*(H1386*2^(1-0.5*LOG(H1386/(10^Q1386))))/100)</f>
        <v>-</v>
      </c>
      <c r="S1386" s="3">
        <f>IF(F1386="Intermed. Precision","---",IF(LOG(J1386/2)&lt;0,10^(TRUNC(LOG(J1386/2))-1), 10^(TRUNC(LOG(J1386/2)))))</f>
        <v>0.01</v>
      </c>
      <c r="T1386" s="4">
        <f>2*SQRT(2)*J1386</f>
        <v>0.17471871435577063</v>
      </c>
      <c r="U1386" s="22">
        <f>IF(F1386="Repeatability",10*J1386,"---")</f>
        <v>0.61772393860580399</v>
      </c>
      <c r="V1386" s="22" t="str">
        <f>IF(AND(U1386&gt;H1386,U1386&lt;&gt;"---"),"x","")</f>
        <v/>
      </c>
      <c r="W1386" s="52">
        <v>42101</v>
      </c>
    </row>
    <row r="1387" spans="1:23" ht="25.5" customHeight="1">
      <c r="A1387" s="65" t="s">
        <v>55</v>
      </c>
      <c r="B1387" s="8" t="s">
        <v>114</v>
      </c>
      <c r="C1387" s="61"/>
      <c r="D1387" s="10" t="s">
        <v>115</v>
      </c>
      <c r="E1387" s="3" t="s">
        <v>30</v>
      </c>
      <c r="F1387" s="42" t="s">
        <v>23</v>
      </c>
      <c r="G1387" s="46" t="s">
        <v>4</v>
      </c>
      <c r="H1387" s="36">
        <v>8.8334246153846205</v>
      </c>
      <c r="I1387" s="3">
        <v>13</v>
      </c>
      <c r="J1387" s="27">
        <v>0.38623032094752802</v>
      </c>
      <c r="K1387" s="27" t="str">
        <f>IF(OR(LEFT(G1387,3)="SRM", LEFT(G1387,3)="IRM", LEFT(G1387,3)="CRM"),"", IF((J1387*100/H1387)&gt;5,"x",""))</f>
        <v/>
      </c>
      <c r="L1387" s="26">
        <f>2*J1387</f>
        <v>0.77246064189505603</v>
      </c>
      <c r="M1387" s="20"/>
      <c r="N1387" s="20"/>
      <c r="O1387" s="58">
        <f>IF(F1387="Repeatability","---", SQRT(L1387^2+(N1387*H1387*0.01)^2)+ABS(M1387)*0.01*H1387)</f>
        <v>0.77246064189505603</v>
      </c>
      <c r="P1387" s="6">
        <f>IF(F1387="Repeatability","---", O1387*100/H1387)</f>
        <v>8.7447470887984924</v>
      </c>
      <c r="Q1387" s="31">
        <f>IF(F1387="Repeatability", "n/a",IF(E1387="MG_P_KG",6,IF(E1387="G_P_100G",2,"n/a")))</f>
        <v>6</v>
      </c>
      <c r="R1387" s="34">
        <f>IF(Q1387="n/a","-",2*(H1387*2^(1-0.5*LOG(H1387/(10^Q1387))))/100)</f>
        <v>2.0364439670279513</v>
      </c>
      <c r="S1387" s="3">
        <f>IF(F1387="Intermed. Precision","---",IF(LOG(J1387/2)&lt;0,10^(TRUNC(LOG(J1387/2))-1), 10^(TRUNC(LOG(J1387/2)))))</f>
        <v>0.1</v>
      </c>
      <c r="T1387" s="4">
        <f>2*SQRT(2)*J1387</f>
        <v>1.092424316167415</v>
      </c>
      <c r="U1387" s="22" t="str">
        <f>IF(F1387="Repeatability",10*J1387,"---")</f>
        <v>---</v>
      </c>
      <c r="V1387" s="22" t="str">
        <f>IF(AND(U1387&gt;H1387,U1387&lt;&gt;"---"),"x","")</f>
        <v/>
      </c>
      <c r="W1387" s="52">
        <v>42101</v>
      </c>
    </row>
    <row r="1388" spans="1:23" ht="25.5" hidden="1" customHeight="1">
      <c r="A1388" s="65" t="s">
        <v>101</v>
      </c>
      <c r="B1388" s="8" t="s">
        <v>114</v>
      </c>
      <c r="C1388" s="61"/>
      <c r="D1388" s="10" t="s">
        <v>115</v>
      </c>
      <c r="E1388" s="3" t="s">
        <v>30</v>
      </c>
      <c r="F1388" s="19" t="s">
        <v>24</v>
      </c>
      <c r="G1388" s="22" t="s">
        <v>25</v>
      </c>
      <c r="H1388" s="37">
        <v>35.988410000000002</v>
      </c>
      <c r="I1388" s="3">
        <v>13</v>
      </c>
      <c r="J1388" s="27">
        <v>0.33949113875939901</v>
      </c>
      <c r="K1388" s="27" t="str">
        <f>IF(OR(LEFT(G1388,3)="SRM", LEFT(G1388,3)="IRM", LEFT(G1388,3)="CRM"),"", IF((J1388*100/H1388)&gt;5,"x",""))</f>
        <v/>
      </c>
      <c r="L1388" s="26">
        <f>2*J1388</f>
        <v>0.67898227751879803</v>
      </c>
      <c r="M1388" s="20"/>
      <c r="N1388" s="20"/>
      <c r="O1388" s="58" t="str">
        <f>IF(F1388="Repeatability","---", SQRT(L1388^2+(N1388*H1388*0.01)^2)+ABS(M1388)*0.01*H1388)</f>
        <v>---</v>
      </c>
      <c r="P1388" s="6" t="str">
        <f>IF(F1388="Repeatability","---", O1388*100/H1388)</f>
        <v>---</v>
      </c>
      <c r="Q1388" s="31" t="str">
        <f>IF(F1388="Repeatability", "n/a",IF(E1388="MG_P_KG",6,IF(E1388="G_P_100G",2,"n/a")))</f>
        <v>n/a</v>
      </c>
      <c r="R1388" s="34" t="str">
        <f>IF(Q1388="n/a","-",2*(H1388*2^(1-0.5*LOG(H1388/(10^Q1388))))/100)</f>
        <v>-</v>
      </c>
      <c r="S1388" s="3">
        <f>IF(F1388="Intermed. Precision","---",IF(LOG(J1388/2)&lt;0,10^(TRUNC(LOG(J1388/2))-1), 10^(TRUNC(LOG(J1388/2)))))</f>
        <v>0.1</v>
      </c>
      <c r="T1388" s="4">
        <f>2*SQRT(2)*J1388</f>
        <v>0.96022594547805684</v>
      </c>
      <c r="U1388" s="22">
        <f>IF(F1388="Repeatability",10*J1388,"---")</f>
        <v>3.3949113875939902</v>
      </c>
      <c r="V1388" s="22" t="str">
        <f>IF(AND(U1388&gt;H1388,U1388&lt;&gt;"---"),"x","")</f>
        <v/>
      </c>
      <c r="W1388" s="52">
        <v>42101</v>
      </c>
    </row>
    <row r="1389" spans="1:23" ht="25.5" hidden="1" customHeight="1">
      <c r="A1389" s="65" t="s">
        <v>103</v>
      </c>
      <c r="B1389" s="8" t="s">
        <v>114</v>
      </c>
      <c r="C1389" s="61"/>
      <c r="D1389" s="10" t="s">
        <v>115</v>
      </c>
      <c r="E1389" s="3" t="s">
        <v>30</v>
      </c>
      <c r="F1389" s="42" t="s">
        <v>24</v>
      </c>
      <c r="G1389" s="22" t="s">
        <v>25</v>
      </c>
      <c r="H1389" s="37">
        <v>6.5271192307692303</v>
      </c>
      <c r="I1389" s="3">
        <v>13</v>
      </c>
      <c r="J1389" s="27">
        <v>0.12880882335103</v>
      </c>
      <c r="K1389" s="27" t="str">
        <f>IF(OR(LEFT(G1389,3)="SRM", LEFT(G1389,3)="IRM", LEFT(G1389,3)="CRM"),"", IF((J1389*100/H1389)&gt;5,"x",""))</f>
        <v/>
      </c>
      <c r="L1389" s="26">
        <f>2*J1389</f>
        <v>0.25761764670206</v>
      </c>
      <c r="M1389" s="20"/>
      <c r="N1389" s="20"/>
      <c r="O1389" s="58" t="str">
        <f>IF(F1389="Repeatability","---", SQRT(L1389^2+(N1389*H1389*0.01)^2)+ABS(M1389)*0.01*H1389)</f>
        <v>---</v>
      </c>
      <c r="P1389" s="6" t="str">
        <f>IF(F1389="Repeatability","---", O1389*100/H1389)</f>
        <v>---</v>
      </c>
      <c r="Q1389" s="31" t="str">
        <f>IF(F1389="Repeatability", "n/a",IF(E1389="MG_P_KG",6,IF(E1389="G_P_100G",2,"n/a")))</f>
        <v>n/a</v>
      </c>
      <c r="R1389" s="34" t="str">
        <f>IF(Q1389="n/a","-",2*(H1389*2^(1-0.5*LOG(H1389/(10^Q1389))))/100)</f>
        <v>-</v>
      </c>
      <c r="S1389" s="3">
        <f>IF(F1389="Intermed. Precision","---",IF(LOG(J1389/2)&lt;0,10^(TRUNC(LOG(J1389/2))-1), 10^(TRUNC(LOG(J1389/2)))))</f>
        <v>0.01</v>
      </c>
      <c r="T1389" s="4">
        <f>2*SQRT(2)*J1389</f>
        <v>0.36432636987269373</v>
      </c>
      <c r="U1389" s="22">
        <f>IF(F1389="Repeatability",10*J1389,"---")</f>
        <v>1.2880882335103001</v>
      </c>
      <c r="V1389" s="22" t="str">
        <f>IF(AND(U1389&gt;H1389,U1389&lt;&gt;"---"),"x","")</f>
        <v/>
      </c>
      <c r="W1389" s="52">
        <v>42101</v>
      </c>
    </row>
    <row r="1390" spans="1:23" ht="25.5" customHeight="1">
      <c r="A1390" s="65" t="s">
        <v>55</v>
      </c>
      <c r="B1390" s="8" t="s">
        <v>114</v>
      </c>
      <c r="C1390" s="61"/>
      <c r="D1390" s="10" t="s">
        <v>115</v>
      </c>
      <c r="E1390" s="3" t="s">
        <v>30</v>
      </c>
      <c r="F1390" s="42" t="s">
        <v>23</v>
      </c>
      <c r="G1390" s="22" t="s">
        <v>4</v>
      </c>
      <c r="H1390" s="37">
        <v>8.8334246153846205</v>
      </c>
      <c r="I1390" s="3">
        <v>13</v>
      </c>
      <c r="J1390" s="27">
        <v>0.38623032094752802</v>
      </c>
      <c r="K1390" s="27" t="str">
        <f>IF(OR(LEFT(G1390,3)="SRM", LEFT(G1390,3)="IRM", LEFT(G1390,3)="CRM"),"", IF((J1390*100/H1390)&gt;5,"x",""))</f>
        <v/>
      </c>
      <c r="L1390" s="26">
        <f>2*J1390</f>
        <v>0.77246064189505603</v>
      </c>
      <c r="M1390" s="20"/>
      <c r="N1390" s="20"/>
      <c r="O1390" s="58">
        <f>IF(F1390="Repeatability","---", SQRT(L1390^2+(N1390*H1390*0.01)^2)+ABS(M1390)*0.01*H1390)</f>
        <v>0.77246064189505603</v>
      </c>
      <c r="P1390" s="6">
        <f>IF(F1390="Repeatability","---", O1390*100/H1390)</f>
        <v>8.7447470887984924</v>
      </c>
      <c r="Q1390" s="31">
        <f>IF(F1390="Repeatability", "n/a",IF(E1390="MG_P_KG",6,IF(E1390="G_P_100G",2,"n/a")))</f>
        <v>6</v>
      </c>
      <c r="R1390" s="34">
        <f>IF(Q1390="n/a","-",2*(H1390*2^(1-0.5*LOG(H1390/(10^Q1390))))/100)</f>
        <v>2.0364439670279513</v>
      </c>
      <c r="S1390" s="3">
        <f>IF(F1390="Intermed. Precision","---",IF(LOG(J1390/2)&lt;0,10^(TRUNC(LOG(J1390/2))-1), 10^(TRUNC(LOG(J1390/2)))))</f>
        <v>0.1</v>
      </c>
      <c r="T1390" s="4">
        <f>2*SQRT(2)*J1390</f>
        <v>1.092424316167415</v>
      </c>
      <c r="U1390" s="22" t="str">
        <f>IF(F1390="Repeatability",10*J1390,"---")</f>
        <v>---</v>
      </c>
      <c r="V1390" s="22" t="str">
        <f>IF(AND(U1390&gt;H1390,U1390&lt;&gt;"---"),"x","")</f>
        <v/>
      </c>
      <c r="W1390" s="52">
        <v>42101</v>
      </c>
    </row>
    <row r="1391" spans="1:23" ht="25.5" hidden="1" customHeight="1">
      <c r="A1391" s="65" t="s">
        <v>101</v>
      </c>
      <c r="B1391" s="8" t="s">
        <v>114</v>
      </c>
      <c r="C1391" s="61"/>
      <c r="D1391" s="10" t="s">
        <v>115</v>
      </c>
      <c r="E1391" s="3" t="s">
        <v>30</v>
      </c>
      <c r="F1391" s="42" t="s">
        <v>24</v>
      </c>
      <c r="G1391" s="22" t="s">
        <v>25</v>
      </c>
      <c r="H1391" s="37">
        <v>35.988410000000002</v>
      </c>
      <c r="I1391" s="3">
        <v>13</v>
      </c>
      <c r="J1391" s="27">
        <v>0.33949113875939901</v>
      </c>
      <c r="K1391" s="27" t="str">
        <f>IF(OR(LEFT(G1391,3)="SRM", LEFT(G1391,3)="IRM", LEFT(G1391,3)="CRM"),"", IF((J1391*100/H1391)&gt;5,"x",""))</f>
        <v/>
      </c>
      <c r="L1391" s="26">
        <f>2*J1391</f>
        <v>0.67898227751879803</v>
      </c>
      <c r="M1391" s="20"/>
      <c r="N1391" s="20"/>
      <c r="O1391" s="58" t="str">
        <f>IF(F1391="Repeatability","---", SQRT(L1391^2+(N1391*H1391*0.01)^2)+ABS(M1391)*0.01*H1391)</f>
        <v>---</v>
      </c>
      <c r="P1391" s="6" t="str">
        <f>IF(F1391="Repeatability","---", O1391*100/H1391)</f>
        <v>---</v>
      </c>
      <c r="Q1391" s="31" t="str">
        <f>IF(F1391="Repeatability", "n/a",IF(E1391="MG_P_KG",6,IF(E1391="G_P_100G",2,"n/a")))</f>
        <v>n/a</v>
      </c>
      <c r="R1391" s="34" t="str">
        <f>IF(Q1391="n/a","-",2*(H1391*2^(1-0.5*LOG(H1391/(10^Q1391))))/100)</f>
        <v>-</v>
      </c>
      <c r="S1391" s="3">
        <f>IF(F1391="Intermed. Precision","---",IF(LOG(J1391/2)&lt;0,10^(TRUNC(LOG(J1391/2))-1), 10^(TRUNC(LOG(J1391/2)))))</f>
        <v>0.1</v>
      </c>
      <c r="T1391" s="4">
        <f>2*SQRT(2)*J1391</f>
        <v>0.96022594547805684</v>
      </c>
      <c r="U1391" s="22">
        <f>IF(F1391="Repeatability",10*J1391,"---")</f>
        <v>3.3949113875939902</v>
      </c>
      <c r="V1391" s="22" t="str">
        <f>IF(AND(U1391&gt;H1391,U1391&lt;&gt;"---"),"x","")</f>
        <v/>
      </c>
      <c r="W1391" s="52">
        <v>42101</v>
      </c>
    </row>
    <row r="1392" spans="1:23" ht="25.5" customHeight="1">
      <c r="A1392" s="65" t="s">
        <v>122</v>
      </c>
      <c r="B1392" s="8" t="s">
        <v>114</v>
      </c>
      <c r="C1392" s="61"/>
      <c r="D1392" s="10" t="s">
        <v>115</v>
      </c>
      <c r="E1392" s="3" t="s">
        <v>30</v>
      </c>
      <c r="F1392" s="42" t="s">
        <v>23</v>
      </c>
      <c r="G1392" s="22" t="s">
        <v>4</v>
      </c>
      <c r="H1392" s="37">
        <v>2.6236278333333298</v>
      </c>
      <c r="I1392" s="3">
        <v>12</v>
      </c>
      <c r="J1392" s="27">
        <v>8.5921108797547496E-2</v>
      </c>
      <c r="K1392" s="27" t="str">
        <f>IF(OR(LEFT(G1392,3)="SRM", LEFT(G1392,3)="IRM", LEFT(G1392,3)="CRM"),"", IF((J1392*100/H1392)&gt;5,"x",""))</f>
        <v/>
      </c>
      <c r="L1392" s="26">
        <f>2*J1392</f>
        <v>0.17184221759509499</v>
      </c>
      <c r="M1392" s="20">
        <v>2.15</v>
      </c>
      <c r="N1392" s="20">
        <v>3.73</v>
      </c>
      <c r="O1392" s="58">
        <f>IF(F1392="Repeatability","---", SQRT(L1392^2+(N1392*H1392*0.01)^2)+ABS(M1392)*0.01*H1392)</f>
        <v>0.25416184880795367</v>
      </c>
      <c r="P1392" s="6">
        <f>IF(F1392="Repeatability","---", O1392*100/H1392)</f>
        <v>9.6874200516862174</v>
      </c>
      <c r="Q1392" s="31">
        <f>IF(F1392="Repeatability", "n/a",IF(E1392="MG_P_KG",6,IF(E1392="G_P_100G",2,"n/a")))</f>
        <v>6</v>
      </c>
      <c r="R1392" s="34">
        <f>IF(Q1392="n/a","-",2*(H1392*2^(1-0.5*LOG(H1392/(10^Q1392))))/100)</f>
        <v>0.72610786293985796</v>
      </c>
      <c r="S1392" s="3">
        <f>IF(F1392="Intermed. Precision","---",IF(LOG(J1392/2)&lt;0,10^(TRUNC(LOG(J1392/2))-1), 10^(TRUNC(LOG(J1392/2)))))</f>
        <v>0.01</v>
      </c>
      <c r="T1392" s="4">
        <f>2*SQRT(2)*J1392</f>
        <v>0.24302159471125187</v>
      </c>
      <c r="U1392" s="22" t="str">
        <f>IF(F1392="Repeatability",10*J1392,"---")</f>
        <v>---</v>
      </c>
      <c r="V1392" s="22" t="str">
        <f>IF(AND(U1392&gt;H1392,U1392&lt;&gt;"---"),"x","")</f>
        <v/>
      </c>
      <c r="W1392" s="52">
        <v>42101</v>
      </c>
    </row>
    <row r="1393" spans="1:23" ht="25.5" customHeight="1">
      <c r="A1393" s="65" t="s">
        <v>31</v>
      </c>
      <c r="B1393" s="8" t="s">
        <v>114</v>
      </c>
      <c r="C1393" s="61"/>
      <c r="D1393" s="10" t="s">
        <v>115</v>
      </c>
      <c r="E1393" s="3" t="s">
        <v>30</v>
      </c>
      <c r="F1393" s="42" t="s">
        <v>23</v>
      </c>
      <c r="G1393" s="22" t="s">
        <v>4</v>
      </c>
      <c r="H1393" s="37">
        <v>1.4511205</v>
      </c>
      <c r="I1393" s="3">
        <v>12</v>
      </c>
      <c r="J1393" s="27">
        <v>6.9798340780183807E-2</v>
      </c>
      <c r="K1393" s="27" t="str">
        <f>IF(OR(LEFT(G1393,3)="SRM", LEFT(G1393,3)="IRM", LEFT(G1393,3)="CRM"),"", IF((J1393*100/H1393)&gt;5,"x",""))</f>
        <v/>
      </c>
      <c r="L1393" s="26">
        <f>2*J1393</f>
        <v>0.13959668156036761</v>
      </c>
      <c r="M1393" s="20"/>
      <c r="N1393" s="20"/>
      <c r="O1393" s="58">
        <f>IF(F1393="Repeatability","---", SQRT(L1393^2+(N1393*H1393*0.01)^2)+ABS(M1393)*0.01*H1393)</f>
        <v>0.13959668156036761</v>
      </c>
      <c r="P1393" s="6">
        <f>IF(F1393="Repeatability","---", O1393*100/H1393)</f>
        <v>9.6199234701988985</v>
      </c>
      <c r="Q1393" s="31">
        <f>IF(F1393="Repeatability", "n/a",IF(E1393="MG_P_KG",6,IF(E1393="G_P_100G",2,"n/a")))</f>
        <v>6</v>
      </c>
      <c r="R1393" s="34">
        <f>IF(Q1393="n/a","-",2*(H1393*2^(1-0.5*LOG(H1393/(10^Q1393))))/100)</f>
        <v>0.43905068311010531</v>
      </c>
      <c r="S1393" s="3">
        <f>IF(F1393="Intermed. Precision","---",IF(LOG(J1393/2)&lt;0,10^(TRUNC(LOG(J1393/2))-1), 10^(TRUNC(LOG(J1393/2)))))</f>
        <v>0.01</v>
      </c>
      <c r="T1393" s="4">
        <f>2*SQRT(2)*J1393</f>
        <v>0.19741952032495005</v>
      </c>
      <c r="U1393" s="22" t="str">
        <f>IF(F1393="Repeatability",10*J1393,"---")</f>
        <v>---</v>
      </c>
      <c r="V1393" s="22" t="str">
        <f>IF(AND(U1393&gt;H1393,U1393&lt;&gt;"---"),"x","")</f>
        <v/>
      </c>
      <c r="W1393" s="52">
        <v>42101</v>
      </c>
    </row>
    <row r="1394" spans="1:23" ht="25.5" customHeight="1">
      <c r="A1394" s="65" t="s">
        <v>122</v>
      </c>
      <c r="B1394" s="8" t="s">
        <v>114</v>
      </c>
      <c r="C1394" s="61"/>
      <c r="D1394" s="10" t="s">
        <v>115</v>
      </c>
      <c r="E1394" s="3" t="s">
        <v>30</v>
      </c>
      <c r="F1394" s="42" t="s">
        <v>23</v>
      </c>
      <c r="G1394" s="22" t="s">
        <v>4</v>
      </c>
      <c r="H1394" s="37">
        <v>2.6236278333333298</v>
      </c>
      <c r="I1394" s="3">
        <v>12</v>
      </c>
      <c r="J1394" s="27">
        <v>8.5921108797547496E-2</v>
      </c>
      <c r="K1394" s="27" t="str">
        <f>IF(OR(LEFT(G1394,3)="SRM", LEFT(G1394,3)="IRM", LEFT(G1394,3)="CRM"),"", IF((J1394*100/H1394)&gt;5,"x",""))</f>
        <v/>
      </c>
      <c r="L1394" s="26">
        <f>2*J1394</f>
        <v>0.17184221759509499</v>
      </c>
      <c r="M1394" s="20"/>
      <c r="N1394" s="20"/>
      <c r="O1394" s="58">
        <f>IF(F1394="Repeatability","---", SQRT(L1394^2+(N1394*H1394*0.01)^2)+ABS(M1394)*0.01*H1394)</f>
        <v>0.17184221759509499</v>
      </c>
      <c r="P1394" s="6">
        <f>IF(F1394="Repeatability","---", O1394*100/H1394)</f>
        <v>6.5497939689398992</v>
      </c>
      <c r="Q1394" s="31">
        <f>IF(F1394="Repeatability", "n/a",IF(E1394="MG_P_KG",6,IF(E1394="G_P_100G",2,"n/a")))</f>
        <v>6</v>
      </c>
      <c r="R1394" s="34">
        <f>IF(Q1394="n/a","-",2*(H1394*2^(1-0.5*LOG(H1394/(10^Q1394))))/100)</f>
        <v>0.72610786293985796</v>
      </c>
      <c r="S1394" s="3">
        <f>IF(F1394="Intermed. Precision","---",IF(LOG(J1394/2)&lt;0,10^(TRUNC(LOG(J1394/2))-1), 10^(TRUNC(LOG(J1394/2)))))</f>
        <v>0.01</v>
      </c>
      <c r="T1394" s="4">
        <f>2*SQRT(2)*J1394</f>
        <v>0.24302159471125187</v>
      </c>
      <c r="U1394" s="22" t="str">
        <f>IF(F1394="Repeatability",10*J1394,"---")</f>
        <v>---</v>
      </c>
      <c r="V1394" s="22" t="str">
        <f>IF(AND(U1394&gt;H1394,U1394&lt;&gt;"---"),"x","")</f>
        <v/>
      </c>
      <c r="W1394" s="52">
        <v>42101</v>
      </c>
    </row>
    <row r="1395" spans="1:23" ht="25.5" hidden="1" customHeight="1">
      <c r="A1395" s="65" t="s">
        <v>99</v>
      </c>
      <c r="B1395" s="8" t="s">
        <v>114</v>
      </c>
      <c r="C1395" s="61"/>
      <c r="D1395" s="10" t="s">
        <v>115</v>
      </c>
      <c r="E1395" s="3" t="s">
        <v>30</v>
      </c>
      <c r="F1395" s="42" t="s">
        <v>24</v>
      </c>
      <c r="G1395" s="22" t="s">
        <v>25</v>
      </c>
      <c r="H1395" s="37">
        <v>17.802469090909099</v>
      </c>
      <c r="I1395" s="3">
        <v>11</v>
      </c>
      <c r="J1395" s="27">
        <v>0.50509086065596398</v>
      </c>
      <c r="K1395" s="27" t="str">
        <f>IF(OR(LEFT(G1395,3)="SRM", LEFT(G1395,3)="IRM", LEFT(G1395,3)="CRM"),"", IF((J1395*100/H1395)&gt;5,"x",""))</f>
        <v/>
      </c>
      <c r="L1395" s="26">
        <f>2*J1395</f>
        <v>1.010181721311928</v>
      </c>
      <c r="M1395" s="20"/>
      <c r="N1395" s="20"/>
      <c r="O1395" s="58" t="str">
        <f>IF(F1395="Repeatability","---", SQRT(L1395^2+(N1395*H1395*0.01)^2)+ABS(M1395)*0.01*H1395)</f>
        <v>---</v>
      </c>
      <c r="P1395" s="6" t="str">
        <f>IF(F1395="Repeatability","---", O1395*100/H1395)</f>
        <v>---</v>
      </c>
      <c r="Q1395" s="31" t="str">
        <f>IF(F1395="Repeatability", "n/a",IF(E1395="MG_P_KG",6,IF(E1395="G_P_100G",2,"n/a")))</f>
        <v>n/a</v>
      </c>
      <c r="R1395" s="34" t="str">
        <f>IF(Q1395="n/a","-",2*(H1395*2^(1-0.5*LOG(H1395/(10^Q1395))))/100)</f>
        <v>-</v>
      </c>
      <c r="S1395" s="3">
        <f>IF(F1395="Intermed. Precision","---",IF(LOG(J1395/2)&lt;0,10^(TRUNC(LOG(J1395/2))-1), 10^(TRUNC(LOG(J1395/2)))))</f>
        <v>0.1</v>
      </c>
      <c r="T1395" s="4">
        <f>2*SQRT(2)*J1395</f>
        <v>1.4286126907407268</v>
      </c>
      <c r="U1395" s="22">
        <f>IF(F1395="Repeatability",10*J1395,"---")</f>
        <v>5.0509086065596396</v>
      </c>
      <c r="V1395" s="22" t="str">
        <f>IF(AND(U1395&gt;H1395,U1395&lt;&gt;"---"),"x","")</f>
        <v/>
      </c>
      <c r="W1395" s="52">
        <v>42101</v>
      </c>
    </row>
    <row r="1396" spans="1:23" ht="25.5" customHeight="1">
      <c r="A1396" s="65" t="s">
        <v>100</v>
      </c>
      <c r="B1396" s="8" t="s">
        <v>114</v>
      </c>
      <c r="C1396" s="61"/>
      <c r="D1396" s="10" t="s">
        <v>115</v>
      </c>
      <c r="E1396" s="3" t="s">
        <v>30</v>
      </c>
      <c r="F1396" s="42" t="s">
        <v>23</v>
      </c>
      <c r="G1396" s="22" t="s">
        <v>4</v>
      </c>
      <c r="H1396" s="37">
        <v>20.763012727272699</v>
      </c>
      <c r="I1396" s="3">
        <v>11</v>
      </c>
      <c r="J1396" s="27">
        <v>1.09159928363263</v>
      </c>
      <c r="K1396" s="27" t="str">
        <f>IF(OR(LEFT(G1396,3)="SRM", LEFT(G1396,3)="IRM", LEFT(G1396,3)="CRM"),"", IF((J1396*100/H1396)&gt;5,"x",""))</f>
        <v>x</v>
      </c>
      <c r="L1396" s="26">
        <f>2*J1396</f>
        <v>2.1831985672652601</v>
      </c>
      <c r="M1396" s="20"/>
      <c r="N1396" s="20"/>
      <c r="O1396" s="58">
        <f>IF(F1396="Repeatability","---", SQRT(L1396^2+(N1396*H1396*0.01)^2)+ABS(M1396)*0.01*H1396)</f>
        <v>2.1831985672652601</v>
      </c>
      <c r="P1396" s="6">
        <f>IF(F1396="Repeatability","---", O1396*100/H1396)</f>
        <v>10.514844815355616</v>
      </c>
      <c r="Q1396" s="31">
        <f>IF(F1396="Repeatability", "n/a",IF(E1396="MG_P_KG",6,IF(E1396="G_P_100G",2,"n/a")))</f>
        <v>6</v>
      </c>
      <c r="R1396" s="34">
        <f>IF(Q1396="n/a","-",2*(H1396*2^(1-0.5*LOG(H1396/(10^Q1396))))/100)</f>
        <v>4.2088979056174578</v>
      </c>
      <c r="S1396" s="3">
        <f>IF(F1396="Intermed. Precision","---",IF(LOG(J1396/2)&lt;0,10^(TRUNC(LOG(J1396/2))-1), 10^(TRUNC(LOG(J1396/2)))))</f>
        <v>0.1</v>
      </c>
      <c r="T1396" s="4">
        <f>2*SQRT(2)*J1396</f>
        <v>3.0875090231800408</v>
      </c>
      <c r="U1396" s="22" t="str">
        <f>IF(F1396="Repeatability",10*J1396,"---")</f>
        <v>---</v>
      </c>
      <c r="V1396" s="22" t="str">
        <f>IF(AND(U1396&gt;H1396,U1396&lt;&gt;"---"),"x","")</f>
        <v/>
      </c>
      <c r="W1396" s="52">
        <v>42101</v>
      </c>
    </row>
    <row r="1397" spans="1:23" ht="25.5" customHeight="1">
      <c r="A1397" s="65" t="s">
        <v>101</v>
      </c>
      <c r="B1397" s="8" t="s">
        <v>114</v>
      </c>
      <c r="C1397" s="61"/>
      <c r="D1397" s="10" t="s">
        <v>115</v>
      </c>
      <c r="E1397" s="3" t="s">
        <v>30</v>
      </c>
      <c r="F1397" s="42" t="s">
        <v>23</v>
      </c>
      <c r="G1397" s="22" t="s">
        <v>4</v>
      </c>
      <c r="H1397" s="37">
        <v>12.5807509090909</v>
      </c>
      <c r="I1397" s="3">
        <v>11</v>
      </c>
      <c r="J1397" s="27">
        <v>0.31116976096073901</v>
      </c>
      <c r="K1397" s="27" t="str">
        <f>IF(OR(LEFT(G1397,3)="SRM", LEFT(G1397,3)="IRM", LEFT(G1397,3)="CRM"),"", IF((J1397*100/H1397)&gt;5,"x",""))</f>
        <v/>
      </c>
      <c r="L1397" s="26">
        <f>2*J1397</f>
        <v>0.62233952192147801</v>
      </c>
      <c r="M1397" s="20"/>
      <c r="N1397" s="20"/>
      <c r="O1397" s="58">
        <f>IF(F1397="Repeatability","---", SQRT(L1397^2+(N1397*H1397*0.01)^2)+ABS(M1397)*0.01*H1397)</f>
        <v>0.62233952192147801</v>
      </c>
      <c r="P1397" s="6">
        <f>IF(F1397="Repeatability","---", O1397*100/H1397)</f>
        <v>4.946759747637743</v>
      </c>
      <c r="Q1397" s="31">
        <f>IF(F1397="Repeatability", "n/a",IF(E1397="MG_P_KG",6,IF(E1397="G_P_100G",2,"n/a")))</f>
        <v>6</v>
      </c>
      <c r="R1397" s="34">
        <f>IF(Q1397="n/a","-",2*(H1397*2^(1-0.5*LOG(H1397/(10^Q1397))))/100)</f>
        <v>2.7500096065964477</v>
      </c>
      <c r="S1397" s="3">
        <f>IF(F1397="Intermed. Precision","---",IF(LOG(J1397/2)&lt;0,10^(TRUNC(LOG(J1397/2))-1), 10^(TRUNC(LOG(J1397/2)))))</f>
        <v>0.1</v>
      </c>
      <c r="T1397" s="4">
        <f>2*SQRT(2)*J1397</f>
        <v>0.88012099230214236</v>
      </c>
      <c r="U1397" s="22" t="str">
        <f>IF(F1397="Repeatability",10*J1397,"---")</f>
        <v>---</v>
      </c>
      <c r="V1397" s="22" t="str">
        <f>IF(AND(U1397&gt;H1397,U1397&lt;&gt;"---"),"x","")</f>
        <v/>
      </c>
      <c r="W1397" s="52">
        <v>42101</v>
      </c>
    </row>
    <row r="1398" spans="1:23" ht="25.5" hidden="1" customHeight="1">
      <c r="A1398" s="65" t="s">
        <v>79</v>
      </c>
      <c r="B1398" s="8" t="s">
        <v>114</v>
      </c>
      <c r="C1398" s="61"/>
      <c r="D1398" s="10" t="s">
        <v>115</v>
      </c>
      <c r="E1398" s="3" t="s">
        <v>30</v>
      </c>
      <c r="F1398" s="42" t="s">
        <v>24</v>
      </c>
      <c r="G1398" s="22" t="s">
        <v>25</v>
      </c>
      <c r="H1398" s="37">
        <v>367.48126363636402</v>
      </c>
      <c r="I1398" s="3">
        <v>11</v>
      </c>
      <c r="J1398" s="27">
        <v>1.3234976642490599</v>
      </c>
      <c r="K1398" s="27" t="str">
        <f>IF(OR(LEFT(G1398,3)="SRM", LEFT(G1398,3)="IRM", LEFT(G1398,3)="CRM"),"", IF((J1398*100/H1398)&gt;5,"x",""))</f>
        <v/>
      </c>
      <c r="L1398" s="26">
        <f>2*J1398</f>
        <v>2.6469953284981198</v>
      </c>
      <c r="M1398" s="20"/>
      <c r="N1398" s="20"/>
      <c r="O1398" s="58" t="str">
        <f>IF(F1398="Repeatability","---", SQRT(L1398^2+(N1398*H1398*0.01)^2)+ABS(M1398)*0.01*H1398)</f>
        <v>---</v>
      </c>
      <c r="P1398" s="6" t="str">
        <f>IF(F1398="Repeatability","---", O1398*100/H1398)</f>
        <v>---</v>
      </c>
      <c r="Q1398" s="31" t="str">
        <f>IF(F1398="Repeatability", "n/a",IF(E1398="MG_P_KG",6,IF(E1398="G_P_100G",2,"n/a")))</f>
        <v>n/a</v>
      </c>
      <c r="R1398" s="34" t="str">
        <f>IF(Q1398="n/a","-",2*(H1398*2^(1-0.5*LOG(H1398/(10^Q1398))))/100)</f>
        <v>-</v>
      </c>
      <c r="S1398" s="3">
        <f>IF(F1398="Intermed. Precision","---",IF(LOG(J1398/2)&lt;0,10^(TRUNC(LOG(J1398/2))-1), 10^(TRUNC(LOG(J1398/2)))))</f>
        <v>0.1</v>
      </c>
      <c r="T1398" s="4">
        <f>2*SQRT(2)*J1398</f>
        <v>3.7434166931002673</v>
      </c>
      <c r="U1398" s="22">
        <f>IF(F1398="Repeatability",10*J1398,"---")</f>
        <v>13.234976642490599</v>
      </c>
      <c r="V1398" s="22" t="str">
        <f>IF(AND(U1398&gt;H1398,U1398&lt;&gt;"---"),"x","")</f>
        <v/>
      </c>
      <c r="W1398" s="52">
        <v>42101</v>
      </c>
    </row>
    <row r="1399" spans="1:23" ht="25.5" customHeight="1">
      <c r="A1399" s="65" t="s">
        <v>68</v>
      </c>
      <c r="B1399" s="8" t="s">
        <v>114</v>
      </c>
      <c r="C1399" s="61"/>
      <c r="D1399" s="10" t="s">
        <v>115</v>
      </c>
      <c r="E1399" s="3" t="s">
        <v>30</v>
      </c>
      <c r="F1399" s="42" t="s">
        <v>23</v>
      </c>
      <c r="G1399" s="22" t="s">
        <v>4</v>
      </c>
      <c r="H1399" s="37">
        <v>63.778627272727299</v>
      </c>
      <c r="I1399" s="3">
        <v>11</v>
      </c>
      <c r="J1399" s="27">
        <v>1.5435758172620999</v>
      </c>
      <c r="K1399" s="27" t="str">
        <f>IF(OR(LEFT(G1399,3)="SRM", LEFT(G1399,3)="IRM", LEFT(G1399,3)="CRM"),"", IF((J1399*100/H1399)&gt;5,"x",""))</f>
        <v/>
      </c>
      <c r="L1399" s="26">
        <f>2*J1399</f>
        <v>3.0871516345241998</v>
      </c>
      <c r="M1399" s="20">
        <v>2.15</v>
      </c>
      <c r="N1399" s="20">
        <v>3.73</v>
      </c>
      <c r="O1399" s="58">
        <f>IF(F1399="Repeatability","---", SQRT(L1399^2+(N1399*H1399*0.01)^2)+ABS(M1399)*0.01*H1399)</f>
        <v>5.268659381894528</v>
      </c>
      <c r="P1399" s="6">
        <f>IF(F1399="Repeatability","---", O1399*100/H1399)</f>
        <v>8.2608541563068201</v>
      </c>
      <c r="Q1399" s="31">
        <f>IF(F1399="Repeatability", "n/a",IF(E1399="MG_P_KG",6,IF(E1399="G_P_100G",2,"n/a")))</f>
        <v>6</v>
      </c>
      <c r="R1399" s="34">
        <f>IF(Q1399="n/a","-",2*(H1399*2^(1-0.5*LOG(H1399/(10^Q1399))))/100)</f>
        <v>10.919291674122942</v>
      </c>
      <c r="S1399" s="3">
        <f>IF(F1399="Intermed. Precision","---",IF(LOG(J1399/2)&lt;0,10^(TRUNC(LOG(J1399/2))-1), 10^(TRUNC(LOG(J1399/2)))))</f>
        <v>0.1</v>
      </c>
      <c r="T1399" s="4">
        <f>2*SQRT(2)*J1399</f>
        <v>4.3658917106463919</v>
      </c>
      <c r="U1399" s="22" t="str">
        <f>IF(F1399="Repeatability",10*J1399,"---")</f>
        <v>---</v>
      </c>
      <c r="V1399" s="22" t="str">
        <f>IF(AND(U1399&gt;H1399,U1399&lt;&gt;"---"),"x","")</f>
        <v/>
      </c>
      <c r="W1399" s="52">
        <v>42101</v>
      </c>
    </row>
    <row r="1400" spans="1:23" ht="25.5" customHeight="1">
      <c r="A1400" s="65" t="s">
        <v>121</v>
      </c>
      <c r="B1400" s="8" t="s">
        <v>114</v>
      </c>
      <c r="C1400" s="61"/>
      <c r="D1400" s="10" t="s">
        <v>115</v>
      </c>
      <c r="E1400" s="3" t="s">
        <v>30</v>
      </c>
      <c r="F1400" s="42" t="s">
        <v>23</v>
      </c>
      <c r="G1400" s="22" t="s">
        <v>4</v>
      </c>
      <c r="H1400" s="37">
        <v>223.220545454545</v>
      </c>
      <c r="I1400" s="3">
        <v>11</v>
      </c>
      <c r="J1400" s="27">
        <v>12.318530664298899</v>
      </c>
      <c r="K1400" s="27" t="str">
        <f>IF(OR(LEFT(G1400,3)="SRM", LEFT(G1400,3)="IRM", LEFT(G1400,3)="CRM"),"", IF((J1400*100/H1400)&gt;5,"x",""))</f>
        <v>x</v>
      </c>
      <c r="L1400" s="26">
        <f>2*J1400</f>
        <v>24.637061328597799</v>
      </c>
      <c r="M1400" s="20"/>
      <c r="N1400" s="20"/>
      <c r="O1400" s="58">
        <f>IF(F1400="Repeatability","---", SQRT(L1400^2+(N1400*H1400*0.01)^2)+ABS(M1400)*0.01*H1400)</f>
        <v>24.637061328597799</v>
      </c>
      <c r="P1400" s="6">
        <f>IF(F1400="Repeatability","---", O1400*100/H1400)</f>
        <v>11.037093954962451</v>
      </c>
      <c r="Q1400" s="31">
        <f>IF(F1400="Repeatability", "n/a",IF(E1400="MG_P_KG",6,IF(E1400="G_P_100G",2,"n/a")))</f>
        <v>6</v>
      </c>
      <c r="R1400" s="34">
        <f>IF(Q1400="n/a","-",2*(H1400*2^(1-0.5*LOG(H1400/(10^Q1400))))/100)</f>
        <v>31.649323071753187</v>
      </c>
      <c r="S1400" s="3">
        <f>IF(F1400="Intermed. Precision","---",IF(LOG(J1400/2)&lt;0,10^(TRUNC(LOG(J1400/2))-1), 10^(TRUNC(LOG(J1400/2)))))</f>
        <v>1</v>
      </c>
      <c r="T1400" s="4">
        <f>2*SQRT(2)*J1400</f>
        <v>34.842066267920714</v>
      </c>
      <c r="U1400" s="22" t="str">
        <f>IF(F1400="Repeatability",10*J1400,"---")</f>
        <v>---</v>
      </c>
      <c r="V1400" s="22" t="str">
        <f>IF(AND(U1400&gt;H1400,U1400&lt;&gt;"---"),"x","")</f>
        <v/>
      </c>
      <c r="W1400" s="52">
        <v>42101</v>
      </c>
    </row>
    <row r="1401" spans="1:23" ht="25.5" hidden="1" customHeight="1">
      <c r="A1401" s="65" t="s">
        <v>80</v>
      </c>
      <c r="B1401" s="8" t="s">
        <v>114</v>
      </c>
      <c r="C1401" s="61"/>
      <c r="D1401" s="10" t="s">
        <v>115</v>
      </c>
      <c r="E1401" s="3" t="s">
        <v>30</v>
      </c>
      <c r="F1401" s="19" t="s">
        <v>24</v>
      </c>
      <c r="G1401" s="22" t="s">
        <v>25</v>
      </c>
      <c r="H1401" s="37">
        <v>46.713954545454499</v>
      </c>
      <c r="I1401" s="3">
        <v>11</v>
      </c>
      <c r="J1401" s="27">
        <v>0.13172707839247799</v>
      </c>
      <c r="K1401" s="27" t="str">
        <f>IF(OR(LEFT(G1401,3)="SRM", LEFT(G1401,3)="IRM", LEFT(G1401,3)="CRM"),"", IF((J1401*100/H1401)&gt;5,"x",""))</f>
        <v/>
      </c>
      <c r="L1401" s="26">
        <f>2*J1401</f>
        <v>0.26345415678495598</v>
      </c>
      <c r="M1401" s="20"/>
      <c r="N1401" s="20"/>
      <c r="O1401" s="58" t="str">
        <f>IF(F1401="Repeatability","---", SQRT(L1401^2+(N1401*H1401*0.01)^2)+ABS(M1401)*0.01*H1401)</f>
        <v>---</v>
      </c>
      <c r="P1401" s="6" t="str">
        <f>IF(F1401="Repeatability","---", O1401*100/H1401)</f>
        <v>---</v>
      </c>
      <c r="Q1401" s="31" t="str">
        <f>IF(F1401="Repeatability", "n/a",IF(E1401="MG_P_KG",6,IF(E1401="G_P_100G",2,"n/a")))</f>
        <v>n/a</v>
      </c>
      <c r="R1401" s="34" t="str">
        <f>IF(Q1401="n/a","-",2*(H1401*2^(1-0.5*LOG(H1401/(10^Q1401))))/100)</f>
        <v>-</v>
      </c>
      <c r="S1401" s="3">
        <f>IF(F1401="Intermed. Precision","---",IF(LOG(J1401/2)&lt;0,10^(TRUNC(LOG(J1401/2))-1), 10^(TRUNC(LOG(J1401/2)))))</f>
        <v>0.01</v>
      </c>
      <c r="T1401" s="4">
        <f>2*SQRT(2)*J1401</f>
        <v>0.37258044158885256</v>
      </c>
      <c r="U1401" s="22">
        <f>IF(F1401="Repeatability",10*J1401,"---")</f>
        <v>1.3172707839247799</v>
      </c>
      <c r="V1401" s="22" t="str">
        <f>IF(AND(U1401&gt;H1401,U1401&lt;&gt;"---"),"x","")</f>
        <v/>
      </c>
      <c r="W1401" s="52">
        <v>42101</v>
      </c>
    </row>
    <row r="1402" spans="1:23" ht="25.5" hidden="1" customHeight="1">
      <c r="A1402" s="65" t="s">
        <v>86</v>
      </c>
      <c r="B1402" s="8" t="s">
        <v>114</v>
      </c>
      <c r="C1402" s="61"/>
      <c r="D1402" s="10" t="s">
        <v>115</v>
      </c>
      <c r="E1402" s="3" t="s">
        <v>30</v>
      </c>
      <c r="F1402" s="19" t="s">
        <v>24</v>
      </c>
      <c r="G1402" s="22" t="s">
        <v>25</v>
      </c>
      <c r="H1402" s="37">
        <v>10.197950909090901</v>
      </c>
      <c r="I1402" s="3">
        <v>11</v>
      </c>
      <c r="J1402" s="27">
        <v>9.1975440224798394E-2</v>
      </c>
      <c r="K1402" s="27" t="str">
        <f>IF(OR(LEFT(G1402,3)="SRM", LEFT(G1402,3)="IRM", LEFT(G1402,3)="CRM"),"", IF((J1402*100/H1402)&gt;5,"x",""))</f>
        <v/>
      </c>
      <c r="L1402" s="26">
        <f>2*J1402</f>
        <v>0.18395088044959679</v>
      </c>
      <c r="M1402" s="20"/>
      <c r="N1402" s="20"/>
      <c r="O1402" s="58" t="str">
        <f>IF(F1402="Repeatability","---", SQRT(L1402^2+(N1402*H1402*0.01)^2)+ABS(M1402)*0.01*H1402)</f>
        <v>---</v>
      </c>
      <c r="P1402" s="6" t="str">
        <f>IF(F1402="Repeatability","---", O1402*100/H1402)</f>
        <v>---</v>
      </c>
      <c r="Q1402" s="31" t="str">
        <f>IF(F1402="Repeatability", "n/a",IF(E1402="MG_P_KG",6,IF(E1402="G_P_100G",2,"n/a")))</f>
        <v>n/a</v>
      </c>
      <c r="R1402" s="34" t="str">
        <f>IF(Q1402="n/a","-",2*(H1402*2^(1-0.5*LOG(H1402/(10^Q1402))))/100)</f>
        <v>-</v>
      </c>
      <c r="S1402" s="3">
        <f>IF(F1402="Intermed. Precision","---",IF(LOG(J1402/2)&lt;0,10^(TRUNC(LOG(J1402/2))-1), 10^(TRUNC(LOG(J1402/2)))))</f>
        <v>0.01</v>
      </c>
      <c r="T1402" s="4">
        <f>2*SQRT(2)*J1402</f>
        <v>0.26014582994229163</v>
      </c>
      <c r="U1402" s="22">
        <f>IF(F1402="Repeatability",10*J1402,"---")</f>
        <v>0.91975440224798399</v>
      </c>
      <c r="V1402" s="22" t="str">
        <f>IF(AND(U1402&gt;H1402,U1402&lt;&gt;"---"),"x","")</f>
        <v/>
      </c>
      <c r="W1402" s="52">
        <v>42101</v>
      </c>
    </row>
    <row r="1403" spans="1:23" ht="25.5" customHeight="1">
      <c r="A1403" s="65" t="s">
        <v>101</v>
      </c>
      <c r="B1403" s="8" t="s">
        <v>114</v>
      </c>
      <c r="C1403" s="61"/>
      <c r="D1403" s="10" t="s">
        <v>115</v>
      </c>
      <c r="E1403" s="3" t="s">
        <v>30</v>
      </c>
      <c r="F1403" s="42" t="s">
        <v>23</v>
      </c>
      <c r="G1403" s="22" t="s">
        <v>4</v>
      </c>
      <c r="H1403" s="37">
        <v>12.5807509090909</v>
      </c>
      <c r="I1403" s="3">
        <v>11</v>
      </c>
      <c r="J1403" s="27">
        <v>0.31116976096073901</v>
      </c>
      <c r="K1403" s="27" t="str">
        <f>IF(OR(LEFT(G1403,3)="SRM", LEFT(G1403,3)="IRM", LEFT(G1403,3)="CRM"),"", IF((J1403*100/H1403)&gt;5,"x",""))</f>
        <v/>
      </c>
      <c r="L1403" s="26">
        <f>2*J1403</f>
        <v>0.62233952192147801</v>
      </c>
      <c r="M1403" s="20"/>
      <c r="N1403" s="20"/>
      <c r="O1403" s="58">
        <f>IF(F1403="Repeatability","---", SQRT(L1403^2+(N1403*H1403*0.01)^2)+ABS(M1403)*0.01*H1403)</f>
        <v>0.62233952192147801</v>
      </c>
      <c r="P1403" s="6">
        <f>IF(F1403="Repeatability","---", O1403*100/H1403)</f>
        <v>4.946759747637743</v>
      </c>
      <c r="Q1403" s="31">
        <f>IF(F1403="Repeatability", "n/a",IF(E1403="MG_P_KG",6,IF(E1403="G_P_100G",2,"n/a")))</f>
        <v>6</v>
      </c>
      <c r="R1403" s="34">
        <f>IF(Q1403="n/a","-",2*(H1403*2^(1-0.5*LOG(H1403/(10^Q1403))))/100)</f>
        <v>2.7500096065964477</v>
      </c>
      <c r="S1403" s="3">
        <f>IF(F1403="Intermed. Precision","---",IF(LOG(J1403/2)&lt;0,10^(TRUNC(LOG(J1403/2))-1), 10^(TRUNC(LOG(J1403/2)))))</f>
        <v>0.1</v>
      </c>
      <c r="T1403" s="4">
        <f>2*SQRT(2)*J1403</f>
        <v>0.88012099230214236</v>
      </c>
      <c r="U1403" s="22" t="str">
        <f>IF(F1403="Repeatability",10*J1403,"---")</f>
        <v>---</v>
      </c>
      <c r="V1403" s="22" t="str">
        <f>IF(AND(U1403&gt;H1403,U1403&lt;&gt;"---"),"x","")</f>
        <v/>
      </c>
      <c r="W1403" s="52">
        <v>42101</v>
      </c>
    </row>
    <row r="1404" spans="1:23" ht="25.5" hidden="1" customHeight="1">
      <c r="A1404" s="65" t="s">
        <v>79</v>
      </c>
      <c r="B1404" s="8" t="s">
        <v>114</v>
      </c>
      <c r="C1404" s="61"/>
      <c r="D1404" s="10" t="s">
        <v>115</v>
      </c>
      <c r="E1404" s="3" t="s">
        <v>30</v>
      </c>
      <c r="F1404" s="42" t="s">
        <v>24</v>
      </c>
      <c r="G1404" s="22" t="s">
        <v>25</v>
      </c>
      <c r="H1404" s="37">
        <v>367.48126363636402</v>
      </c>
      <c r="I1404" s="3">
        <v>11</v>
      </c>
      <c r="J1404" s="27">
        <v>1.3234976642490599</v>
      </c>
      <c r="K1404" s="27" t="str">
        <f>IF(OR(LEFT(G1404,3)="SRM", LEFT(G1404,3)="IRM", LEFT(G1404,3)="CRM"),"", IF((J1404*100/H1404)&gt;5,"x",""))</f>
        <v/>
      </c>
      <c r="L1404" s="26">
        <f>2*J1404</f>
        <v>2.6469953284981198</v>
      </c>
      <c r="M1404" s="20"/>
      <c r="N1404" s="20"/>
      <c r="O1404" s="58" t="str">
        <f>IF(F1404="Repeatability","---", SQRT(L1404^2+(N1404*H1404*0.01)^2)+ABS(M1404)*0.01*H1404)</f>
        <v>---</v>
      </c>
      <c r="P1404" s="6" t="str">
        <f>IF(F1404="Repeatability","---", O1404*100/H1404)</f>
        <v>---</v>
      </c>
      <c r="Q1404" s="31" t="str">
        <f>IF(F1404="Repeatability", "n/a",IF(E1404="MG_P_KG",6,IF(E1404="G_P_100G",2,"n/a")))</f>
        <v>n/a</v>
      </c>
      <c r="R1404" s="34" t="str">
        <f>IF(Q1404="n/a","-",2*(H1404*2^(1-0.5*LOG(H1404/(10^Q1404))))/100)</f>
        <v>-</v>
      </c>
      <c r="S1404" s="3">
        <f>IF(F1404="Intermed. Precision","---",IF(LOG(J1404/2)&lt;0,10^(TRUNC(LOG(J1404/2))-1), 10^(TRUNC(LOG(J1404/2)))))</f>
        <v>0.1</v>
      </c>
      <c r="T1404" s="4">
        <f>2*SQRT(2)*J1404</f>
        <v>3.7434166931002673</v>
      </c>
      <c r="U1404" s="22">
        <f>IF(F1404="Repeatability",10*J1404,"---")</f>
        <v>13.234976642490599</v>
      </c>
      <c r="V1404" s="22" t="str">
        <f>IF(AND(U1404&gt;H1404,U1404&lt;&gt;"---"),"x","")</f>
        <v/>
      </c>
      <c r="W1404" s="52">
        <v>42101</v>
      </c>
    </row>
    <row r="1405" spans="1:23" ht="25.5" customHeight="1">
      <c r="A1405" s="65" t="s">
        <v>68</v>
      </c>
      <c r="B1405" s="8" t="s">
        <v>114</v>
      </c>
      <c r="C1405" s="61"/>
      <c r="D1405" s="10" t="s">
        <v>115</v>
      </c>
      <c r="E1405" s="3" t="s">
        <v>30</v>
      </c>
      <c r="F1405" s="42" t="s">
        <v>23</v>
      </c>
      <c r="G1405" s="22" t="s">
        <v>4</v>
      </c>
      <c r="H1405" s="37">
        <v>63.778627272727299</v>
      </c>
      <c r="I1405" s="3">
        <v>11</v>
      </c>
      <c r="J1405" s="27">
        <v>1.5435758172620999</v>
      </c>
      <c r="K1405" s="27" t="str">
        <f>IF(OR(LEFT(G1405,3)="SRM", LEFT(G1405,3)="IRM", LEFT(G1405,3)="CRM"),"", IF((J1405*100/H1405)&gt;5,"x",""))</f>
        <v/>
      </c>
      <c r="L1405" s="26">
        <f>2*J1405</f>
        <v>3.0871516345241998</v>
      </c>
      <c r="M1405" s="20">
        <v>2.15</v>
      </c>
      <c r="N1405" s="20">
        <v>3.73</v>
      </c>
      <c r="O1405" s="58">
        <f>IF(F1405="Repeatability","---", SQRT(L1405^2+(N1405*H1405*0.01)^2)+ABS(M1405)*0.01*H1405)</f>
        <v>5.268659381894528</v>
      </c>
      <c r="P1405" s="6">
        <f>IF(F1405="Repeatability","---", O1405*100/H1405)</f>
        <v>8.2608541563068201</v>
      </c>
      <c r="Q1405" s="31">
        <f>IF(F1405="Repeatability", "n/a",IF(E1405="MG_P_KG",6,IF(E1405="G_P_100G",2,"n/a")))</f>
        <v>6</v>
      </c>
      <c r="R1405" s="34">
        <f>IF(Q1405="n/a","-",2*(H1405*2^(1-0.5*LOG(H1405/(10^Q1405))))/100)</f>
        <v>10.919291674122942</v>
      </c>
      <c r="S1405" s="3">
        <f>IF(F1405="Intermed. Precision","---",IF(LOG(J1405/2)&lt;0,10^(TRUNC(LOG(J1405/2))-1), 10^(TRUNC(LOG(J1405/2)))))</f>
        <v>0.1</v>
      </c>
      <c r="T1405" s="4">
        <f>2*SQRT(2)*J1405</f>
        <v>4.3658917106463919</v>
      </c>
      <c r="U1405" s="22" t="str">
        <f>IF(F1405="Repeatability",10*J1405,"---")</f>
        <v>---</v>
      </c>
      <c r="V1405" s="22" t="str">
        <f>IF(AND(U1405&gt;H1405,U1405&lt;&gt;"---"),"x","")</f>
        <v/>
      </c>
      <c r="W1405" s="52">
        <v>42101</v>
      </c>
    </row>
    <row r="1406" spans="1:23" ht="25.5" customHeight="1">
      <c r="A1406" s="65" t="s">
        <v>121</v>
      </c>
      <c r="B1406" s="8" t="s">
        <v>114</v>
      </c>
      <c r="C1406" s="61"/>
      <c r="D1406" s="10" t="s">
        <v>115</v>
      </c>
      <c r="E1406" s="3" t="s">
        <v>30</v>
      </c>
      <c r="F1406" s="42" t="s">
        <v>23</v>
      </c>
      <c r="G1406" s="22" t="s">
        <v>4</v>
      </c>
      <c r="H1406" s="37">
        <v>223.220545454545</v>
      </c>
      <c r="I1406" s="3">
        <v>11</v>
      </c>
      <c r="J1406" s="27">
        <v>12.318530664298899</v>
      </c>
      <c r="K1406" s="27" t="str">
        <f>IF(OR(LEFT(G1406,3)="SRM", LEFT(G1406,3)="IRM", LEFT(G1406,3)="CRM"),"", IF((J1406*100/H1406)&gt;5,"x",""))</f>
        <v>x</v>
      </c>
      <c r="L1406" s="26">
        <f>2*J1406</f>
        <v>24.637061328597799</v>
      </c>
      <c r="M1406" s="20"/>
      <c r="N1406" s="20"/>
      <c r="O1406" s="58">
        <f>IF(F1406="Repeatability","---", SQRT(L1406^2+(N1406*H1406*0.01)^2)+ABS(M1406)*0.01*H1406)</f>
        <v>24.637061328597799</v>
      </c>
      <c r="P1406" s="6">
        <f>IF(F1406="Repeatability","---", O1406*100/H1406)</f>
        <v>11.037093954962451</v>
      </c>
      <c r="Q1406" s="31">
        <f>IF(F1406="Repeatability", "n/a",IF(E1406="MG_P_KG",6,IF(E1406="G_P_100G",2,"n/a")))</f>
        <v>6</v>
      </c>
      <c r="R1406" s="34">
        <f>IF(Q1406="n/a","-",2*(H1406*2^(1-0.5*LOG(H1406/(10^Q1406))))/100)</f>
        <v>31.649323071753187</v>
      </c>
      <c r="S1406" s="3">
        <f>IF(F1406="Intermed. Precision","---",IF(LOG(J1406/2)&lt;0,10^(TRUNC(LOG(J1406/2))-1), 10^(TRUNC(LOG(J1406/2)))))</f>
        <v>1</v>
      </c>
      <c r="T1406" s="4">
        <f>2*SQRT(2)*J1406</f>
        <v>34.842066267920714</v>
      </c>
      <c r="U1406" s="22" t="str">
        <f>IF(F1406="Repeatability",10*J1406,"---")</f>
        <v>---</v>
      </c>
      <c r="V1406" s="22" t="str">
        <f>IF(AND(U1406&gt;H1406,U1406&lt;&gt;"---"),"x","")</f>
        <v/>
      </c>
      <c r="W1406" s="52">
        <v>42101</v>
      </c>
    </row>
    <row r="1407" spans="1:23" ht="25.5" hidden="1" customHeight="1">
      <c r="A1407" s="65" t="s">
        <v>80</v>
      </c>
      <c r="B1407" s="8" t="s">
        <v>114</v>
      </c>
      <c r="C1407" s="61"/>
      <c r="D1407" s="10" t="s">
        <v>115</v>
      </c>
      <c r="E1407" s="3" t="s">
        <v>30</v>
      </c>
      <c r="F1407" s="42" t="s">
        <v>24</v>
      </c>
      <c r="G1407" s="22" t="s">
        <v>25</v>
      </c>
      <c r="H1407" s="37">
        <v>46.713954545454499</v>
      </c>
      <c r="I1407" s="3">
        <v>11</v>
      </c>
      <c r="J1407" s="27">
        <v>0.13172707839247799</v>
      </c>
      <c r="K1407" s="27" t="str">
        <f>IF(OR(LEFT(G1407,3)="SRM", LEFT(G1407,3)="IRM", LEFT(G1407,3)="CRM"),"", IF((J1407*100/H1407)&gt;5,"x",""))</f>
        <v/>
      </c>
      <c r="L1407" s="26">
        <f>2*J1407</f>
        <v>0.26345415678495598</v>
      </c>
      <c r="M1407" s="20"/>
      <c r="N1407" s="20"/>
      <c r="O1407" s="58" t="str">
        <f>IF(F1407="Repeatability","---", SQRT(L1407^2+(N1407*H1407*0.01)^2)+ABS(M1407)*0.01*H1407)</f>
        <v>---</v>
      </c>
      <c r="P1407" s="6" t="str">
        <f>IF(F1407="Repeatability","---", O1407*100/H1407)</f>
        <v>---</v>
      </c>
      <c r="Q1407" s="31" t="str">
        <f>IF(F1407="Repeatability", "n/a",IF(E1407="MG_P_KG",6,IF(E1407="G_P_100G",2,"n/a")))</f>
        <v>n/a</v>
      </c>
      <c r="R1407" s="34" t="str">
        <f>IF(Q1407="n/a","-",2*(H1407*2^(1-0.5*LOG(H1407/(10^Q1407))))/100)</f>
        <v>-</v>
      </c>
      <c r="S1407" s="3">
        <f>IF(F1407="Intermed. Precision","---",IF(LOG(J1407/2)&lt;0,10^(TRUNC(LOG(J1407/2))-1), 10^(TRUNC(LOG(J1407/2)))))</f>
        <v>0.01</v>
      </c>
      <c r="T1407" s="4">
        <f>2*SQRT(2)*J1407</f>
        <v>0.37258044158885256</v>
      </c>
      <c r="U1407" s="22">
        <f>IF(F1407="Repeatability",10*J1407,"---")</f>
        <v>1.3172707839247799</v>
      </c>
      <c r="V1407" s="22" t="str">
        <f>IF(AND(U1407&gt;H1407,U1407&lt;&gt;"---"),"x","")</f>
        <v/>
      </c>
      <c r="W1407" s="52">
        <v>42101</v>
      </c>
    </row>
    <row r="1408" spans="1:23" ht="25.5" customHeight="1">
      <c r="A1408" s="65" t="s">
        <v>84</v>
      </c>
      <c r="B1408" s="8" t="s">
        <v>114</v>
      </c>
      <c r="C1408" s="61"/>
      <c r="D1408" s="10" t="s">
        <v>115</v>
      </c>
      <c r="E1408" s="3" t="s">
        <v>30</v>
      </c>
      <c r="F1408" s="42" t="s">
        <v>23</v>
      </c>
      <c r="G1408" s="22" t="s">
        <v>4</v>
      </c>
      <c r="H1408" s="37">
        <v>2.4143212727272698</v>
      </c>
      <c r="I1408" s="3">
        <v>11</v>
      </c>
      <c r="J1408" s="27">
        <v>0.19715184242654599</v>
      </c>
      <c r="K1408" s="27" t="str">
        <f>IF(OR(LEFT(G1408,3)="SRM", LEFT(G1408,3)="IRM", LEFT(G1408,3)="CRM"),"", IF((J1408*100/H1408)&gt;5,"x",""))</f>
        <v>x</v>
      </c>
      <c r="L1408" s="26">
        <f>2*J1408</f>
        <v>0.39430368485309197</v>
      </c>
      <c r="M1408" s="20"/>
      <c r="N1408" s="20"/>
      <c r="O1408" s="58">
        <f>IF(F1408="Repeatability","---", SQRT(L1408^2+(N1408*H1408*0.01)^2)+ABS(M1408)*0.01*H1408)</f>
        <v>0.39430368485309197</v>
      </c>
      <c r="P1408" s="6">
        <f>IF(F1408="Repeatability","---", O1408*100/H1408)</f>
        <v>16.331864748376173</v>
      </c>
      <c r="Q1408" s="31">
        <f>IF(F1408="Repeatability", "n/a",IF(E1408="MG_P_KG",6,IF(E1408="G_P_100G",2,"n/a")))</f>
        <v>6</v>
      </c>
      <c r="R1408" s="34">
        <f>IF(Q1408="n/a","-",2*(H1408*2^(1-0.5*LOG(H1408/(10^Q1408))))/100)</f>
        <v>0.67659477797484668</v>
      </c>
      <c r="S1408" s="3">
        <f>IF(F1408="Intermed. Precision","---",IF(LOG(J1408/2)&lt;0,10^(TRUNC(LOG(J1408/2))-1), 10^(TRUNC(LOG(J1408/2)))))</f>
        <v>0.01</v>
      </c>
      <c r="T1408" s="4">
        <f>2*SQRT(2)*J1408</f>
        <v>0.55762961881292938</v>
      </c>
      <c r="U1408" s="22" t="str">
        <f>IF(F1408="Repeatability",10*J1408,"---")</f>
        <v>---</v>
      </c>
      <c r="V1408" s="22" t="str">
        <f>IF(AND(U1408&gt;H1408,U1408&lt;&gt;"---"),"x","")</f>
        <v/>
      </c>
      <c r="W1408" s="52">
        <v>42101</v>
      </c>
    </row>
    <row r="1409" spans="1:23" ht="25.5" hidden="1" customHeight="1">
      <c r="A1409" s="65" t="s">
        <v>99</v>
      </c>
      <c r="B1409" s="8" t="s">
        <v>114</v>
      </c>
      <c r="C1409" s="61"/>
      <c r="D1409" s="10" t="s">
        <v>115</v>
      </c>
      <c r="E1409" s="3" t="s">
        <v>30</v>
      </c>
      <c r="F1409" s="42" t="s">
        <v>24</v>
      </c>
      <c r="G1409" s="22" t="s">
        <v>25</v>
      </c>
      <c r="H1409" s="37">
        <v>17.425965999999999</v>
      </c>
      <c r="I1409" s="3">
        <v>10</v>
      </c>
      <c r="J1409" s="27">
        <v>0.51208424821507703</v>
      </c>
      <c r="K1409" s="27" t="str">
        <f>IF(OR(LEFT(G1409,3)="SRM", LEFT(G1409,3)="IRM", LEFT(G1409,3)="CRM"),"", IF((J1409*100/H1409)&gt;5,"x",""))</f>
        <v/>
      </c>
      <c r="L1409" s="26">
        <f>2*J1409</f>
        <v>1.0241684964301541</v>
      </c>
      <c r="M1409" s="20"/>
      <c r="N1409" s="20"/>
      <c r="O1409" s="58" t="str">
        <f>IF(F1409="Repeatability","---", SQRT(L1409^2+(N1409*H1409*0.01)^2)+ABS(M1409)*0.01*H1409)</f>
        <v>---</v>
      </c>
      <c r="P1409" s="6" t="str">
        <f>IF(F1409="Repeatability","---", O1409*100/H1409)</f>
        <v>---</v>
      </c>
      <c r="Q1409" s="31" t="str">
        <f>IF(F1409="Repeatability", "n/a",IF(E1409="MG_P_KG",6,IF(E1409="G_P_100G",2,"n/a")))</f>
        <v>n/a</v>
      </c>
      <c r="R1409" s="34" t="str">
        <f>IF(Q1409="n/a","-",2*(H1409*2^(1-0.5*LOG(H1409/(10^Q1409))))/100)</f>
        <v>-</v>
      </c>
      <c r="S1409" s="3">
        <f>IF(F1409="Intermed. Precision","---",IF(LOG(J1409/2)&lt;0,10^(TRUNC(LOG(J1409/2))-1), 10^(TRUNC(LOG(J1409/2)))))</f>
        <v>0.1</v>
      </c>
      <c r="T1409" s="4">
        <f>2*SQRT(2)*J1409</f>
        <v>1.4483929778067848</v>
      </c>
      <c r="U1409" s="22">
        <f>IF(F1409="Repeatability",10*J1409,"---")</f>
        <v>5.1208424821507705</v>
      </c>
      <c r="V1409" s="22" t="str">
        <f>IF(AND(U1409&gt;H1409,U1409&lt;&gt;"---"),"x","")</f>
        <v/>
      </c>
      <c r="W1409" s="52">
        <v>42101</v>
      </c>
    </row>
    <row r="1410" spans="1:23" ht="25.5" hidden="1" customHeight="1">
      <c r="A1410" s="65" t="s">
        <v>116</v>
      </c>
      <c r="B1410" s="8" t="s">
        <v>114</v>
      </c>
      <c r="C1410" s="61"/>
      <c r="D1410" s="10" t="s">
        <v>115</v>
      </c>
      <c r="E1410" s="3" t="s">
        <v>30</v>
      </c>
      <c r="F1410" s="42" t="s">
        <v>24</v>
      </c>
      <c r="G1410" s="22" t="s">
        <v>25</v>
      </c>
      <c r="H1410" s="37">
        <v>9.5788583555555604</v>
      </c>
      <c r="I1410" s="3">
        <v>9</v>
      </c>
      <c r="J1410" s="27">
        <v>0.24533699601238901</v>
      </c>
      <c r="K1410" s="27" t="str">
        <f>IF(OR(LEFT(G1410,3)="SRM", LEFT(G1410,3)="IRM", LEFT(G1410,3)="CRM"),"", IF((J1410*100/H1410)&gt;5,"x",""))</f>
        <v/>
      </c>
      <c r="L1410" s="26">
        <f>2*J1410</f>
        <v>0.49067399202477802</v>
      </c>
      <c r="M1410" s="20"/>
      <c r="N1410" s="20"/>
      <c r="O1410" s="58" t="str">
        <f>IF(F1410="Repeatability","---", SQRT(L1410^2+(N1410*H1410*0.01)^2)+ABS(M1410)*0.01*H1410)</f>
        <v>---</v>
      </c>
      <c r="P1410" s="6" t="str">
        <f>IF(F1410="Repeatability","---", O1410*100/H1410)</f>
        <v>---</v>
      </c>
      <c r="Q1410" s="31" t="str">
        <f>IF(F1410="Repeatability", "n/a",IF(E1410="MG_P_KG",6,IF(E1410="G_P_100G",2,"n/a")))</f>
        <v>n/a</v>
      </c>
      <c r="R1410" s="34" t="str">
        <f>IF(Q1410="n/a","-",2*(H1410*2^(1-0.5*LOG(H1410/(10^Q1410))))/100)</f>
        <v>-</v>
      </c>
      <c r="S1410" s="3">
        <f>IF(F1410="Intermed. Precision","---",IF(LOG(J1410/2)&lt;0,10^(TRUNC(LOG(J1410/2))-1), 10^(TRUNC(LOG(J1410/2)))))</f>
        <v>0.1</v>
      </c>
      <c r="T1410" s="4">
        <f>2*SQRT(2)*J1410</f>
        <v>0.69391781422518894</v>
      </c>
      <c r="U1410" s="22">
        <f>IF(F1410="Repeatability",10*J1410,"---")</f>
        <v>2.4533699601238901</v>
      </c>
      <c r="V1410" s="22" t="str">
        <f>IF(AND(U1410&gt;H1410,U1410&lt;&gt;"---"),"x","")</f>
        <v/>
      </c>
      <c r="W1410" s="52">
        <v>42101</v>
      </c>
    </row>
    <row r="1411" spans="1:23" ht="25.5" customHeight="1">
      <c r="A1411" s="65" t="s">
        <v>117</v>
      </c>
      <c r="B1411" s="8" t="s">
        <v>114</v>
      </c>
      <c r="C1411" s="61"/>
      <c r="D1411" s="10" t="s">
        <v>115</v>
      </c>
      <c r="E1411" s="3" t="s">
        <v>30</v>
      </c>
      <c r="F1411" s="42" t="s">
        <v>23</v>
      </c>
      <c r="G1411" s="22" t="s">
        <v>4</v>
      </c>
      <c r="H1411" s="37">
        <v>43.282577777777803</v>
      </c>
      <c r="I1411" s="3">
        <v>9</v>
      </c>
      <c r="J1411" s="27">
        <v>0.98795358809117395</v>
      </c>
      <c r="K1411" s="27" t="str">
        <f>IF(OR(LEFT(G1411,3)="SRM", LEFT(G1411,3)="IRM", LEFT(G1411,3)="CRM"),"", IF((J1411*100/H1411)&gt;5,"x",""))</f>
        <v/>
      </c>
      <c r="L1411" s="26">
        <f>2*J1411</f>
        <v>1.9759071761823479</v>
      </c>
      <c r="M1411" s="20"/>
      <c r="N1411" s="20"/>
      <c r="O1411" s="58">
        <f>IF(F1411="Repeatability","---", SQRT(L1411^2+(N1411*H1411*0.01)^2)+ABS(M1411)*0.01*H1411)</f>
        <v>1.9759071761823479</v>
      </c>
      <c r="P1411" s="6">
        <f>IF(F1411="Repeatability","---", O1411*100/H1411)</f>
        <v>4.5651328493582017</v>
      </c>
      <c r="Q1411" s="31">
        <f>IF(F1411="Repeatability", "n/a",IF(E1411="MG_P_KG",6,IF(E1411="G_P_100G",2,"n/a")))</f>
        <v>6</v>
      </c>
      <c r="R1411" s="34">
        <f>IF(Q1411="n/a","-",2*(H1411*2^(1-0.5*LOG(H1411/(10^Q1411))))/100)</f>
        <v>7.8554927296359507</v>
      </c>
      <c r="S1411" s="3">
        <f>IF(F1411="Intermed. Precision","---",IF(LOG(J1411/2)&lt;0,10^(TRUNC(LOG(J1411/2))-1), 10^(TRUNC(LOG(J1411/2)))))</f>
        <v>0.1</v>
      </c>
      <c r="T1411" s="4">
        <f>2*SQRT(2)*J1411</f>
        <v>2.7943547265474011</v>
      </c>
      <c r="U1411" s="22" t="str">
        <f>IF(F1411="Repeatability",10*J1411,"---")</f>
        <v>---</v>
      </c>
      <c r="V1411" s="22" t="str">
        <f>IF(AND(U1411&gt;H1411,U1411&lt;&gt;"---"),"x","")</f>
        <v/>
      </c>
      <c r="W1411" s="52">
        <v>42101</v>
      </c>
    </row>
    <row r="1412" spans="1:23" ht="25.5" hidden="1" customHeight="1">
      <c r="A1412" s="65" t="s">
        <v>117</v>
      </c>
      <c r="B1412" s="8" t="s">
        <v>114</v>
      </c>
      <c r="C1412" s="61"/>
      <c r="D1412" s="10" t="s">
        <v>115</v>
      </c>
      <c r="E1412" s="3" t="s">
        <v>30</v>
      </c>
      <c r="F1412" s="19" t="s">
        <v>24</v>
      </c>
      <c r="G1412" s="22" t="s">
        <v>25</v>
      </c>
      <c r="H1412" s="37">
        <v>32.727013333333304</v>
      </c>
      <c r="I1412" s="3">
        <v>9</v>
      </c>
      <c r="J1412" s="27">
        <v>0.108458392150066</v>
      </c>
      <c r="K1412" s="27" t="str">
        <f>IF(OR(LEFT(G1412,3)="SRM", LEFT(G1412,3)="IRM", LEFT(G1412,3)="CRM"),"", IF((J1412*100/H1412)&gt;5,"x",""))</f>
        <v/>
      </c>
      <c r="L1412" s="26">
        <f>2*J1412</f>
        <v>0.216916784300132</v>
      </c>
      <c r="M1412" s="20"/>
      <c r="N1412" s="20"/>
      <c r="O1412" s="58" t="str">
        <f>IF(F1412="Repeatability","---", SQRT(L1412^2+(N1412*H1412*0.01)^2)+ABS(M1412)*0.01*H1412)</f>
        <v>---</v>
      </c>
      <c r="P1412" s="6" t="str">
        <f>IF(F1412="Repeatability","---", O1412*100/H1412)</f>
        <v>---</v>
      </c>
      <c r="Q1412" s="31" t="str">
        <f>IF(F1412="Repeatability", "n/a",IF(E1412="MG_P_KG",6,IF(E1412="G_P_100G",2,"n/a")))</f>
        <v>n/a</v>
      </c>
      <c r="R1412" s="34" t="str">
        <f>IF(Q1412="n/a","-",2*(H1412*2^(1-0.5*LOG(H1412/(10^Q1412))))/100)</f>
        <v>-</v>
      </c>
      <c r="S1412" s="3">
        <f>IF(F1412="Intermed. Precision","---",IF(LOG(J1412/2)&lt;0,10^(TRUNC(LOG(J1412/2))-1), 10^(TRUNC(LOG(J1412/2)))))</f>
        <v>0.01</v>
      </c>
      <c r="T1412" s="4">
        <f>2*SQRT(2)*J1412</f>
        <v>0.30676665826360594</v>
      </c>
      <c r="U1412" s="22">
        <f>IF(F1412="Repeatability",10*J1412,"---")</f>
        <v>1.0845839215006601</v>
      </c>
      <c r="V1412" s="22" t="str">
        <f>IF(AND(U1412&gt;H1412,U1412&lt;&gt;"---"),"x","")</f>
        <v/>
      </c>
      <c r="W1412" s="52">
        <v>42101</v>
      </c>
    </row>
    <row r="1413" spans="1:23" ht="25.5" customHeight="1">
      <c r="A1413" s="65" t="s">
        <v>102</v>
      </c>
      <c r="B1413" s="8" t="s">
        <v>114</v>
      </c>
      <c r="C1413" s="61"/>
      <c r="D1413" s="10" t="s">
        <v>115</v>
      </c>
      <c r="E1413" s="3" t="s">
        <v>30</v>
      </c>
      <c r="F1413" s="42" t="s">
        <v>23</v>
      </c>
      <c r="G1413" s="22" t="s">
        <v>4</v>
      </c>
      <c r="H1413" s="37">
        <v>24.530943333333301</v>
      </c>
      <c r="I1413" s="3">
        <v>9</v>
      </c>
      <c r="J1413" s="27">
        <v>0.83971059829496497</v>
      </c>
      <c r="K1413" s="27" t="str">
        <f>IF(OR(LEFT(G1413,3)="SRM", LEFT(G1413,3)="IRM", LEFT(G1413,3)="CRM"),"", IF((J1413*100/H1413)&gt;5,"x",""))</f>
        <v/>
      </c>
      <c r="L1413" s="26">
        <f>2*J1413</f>
        <v>1.6794211965899299</v>
      </c>
      <c r="M1413" s="20"/>
      <c r="N1413" s="20"/>
      <c r="O1413" s="58">
        <f>IF(F1413="Repeatability","---", SQRT(L1413^2+(N1413*H1413*0.01)^2)+ABS(M1413)*0.01*H1413)</f>
        <v>1.6794211965899299</v>
      </c>
      <c r="P1413" s="6">
        <f>IF(F1413="Repeatability","---", O1413*100/H1413)</f>
        <v>6.8461337738605739</v>
      </c>
      <c r="Q1413" s="31">
        <f>IF(F1413="Repeatability", "n/a",IF(E1413="MG_P_KG",6,IF(E1413="G_P_100G",2,"n/a")))</f>
        <v>6</v>
      </c>
      <c r="R1413" s="34">
        <f>IF(Q1413="n/a","-",2*(H1413*2^(1-0.5*LOG(H1413/(10^Q1413))))/100)</f>
        <v>4.8494377666570001</v>
      </c>
      <c r="S1413" s="3">
        <f>IF(F1413="Intermed. Precision","---",IF(LOG(J1413/2)&lt;0,10^(TRUNC(LOG(J1413/2))-1), 10^(TRUNC(LOG(J1413/2)))))</f>
        <v>0.1</v>
      </c>
      <c r="T1413" s="4">
        <f>2*SQRT(2)*J1413</f>
        <v>2.3750602331543309</v>
      </c>
      <c r="U1413" s="22" t="str">
        <f>IF(F1413="Repeatability",10*J1413,"---")</f>
        <v>---</v>
      </c>
      <c r="V1413" s="22" t="str">
        <f>IF(AND(U1413&gt;H1413,U1413&lt;&gt;"---"),"x","")</f>
        <v/>
      </c>
      <c r="W1413" s="52">
        <v>42101</v>
      </c>
    </row>
    <row r="1414" spans="1:23" ht="25.5" hidden="1" customHeight="1">
      <c r="A1414" s="65" t="s">
        <v>77</v>
      </c>
      <c r="B1414" s="8" t="s">
        <v>114</v>
      </c>
      <c r="C1414" s="61"/>
      <c r="D1414" s="10" t="s">
        <v>115</v>
      </c>
      <c r="E1414" s="3" t="s">
        <v>30</v>
      </c>
      <c r="F1414" s="42" t="s">
        <v>24</v>
      </c>
      <c r="G1414" s="22" t="s">
        <v>25</v>
      </c>
      <c r="H1414" s="37">
        <v>30.9891934444444</v>
      </c>
      <c r="I1414" s="3">
        <v>9</v>
      </c>
      <c r="J1414" s="27">
        <v>0.225290449006634</v>
      </c>
      <c r="K1414" s="27" t="str">
        <f>IF(OR(LEFT(G1414,3)="SRM", LEFT(G1414,3)="IRM", LEFT(G1414,3)="CRM"),"", IF((J1414*100/H1414)&gt;5,"x",""))</f>
        <v/>
      </c>
      <c r="L1414" s="26">
        <f>2*J1414</f>
        <v>0.45058089801326801</v>
      </c>
      <c r="M1414" s="20"/>
      <c r="N1414" s="20"/>
      <c r="O1414" s="58" t="str">
        <f>IF(F1414="Repeatability","---", SQRT(L1414^2+(N1414*H1414*0.01)^2)+ABS(M1414)*0.01*H1414)</f>
        <v>---</v>
      </c>
      <c r="P1414" s="6" t="str">
        <f>IF(F1414="Repeatability","---", O1414*100/H1414)</f>
        <v>---</v>
      </c>
      <c r="Q1414" s="31" t="str">
        <f>IF(F1414="Repeatability", "n/a",IF(E1414="MG_P_KG",6,IF(E1414="G_P_100G",2,"n/a")))</f>
        <v>n/a</v>
      </c>
      <c r="R1414" s="34" t="str">
        <f>IF(Q1414="n/a","-",2*(H1414*2^(1-0.5*LOG(H1414/(10^Q1414))))/100)</f>
        <v>-</v>
      </c>
      <c r="S1414" s="3">
        <f>IF(F1414="Intermed. Precision","---",IF(LOG(J1414/2)&lt;0,10^(TRUNC(LOG(J1414/2))-1), 10^(TRUNC(LOG(J1414/2)))))</f>
        <v>0.1</v>
      </c>
      <c r="T1414" s="4">
        <f>2*SQRT(2)*J1414</f>
        <v>0.63721761691661205</v>
      </c>
      <c r="U1414" s="22">
        <f>IF(F1414="Repeatability",10*J1414,"---")</f>
        <v>2.25290449006634</v>
      </c>
      <c r="V1414" s="22" t="str">
        <f>IF(AND(U1414&gt;H1414,U1414&lt;&gt;"---"),"x","")</f>
        <v/>
      </c>
      <c r="W1414" s="52">
        <v>42101</v>
      </c>
    </row>
    <row r="1415" spans="1:23" ht="25.5" hidden="1" customHeight="1">
      <c r="A1415" s="65" t="s">
        <v>128</v>
      </c>
      <c r="B1415" s="8" t="s">
        <v>114</v>
      </c>
      <c r="C1415" s="61"/>
      <c r="D1415" s="10" t="s">
        <v>115</v>
      </c>
      <c r="E1415" s="3" t="s">
        <v>30</v>
      </c>
      <c r="F1415" s="42" t="s">
        <v>24</v>
      </c>
      <c r="G1415" s="22" t="s">
        <v>25</v>
      </c>
      <c r="H1415" s="37">
        <v>2.51958477777778</v>
      </c>
      <c r="I1415" s="3">
        <v>9</v>
      </c>
      <c r="J1415" s="27">
        <v>0.19648374760340301</v>
      </c>
      <c r="K1415" s="27" t="str">
        <f>IF(OR(LEFT(G1415,3)="SRM", LEFT(G1415,3)="IRM", LEFT(G1415,3)="CRM"),"", IF((J1415*100/H1415)&gt;5,"x",""))</f>
        <v>x</v>
      </c>
      <c r="L1415" s="26">
        <f>2*J1415</f>
        <v>0.39296749520680602</v>
      </c>
      <c r="M1415" s="20"/>
      <c r="N1415" s="20"/>
      <c r="O1415" s="58" t="str">
        <f>IF(F1415="Repeatability","---", SQRT(L1415^2+(N1415*H1415*0.01)^2)+ABS(M1415)*0.01*H1415)</f>
        <v>---</v>
      </c>
      <c r="P1415" s="6" t="str">
        <f>IF(F1415="Repeatability","---", O1415*100/H1415)</f>
        <v>---</v>
      </c>
      <c r="Q1415" s="31" t="str">
        <f>IF(F1415="Repeatability", "n/a",IF(E1415="MG_P_KG",6,IF(E1415="G_P_100G",2,"n/a")))</f>
        <v>n/a</v>
      </c>
      <c r="R1415" s="34" t="str">
        <f>IF(Q1415="n/a","-",2*(H1415*2^(1-0.5*LOG(H1415/(10^Q1415))))/100)</f>
        <v>-</v>
      </c>
      <c r="S1415" s="3">
        <f>IF(F1415="Intermed. Precision","---",IF(LOG(J1415/2)&lt;0,10^(TRUNC(LOG(J1415/2))-1), 10^(TRUNC(LOG(J1415/2)))))</f>
        <v>0.01</v>
      </c>
      <c r="T1415" s="4">
        <f>2*SQRT(2)*J1415</f>
        <v>0.55573996129324932</v>
      </c>
      <c r="U1415" s="22">
        <f>IF(F1415="Repeatability",10*J1415,"---")</f>
        <v>1.9648374760340301</v>
      </c>
      <c r="V1415" s="22" t="str">
        <f>IF(AND(U1415&gt;H1415,U1415&lt;&gt;"---"),"x","")</f>
        <v/>
      </c>
      <c r="W1415" s="52">
        <v>42101</v>
      </c>
    </row>
    <row r="1416" spans="1:23" ht="25.5" customHeight="1">
      <c r="A1416" s="65" t="s">
        <v>117</v>
      </c>
      <c r="B1416" s="8" t="s">
        <v>114</v>
      </c>
      <c r="C1416" s="61"/>
      <c r="D1416" s="10" t="s">
        <v>115</v>
      </c>
      <c r="E1416" s="3" t="s">
        <v>30</v>
      </c>
      <c r="F1416" s="42" t="s">
        <v>23</v>
      </c>
      <c r="G1416" s="22" t="s">
        <v>4</v>
      </c>
      <c r="H1416" s="37">
        <v>43.282577777777803</v>
      </c>
      <c r="I1416" s="3">
        <v>9</v>
      </c>
      <c r="J1416" s="27">
        <v>0.98795358809117395</v>
      </c>
      <c r="K1416" s="27" t="str">
        <f>IF(OR(LEFT(G1416,3)="SRM", LEFT(G1416,3)="IRM", LEFT(G1416,3)="CRM"),"", IF((J1416*100/H1416)&gt;5,"x",""))</f>
        <v/>
      </c>
      <c r="L1416" s="26">
        <f>2*J1416</f>
        <v>1.9759071761823479</v>
      </c>
      <c r="M1416" s="20"/>
      <c r="N1416" s="20"/>
      <c r="O1416" s="58">
        <f>IF(F1416="Repeatability","---", SQRT(L1416^2+(N1416*H1416*0.01)^2)+ABS(M1416)*0.01*H1416)</f>
        <v>1.9759071761823479</v>
      </c>
      <c r="P1416" s="6">
        <f>IF(F1416="Repeatability","---", O1416*100/H1416)</f>
        <v>4.5651328493582017</v>
      </c>
      <c r="Q1416" s="31">
        <f>IF(F1416="Repeatability", "n/a",IF(E1416="MG_P_KG",6,IF(E1416="G_P_100G",2,"n/a")))</f>
        <v>6</v>
      </c>
      <c r="R1416" s="34">
        <f>IF(Q1416="n/a","-",2*(H1416*2^(1-0.5*LOG(H1416/(10^Q1416))))/100)</f>
        <v>7.8554927296359507</v>
      </c>
      <c r="S1416" s="3">
        <f>IF(F1416="Intermed. Precision","---",IF(LOG(J1416/2)&lt;0,10^(TRUNC(LOG(J1416/2))-1), 10^(TRUNC(LOG(J1416/2)))))</f>
        <v>0.1</v>
      </c>
      <c r="T1416" s="4">
        <f>2*SQRT(2)*J1416</f>
        <v>2.7943547265474011</v>
      </c>
      <c r="U1416" s="22" t="str">
        <f>IF(F1416="Repeatability",10*J1416,"---")</f>
        <v>---</v>
      </c>
      <c r="V1416" s="22" t="str">
        <f>IF(AND(U1416&gt;H1416,U1416&lt;&gt;"---"),"x","")</f>
        <v/>
      </c>
      <c r="W1416" s="52">
        <v>42101</v>
      </c>
    </row>
    <row r="1417" spans="1:23" ht="25.5" hidden="1" customHeight="1">
      <c r="A1417" s="65" t="s">
        <v>117</v>
      </c>
      <c r="B1417" s="8" t="s">
        <v>114</v>
      </c>
      <c r="C1417" s="61"/>
      <c r="D1417" s="10" t="s">
        <v>115</v>
      </c>
      <c r="E1417" s="3" t="s">
        <v>30</v>
      </c>
      <c r="F1417" s="42" t="s">
        <v>24</v>
      </c>
      <c r="G1417" s="22" t="s">
        <v>25</v>
      </c>
      <c r="H1417" s="37">
        <v>32.727013333333304</v>
      </c>
      <c r="I1417" s="3">
        <v>9</v>
      </c>
      <c r="J1417" s="27">
        <v>0.108458392150066</v>
      </c>
      <c r="K1417" s="27" t="str">
        <f>IF(OR(LEFT(G1417,3)="SRM", LEFT(G1417,3)="IRM", LEFT(G1417,3)="CRM"),"", IF((J1417*100/H1417)&gt;5,"x",""))</f>
        <v/>
      </c>
      <c r="L1417" s="26">
        <f>2*J1417</f>
        <v>0.216916784300132</v>
      </c>
      <c r="M1417" s="20"/>
      <c r="N1417" s="20"/>
      <c r="O1417" s="58" t="str">
        <f>IF(F1417="Repeatability","---", SQRT(L1417^2+(N1417*H1417*0.01)^2)+ABS(M1417)*0.01*H1417)</f>
        <v>---</v>
      </c>
      <c r="P1417" s="6" t="str">
        <f>IF(F1417="Repeatability","---", O1417*100/H1417)</f>
        <v>---</v>
      </c>
      <c r="Q1417" s="31" t="str">
        <f>IF(F1417="Repeatability", "n/a",IF(E1417="MG_P_KG",6,IF(E1417="G_P_100G",2,"n/a")))</f>
        <v>n/a</v>
      </c>
      <c r="R1417" s="34" t="str">
        <f>IF(Q1417="n/a","-",2*(H1417*2^(1-0.5*LOG(H1417/(10^Q1417))))/100)</f>
        <v>-</v>
      </c>
      <c r="S1417" s="3">
        <f>IF(F1417="Intermed. Precision","---",IF(LOG(J1417/2)&lt;0,10^(TRUNC(LOG(J1417/2))-1), 10^(TRUNC(LOG(J1417/2)))))</f>
        <v>0.01</v>
      </c>
      <c r="T1417" s="4">
        <f>2*SQRT(2)*J1417</f>
        <v>0.30676665826360594</v>
      </c>
      <c r="U1417" s="22">
        <f>IF(F1417="Repeatability",10*J1417,"---")</f>
        <v>1.0845839215006601</v>
      </c>
      <c r="V1417" s="22" t="str">
        <f>IF(AND(U1417&gt;H1417,U1417&lt;&gt;"---"),"x","")</f>
        <v/>
      </c>
      <c r="W1417" s="52">
        <v>42101</v>
      </c>
    </row>
    <row r="1418" spans="1:23" ht="25.5" customHeight="1">
      <c r="A1418" s="65" t="s">
        <v>100</v>
      </c>
      <c r="B1418" s="8" t="s">
        <v>114</v>
      </c>
      <c r="C1418" s="61"/>
      <c r="D1418" s="10" t="s">
        <v>115</v>
      </c>
      <c r="E1418" s="3" t="s">
        <v>30</v>
      </c>
      <c r="F1418" s="42" t="s">
        <v>23</v>
      </c>
      <c r="G1418" s="22" t="s">
        <v>4</v>
      </c>
      <c r="H1418" s="37">
        <v>15.8317266666667</v>
      </c>
      <c r="I1418" s="3">
        <v>9</v>
      </c>
      <c r="J1418" s="27">
        <v>0.71609884143182301</v>
      </c>
      <c r="K1418" s="27" t="str">
        <f>IF(OR(LEFT(G1418,3)="SRM", LEFT(G1418,3)="IRM", LEFT(G1418,3)="CRM"),"", IF((J1418*100/H1418)&gt;5,"x",""))</f>
        <v/>
      </c>
      <c r="L1418" s="26">
        <f>2*J1418</f>
        <v>1.432197682863646</v>
      </c>
      <c r="M1418" s="20"/>
      <c r="N1418" s="20"/>
      <c r="O1418" s="58">
        <f>IF(F1418="Repeatability","---", SQRT(L1418^2+(N1418*H1418*0.01)^2)+ABS(M1418)*0.01*H1418)</f>
        <v>1.432197682863646</v>
      </c>
      <c r="P1418" s="6">
        <f>IF(F1418="Repeatability","---", O1418*100/H1418)</f>
        <v>9.0463770188699755</v>
      </c>
      <c r="Q1418" s="31">
        <f>IF(F1418="Repeatability", "n/a",IF(E1418="MG_P_KG",6,IF(E1418="G_P_100G",2,"n/a")))</f>
        <v>6</v>
      </c>
      <c r="R1418" s="34">
        <f>IF(Q1418="n/a","-",2*(H1418*2^(1-0.5*LOG(H1418/(10^Q1418))))/100)</f>
        <v>3.3429606503114</v>
      </c>
      <c r="S1418" s="3">
        <f>IF(F1418="Intermed. Precision","---",IF(LOG(J1418/2)&lt;0,10^(TRUNC(LOG(J1418/2))-1), 10^(TRUNC(LOG(J1418/2)))))</f>
        <v>0.1</v>
      </c>
      <c r="T1418" s="4">
        <f>2*SQRT(2)*J1418</f>
        <v>2.0254333871050894</v>
      </c>
      <c r="U1418" s="22" t="str">
        <f>IF(F1418="Repeatability",10*J1418,"---")</f>
        <v>---</v>
      </c>
      <c r="V1418" s="22" t="str">
        <f>IF(AND(U1418&gt;H1418,U1418&lt;&gt;"---"),"x","")</f>
        <v/>
      </c>
      <c r="W1418" s="52">
        <v>42101</v>
      </c>
    </row>
    <row r="1419" spans="1:23" ht="25.5" customHeight="1">
      <c r="A1419" s="65" t="s">
        <v>102</v>
      </c>
      <c r="B1419" s="8" t="s">
        <v>114</v>
      </c>
      <c r="C1419" s="61"/>
      <c r="D1419" s="10" t="s">
        <v>115</v>
      </c>
      <c r="E1419" s="3" t="s">
        <v>30</v>
      </c>
      <c r="F1419" s="42" t="s">
        <v>23</v>
      </c>
      <c r="G1419" s="22" t="s">
        <v>4</v>
      </c>
      <c r="H1419" s="37">
        <v>24.530943333333301</v>
      </c>
      <c r="I1419" s="3">
        <v>9</v>
      </c>
      <c r="J1419" s="27">
        <v>0.83971059829496497</v>
      </c>
      <c r="K1419" s="27" t="str">
        <f>IF(OR(LEFT(G1419,3)="SRM", LEFT(G1419,3)="IRM", LEFT(G1419,3)="CRM"),"", IF((J1419*100/H1419)&gt;5,"x",""))</f>
        <v/>
      </c>
      <c r="L1419" s="26">
        <f>2*J1419</f>
        <v>1.6794211965899299</v>
      </c>
      <c r="M1419" s="20"/>
      <c r="N1419" s="20"/>
      <c r="O1419" s="58">
        <f>IF(F1419="Repeatability","---", SQRT(L1419^2+(N1419*H1419*0.01)^2)+ABS(M1419)*0.01*H1419)</f>
        <v>1.6794211965899299</v>
      </c>
      <c r="P1419" s="6">
        <f>IF(F1419="Repeatability","---", O1419*100/H1419)</f>
        <v>6.8461337738605739</v>
      </c>
      <c r="Q1419" s="31">
        <f>IF(F1419="Repeatability", "n/a",IF(E1419="MG_P_KG",6,IF(E1419="G_P_100G",2,"n/a")))</f>
        <v>6</v>
      </c>
      <c r="R1419" s="34">
        <f>IF(Q1419="n/a","-",2*(H1419*2^(1-0.5*LOG(H1419/(10^Q1419))))/100)</f>
        <v>4.8494377666570001</v>
      </c>
      <c r="S1419" s="3">
        <f>IF(F1419="Intermed. Precision","---",IF(LOG(J1419/2)&lt;0,10^(TRUNC(LOG(J1419/2))-1), 10^(TRUNC(LOG(J1419/2)))))</f>
        <v>0.1</v>
      </c>
      <c r="T1419" s="4">
        <f>2*SQRT(2)*J1419</f>
        <v>2.3750602331543309</v>
      </c>
      <c r="U1419" s="22" t="str">
        <f>IF(F1419="Repeatability",10*J1419,"---")</f>
        <v>---</v>
      </c>
      <c r="V1419" s="22" t="str">
        <f>IF(AND(U1419&gt;H1419,U1419&lt;&gt;"---"),"x","")</f>
        <v/>
      </c>
      <c r="W1419" s="52">
        <v>42101</v>
      </c>
    </row>
    <row r="1420" spans="1:23" ht="25.5" hidden="1" customHeight="1">
      <c r="A1420" s="65" t="s">
        <v>103</v>
      </c>
      <c r="B1420" s="8" t="s">
        <v>114</v>
      </c>
      <c r="C1420" s="61"/>
      <c r="D1420" s="10" t="s">
        <v>115</v>
      </c>
      <c r="E1420" s="3" t="s">
        <v>30</v>
      </c>
      <c r="F1420" s="42" t="s">
        <v>24</v>
      </c>
      <c r="G1420" s="22" t="s">
        <v>25</v>
      </c>
      <c r="H1420" s="37">
        <v>6.6271011111111102</v>
      </c>
      <c r="I1420" s="3">
        <v>9</v>
      </c>
      <c r="J1420" s="27">
        <v>0.142139075771271</v>
      </c>
      <c r="K1420" s="27" t="str">
        <f>IF(OR(LEFT(G1420,3)="SRM", LEFT(G1420,3)="IRM", LEFT(G1420,3)="CRM"),"", IF((J1420*100/H1420)&gt;5,"x",""))</f>
        <v/>
      </c>
      <c r="L1420" s="26">
        <f>2*J1420</f>
        <v>0.28427815154254199</v>
      </c>
      <c r="M1420" s="20"/>
      <c r="N1420" s="20"/>
      <c r="O1420" s="58" t="str">
        <f>IF(F1420="Repeatability","---", SQRT(L1420^2+(N1420*H1420*0.01)^2)+ABS(M1420)*0.01*H1420)</f>
        <v>---</v>
      </c>
      <c r="P1420" s="6" t="str">
        <f>IF(F1420="Repeatability","---", O1420*100/H1420)</f>
        <v>---</v>
      </c>
      <c r="Q1420" s="31" t="str">
        <f>IF(F1420="Repeatability", "n/a",IF(E1420="MG_P_KG",6,IF(E1420="G_P_100G",2,"n/a")))</f>
        <v>n/a</v>
      </c>
      <c r="R1420" s="34" t="str">
        <f>IF(Q1420="n/a","-",2*(H1420*2^(1-0.5*LOG(H1420/(10^Q1420))))/100)</f>
        <v>-</v>
      </c>
      <c r="S1420" s="3">
        <f>IF(F1420="Intermed. Precision","---",IF(LOG(J1420/2)&lt;0,10^(TRUNC(LOG(J1420/2))-1), 10^(TRUNC(LOG(J1420/2)))))</f>
        <v>0.01</v>
      </c>
      <c r="T1420" s="4">
        <f>2*SQRT(2)*J1420</f>
        <v>0.40203001739781691</v>
      </c>
      <c r="U1420" s="22">
        <f>IF(F1420="Repeatability",10*J1420,"---")</f>
        <v>1.4213907577127101</v>
      </c>
      <c r="V1420" s="22" t="str">
        <f>IF(AND(U1420&gt;H1420,U1420&lt;&gt;"---"),"x","")</f>
        <v/>
      </c>
      <c r="W1420" s="52">
        <v>42101</v>
      </c>
    </row>
    <row r="1421" spans="1:23" ht="25.5" hidden="1" customHeight="1">
      <c r="A1421" s="65" t="s">
        <v>128</v>
      </c>
      <c r="B1421" s="8" t="s">
        <v>114</v>
      </c>
      <c r="C1421" s="61"/>
      <c r="D1421" s="10" t="s">
        <v>115</v>
      </c>
      <c r="E1421" s="3" t="s">
        <v>30</v>
      </c>
      <c r="F1421" s="42" t="s">
        <v>24</v>
      </c>
      <c r="G1421" s="22" t="s">
        <v>25</v>
      </c>
      <c r="H1421" s="37">
        <v>5.2546166666666698</v>
      </c>
      <c r="I1421" s="3">
        <v>9</v>
      </c>
      <c r="J1421" s="27">
        <v>0.48234621352878398</v>
      </c>
      <c r="K1421" s="27" t="str">
        <f>IF(OR(LEFT(G1421,3)="SRM", LEFT(G1421,3)="IRM", LEFT(G1421,3)="CRM"),"", IF((J1421*100/H1421)&gt;5,"x",""))</f>
        <v>x</v>
      </c>
      <c r="L1421" s="26">
        <f>2*J1421</f>
        <v>0.96469242705756797</v>
      </c>
      <c r="M1421" s="20"/>
      <c r="N1421" s="20"/>
      <c r="O1421" s="58" t="str">
        <f>IF(F1421="Repeatability","---", SQRT(L1421^2+(N1421*H1421*0.01)^2)+ABS(M1421)*0.01*H1421)</f>
        <v>---</v>
      </c>
      <c r="P1421" s="6" t="str">
        <f>IF(F1421="Repeatability","---", O1421*100/H1421)</f>
        <v>---</v>
      </c>
      <c r="Q1421" s="31" t="str">
        <f>IF(F1421="Repeatability", "n/a",IF(E1421="MG_P_KG",6,IF(E1421="G_P_100G",2,"n/a")))</f>
        <v>n/a</v>
      </c>
      <c r="R1421" s="34" t="str">
        <f>IF(Q1421="n/a","-",2*(H1421*2^(1-0.5*LOG(H1421/(10^Q1421))))/100)</f>
        <v>-</v>
      </c>
      <c r="S1421" s="3">
        <f>IF(F1421="Intermed. Precision","---",IF(LOG(J1421/2)&lt;0,10^(TRUNC(LOG(J1421/2))-1), 10^(TRUNC(LOG(J1421/2)))))</f>
        <v>0.1</v>
      </c>
      <c r="T1421" s="4">
        <f>2*SQRT(2)*J1421</f>
        <v>1.3642811138634305</v>
      </c>
      <c r="U1421" s="22">
        <f>IF(F1421="Repeatability",10*J1421,"---")</f>
        <v>4.8234621352878397</v>
      </c>
      <c r="V1421" s="22" t="str">
        <f>IF(AND(U1421&gt;H1421,U1421&lt;&gt;"---"),"x","")</f>
        <v/>
      </c>
      <c r="W1421" s="52">
        <v>42101</v>
      </c>
    </row>
    <row r="1422" spans="1:23" ht="25.5" hidden="1" customHeight="1">
      <c r="A1422" s="65" t="s">
        <v>123</v>
      </c>
      <c r="B1422" s="8" t="s">
        <v>114</v>
      </c>
      <c r="C1422" s="61"/>
      <c r="D1422" s="10" t="s">
        <v>115</v>
      </c>
      <c r="E1422" s="3" t="s">
        <v>30</v>
      </c>
      <c r="F1422" s="19" t="s">
        <v>24</v>
      </c>
      <c r="G1422" s="22" t="s">
        <v>25</v>
      </c>
      <c r="H1422" s="37">
        <v>2.7344351250000001</v>
      </c>
      <c r="I1422" s="3">
        <v>8</v>
      </c>
      <c r="J1422" s="27">
        <v>8.6827445234787304E-2</v>
      </c>
      <c r="K1422" s="27" t="str">
        <f>IF(OR(LEFT(G1422,3)="SRM", LEFT(G1422,3)="IRM", LEFT(G1422,3)="CRM"),"", IF((J1422*100/H1422)&gt;5,"x",""))</f>
        <v/>
      </c>
      <c r="L1422" s="26">
        <f>2*J1422</f>
        <v>0.17365489046957461</v>
      </c>
      <c r="M1422" s="20"/>
      <c r="N1422" s="20"/>
      <c r="O1422" s="58" t="str">
        <f>IF(F1422="Repeatability","---", SQRT(L1422^2+(N1422*H1422*0.01)^2)+ABS(M1422)*0.01*H1422)</f>
        <v>---</v>
      </c>
      <c r="P1422" s="6" t="str">
        <f>IF(F1422="Repeatability","---", O1422*100/H1422)</f>
        <v>---</v>
      </c>
      <c r="Q1422" s="31" t="str">
        <f>IF(F1422="Repeatability", "n/a",IF(E1422="MG_P_KG",6,IF(E1422="G_P_100G",2,"n/a")))</f>
        <v>n/a</v>
      </c>
      <c r="R1422" s="34" t="str">
        <f>IF(Q1422="n/a","-",2*(H1422*2^(1-0.5*LOG(H1422/(10^Q1422))))/100)</f>
        <v>-</v>
      </c>
      <c r="S1422" s="3">
        <f>IF(F1422="Intermed. Precision","---",IF(LOG(J1422/2)&lt;0,10^(TRUNC(LOG(J1422/2))-1), 10^(TRUNC(LOG(J1422/2)))))</f>
        <v>0.01</v>
      </c>
      <c r="T1422" s="4">
        <f>2*SQRT(2)*J1422</f>
        <v>0.24558510127448677</v>
      </c>
      <c r="U1422" s="22">
        <f>IF(F1422="Repeatability",10*J1422,"---")</f>
        <v>0.86827445234787304</v>
      </c>
      <c r="V1422" s="22" t="str">
        <f>IF(AND(U1422&gt;H1422,U1422&lt;&gt;"---"),"x","")</f>
        <v/>
      </c>
      <c r="W1422" s="52">
        <v>42101</v>
      </c>
    </row>
    <row r="1423" spans="1:23" ht="25.5" hidden="1" customHeight="1">
      <c r="A1423" s="65" t="s">
        <v>84</v>
      </c>
      <c r="B1423" s="8" t="s">
        <v>114</v>
      </c>
      <c r="C1423" s="61"/>
      <c r="D1423" s="10" t="s">
        <v>115</v>
      </c>
      <c r="E1423" s="3" t="s">
        <v>30</v>
      </c>
      <c r="F1423" s="42" t="s">
        <v>24</v>
      </c>
      <c r="G1423" s="22" t="s">
        <v>25</v>
      </c>
      <c r="H1423" s="37">
        <v>2.3555631250000002</v>
      </c>
      <c r="I1423" s="3">
        <v>8</v>
      </c>
      <c r="J1423" s="27">
        <v>1.7002688206574901E-2</v>
      </c>
      <c r="K1423" s="27" t="str">
        <f>IF(OR(LEFT(G1423,3)="SRM", LEFT(G1423,3)="IRM", LEFT(G1423,3)="CRM"),"", IF((J1423*100/H1423)&gt;5,"x",""))</f>
        <v/>
      </c>
      <c r="L1423" s="26">
        <f>2*J1423</f>
        <v>3.4005376413149803E-2</v>
      </c>
      <c r="M1423" s="20"/>
      <c r="N1423" s="20"/>
      <c r="O1423" s="58" t="str">
        <f>IF(F1423="Repeatability","---", SQRT(L1423^2+(N1423*H1423*0.01)^2)+ABS(M1423)*0.01*H1423)</f>
        <v>---</v>
      </c>
      <c r="P1423" s="6" t="str">
        <f>IF(F1423="Repeatability","---", O1423*100/H1423)</f>
        <v>---</v>
      </c>
      <c r="Q1423" s="31" t="str">
        <f>IF(F1423="Repeatability", "n/a",IF(E1423="MG_P_KG",6,IF(E1423="G_P_100G",2,"n/a")))</f>
        <v>n/a</v>
      </c>
      <c r="R1423" s="34" t="str">
        <f>IF(Q1423="n/a","-",2*(H1423*2^(1-0.5*LOG(H1423/(10^Q1423))))/100)</f>
        <v>-</v>
      </c>
      <c r="S1423" s="3">
        <f>IF(F1423="Intermed. Precision","---",IF(LOG(J1423/2)&lt;0,10^(TRUNC(LOG(J1423/2))-1), 10^(TRUNC(LOG(J1423/2)))))</f>
        <v>1E-3</v>
      </c>
      <c r="T1423" s="4">
        <f>2*SQRT(2)*J1423</f>
        <v>4.8090864517078606E-2</v>
      </c>
      <c r="U1423" s="22">
        <f>IF(F1423="Repeatability",10*J1423,"---")</f>
        <v>0.17002688206574901</v>
      </c>
      <c r="V1423" s="22" t="str">
        <f>IF(AND(U1423&gt;H1423,U1423&lt;&gt;"---"),"x","")</f>
        <v/>
      </c>
      <c r="W1423" s="51">
        <v>42101</v>
      </c>
    </row>
    <row r="1424" spans="1:23" ht="25.5" hidden="1" customHeight="1">
      <c r="A1424" s="65" t="s">
        <v>116</v>
      </c>
      <c r="B1424" s="8" t="s">
        <v>114</v>
      </c>
      <c r="C1424" s="61"/>
      <c r="D1424" s="10" t="s">
        <v>115</v>
      </c>
      <c r="E1424" s="3" t="s">
        <v>30</v>
      </c>
      <c r="F1424" s="42" t="s">
        <v>24</v>
      </c>
      <c r="G1424" s="22" t="s">
        <v>25</v>
      </c>
      <c r="H1424" s="37">
        <v>10.2568269</v>
      </c>
      <c r="I1424" s="3">
        <v>8</v>
      </c>
      <c r="J1424" s="27">
        <v>0.26015788967025499</v>
      </c>
      <c r="K1424" s="27" t="str">
        <f>IF(OR(LEFT(G1424,3)="SRM", LEFT(G1424,3)="IRM", LEFT(G1424,3)="CRM"),"", IF((J1424*100/H1424)&gt;5,"x",""))</f>
        <v/>
      </c>
      <c r="L1424" s="26">
        <f>2*J1424</f>
        <v>0.52031577934050999</v>
      </c>
      <c r="M1424" s="20"/>
      <c r="N1424" s="20"/>
      <c r="O1424" s="58" t="str">
        <f>IF(F1424="Repeatability","---", SQRT(L1424^2+(N1424*H1424*0.01)^2)+ABS(M1424)*0.01*H1424)</f>
        <v>---</v>
      </c>
      <c r="P1424" s="6" t="str">
        <f>IF(F1424="Repeatability","---", O1424*100/H1424)</f>
        <v>---</v>
      </c>
      <c r="Q1424" s="31" t="str">
        <f>IF(F1424="Repeatability", "n/a",IF(E1424="MG_P_KG",6,IF(E1424="G_P_100G",2,"n/a")))</f>
        <v>n/a</v>
      </c>
      <c r="R1424" s="34" t="str">
        <f>IF(Q1424="n/a","-",2*(H1424*2^(1-0.5*LOG(H1424/(10^Q1424))))/100)</f>
        <v>-</v>
      </c>
      <c r="S1424" s="3">
        <f>IF(F1424="Intermed. Precision","---",IF(LOG(J1424/2)&lt;0,10^(TRUNC(LOG(J1424/2))-1), 10^(TRUNC(LOG(J1424/2)))))</f>
        <v>0.1</v>
      </c>
      <c r="T1424" s="4">
        <f>2*SQRT(2)*J1424</f>
        <v>0.73583763186007589</v>
      </c>
      <c r="U1424" s="22">
        <f>IF(F1424="Repeatability",10*J1424,"---")</f>
        <v>2.6015788967025499</v>
      </c>
      <c r="V1424" s="22" t="str">
        <f>IF(AND(U1424&gt;H1424,U1424&lt;&gt;"---"),"x","")</f>
        <v/>
      </c>
      <c r="W1424" s="51">
        <v>42101</v>
      </c>
    </row>
    <row r="1425" spans="1:23" ht="25.5" hidden="1" customHeight="1">
      <c r="A1425" s="65" t="s">
        <v>123</v>
      </c>
      <c r="B1425" s="8" t="s">
        <v>114</v>
      </c>
      <c r="C1425" s="61"/>
      <c r="D1425" s="10" t="s">
        <v>115</v>
      </c>
      <c r="E1425" s="3" t="s">
        <v>30</v>
      </c>
      <c r="F1425" s="42" t="s">
        <v>24</v>
      </c>
      <c r="G1425" s="22" t="s">
        <v>25</v>
      </c>
      <c r="H1425" s="37">
        <v>2.7344351250000001</v>
      </c>
      <c r="I1425" s="3">
        <v>8</v>
      </c>
      <c r="J1425" s="27">
        <v>8.6827445234787304E-2</v>
      </c>
      <c r="K1425" s="27" t="str">
        <f>IF(OR(LEFT(G1425,3)="SRM", LEFT(G1425,3)="IRM", LEFT(G1425,3)="CRM"),"", IF((J1425*100/H1425)&gt;5,"x",""))</f>
        <v/>
      </c>
      <c r="L1425" s="26">
        <f>2*J1425</f>
        <v>0.17365489046957461</v>
      </c>
      <c r="M1425" s="20"/>
      <c r="N1425" s="20"/>
      <c r="O1425" s="58" t="str">
        <f>IF(F1425="Repeatability","---", SQRT(L1425^2+(N1425*H1425*0.01)^2)+ABS(M1425)*0.01*H1425)</f>
        <v>---</v>
      </c>
      <c r="P1425" s="6" t="str">
        <f>IF(F1425="Repeatability","---", O1425*100/H1425)</f>
        <v>---</v>
      </c>
      <c r="Q1425" s="31" t="str">
        <f>IF(F1425="Repeatability", "n/a",IF(E1425="MG_P_KG",6,IF(E1425="G_P_100G",2,"n/a")))</f>
        <v>n/a</v>
      </c>
      <c r="R1425" s="34" t="str">
        <f>IF(Q1425="n/a","-",2*(H1425*2^(1-0.5*LOG(H1425/(10^Q1425))))/100)</f>
        <v>-</v>
      </c>
      <c r="S1425" s="3">
        <f>IF(F1425="Intermed. Precision","---",IF(LOG(J1425/2)&lt;0,10^(TRUNC(LOG(J1425/2))-1), 10^(TRUNC(LOG(J1425/2)))))</f>
        <v>0.01</v>
      </c>
      <c r="T1425" s="4">
        <f>2*SQRT(2)*J1425</f>
        <v>0.24558510127448677</v>
      </c>
      <c r="U1425" s="22">
        <f>IF(F1425="Repeatability",10*J1425,"---")</f>
        <v>0.86827445234787304</v>
      </c>
      <c r="V1425" s="22" t="str">
        <f>IF(AND(U1425&gt;H1425,U1425&lt;&gt;"---"),"x","")</f>
        <v/>
      </c>
      <c r="W1425" s="51">
        <v>42101</v>
      </c>
    </row>
    <row r="1426" spans="1:23" ht="25.5" hidden="1" customHeight="1">
      <c r="A1426" s="65" t="s">
        <v>129</v>
      </c>
      <c r="B1426" s="8" t="s">
        <v>114</v>
      </c>
      <c r="C1426" s="61"/>
      <c r="D1426" s="10" t="s">
        <v>115</v>
      </c>
      <c r="E1426" s="3" t="s">
        <v>30</v>
      </c>
      <c r="F1426" s="42" t="s">
        <v>24</v>
      </c>
      <c r="G1426" s="22" t="s">
        <v>25</v>
      </c>
      <c r="H1426" s="37">
        <v>0.32511653750000002</v>
      </c>
      <c r="I1426" s="3">
        <v>8</v>
      </c>
      <c r="J1426" s="27">
        <v>1.31996610414103E-2</v>
      </c>
      <c r="K1426" s="27" t="str">
        <f>IF(OR(LEFT(G1426,3)="SRM", LEFT(G1426,3)="IRM", LEFT(G1426,3)="CRM"),"", IF((J1426*100/H1426)&gt;5,"x",""))</f>
        <v/>
      </c>
      <c r="L1426" s="26">
        <f>2*J1426</f>
        <v>2.63993220828206E-2</v>
      </c>
      <c r="M1426" s="20"/>
      <c r="N1426" s="20"/>
      <c r="O1426" s="58" t="str">
        <f>IF(F1426="Repeatability","---", SQRT(L1426^2+(N1426*H1426*0.01)^2)+ABS(M1426)*0.01*H1426)</f>
        <v>---</v>
      </c>
      <c r="P1426" s="6" t="str">
        <f>IF(F1426="Repeatability","---", O1426*100/H1426)</f>
        <v>---</v>
      </c>
      <c r="Q1426" s="31" t="str">
        <f>IF(F1426="Repeatability", "n/a",IF(E1426="MG_P_KG",6,IF(E1426="G_P_100G",2,"n/a")))</f>
        <v>n/a</v>
      </c>
      <c r="R1426" s="34" t="str">
        <f>IF(Q1426="n/a","-",2*(H1426*2^(1-0.5*LOG(H1426/(10^Q1426))))/100)</f>
        <v>-</v>
      </c>
      <c r="S1426" s="3">
        <f>IF(F1426="Intermed. Precision","---",IF(LOG(J1426/2)&lt;0,10^(TRUNC(LOG(J1426/2))-1), 10^(TRUNC(LOG(J1426/2)))))</f>
        <v>1E-3</v>
      </c>
      <c r="T1426" s="4">
        <f>2*SQRT(2)*J1426</f>
        <v>3.7334279326980441E-2</v>
      </c>
      <c r="U1426" s="22">
        <f>IF(F1426="Repeatability",10*J1426,"---")</f>
        <v>0.13199661041410299</v>
      </c>
      <c r="V1426" s="22" t="str">
        <f>IF(AND(U1426&gt;H1426,U1426&lt;&gt;"---"),"x","")</f>
        <v/>
      </c>
      <c r="W1426" s="51">
        <v>42101</v>
      </c>
    </row>
    <row r="1427" spans="1:23" ht="25.5" hidden="1" customHeight="1">
      <c r="A1427" s="65" t="s">
        <v>113</v>
      </c>
      <c r="B1427" s="8" t="s">
        <v>114</v>
      </c>
      <c r="C1427" s="61"/>
      <c r="D1427" s="10" t="s">
        <v>115</v>
      </c>
      <c r="E1427" s="3" t="s">
        <v>30</v>
      </c>
      <c r="F1427" s="42" t="s">
        <v>24</v>
      </c>
      <c r="G1427" s="22" t="s">
        <v>25</v>
      </c>
      <c r="H1427" s="37">
        <v>52.175699999999999</v>
      </c>
      <c r="I1427" s="3">
        <v>7</v>
      </c>
      <c r="J1427" s="27">
        <v>0.63031199360770096</v>
      </c>
      <c r="K1427" s="27" t="str">
        <f>IF(OR(LEFT(G1427,3)="SRM", LEFT(G1427,3)="IRM", LEFT(G1427,3)="CRM"),"", IF((J1427*100/H1427)&gt;5,"x",""))</f>
        <v/>
      </c>
      <c r="L1427" s="26">
        <f>2*J1427</f>
        <v>1.2606239872154019</v>
      </c>
      <c r="M1427" s="20"/>
      <c r="N1427" s="20"/>
      <c r="O1427" s="58" t="str">
        <f>IF(F1427="Repeatability","---", SQRT(L1427^2+(N1427*H1427*0.01)^2)+ABS(M1427)*0.01*H1427)</f>
        <v>---</v>
      </c>
      <c r="P1427" s="6" t="str">
        <f>IF(F1427="Repeatability","---", O1427*100/H1427)</f>
        <v>---</v>
      </c>
      <c r="Q1427" s="31" t="str">
        <f>IF(F1427="Repeatability", "n/a",IF(E1427="MG_P_KG",6,IF(E1427="G_P_100G",2,"n/a")))</f>
        <v>n/a</v>
      </c>
      <c r="R1427" s="34" t="str">
        <f>IF(Q1427="n/a","-",2*(H1427*2^(1-0.5*LOG(H1427/(10^Q1427))))/100)</f>
        <v>-</v>
      </c>
      <c r="S1427" s="3">
        <f>IF(F1427="Intermed. Precision","---",IF(LOG(J1427/2)&lt;0,10^(TRUNC(LOG(J1427/2))-1), 10^(TRUNC(LOG(J1427/2)))))</f>
        <v>0.1</v>
      </c>
      <c r="T1427" s="4">
        <f>2*SQRT(2)*J1427</f>
        <v>1.7827915397728686</v>
      </c>
      <c r="U1427" s="22">
        <f>IF(F1427="Repeatability",10*J1427,"---")</f>
        <v>6.3031199360770094</v>
      </c>
      <c r="V1427" s="22" t="str">
        <f>IF(AND(U1427&gt;H1427,U1427&lt;&gt;"---"),"x","")</f>
        <v/>
      </c>
      <c r="W1427" s="51">
        <v>42101</v>
      </c>
    </row>
    <row r="1428" spans="1:23" ht="25.5" customHeight="1">
      <c r="A1428" s="65" t="s">
        <v>71</v>
      </c>
      <c r="B1428" s="8" t="s">
        <v>114</v>
      </c>
      <c r="C1428" s="61"/>
      <c r="D1428" s="10" t="s">
        <v>115</v>
      </c>
      <c r="E1428" s="3" t="s">
        <v>30</v>
      </c>
      <c r="F1428" s="42" t="s">
        <v>23</v>
      </c>
      <c r="G1428" s="22" t="s">
        <v>4</v>
      </c>
      <c r="H1428" s="37">
        <v>16.198638571428599</v>
      </c>
      <c r="I1428" s="3">
        <v>7</v>
      </c>
      <c r="J1428" s="27">
        <v>5.5933500056508698E-2</v>
      </c>
      <c r="K1428" s="27" t="str">
        <f>IF(OR(LEFT(G1428,3)="SRM", LEFT(G1428,3)="IRM", LEFT(G1428,3)="CRM"),"", IF((J1428*100/H1428)&gt;5,"x",""))</f>
        <v/>
      </c>
      <c r="L1428" s="26">
        <f>2*J1428</f>
        <v>0.1118670001130174</v>
      </c>
      <c r="M1428" s="20"/>
      <c r="N1428" s="20"/>
      <c r="O1428" s="58">
        <f>IF(F1428="Repeatability","---", SQRT(L1428^2+(N1428*H1428*0.01)^2)+ABS(M1428)*0.01*H1428)</f>
        <v>0.1118670001130174</v>
      </c>
      <c r="P1428" s="6">
        <f>IF(F1428="Repeatability","---", O1428*100/H1428)</f>
        <v>0.69059507451650959</v>
      </c>
      <c r="Q1428" s="31">
        <f>IF(F1428="Repeatability", "n/a",IF(E1428="MG_P_KG",6,IF(E1428="G_P_100G",2,"n/a")))</f>
        <v>6</v>
      </c>
      <c r="R1428" s="34">
        <f>IF(Q1428="n/a","-",2*(H1428*2^(1-0.5*LOG(H1428/(10^Q1428))))/100)</f>
        <v>3.4086612035054822</v>
      </c>
      <c r="S1428" s="3">
        <f>IF(F1428="Intermed. Precision","---",IF(LOG(J1428/2)&lt;0,10^(TRUNC(LOG(J1428/2))-1), 10^(TRUNC(LOG(J1428/2)))))</f>
        <v>0.01</v>
      </c>
      <c r="T1428" s="4">
        <f>2*SQRT(2)*J1428</f>
        <v>0.15820382874182176</v>
      </c>
      <c r="U1428" s="22" t="str">
        <f>IF(F1428="Repeatability",10*J1428,"---")</f>
        <v>---</v>
      </c>
      <c r="V1428" s="22" t="str">
        <f>IF(AND(U1428&gt;H1428,U1428&lt;&gt;"---"),"x","")</f>
        <v/>
      </c>
      <c r="W1428" s="51">
        <v>42101</v>
      </c>
    </row>
    <row r="1429" spans="1:23" ht="25.5" hidden="1" customHeight="1">
      <c r="A1429" s="65" t="s">
        <v>118</v>
      </c>
      <c r="B1429" s="8" t="s">
        <v>114</v>
      </c>
      <c r="C1429" s="61"/>
      <c r="D1429" s="10" t="s">
        <v>115</v>
      </c>
      <c r="E1429" s="3" t="s">
        <v>30</v>
      </c>
      <c r="F1429" s="42" t="s">
        <v>24</v>
      </c>
      <c r="G1429" s="22" t="s">
        <v>25</v>
      </c>
      <c r="H1429" s="37">
        <v>4.7865845714285697</v>
      </c>
      <c r="I1429" s="3">
        <v>7</v>
      </c>
      <c r="J1429" s="27">
        <v>6.7422713259595896E-2</v>
      </c>
      <c r="K1429" s="27" t="str">
        <f>IF(OR(LEFT(G1429,3)="SRM", LEFT(G1429,3)="IRM", LEFT(G1429,3)="CRM"),"", IF((J1429*100/H1429)&gt;5,"x",""))</f>
        <v/>
      </c>
      <c r="L1429" s="26">
        <f>2*J1429</f>
        <v>0.13484542651919179</v>
      </c>
      <c r="M1429" s="20"/>
      <c r="N1429" s="20"/>
      <c r="O1429" s="58" t="str">
        <f>IF(F1429="Repeatability","---", SQRT(L1429^2+(N1429*H1429*0.01)^2)+ABS(M1429)*0.01*H1429)</f>
        <v>---</v>
      </c>
      <c r="P1429" s="6" t="str">
        <f>IF(F1429="Repeatability","---", O1429*100/H1429)</f>
        <v>---</v>
      </c>
      <c r="Q1429" s="31" t="str">
        <f>IF(F1429="Repeatability", "n/a",IF(E1429="MG_P_KG",6,IF(E1429="G_P_100G",2,"n/a")))</f>
        <v>n/a</v>
      </c>
      <c r="R1429" s="34" t="str">
        <f>IF(Q1429="n/a","-",2*(H1429*2^(1-0.5*LOG(H1429/(10^Q1429))))/100)</f>
        <v>-</v>
      </c>
      <c r="S1429" s="3">
        <f>IF(F1429="Intermed. Precision","---",IF(LOG(J1429/2)&lt;0,10^(TRUNC(LOG(J1429/2))-1), 10^(TRUNC(LOG(J1429/2)))))</f>
        <v>0.01</v>
      </c>
      <c r="T1429" s="4">
        <f>2*SQRT(2)*J1429</f>
        <v>0.19070023100742567</v>
      </c>
      <c r="U1429" s="22">
        <f>IF(F1429="Repeatability",10*J1429,"---")</f>
        <v>0.67422713259595901</v>
      </c>
      <c r="V1429" s="22" t="str">
        <f>IF(AND(U1429&gt;H1429,U1429&lt;&gt;"---"),"x","")</f>
        <v/>
      </c>
      <c r="W1429" s="51">
        <v>42101</v>
      </c>
    </row>
    <row r="1430" spans="1:23" ht="25.5" hidden="1" customHeight="1">
      <c r="A1430" s="65" t="s">
        <v>100</v>
      </c>
      <c r="B1430" s="8" t="s">
        <v>114</v>
      </c>
      <c r="C1430" s="61"/>
      <c r="D1430" s="10" t="s">
        <v>115</v>
      </c>
      <c r="E1430" s="3" t="s">
        <v>30</v>
      </c>
      <c r="F1430" s="42" t="s">
        <v>24</v>
      </c>
      <c r="G1430" s="22" t="s">
        <v>25</v>
      </c>
      <c r="H1430" s="37">
        <v>30.419814285714299</v>
      </c>
      <c r="I1430" s="3">
        <v>7</v>
      </c>
      <c r="J1430" s="27">
        <v>1.7585412377877301</v>
      </c>
      <c r="K1430" s="27" t="str">
        <f>IF(OR(LEFT(G1430,3)="SRM", LEFT(G1430,3)="IRM", LEFT(G1430,3)="CRM"),"", IF((J1430*100/H1430)&gt;5,"x",""))</f>
        <v>x</v>
      </c>
      <c r="L1430" s="26">
        <f>2*J1430</f>
        <v>3.5170824755754602</v>
      </c>
      <c r="M1430" s="20"/>
      <c r="N1430" s="20"/>
      <c r="O1430" s="58" t="str">
        <f>IF(F1430="Repeatability","---", SQRT(L1430^2+(N1430*H1430*0.01)^2)+ABS(M1430)*0.01*H1430)</f>
        <v>---</v>
      </c>
      <c r="P1430" s="6" t="str">
        <f>IF(F1430="Repeatability","---", O1430*100/H1430)</f>
        <v>---</v>
      </c>
      <c r="Q1430" s="31" t="str">
        <f>IF(F1430="Repeatability", "n/a",IF(E1430="MG_P_KG",6,IF(E1430="G_P_100G",2,"n/a")))</f>
        <v>n/a</v>
      </c>
      <c r="R1430" s="34" t="str">
        <f>IF(Q1430="n/a","-",2*(H1430*2^(1-0.5*LOG(H1430/(10^Q1430))))/100)</f>
        <v>-</v>
      </c>
      <c r="S1430" s="3">
        <f>IF(F1430="Intermed. Precision","---",IF(LOG(J1430/2)&lt;0,10^(TRUNC(LOG(J1430/2))-1), 10^(TRUNC(LOG(J1430/2)))))</f>
        <v>0.1</v>
      </c>
      <c r="T1430" s="4">
        <f>2*SQRT(2)*J1430</f>
        <v>4.9739057369435562</v>
      </c>
      <c r="U1430" s="22">
        <f>IF(F1430="Repeatability",10*J1430,"---")</f>
        <v>17.585412377877301</v>
      </c>
      <c r="V1430" s="22" t="str">
        <f>IF(AND(U1430&gt;H1430,U1430&lt;&gt;"---"),"x","")</f>
        <v/>
      </c>
      <c r="W1430" s="51">
        <v>42101</v>
      </c>
    </row>
    <row r="1431" spans="1:23" ht="25.5" customHeight="1">
      <c r="A1431" s="65" t="s">
        <v>60</v>
      </c>
      <c r="B1431" s="8" t="s">
        <v>114</v>
      </c>
      <c r="C1431" s="61"/>
      <c r="D1431" s="10" t="s">
        <v>115</v>
      </c>
      <c r="E1431" s="3" t="s">
        <v>30</v>
      </c>
      <c r="F1431" s="42" t="s">
        <v>23</v>
      </c>
      <c r="G1431" s="22" t="s">
        <v>4</v>
      </c>
      <c r="H1431" s="37">
        <v>3.9893128571428602</v>
      </c>
      <c r="I1431" s="3">
        <v>7</v>
      </c>
      <c r="J1431" s="27">
        <v>0.398575298111017</v>
      </c>
      <c r="K1431" s="27" t="str">
        <f>IF(OR(LEFT(G1431,3)="SRM", LEFT(G1431,3)="IRM", LEFT(G1431,3)="CRM"),"", IF((J1431*100/H1431)&gt;5,"x",""))</f>
        <v>x</v>
      </c>
      <c r="L1431" s="26">
        <f>2*J1431</f>
        <v>0.79715059622203399</v>
      </c>
      <c r="M1431" s="20"/>
      <c r="N1431" s="20"/>
      <c r="O1431" s="58">
        <f>IF(F1431="Repeatability","---", SQRT(L1431^2+(N1431*H1431*0.01)^2)+ABS(M1431)*0.01*H1431)</f>
        <v>0.79715059622203399</v>
      </c>
      <c r="P1431" s="6">
        <f>IF(F1431="Repeatability","---", O1431*100/H1431)</f>
        <v>19.982152936306729</v>
      </c>
      <c r="Q1431" s="31">
        <f>IF(F1431="Repeatability", "n/a",IF(E1431="MG_P_KG",6,IF(E1431="G_P_100G",2,"n/a")))</f>
        <v>6</v>
      </c>
      <c r="R1431" s="34">
        <f>IF(Q1431="n/a","-",2*(H1431*2^(1-0.5*LOG(H1431/(10^Q1431))))/100)</f>
        <v>1.0365825635980788</v>
      </c>
      <c r="S1431" s="3">
        <f>IF(F1431="Intermed. Precision","---",IF(LOG(J1431/2)&lt;0,10^(TRUNC(LOG(J1431/2))-1), 10^(TRUNC(LOG(J1431/2)))))</f>
        <v>0.1</v>
      </c>
      <c r="T1431" s="4">
        <f>2*SQRT(2)*J1431</f>
        <v>1.1273411844309995</v>
      </c>
      <c r="U1431" s="22" t="str">
        <f>IF(F1431="Repeatability",10*J1431,"---")</f>
        <v>---</v>
      </c>
      <c r="V1431" s="22" t="str">
        <f>IF(AND(U1431&gt;H1431,U1431&lt;&gt;"---"),"x","")</f>
        <v/>
      </c>
      <c r="W1431" s="51">
        <v>42101</v>
      </c>
    </row>
    <row r="1432" spans="1:23" ht="25.5" hidden="1" customHeight="1">
      <c r="A1432" s="65" t="s">
        <v>129</v>
      </c>
      <c r="B1432" s="8" t="s">
        <v>114</v>
      </c>
      <c r="C1432" s="61"/>
      <c r="D1432" s="10" t="s">
        <v>115</v>
      </c>
      <c r="E1432" s="3" t="s">
        <v>30</v>
      </c>
      <c r="F1432" s="42" t="s">
        <v>24</v>
      </c>
      <c r="G1432" s="22" t="s">
        <v>25</v>
      </c>
      <c r="H1432" s="37">
        <v>0.34440875714285701</v>
      </c>
      <c r="I1432" s="3">
        <v>7</v>
      </c>
      <c r="J1432" s="27">
        <v>1.245566955455E-2</v>
      </c>
      <c r="K1432" s="27" t="str">
        <f>IF(OR(LEFT(G1432,3)="SRM", LEFT(G1432,3)="IRM", LEFT(G1432,3)="CRM"),"", IF((J1432*100/H1432)&gt;5,"x",""))</f>
        <v/>
      </c>
      <c r="L1432" s="26">
        <f>2*J1432</f>
        <v>2.4911339109100001E-2</v>
      </c>
      <c r="M1432" s="20"/>
      <c r="N1432" s="20"/>
      <c r="O1432" s="58" t="str">
        <f>IF(F1432="Repeatability","---", SQRT(L1432^2+(N1432*H1432*0.01)^2)+ABS(M1432)*0.01*H1432)</f>
        <v>---</v>
      </c>
      <c r="P1432" s="6" t="str">
        <f>IF(F1432="Repeatability","---", O1432*100/H1432)</f>
        <v>---</v>
      </c>
      <c r="Q1432" s="31" t="str">
        <f>IF(F1432="Repeatability", "n/a",IF(E1432="MG_P_KG",6,IF(E1432="G_P_100G",2,"n/a")))</f>
        <v>n/a</v>
      </c>
      <c r="R1432" s="34" t="str">
        <f>IF(Q1432="n/a","-",2*(H1432*2^(1-0.5*LOG(H1432/(10^Q1432))))/100)</f>
        <v>-</v>
      </c>
      <c r="S1432" s="3">
        <f>IF(F1432="Intermed. Precision","---",IF(LOG(J1432/2)&lt;0,10^(TRUNC(LOG(J1432/2))-1), 10^(TRUNC(LOG(J1432/2)))))</f>
        <v>1E-3</v>
      </c>
      <c r="T1432" s="4">
        <f>2*SQRT(2)*J1432</f>
        <v>3.5229953624964519E-2</v>
      </c>
      <c r="U1432" s="22">
        <f>IF(F1432="Repeatability",10*J1432,"---")</f>
        <v>0.1245566955455</v>
      </c>
      <c r="V1432" s="22" t="str">
        <f>IF(AND(U1432&gt;H1432,U1432&lt;&gt;"---"),"x","")</f>
        <v/>
      </c>
      <c r="W1432" s="51">
        <v>42101</v>
      </c>
    </row>
    <row r="1433" spans="1:23" ht="25.5" hidden="1" customHeight="1">
      <c r="A1433" s="65" t="s">
        <v>113</v>
      </c>
      <c r="B1433" s="8" t="s">
        <v>114</v>
      </c>
      <c r="C1433" s="61"/>
      <c r="D1433" s="10" t="s">
        <v>115</v>
      </c>
      <c r="E1433" s="3" t="s">
        <v>30</v>
      </c>
      <c r="F1433" s="42" t="s">
        <v>24</v>
      </c>
      <c r="G1433" s="22" t="s">
        <v>25</v>
      </c>
      <c r="H1433" s="37">
        <v>52.175699999999999</v>
      </c>
      <c r="I1433" s="3">
        <v>7</v>
      </c>
      <c r="J1433" s="27">
        <v>0.63031199360770096</v>
      </c>
      <c r="K1433" s="27" t="str">
        <f>IF(OR(LEFT(G1433,3)="SRM", LEFT(G1433,3)="IRM", LEFT(G1433,3)="CRM"),"", IF((J1433*100/H1433)&gt;5,"x",""))</f>
        <v/>
      </c>
      <c r="L1433" s="26">
        <f>2*J1433</f>
        <v>1.2606239872154019</v>
      </c>
      <c r="M1433" s="20"/>
      <c r="N1433" s="20"/>
      <c r="O1433" s="58" t="str">
        <f>IF(F1433="Repeatability","---", SQRT(L1433^2+(N1433*H1433*0.01)^2)+ABS(M1433)*0.01*H1433)</f>
        <v>---</v>
      </c>
      <c r="P1433" s="6" t="str">
        <f>IF(F1433="Repeatability","---", O1433*100/H1433)</f>
        <v>---</v>
      </c>
      <c r="Q1433" s="31" t="str">
        <f>IF(F1433="Repeatability", "n/a",IF(E1433="MG_P_KG",6,IF(E1433="G_P_100G",2,"n/a")))</f>
        <v>n/a</v>
      </c>
      <c r="R1433" s="34" t="str">
        <f>IF(Q1433="n/a","-",2*(H1433*2^(1-0.5*LOG(H1433/(10^Q1433))))/100)</f>
        <v>-</v>
      </c>
      <c r="S1433" s="3">
        <f>IF(F1433="Intermed. Precision","---",IF(LOG(J1433/2)&lt;0,10^(TRUNC(LOG(J1433/2))-1), 10^(TRUNC(LOG(J1433/2)))))</f>
        <v>0.1</v>
      </c>
      <c r="T1433" s="4">
        <f>2*SQRT(2)*J1433</f>
        <v>1.7827915397728686</v>
      </c>
      <c r="U1433" s="22">
        <f>IF(F1433="Repeatability",10*J1433,"---")</f>
        <v>6.3031199360770094</v>
      </c>
      <c r="V1433" s="22" t="str">
        <f>IF(AND(U1433&gt;H1433,U1433&lt;&gt;"---"),"x","")</f>
        <v/>
      </c>
      <c r="W1433" s="51">
        <v>42101</v>
      </c>
    </row>
    <row r="1434" spans="1:23" ht="25.5" customHeight="1">
      <c r="A1434" s="65" t="s">
        <v>71</v>
      </c>
      <c r="B1434" s="8" t="s">
        <v>114</v>
      </c>
      <c r="C1434" s="61"/>
      <c r="D1434" s="10" t="s">
        <v>115</v>
      </c>
      <c r="E1434" s="3" t="s">
        <v>30</v>
      </c>
      <c r="F1434" s="42" t="s">
        <v>23</v>
      </c>
      <c r="G1434" s="22" t="s">
        <v>4</v>
      </c>
      <c r="H1434" s="37">
        <v>16.198638571428599</v>
      </c>
      <c r="I1434" s="3">
        <v>7</v>
      </c>
      <c r="J1434" s="27">
        <v>5.5933500056508698E-2</v>
      </c>
      <c r="K1434" s="27" t="str">
        <f>IF(OR(LEFT(G1434,3)="SRM", LEFT(G1434,3)="IRM", LEFT(G1434,3)="CRM"),"", IF((J1434*100/H1434)&gt;5,"x",""))</f>
        <v/>
      </c>
      <c r="L1434" s="26">
        <f>2*J1434</f>
        <v>0.1118670001130174</v>
      </c>
      <c r="M1434" s="20"/>
      <c r="N1434" s="20"/>
      <c r="O1434" s="58">
        <f>IF(F1434="Repeatability","---", SQRT(L1434^2+(N1434*H1434*0.01)^2)+ABS(M1434)*0.01*H1434)</f>
        <v>0.1118670001130174</v>
      </c>
      <c r="P1434" s="6">
        <f>IF(F1434="Repeatability","---", O1434*100/H1434)</f>
        <v>0.69059507451650959</v>
      </c>
      <c r="Q1434" s="31">
        <f>IF(F1434="Repeatability", "n/a",IF(E1434="MG_P_KG",6,IF(E1434="G_P_100G",2,"n/a")))</f>
        <v>6</v>
      </c>
      <c r="R1434" s="34">
        <f>IF(Q1434="n/a","-",2*(H1434*2^(1-0.5*LOG(H1434/(10^Q1434))))/100)</f>
        <v>3.4086612035054822</v>
      </c>
      <c r="S1434" s="3">
        <f>IF(F1434="Intermed. Precision","---",IF(LOG(J1434/2)&lt;0,10^(TRUNC(LOG(J1434/2))-1), 10^(TRUNC(LOG(J1434/2)))))</f>
        <v>0.01</v>
      </c>
      <c r="T1434" s="4">
        <f>2*SQRT(2)*J1434</f>
        <v>0.15820382874182176</v>
      </c>
      <c r="U1434" s="22" t="str">
        <f>IF(F1434="Repeatability",10*J1434,"---")</f>
        <v>---</v>
      </c>
      <c r="V1434" s="22" t="str">
        <f>IF(AND(U1434&gt;H1434,U1434&lt;&gt;"---"),"x","")</f>
        <v/>
      </c>
      <c r="W1434" s="51">
        <v>42101</v>
      </c>
    </row>
    <row r="1435" spans="1:23" ht="25.5" customHeight="1">
      <c r="A1435" s="65" t="s">
        <v>60</v>
      </c>
      <c r="B1435" s="8" t="s">
        <v>114</v>
      </c>
      <c r="C1435" s="61"/>
      <c r="D1435" s="10" t="s">
        <v>115</v>
      </c>
      <c r="E1435" s="3" t="s">
        <v>30</v>
      </c>
      <c r="F1435" s="42" t="s">
        <v>23</v>
      </c>
      <c r="G1435" s="22" t="s">
        <v>4</v>
      </c>
      <c r="H1435" s="37">
        <v>3.9893128571428602</v>
      </c>
      <c r="I1435" s="3">
        <v>7</v>
      </c>
      <c r="J1435" s="27">
        <v>0.398575298111017</v>
      </c>
      <c r="K1435" s="27" t="str">
        <f>IF(OR(LEFT(G1435,3)="SRM", LEFT(G1435,3)="IRM", LEFT(G1435,3)="CRM"),"", IF((J1435*100/H1435)&gt;5,"x",""))</f>
        <v>x</v>
      </c>
      <c r="L1435" s="26">
        <f>2*J1435</f>
        <v>0.79715059622203399</v>
      </c>
      <c r="M1435" s="20"/>
      <c r="N1435" s="20"/>
      <c r="O1435" s="58">
        <f>IF(F1435="Repeatability","---", SQRT(L1435^2+(N1435*H1435*0.01)^2)+ABS(M1435)*0.01*H1435)</f>
        <v>0.79715059622203399</v>
      </c>
      <c r="P1435" s="6">
        <f>IF(F1435="Repeatability","---", O1435*100/H1435)</f>
        <v>19.982152936306729</v>
      </c>
      <c r="Q1435" s="31">
        <f>IF(F1435="Repeatability", "n/a",IF(E1435="MG_P_KG",6,IF(E1435="G_P_100G",2,"n/a")))</f>
        <v>6</v>
      </c>
      <c r="R1435" s="34">
        <f>IF(Q1435="n/a","-",2*(H1435*2^(1-0.5*LOG(H1435/(10^Q1435))))/100)</f>
        <v>1.0365825635980788</v>
      </c>
      <c r="S1435" s="3">
        <f>IF(F1435="Intermed. Precision","---",IF(LOG(J1435/2)&lt;0,10^(TRUNC(LOG(J1435/2))-1), 10^(TRUNC(LOG(J1435/2)))))</f>
        <v>0.1</v>
      </c>
      <c r="T1435" s="4">
        <f>2*SQRT(2)*J1435</f>
        <v>1.1273411844309995</v>
      </c>
      <c r="U1435" s="22" t="str">
        <f>IF(F1435="Repeatability",10*J1435,"---")</f>
        <v>---</v>
      </c>
      <c r="V1435" s="22" t="str">
        <f>IF(AND(U1435&gt;H1435,U1435&lt;&gt;"---"),"x","")</f>
        <v/>
      </c>
      <c r="W1435" s="51">
        <v>42101</v>
      </c>
    </row>
    <row r="1436" spans="1:23" ht="25.5" hidden="1" customHeight="1">
      <c r="A1436" s="65" t="s">
        <v>84</v>
      </c>
      <c r="B1436" s="8" t="s">
        <v>114</v>
      </c>
      <c r="C1436" s="61"/>
      <c r="D1436" s="10" t="s">
        <v>115</v>
      </c>
      <c r="E1436" s="3" t="s">
        <v>30</v>
      </c>
      <c r="F1436" s="42" t="s">
        <v>24</v>
      </c>
      <c r="G1436" s="22" t="s">
        <v>25</v>
      </c>
      <c r="H1436" s="37">
        <v>2.2118924285714301</v>
      </c>
      <c r="I1436" s="3">
        <v>7</v>
      </c>
      <c r="J1436" s="27">
        <v>2.4488951508792701E-2</v>
      </c>
      <c r="K1436" s="27" t="str">
        <f>IF(OR(LEFT(G1436,3)="SRM", LEFT(G1436,3)="IRM", LEFT(G1436,3)="CRM"),"", IF((J1436*100/H1436)&gt;5,"x",""))</f>
        <v/>
      </c>
      <c r="L1436" s="26">
        <f>2*J1436</f>
        <v>4.8977903017585402E-2</v>
      </c>
      <c r="M1436" s="20"/>
      <c r="N1436" s="20"/>
      <c r="O1436" s="58" t="str">
        <f>IF(F1436="Repeatability","---", SQRT(L1436^2+(N1436*H1436*0.01)^2)+ABS(M1436)*0.01*H1436)</f>
        <v>---</v>
      </c>
      <c r="P1436" s="6" t="str">
        <f>IF(F1436="Repeatability","---", O1436*100/H1436)</f>
        <v>---</v>
      </c>
      <c r="Q1436" s="31" t="str">
        <f>IF(F1436="Repeatability", "n/a",IF(E1436="MG_P_KG",6,IF(E1436="G_P_100G",2,"n/a")))</f>
        <v>n/a</v>
      </c>
      <c r="R1436" s="34" t="str">
        <f>IF(Q1436="n/a","-",2*(H1436*2^(1-0.5*LOG(H1436/(10^Q1436))))/100)</f>
        <v>-</v>
      </c>
      <c r="S1436" s="3">
        <f>IF(F1436="Intermed. Precision","---",IF(LOG(J1436/2)&lt;0,10^(TRUNC(LOG(J1436/2))-1), 10^(TRUNC(LOG(J1436/2)))))</f>
        <v>0.01</v>
      </c>
      <c r="T1436" s="4">
        <f>2*SQRT(2)*J1436</f>
        <v>6.9265214704063424E-2</v>
      </c>
      <c r="U1436" s="22">
        <f>IF(F1436="Repeatability",10*J1436,"---")</f>
        <v>0.244889515087927</v>
      </c>
      <c r="V1436" s="22" t="str">
        <f>IF(AND(U1436&gt;H1436,U1436&lt;&gt;"---"),"x","")</f>
        <v/>
      </c>
      <c r="W1436" s="51">
        <v>42101</v>
      </c>
    </row>
    <row r="1437" spans="1:23" ht="25.5" hidden="1" customHeight="1">
      <c r="A1437" s="65" t="s">
        <v>86</v>
      </c>
      <c r="B1437" s="8" t="s">
        <v>114</v>
      </c>
      <c r="C1437" s="61"/>
      <c r="D1437" s="10" t="s">
        <v>115</v>
      </c>
      <c r="E1437" s="3" t="s">
        <v>30</v>
      </c>
      <c r="F1437" s="42" t="s">
        <v>24</v>
      </c>
      <c r="G1437" s="22" t="s">
        <v>25</v>
      </c>
      <c r="H1437" s="37">
        <v>10.861962857142901</v>
      </c>
      <c r="I1437" s="3">
        <v>7</v>
      </c>
      <c r="J1437" s="27">
        <v>9.1197555379203502E-2</v>
      </c>
      <c r="K1437" s="27" t="str">
        <f>IF(OR(LEFT(G1437,3)="SRM", LEFT(G1437,3)="IRM", LEFT(G1437,3)="CRM"),"", IF((J1437*100/H1437)&gt;5,"x",""))</f>
        <v/>
      </c>
      <c r="L1437" s="26">
        <f>2*J1437</f>
        <v>0.182395110758407</v>
      </c>
      <c r="M1437" s="20"/>
      <c r="N1437" s="20"/>
      <c r="O1437" s="58" t="str">
        <f>IF(F1437="Repeatability","---", SQRT(L1437^2+(N1437*H1437*0.01)^2)+ABS(M1437)*0.01*H1437)</f>
        <v>---</v>
      </c>
      <c r="P1437" s="6" t="str">
        <f>IF(F1437="Repeatability","---", O1437*100/H1437)</f>
        <v>---</v>
      </c>
      <c r="Q1437" s="31" t="str">
        <f>IF(F1437="Repeatability", "n/a",IF(E1437="MG_P_KG",6,IF(E1437="G_P_100G",2,"n/a")))</f>
        <v>n/a</v>
      </c>
      <c r="R1437" s="34" t="str">
        <f>IF(Q1437="n/a","-",2*(H1437*2^(1-0.5*LOG(H1437/(10^Q1437))))/100)</f>
        <v>-</v>
      </c>
      <c r="S1437" s="3">
        <f>IF(F1437="Intermed. Precision","---",IF(LOG(J1437/2)&lt;0,10^(TRUNC(LOG(J1437/2))-1), 10^(TRUNC(LOG(J1437/2)))))</f>
        <v>0.01</v>
      </c>
      <c r="T1437" s="4">
        <f>2*SQRT(2)*J1437</f>
        <v>0.25794563934508202</v>
      </c>
      <c r="U1437" s="22">
        <f>IF(F1437="Repeatability",10*J1437,"---")</f>
        <v>0.91197555379203499</v>
      </c>
      <c r="V1437" s="22" t="str">
        <f>IF(AND(U1437&gt;H1437,U1437&lt;&gt;"---"),"x","")</f>
        <v/>
      </c>
      <c r="W1437" s="51">
        <v>42101</v>
      </c>
    </row>
    <row r="1438" spans="1:23" ht="25.5" hidden="1" customHeight="1">
      <c r="A1438" s="65" t="s">
        <v>131</v>
      </c>
      <c r="B1438" s="8" t="s">
        <v>202</v>
      </c>
      <c r="C1438" s="61"/>
      <c r="D1438" s="10" t="s">
        <v>130</v>
      </c>
      <c r="E1438" s="3" t="s">
        <v>30</v>
      </c>
      <c r="F1438" s="42" t="s">
        <v>24</v>
      </c>
      <c r="G1438" s="22" t="s">
        <v>25</v>
      </c>
      <c r="H1438" s="37">
        <v>15033.261321428599</v>
      </c>
      <c r="I1438" s="3">
        <v>28</v>
      </c>
      <c r="J1438" s="27">
        <v>61.4089864283781</v>
      </c>
      <c r="K1438" s="27" t="str">
        <f>IF(OR(LEFT(G1438,3)="SRM", LEFT(G1438,3)="IRM", LEFT(G1438,3)="CRM"),"", IF((J1438*100/H1438)&gt;5,"x",""))</f>
        <v/>
      </c>
      <c r="L1438" s="26">
        <f>2*J1438</f>
        <v>122.8179728567562</v>
      </c>
      <c r="M1438" s="20"/>
      <c r="N1438" s="20"/>
      <c r="O1438" s="58" t="str">
        <f>IF(F1438="Repeatability","---", SQRT(L1438^2+(N1438*H1438*0.01)^2)+ABS(M1438)*0.01*H1438)</f>
        <v>---</v>
      </c>
      <c r="P1438" s="6" t="str">
        <f>IF(F1438="Repeatability","---", O1438*100/H1438)</f>
        <v>---</v>
      </c>
      <c r="Q1438" s="31" t="str">
        <f>IF(F1438="Repeatability", "n/a",IF(E1438="MG_P_KG",6,IF(E1438="G_P_100G",2,"n/a")))</f>
        <v>n/a</v>
      </c>
      <c r="R1438" s="34" t="str">
        <f>IF(Q1438="n/a","-",2*(H1438*2^(1-0.5*LOG(H1438/(10^Q1438))))/100)</f>
        <v>-</v>
      </c>
      <c r="S1438" s="3">
        <f>IF(F1438="Intermed. Precision","---",IF(LOG(J1438/2)&lt;0,10^(TRUNC(LOG(J1438/2))-1), 10^(TRUNC(LOG(J1438/2)))))</f>
        <v>10</v>
      </c>
      <c r="T1438" s="4">
        <f>2*SQRT(2)*J1438</f>
        <v>173.69084291719528</v>
      </c>
      <c r="U1438" s="22">
        <f>IF(F1438="Repeatability",10*J1438,"---")</f>
        <v>614.08986428378103</v>
      </c>
      <c r="V1438" s="22" t="str">
        <f>IF(AND(U1438&gt;H1438,U1438&lt;&gt;"---"),"x","")</f>
        <v/>
      </c>
      <c r="W1438" s="51">
        <v>42101</v>
      </c>
    </row>
    <row r="1439" spans="1:23" ht="25.5" customHeight="1">
      <c r="A1439" s="65" t="s">
        <v>131</v>
      </c>
      <c r="B1439" s="8" t="s">
        <v>202</v>
      </c>
      <c r="C1439" s="61"/>
      <c r="D1439" s="10" t="s">
        <v>130</v>
      </c>
      <c r="E1439" s="3" t="s">
        <v>30</v>
      </c>
      <c r="F1439" s="42" t="s">
        <v>23</v>
      </c>
      <c r="G1439" s="22" t="s">
        <v>4</v>
      </c>
      <c r="H1439" s="37">
        <v>39390.530434782602</v>
      </c>
      <c r="I1439" s="3">
        <v>23</v>
      </c>
      <c r="J1439" s="27">
        <v>635.94938759682896</v>
      </c>
      <c r="K1439" s="27" t="str">
        <f>IF(OR(LEFT(G1439,3)="SRM", LEFT(G1439,3)="IRM", LEFT(G1439,3)="CRM"),"", IF((J1439*100/H1439)&gt;5,"x",""))</f>
        <v/>
      </c>
      <c r="L1439" s="26">
        <f>2*J1439</f>
        <v>1271.8987751936579</v>
      </c>
      <c r="M1439" s="20"/>
      <c r="N1439" s="20"/>
      <c r="O1439" s="58">
        <f>IF(F1439="Repeatability","---", SQRT(L1439^2+(N1439*H1439*0.01)^2)+ABS(M1439)*0.01*H1439)</f>
        <v>1271.8987751936579</v>
      </c>
      <c r="P1439" s="6">
        <f>IF(F1439="Repeatability","---", O1439*100/H1439)</f>
        <v>3.2289455388256125</v>
      </c>
      <c r="Q1439" s="31">
        <f>IF(F1439="Repeatability", "n/a",IF(E1439="MG_P_KG",6,IF(E1439="G_P_100G",2,"n/a")))</f>
        <v>6</v>
      </c>
      <c r="R1439" s="34">
        <f>IF(Q1439="n/a","-",2*(H1439*2^(1-0.5*LOG(H1439/(10^Q1439))))/100)</f>
        <v>2563.6953531788704</v>
      </c>
      <c r="S1439" s="3">
        <f>IF(F1439="Intermed. Precision","---",IF(LOG(J1439/2)&lt;0,10^(TRUNC(LOG(J1439/2))-1), 10^(TRUNC(LOG(J1439/2)))))</f>
        <v>100</v>
      </c>
      <c r="T1439" s="4">
        <f>2*SQRT(2)*J1439</f>
        <v>1798.7364978445994</v>
      </c>
      <c r="U1439" s="22" t="str">
        <f>IF(F1439="Repeatability",10*J1439,"---")</f>
        <v>---</v>
      </c>
      <c r="V1439" s="22" t="str">
        <f>IF(AND(U1439&gt;H1439,U1439&lt;&gt;"---"),"x","")</f>
        <v/>
      </c>
      <c r="W1439" s="51">
        <v>42101</v>
      </c>
    </row>
    <row r="1440" spans="1:23" ht="25.5" hidden="1" customHeight="1">
      <c r="A1440" s="65" t="s">
        <v>77</v>
      </c>
      <c r="B1440" s="8" t="s">
        <v>202</v>
      </c>
      <c r="C1440" s="61"/>
      <c r="D1440" s="10" t="s">
        <v>130</v>
      </c>
      <c r="E1440" s="3" t="s">
        <v>30</v>
      </c>
      <c r="F1440" s="42" t="s">
        <v>24</v>
      </c>
      <c r="G1440" s="22" t="s">
        <v>25</v>
      </c>
      <c r="H1440" s="37">
        <v>718.67769999999996</v>
      </c>
      <c r="I1440" s="3">
        <v>20</v>
      </c>
      <c r="J1440" s="27">
        <v>28.584629996293501</v>
      </c>
      <c r="K1440" s="27" t="str">
        <f>IF(OR(LEFT(G1440,3)="SRM", LEFT(G1440,3)="IRM", LEFT(G1440,3)="CRM"),"", IF((J1440*100/H1440)&gt;5,"x",""))</f>
        <v/>
      </c>
      <c r="L1440" s="26">
        <f>2*J1440</f>
        <v>57.169259992587001</v>
      </c>
      <c r="M1440" s="20"/>
      <c r="N1440" s="20"/>
      <c r="O1440" s="58" t="str">
        <f>IF(F1440="Repeatability","---", SQRT(L1440^2+(N1440*H1440*0.01)^2)+ABS(M1440)*0.01*H1440)</f>
        <v>---</v>
      </c>
      <c r="P1440" s="6" t="str">
        <f>IF(F1440="Repeatability","---", O1440*100/H1440)</f>
        <v>---</v>
      </c>
      <c r="Q1440" s="31" t="str">
        <f>IF(F1440="Repeatability", "n/a",IF(E1440="MG_P_KG",6,IF(E1440="G_P_100G",2,"n/a")))</f>
        <v>n/a</v>
      </c>
      <c r="R1440" s="34" t="str">
        <f>IF(Q1440="n/a","-",2*(H1440*2^(1-0.5*LOG(H1440/(10^Q1440))))/100)</f>
        <v>-</v>
      </c>
      <c r="S1440" s="3">
        <f>IF(F1440="Intermed. Precision","---",IF(LOG(J1440/2)&lt;0,10^(TRUNC(LOG(J1440/2))-1), 10^(TRUNC(LOG(J1440/2)))))</f>
        <v>10</v>
      </c>
      <c r="T1440" s="4">
        <f>2*SQRT(2)*J1440</f>
        <v>80.849542832350124</v>
      </c>
      <c r="U1440" s="22">
        <f>IF(F1440="Repeatability",10*J1440,"---")</f>
        <v>285.84629996293501</v>
      </c>
      <c r="V1440" s="22" t="str">
        <f>IF(AND(U1440&gt;H1440,U1440&lt;&gt;"---"),"x","")</f>
        <v/>
      </c>
      <c r="W1440" s="51">
        <v>42101</v>
      </c>
    </row>
    <row r="1441" spans="1:23" ht="25.5" hidden="1" customHeight="1">
      <c r="A1441" s="65" t="s">
        <v>131</v>
      </c>
      <c r="B1441" s="8" t="s">
        <v>204</v>
      </c>
      <c r="C1441" s="61"/>
      <c r="D1441" s="10" t="s">
        <v>130</v>
      </c>
      <c r="E1441" s="3" t="s">
        <v>30</v>
      </c>
      <c r="F1441" s="42" t="s">
        <v>24</v>
      </c>
      <c r="G1441" s="22" t="s">
        <v>25</v>
      </c>
      <c r="H1441" s="37">
        <v>108680.28232558101</v>
      </c>
      <c r="I1441" s="3">
        <v>43</v>
      </c>
      <c r="J1441" s="27">
        <v>957.97433505336198</v>
      </c>
      <c r="K1441" s="27" t="str">
        <f>IF(OR(LEFT(G1441,3)="SRM", LEFT(G1441,3)="IRM", LEFT(G1441,3)="CRM"),"", IF((J1441*100/H1441)&gt;5,"x",""))</f>
        <v/>
      </c>
      <c r="L1441" s="26">
        <f>2*J1441</f>
        <v>1915.948670106724</v>
      </c>
      <c r="M1441" s="20"/>
      <c r="N1441" s="20"/>
      <c r="O1441" s="58" t="str">
        <f>IF(F1441="Repeatability","---", SQRT(L1441^2+(N1441*H1441*0.01)^2)+ABS(M1441)*0.01*H1441)</f>
        <v>---</v>
      </c>
      <c r="P1441" s="6" t="str">
        <f>IF(F1441="Repeatability","---", O1441*100/H1441)</f>
        <v>---</v>
      </c>
      <c r="Q1441" s="31" t="str">
        <f>IF(F1441="Repeatability", "n/a",IF(E1441="MG_P_KG",6,IF(E1441="G_P_100G",2,"n/a")))</f>
        <v>n/a</v>
      </c>
      <c r="R1441" s="34" t="str">
        <f>IF(Q1441="n/a","-",2*(H1441*2^(1-0.5*LOG(H1441/(10^Q1441))))/100)</f>
        <v>-</v>
      </c>
      <c r="S1441" s="3">
        <f>IF(F1441="Intermed. Precision","---",IF(LOG(J1441/2)&lt;0,10^(TRUNC(LOG(J1441/2))-1), 10^(TRUNC(LOG(J1441/2)))))</f>
        <v>100</v>
      </c>
      <c r="T1441" s="4">
        <f>2*SQRT(2)*J1441</f>
        <v>2709.5605940756241</v>
      </c>
      <c r="U1441" s="22">
        <f>IF(F1441="Repeatability",10*J1441,"---")</f>
        <v>9579.7433505336194</v>
      </c>
      <c r="V1441" s="22" t="str">
        <f>IF(AND(U1441&gt;H1441,U1441&lt;&gt;"---"),"x","")</f>
        <v/>
      </c>
      <c r="W1441" s="51">
        <v>42101</v>
      </c>
    </row>
    <row r="1442" spans="1:23" ht="25.5" customHeight="1">
      <c r="A1442" s="65" t="s">
        <v>131</v>
      </c>
      <c r="B1442" s="8" t="s">
        <v>204</v>
      </c>
      <c r="C1442" s="61"/>
      <c r="D1442" s="10" t="s">
        <v>130</v>
      </c>
      <c r="E1442" s="3" t="s">
        <v>30</v>
      </c>
      <c r="F1442" s="42" t="s">
        <v>23</v>
      </c>
      <c r="G1442" s="22" t="s">
        <v>4</v>
      </c>
      <c r="H1442" s="37">
        <v>99094.201739130396</v>
      </c>
      <c r="I1442" s="3">
        <v>23</v>
      </c>
      <c r="J1442" s="27">
        <v>1799.47322364195</v>
      </c>
      <c r="K1442" s="27" t="str">
        <f>IF(OR(LEFT(G1442,3)="SRM", LEFT(G1442,3)="IRM", LEFT(G1442,3)="CRM"),"", IF((J1442*100/H1442)&gt;5,"x",""))</f>
        <v/>
      </c>
      <c r="L1442" s="26">
        <f>2*J1442</f>
        <v>3598.9464472838999</v>
      </c>
      <c r="M1442" s="20"/>
      <c r="N1442" s="20"/>
      <c r="O1442" s="58">
        <f>IF(F1442="Repeatability","---", SQRT(L1442^2+(N1442*H1442*0.01)^2)+ABS(M1442)*0.01*H1442)</f>
        <v>3598.9464472838999</v>
      </c>
      <c r="P1442" s="6">
        <f>IF(F1442="Repeatability","---", O1442*100/H1442)</f>
        <v>3.6318436236645568</v>
      </c>
      <c r="Q1442" s="31">
        <f>IF(F1442="Repeatability", "n/a",IF(E1442="MG_P_KG",6,IF(E1442="G_P_100G",2,"n/a")))</f>
        <v>6</v>
      </c>
      <c r="R1442" s="34">
        <f>IF(Q1442="n/a","-",2*(H1442*2^(1-0.5*LOG(H1442/(10^Q1442))))/100)</f>
        <v>5613.2971281723794</v>
      </c>
      <c r="S1442" s="3">
        <f>IF(F1442="Intermed. Precision","---",IF(LOG(J1442/2)&lt;0,10^(TRUNC(LOG(J1442/2))-1), 10^(TRUNC(LOG(J1442/2)))))</f>
        <v>100</v>
      </c>
      <c r="T1442" s="4">
        <f>2*SQRT(2)*J1442</f>
        <v>5089.6788760033587</v>
      </c>
      <c r="U1442" s="22" t="str">
        <f>IF(F1442="Repeatability",10*J1442,"---")</f>
        <v>---</v>
      </c>
      <c r="V1442" s="22" t="str">
        <f>IF(AND(U1442&gt;H1442,U1442&lt;&gt;"---"),"x","")</f>
        <v/>
      </c>
      <c r="W1442" s="51">
        <v>42101</v>
      </c>
    </row>
    <row r="1443" spans="1:23" ht="25.5" hidden="1" customHeight="1">
      <c r="A1443" s="65" t="s">
        <v>131</v>
      </c>
      <c r="B1443" s="8" t="s">
        <v>183</v>
      </c>
      <c r="C1443" s="61"/>
      <c r="D1443" s="10" t="s">
        <v>130</v>
      </c>
      <c r="E1443" s="3" t="s">
        <v>30</v>
      </c>
      <c r="F1443" s="42" t="s">
        <v>24</v>
      </c>
      <c r="G1443" s="22" t="s">
        <v>25</v>
      </c>
      <c r="H1443" s="37">
        <v>404.84800000000001</v>
      </c>
      <c r="I1443" s="3">
        <v>20</v>
      </c>
      <c r="J1443" s="27">
        <v>16.714193070561301</v>
      </c>
      <c r="K1443" s="27" t="str">
        <f>IF(OR(LEFT(G1443,3)="SRM", LEFT(G1443,3)="IRM", LEFT(G1443,3)="CRM"),"", IF((J1443*100/H1443)&gt;5,"x",""))</f>
        <v/>
      </c>
      <c r="L1443" s="26">
        <f>2*J1443</f>
        <v>33.428386141122601</v>
      </c>
      <c r="M1443" s="20"/>
      <c r="N1443" s="20"/>
      <c r="O1443" s="58" t="str">
        <f>IF(F1443="Repeatability","---", SQRT(L1443^2+(N1443*H1443*0.01)^2)+ABS(M1443)*0.01*H1443)</f>
        <v>---</v>
      </c>
      <c r="P1443" s="6" t="str">
        <f>IF(F1443="Repeatability","---", O1443*100/H1443)</f>
        <v>---</v>
      </c>
      <c r="Q1443" s="31" t="str">
        <f>IF(F1443="Repeatability", "n/a",IF(E1443="MG_P_KG",6,IF(E1443="G_P_100G",2,"n/a")))</f>
        <v>n/a</v>
      </c>
      <c r="R1443" s="34" t="str">
        <f>IF(Q1443="n/a","-",2*(H1443*2^(1-0.5*LOG(H1443/(10^Q1443))))/100)</f>
        <v>-</v>
      </c>
      <c r="S1443" s="3">
        <f>IF(F1443="Intermed. Precision","---",IF(LOG(J1443/2)&lt;0,10^(TRUNC(LOG(J1443/2))-1), 10^(TRUNC(LOG(J1443/2)))))</f>
        <v>1</v>
      </c>
      <c r="T1443" s="4">
        <f>2*SQRT(2)*J1443</f>
        <v>47.274877049020397</v>
      </c>
      <c r="U1443" s="22">
        <f>IF(F1443="Repeatability",10*J1443,"---")</f>
        <v>167.14193070561299</v>
      </c>
      <c r="V1443" s="22" t="str">
        <f>IF(AND(U1443&gt;H1443,U1443&lt;&gt;"---"),"x","")</f>
        <v/>
      </c>
      <c r="W1443" s="51">
        <v>42101</v>
      </c>
    </row>
    <row r="1444" spans="1:23" ht="25.5" customHeight="1">
      <c r="A1444" s="65" t="s">
        <v>131</v>
      </c>
      <c r="B1444" s="8" t="s">
        <v>183</v>
      </c>
      <c r="C1444" s="61"/>
      <c r="D1444" s="10" t="s">
        <v>130</v>
      </c>
      <c r="E1444" s="3" t="s">
        <v>30</v>
      </c>
      <c r="F1444" s="42" t="s">
        <v>23</v>
      </c>
      <c r="G1444" s="22" t="s">
        <v>4</v>
      </c>
      <c r="H1444" s="37">
        <v>500.46249999999998</v>
      </c>
      <c r="I1444" s="3">
        <v>16</v>
      </c>
      <c r="J1444" s="27">
        <v>34.722453110343501</v>
      </c>
      <c r="K1444" s="27" t="str">
        <f>IF(OR(LEFT(G1444,3)="SRM", LEFT(G1444,3)="IRM", LEFT(G1444,3)="CRM"),"", IF((J1444*100/H1444)&gt;5,"x",""))</f>
        <v>x</v>
      </c>
      <c r="L1444" s="26">
        <f>2*J1444</f>
        <v>69.444906220687002</v>
      </c>
      <c r="M1444" s="20"/>
      <c r="N1444" s="20"/>
      <c r="O1444" s="58">
        <f>IF(F1444="Repeatability","---", SQRT(L1444^2+(N1444*H1444*0.01)^2)+ABS(M1444)*0.01*H1444)</f>
        <v>69.444906220687002</v>
      </c>
      <c r="P1444" s="6">
        <f>IF(F1444="Repeatability","---", O1444*100/H1444)</f>
        <v>13.876145809263832</v>
      </c>
      <c r="Q1444" s="31">
        <f>IF(F1444="Repeatability", "n/a",IF(E1444="MG_P_KG",6,IF(E1444="G_P_100G",2,"n/a")))</f>
        <v>6</v>
      </c>
      <c r="R1444" s="34">
        <f>IF(Q1444="n/a","-",2*(H1444*2^(1-0.5*LOG(H1444/(10^Q1444))))/100)</f>
        <v>62.838472240952697</v>
      </c>
      <c r="S1444" s="3">
        <f>IF(F1444="Intermed. Precision","---",IF(LOG(J1444/2)&lt;0,10^(TRUNC(LOG(J1444/2))-1), 10^(TRUNC(LOG(J1444/2)))))</f>
        <v>10</v>
      </c>
      <c r="T1444" s="4">
        <f>2*SQRT(2)*J1444</f>
        <v>98.209928215023282</v>
      </c>
      <c r="U1444" s="22" t="str">
        <f>IF(F1444="Repeatability",10*J1444,"---")</f>
        <v>---</v>
      </c>
      <c r="V1444" s="22" t="str">
        <f>IF(AND(U1444&gt;H1444,U1444&lt;&gt;"---"),"x","")</f>
        <v/>
      </c>
      <c r="W1444" s="51">
        <v>42101</v>
      </c>
    </row>
    <row r="1445" spans="1:23" ht="25.5" customHeight="1">
      <c r="A1445" s="65" t="s">
        <v>131</v>
      </c>
      <c r="B1445" s="8" t="s">
        <v>114</v>
      </c>
      <c r="C1445" s="61"/>
      <c r="D1445" s="10" t="s">
        <v>130</v>
      </c>
      <c r="E1445" s="3" t="s">
        <v>30</v>
      </c>
      <c r="F1445" s="42" t="s">
        <v>23</v>
      </c>
      <c r="G1445" s="22" t="s">
        <v>4</v>
      </c>
      <c r="H1445" s="37">
        <v>18925.8552631579</v>
      </c>
      <c r="I1445" s="3">
        <v>76</v>
      </c>
      <c r="J1445" s="27">
        <v>387.90206878425499</v>
      </c>
      <c r="K1445" s="27" t="str">
        <f>IF(OR(LEFT(G1445,3)="SRM", LEFT(G1445,3)="IRM", LEFT(G1445,3)="CRM"),"", IF((J1445*100/H1445)&gt;5,"x",""))</f>
        <v/>
      </c>
      <c r="L1445" s="26">
        <f>2*J1445</f>
        <v>775.80413756850999</v>
      </c>
      <c r="M1445" s="20"/>
      <c r="N1445" s="20"/>
      <c r="O1445" s="58">
        <f>IF(F1445="Repeatability","---", SQRT(L1445^2+(N1445*H1445*0.01)^2)+ABS(M1445)*0.01*H1445)</f>
        <v>775.80413756850999</v>
      </c>
      <c r="P1445" s="6">
        <f>IF(F1445="Repeatability","---", O1445*100/H1445)</f>
        <v>4.0991761100420785</v>
      </c>
      <c r="Q1445" s="31">
        <f>IF(F1445="Repeatability", "n/a",IF(E1445="MG_P_KG",6,IF(E1445="G_P_100G",2,"n/a")))</f>
        <v>6</v>
      </c>
      <c r="R1445" s="34">
        <f>IF(Q1445="n/a","-",2*(H1445*2^(1-0.5*LOG(H1445/(10^Q1445))))/100)</f>
        <v>1375.4489980877092</v>
      </c>
      <c r="S1445" s="3">
        <f>IF(F1445="Intermed. Precision","---",IF(LOG(J1445/2)&lt;0,10^(TRUNC(LOG(J1445/2))-1), 10^(TRUNC(LOG(J1445/2)))))</f>
        <v>100</v>
      </c>
      <c r="T1445" s="4">
        <f>2*SQRT(2)*J1445</f>
        <v>1097.1527330945494</v>
      </c>
      <c r="U1445" s="22" t="str">
        <f>IF(F1445="Repeatability",10*J1445,"---")</f>
        <v>---</v>
      </c>
      <c r="V1445" s="22" t="str">
        <f>IF(AND(U1445&gt;H1445,U1445&lt;&gt;"---"),"x","")</f>
        <v/>
      </c>
      <c r="W1445" s="51">
        <v>42101</v>
      </c>
    </row>
    <row r="1446" spans="1:23" ht="25.5" hidden="1" customHeight="1">
      <c r="A1446" s="65" t="s">
        <v>131</v>
      </c>
      <c r="B1446" s="8" t="s">
        <v>114</v>
      </c>
      <c r="C1446" s="61"/>
      <c r="D1446" s="10" t="s">
        <v>130</v>
      </c>
      <c r="E1446" s="3" t="s">
        <v>30</v>
      </c>
      <c r="F1446" s="42" t="s">
        <v>24</v>
      </c>
      <c r="G1446" s="22" t="s">
        <v>25</v>
      </c>
      <c r="H1446" s="37">
        <v>17695.264234375201</v>
      </c>
      <c r="I1446" s="3">
        <v>64</v>
      </c>
      <c r="J1446" s="27">
        <v>144.26118352874499</v>
      </c>
      <c r="K1446" s="27" t="str">
        <f>IF(OR(LEFT(G1446,3)="SRM", LEFT(G1446,3)="IRM", LEFT(G1446,3)="CRM"),"", IF((J1446*100/H1446)&gt;5,"x",""))</f>
        <v/>
      </c>
      <c r="L1446" s="26">
        <f>2*J1446</f>
        <v>288.52236705748999</v>
      </c>
      <c r="M1446" s="20"/>
      <c r="N1446" s="20"/>
      <c r="O1446" s="58" t="str">
        <f>IF(F1446="Repeatability","---", SQRT(L1446^2+(N1446*H1446*0.01)^2)+ABS(M1446)*0.01*H1446)</f>
        <v>---</v>
      </c>
      <c r="P1446" s="6" t="str">
        <f>IF(F1446="Repeatability","---", O1446*100/H1446)</f>
        <v>---</v>
      </c>
      <c r="Q1446" s="31" t="str">
        <f>IF(F1446="Repeatability", "n/a",IF(E1446="MG_P_KG",6,IF(E1446="G_P_100G",2,"n/a")))</f>
        <v>n/a</v>
      </c>
      <c r="R1446" s="34" t="str">
        <f>IF(Q1446="n/a","-",2*(H1446*2^(1-0.5*LOG(H1446/(10^Q1446))))/100)</f>
        <v>-</v>
      </c>
      <c r="S1446" s="3">
        <f>IF(F1446="Intermed. Precision","---",IF(LOG(J1446/2)&lt;0,10^(TRUNC(LOG(J1446/2))-1), 10^(TRUNC(LOG(J1446/2)))))</f>
        <v>10</v>
      </c>
      <c r="T1446" s="4">
        <f>2*SQRT(2)*J1446</f>
        <v>408.03224454069067</v>
      </c>
      <c r="U1446" s="22">
        <f>IF(F1446="Repeatability",10*J1446,"---")</f>
        <v>1442.61183528745</v>
      </c>
      <c r="V1446" s="22" t="str">
        <f>IF(AND(U1446&gt;H1446,U1446&lt;&gt;"---"),"x","")</f>
        <v/>
      </c>
      <c r="W1446" s="51">
        <v>42101</v>
      </c>
    </row>
    <row r="1447" spans="1:23" ht="25.5" hidden="1" customHeight="1">
      <c r="A1447" s="65" t="s">
        <v>55</v>
      </c>
      <c r="B1447" s="8" t="s">
        <v>114</v>
      </c>
      <c r="C1447" s="61"/>
      <c r="D1447" s="10" t="s">
        <v>130</v>
      </c>
      <c r="E1447" s="3" t="s">
        <v>30</v>
      </c>
      <c r="F1447" s="42" t="s">
        <v>24</v>
      </c>
      <c r="G1447" s="22" t="s">
        <v>25</v>
      </c>
      <c r="H1447" s="37">
        <v>1372.60547916667</v>
      </c>
      <c r="I1447" s="3">
        <v>48</v>
      </c>
      <c r="J1447" s="27">
        <v>4.91278341845703</v>
      </c>
      <c r="K1447" s="27" t="str">
        <f>IF(OR(LEFT(G1447,3)="SRM", LEFT(G1447,3)="IRM", LEFT(G1447,3)="CRM"),"", IF((J1447*100/H1447)&gt;5,"x",""))</f>
        <v/>
      </c>
      <c r="L1447" s="26">
        <f>2*J1447</f>
        <v>9.8255668369140601</v>
      </c>
      <c r="M1447" s="20"/>
      <c r="N1447" s="20"/>
      <c r="O1447" s="58" t="str">
        <f>IF(F1447="Repeatability","---", SQRT(L1447^2+(N1447*H1447*0.01)^2)+ABS(M1447)*0.01*H1447)</f>
        <v>---</v>
      </c>
      <c r="P1447" s="6" t="str">
        <f>IF(F1447="Repeatability","---", O1447*100/H1447)</f>
        <v>---</v>
      </c>
      <c r="Q1447" s="31" t="str">
        <f>IF(F1447="Repeatability", "n/a",IF(E1447="MG_P_KG",6,IF(E1447="G_P_100G",2,"n/a")))</f>
        <v>n/a</v>
      </c>
      <c r="R1447" s="34" t="str">
        <f>IF(Q1447="n/a","-",2*(H1447*2^(1-0.5*LOG(H1447/(10^Q1447))))/100)</f>
        <v>-</v>
      </c>
      <c r="S1447" s="3">
        <f>IF(F1447="Intermed. Precision","---",IF(LOG(J1447/2)&lt;0,10^(TRUNC(LOG(J1447/2))-1), 10^(TRUNC(LOG(J1447/2)))))</f>
        <v>1</v>
      </c>
      <c r="T1447" s="4">
        <f>2*SQRT(2)*J1447</f>
        <v>13.895449878767177</v>
      </c>
      <c r="U1447" s="22">
        <f>IF(F1447="Repeatability",10*J1447,"---")</f>
        <v>49.127834184570304</v>
      </c>
      <c r="V1447" s="22" t="str">
        <f>IF(AND(U1447&gt;H1447,U1447&lt;&gt;"---"),"x","")</f>
        <v/>
      </c>
      <c r="W1447" s="51">
        <v>42101</v>
      </c>
    </row>
    <row r="1448" spans="1:23" ht="25.5" hidden="1" customHeight="1">
      <c r="A1448" s="65" t="s">
        <v>131</v>
      </c>
      <c r="B1448" s="8" t="s">
        <v>114</v>
      </c>
      <c r="C1448" s="61"/>
      <c r="D1448" s="10" t="s">
        <v>130</v>
      </c>
      <c r="E1448" s="3" t="s">
        <v>30</v>
      </c>
      <c r="F1448" s="42" t="s">
        <v>24</v>
      </c>
      <c r="G1448" s="22" t="s">
        <v>25</v>
      </c>
      <c r="H1448" s="37">
        <v>24846.013319999998</v>
      </c>
      <c r="I1448" s="3">
        <v>25</v>
      </c>
      <c r="J1448" s="27">
        <v>161.194684860264</v>
      </c>
      <c r="K1448" s="27" t="str">
        <f>IF(OR(LEFT(G1448,3)="SRM", LEFT(G1448,3)="IRM", LEFT(G1448,3)="CRM"),"", IF((J1448*100/H1448)&gt;5,"x",""))</f>
        <v/>
      </c>
      <c r="L1448" s="26">
        <f>2*J1448</f>
        <v>322.38936972052801</v>
      </c>
      <c r="M1448" s="20"/>
      <c r="N1448" s="20"/>
      <c r="O1448" s="58" t="str">
        <f>IF(F1448="Repeatability","---", SQRT(L1448^2+(N1448*H1448*0.01)^2)+ABS(M1448)*0.01*H1448)</f>
        <v>---</v>
      </c>
      <c r="P1448" s="6" t="str">
        <f>IF(F1448="Repeatability","---", O1448*100/H1448)</f>
        <v>---</v>
      </c>
      <c r="Q1448" s="31" t="str">
        <f>IF(F1448="Repeatability", "n/a",IF(E1448="MG_P_KG",6,IF(E1448="G_P_100G",2,"n/a")))</f>
        <v>n/a</v>
      </c>
      <c r="R1448" s="34" t="str">
        <f>IF(Q1448="n/a","-",2*(H1448*2^(1-0.5*LOG(H1448/(10^Q1448))))/100)</f>
        <v>-</v>
      </c>
      <c r="S1448" s="3">
        <f>IF(F1448="Intermed. Precision","---",IF(LOG(J1448/2)&lt;0,10^(TRUNC(LOG(J1448/2))-1), 10^(TRUNC(LOG(J1448/2)))))</f>
        <v>10</v>
      </c>
      <c r="T1448" s="4">
        <f>2*SQRT(2)*J1448</f>
        <v>455.92741902368476</v>
      </c>
      <c r="U1448" s="22">
        <f>IF(F1448="Repeatability",10*J1448,"---")</f>
        <v>1611.9468486026401</v>
      </c>
      <c r="V1448" s="22" t="str">
        <f>IF(AND(U1448&gt;H1448,U1448&lt;&gt;"---"),"x","")</f>
        <v/>
      </c>
      <c r="W1448" s="51">
        <v>42101</v>
      </c>
    </row>
    <row r="1449" spans="1:23" ht="25.5" hidden="1" customHeight="1">
      <c r="A1449" s="65" t="s">
        <v>132</v>
      </c>
      <c r="B1449" s="8" t="s">
        <v>114</v>
      </c>
      <c r="C1449" s="61"/>
      <c r="D1449" s="10" t="s">
        <v>130</v>
      </c>
      <c r="E1449" s="3" t="s">
        <v>30</v>
      </c>
      <c r="F1449" s="42" t="s">
        <v>24</v>
      </c>
      <c r="G1449" s="22" t="s">
        <v>25</v>
      </c>
      <c r="H1449" s="37">
        <v>9921.3173913043502</v>
      </c>
      <c r="I1449" s="3">
        <v>23</v>
      </c>
      <c r="J1449" s="27">
        <v>169.94459297204699</v>
      </c>
      <c r="K1449" s="27" t="str">
        <f>IF(OR(LEFT(G1449,3)="SRM", LEFT(G1449,3)="IRM", LEFT(G1449,3)="CRM"),"", IF((J1449*100/H1449)&gt;5,"x",""))</f>
        <v/>
      </c>
      <c r="L1449" s="26">
        <f>2*J1449</f>
        <v>339.88918594409398</v>
      </c>
      <c r="M1449" s="20"/>
      <c r="N1449" s="20"/>
      <c r="O1449" s="58" t="str">
        <f>IF(F1449="Repeatability","---", SQRT(L1449^2+(N1449*H1449*0.01)^2)+ABS(M1449)*0.01*H1449)</f>
        <v>---</v>
      </c>
      <c r="P1449" s="6" t="str">
        <f>IF(F1449="Repeatability","---", O1449*100/H1449)</f>
        <v>---</v>
      </c>
      <c r="Q1449" s="31" t="str">
        <f>IF(F1449="Repeatability", "n/a",IF(E1449="MG_P_KG",6,IF(E1449="G_P_100G",2,"n/a")))</f>
        <v>n/a</v>
      </c>
      <c r="R1449" s="34" t="str">
        <f>IF(Q1449="n/a","-",2*(H1449*2^(1-0.5*LOG(H1449/(10^Q1449))))/100)</f>
        <v>-</v>
      </c>
      <c r="S1449" s="3">
        <f>IF(F1449="Intermed. Precision","---",IF(LOG(J1449/2)&lt;0,10^(TRUNC(LOG(J1449/2))-1), 10^(TRUNC(LOG(J1449/2)))))</f>
        <v>10</v>
      </c>
      <c r="T1449" s="4">
        <f>2*SQRT(2)*J1449</f>
        <v>480.67589646608849</v>
      </c>
      <c r="U1449" s="22">
        <f>IF(F1449="Repeatability",10*J1449,"---")</f>
        <v>1699.4459297204698</v>
      </c>
      <c r="V1449" s="22" t="str">
        <f>IF(AND(U1449&gt;H1449,U1449&lt;&gt;"---"),"x","")</f>
        <v/>
      </c>
      <c r="W1449" s="51">
        <v>42101</v>
      </c>
    </row>
    <row r="1450" spans="1:23" ht="25.5" customHeight="1">
      <c r="A1450" s="65" t="s">
        <v>131</v>
      </c>
      <c r="B1450" s="8" t="s">
        <v>114</v>
      </c>
      <c r="C1450" s="61"/>
      <c r="D1450" s="10" t="s">
        <v>130</v>
      </c>
      <c r="E1450" s="3" t="s">
        <v>30</v>
      </c>
      <c r="F1450" s="42" t="s">
        <v>23</v>
      </c>
      <c r="G1450" s="22" t="s">
        <v>4</v>
      </c>
      <c r="H1450" s="37">
        <v>185965.713043478</v>
      </c>
      <c r="I1450" s="3">
        <v>23</v>
      </c>
      <c r="J1450" s="27">
        <v>2574.3718931496901</v>
      </c>
      <c r="K1450" s="27" t="str">
        <f>IF(OR(LEFT(G1450,3)="SRM", LEFT(G1450,3)="IRM", LEFT(G1450,3)="CRM"),"", IF((J1450*100/H1450)&gt;5,"x",""))</f>
        <v/>
      </c>
      <c r="L1450" s="26">
        <f>2*J1450</f>
        <v>5148.7437862993802</v>
      </c>
      <c r="M1450" s="20"/>
      <c r="N1450" s="20"/>
      <c r="O1450" s="58">
        <f>IF(F1450="Repeatability","---", SQRT(L1450^2+(N1450*H1450*0.01)^2)+ABS(M1450)*0.01*H1450)</f>
        <v>5148.7437862993802</v>
      </c>
      <c r="P1450" s="6">
        <f>IF(F1450="Repeatability","---", O1450*100/H1450)</f>
        <v>2.7686521897160823</v>
      </c>
      <c r="Q1450" s="31">
        <f>IF(F1450="Repeatability", "n/a",IF(E1450="MG_P_KG",6,IF(E1450="G_P_100G",2,"n/a")))</f>
        <v>6</v>
      </c>
      <c r="R1450" s="34">
        <f>IF(Q1450="n/a","-",2*(H1450*2^(1-0.5*LOG(H1450/(10^Q1450))))/100)</f>
        <v>9581.9561600939087</v>
      </c>
      <c r="S1450" s="3">
        <f>IF(F1450="Intermed. Precision","---",IF(LOG(J1450/2)&lt;0,10^(TRUNC(LOG(J1450/2))-1), 10^(TRUNC(LOG(J1450/2)))))</f>
        <v>1000</v>
      </c>
      <c r="T1450" s="4">
        <f>2*SQRT(2)*J1450</f>
        <v>7281.423291768785</v>
      </c>
      <c r="U1450" s="22" t="str">
        <f>IF(F1450="Repeatability",10*J1450,"---")</f>
        <v>---</v>
      </c>
      <c r="V1450" s="22" t="str">
        <f>IF(AND(U1450&gt;H1450,U1450&lt;&gt;"---"),"x","")</f>
        <v/>
      </c>
      <c r="W1450" s="51">
        <v>42101</v>
      </c>
    </row>
    <row r="1451" spans="1:23" ht="25.5" hidden="1" customHeight="1">
      <c r="A1451" s="65" t="s">
        <v>132</v>
      </c>
      <c r="B1451" s="8" t="s">
        <v>114</v>
      </c>
      <c r="C1451" s="61"/>
      <c r="D1451" s="10" t="s">
        <v>130</v>
      </c>
      <c r="E1451" s="3" t="s">
        <v>30</v>
      </c>
      <c r="F1451" s="42" t="s">
        <v>24</v>
      </c>
      <c r="G1451" s="22" t="s">
        <v>25</v>
      </c>
      <c r="H1451" s="37">
        <v>9945.2926086956504</v>
      </c>
      <c r="I1451" s="3">
        <v>23</v>
      </c>
      <c r="J1451" s="27">
        <v>169.94459297204699</v>
      </c>
      <c r="K1451" s="27" t="str">
        <f>IF(OR(LEFT(G1451,3)="SRM", LEFT(G1451,3)="IRM", LEFT(G1451,3)="CRM"),"", IF((J1451*100/H1451)&gt;5,"x",""))</f>
        <v/>
      </c>
      <c r="L1451" s="26">
        <f>2*J1451</f>
        <v>339.88918594409398</v>
      </c>
      <c r="M1451" s="20"/>
      <c r="N1451" s="20"/>
      <c r="O1451" s="58" t="str">
        <f>IF(F1451="Repeatability","---", SQRT(L1451^2+(N1451*H1451*0.01)^2)+ABS(M1451)*0.01*H1451)</f>
        <v>---</v>
      </c>
      <c r="P1451" s="6" t="str">
        <f>IF(F1451="Repeatability","---", O1451*100/H1451)</f>
        <v>---</v>
      </c>
      <c r="Q1451" s="31" t="str">
        <f>IF(F1451="Repeatability", "n/a",IF(E1451="MG_P_KG",6,IF(E1451="G_P_100G",2,"n/a")))</f>
        <v>n/a</v>
      </c>
      <c r="R1451" s="34" t="str">
        <f>IF(Q1451="n/a","-",2*(H1451*2^(1-0.5*LOG(H1451/(10^Q1451))))/100)</f>
        <v>-</v>
      </c>
      <c r="S1451" s="3">
        <f>IF(F1451="Intermed. Precision","---",IF(LOG(J1451/2)&lt;0,10^(TRUNC(LOG(J1451/2))-1), 10^(TRUNC(LOG(J1451/2)))))</f>
        <v>10</v>
      </c>
      <c r="T1451" s="4">
        <f>2*SQRT(2)*J1451</f>
        <v>480.67589646608849</v>
      </c>
      <c r="U1451" s="22">
        <f>IF(F1451="Repeatability",10*J1451,"---")</f>
        <v>1699.4459297204698</v>
      </c>
      <c r="V1451" s="22" t="str">
        <f>IF(AND(U1451&gt;H1451,U1451&lt;&gt;"---"),"x","")</f>
        <v/>
      </c>
      <c r="W1451" s="51">
        <v>42101</v>
      </c>
    </row>
    <row r="1452" spans="1:23" ht="25.5" hidden="1" customHeight="1">
      <c r="A1452" s="65" t="s">
        <v>61</v>
      </c>
      <c r="B1452" s="8" t="s">
        <v>114</v>
      </c>
      <c r="C1452" s="61"/>
      <c r="D1452" s="10" t="s">
        <v>130</v>
      </c>
      <c r="E1452" s="3" t="s">
        <v>30</v>
      </c>
      <c r="F1452" s="19" t="s">
        <v>24</v>
      </c>
      <c r="G1452" s="22" t="s">
        <v>25</v>
      </c>
      <c r="H1452" s="37">
        <v>6532.5294117647099</v>
      </c>
      <c r="I1452" s="3">
        <v>17</v>
      </c>
      <c r="J1452" s="27">
        <v>28.6520710677359</v>
      </c>
      <c r="K1452" s="27" t="str">
        <f>IF(OR(LEFT(G1452,3)="SRM", LEFT(G1452,3)="IRM", LEFT(G1452,3)="CRM"),"", IF((J1452*100/H1452)&gt;5,"x",""))</f>
        <v/>
      </c>
      <c r="L1452" s="26">
        <f>2*J1452</f>
        <v>57.3041421354718</v>
      </c>
      <c r="M1452" s="20"/>
      <c r="N1452" s="20"/>
      <c r="O1452" s="58" t="str">
        <f>IF(F1452="Repeatability","---", SQRT(L1452^2+(N1452*H1452*0.01)^2)+ABS(M1452)*0.01*H1452)</f>
        <v>---</v>
      </c>
      <c r="P1452" s="6" t="str">
        <f>IF(F1452="Repeatability","---", O1452*100/H1452)</f>
        <v>---</v>
      </c>
      <c r="Q1452" s="31" t="str">
        <f>IF(F1452="Repeatability", "n/a",IF(E1452="MG_P_KG",6,IF(E1452="G_P_100G",2,"n/a")))</f>
        <v>n/a</v>
      </c>
      <c r="R1452" s="34" t="str">
        <f>IF(Q1452="n/a","-",2*(H1452*2^(1-0.5*LOG(H1452/(10^Q1452))))/100)</f>
        <v>-</v>
      </c>
      <c r="S1452" s="3">
        <f>IF(F1452="Intermed. Precision","---",IF(LOG(J1452/2)&lt;0,10^(TRUNC(LOG(J1452/2))-1), 10^(TRUNC(LOG(J1452/2)))))</f>
        <v>10</v>
      </c>
      <c r="T1452" s="4">
        <f>2*SQRT(2)*J1452</f>
        <v>81.040294988139763</v>
      </c>
      <c r="U1452" s="22">
        <f>IF(F1452="Repeatability",10*J1452,"---")</f>
        <v>286.52071067735898</v>
      </c>
      <c r="V1452" s="22" t="str">
        <f>IF(AND(U1452&gt;H1452,U1452&lt;&gt;"---"),"x","")</f>
        <v/>
      </c>
      <c r="W1452" s="51">
        <v>42101</v>
      </c>
    </row>
    <row r="1453" spans="1:23" ht="25.5" customHeight="1">
      <c r="A1453" s="65" t="s">
        <v>55</v>
      </c>
      <c r="B1453" s="8" t="s">
        <v>114</v>
      </c>
      <c r="C1453" s="61"/>
      <c r="D1453" s="10" t="s">
        <v>130</v>
      </c>
      <c r="E1453" s="3" t="s">
        <v>30</v>
      </c>
      <c r="F1453" s="19" t="s">
        <v>23</v>
      </c>
      <c r="G1453" s="22" t="s">
        <v>4</v>
      </c>
      <c r="H1453" s="37">
        <v>447.83333333333297</v>
      </c>
      <c r="I1453" s="3">
        <v>9</v>
      </c>
      <c r="J1453" s="27">
        <v>9.8922458100608708</v>
      </c>
      <c r="K1453" s="27" t="str">
        <f>IF(OR(LEFT(G1453,3)="SRM", LEFT(G1453,3)="IRM", LEFT(G1453,3)="CRM"),"", IF((J1453*100/H1453)&gt;5,"x",""))</f>
        <v/>
      </c>
      <c r="L1453" s="26">
        <f>2*J1453</f>
        <v>19.784491620121742</v>
      </c>
      <c r="M1453" s="20"/>
      <c r="N1453" s="20"/>
      <c r="O1453" s="58">
        <f>IF(F1453="Repeatability","---", SQRT(L1453^2+(N1453*H1453*0.01)^2)+ABS(M1453)*0.01*H1453)</f>
        <v>19.784491620121742</v>
      </c>
      <c r="P1453" s="6">
        <f>IF(F1453="Repeatability","---", O1453*100/H1453)</f>
        <v>4.4178247011808915</v>
      </c>
      <c r="Q1453" s="31">
        <f>IF(F1453="Repeatability", "n/a",IF(E1453="MG_P_KG",6,IF(E1453="G_P_100G",2,"n/a")))</f>
        <v>6</v>
      </c>
      <c r="R1453" s="34">
        <f>IF(Q1453="n/a","-",2*(H1453*2^(1-0.5*LOG(H1453/(10^Q1453))))/100)</f>
        <v>57.178612529521232</v>
      </c>
      <c r="S1453" s="3">
        <f>IF(F1453="Intermed. Precision","---",IF(LOG(J1453/2)&lt;0,10^(TRUNC(LOG(J1453/2))-1), 10^(TRUNC(LOG(J1453/2)))))</f>
        <v>1</v>
      </c>
      <c r="T1453" s="4">
        <f>2*SQRT(2)*J1453</f>
        <v>27.979496373833015</v>
      </c>
      <c r="U1453" s="22" t="str">
        <f>IF(F1453="Repeatability",10*J1453,"---")</f>
        <v>---</v>
      </c>
      <c r="V1453" s="22" t="str">
        <f>IF(AND(U1453&gt;H1453,U1453&lt;&gt;"---"),"x","")</f>
        <v/>
      </c>
      <c r="W1453" s="51">
        <v>42101</v>
      </c>
    </row>
    <row r="1454" spans="1:23" ht="25.5" customHeight="1">
      <c r="A1454" s="65" t="s">
        <v>61</v>
      </c>
      <c r="B1454" s="8" t="s">
        <v>114</v>
      </c>
      <c r="C1454" s="61"/>
      <c r="D1454" s="10" t="s">
        <v>130</v>
      </c>
      <c r="E1454" s="3" t="s">
        <v>30</v>
      </c>
      <c r="F1454" s="19" t="s">
        <v>23</v>
      </c>
      <c r="G1454" s="22" t="s">
        <v>4</v>
      </c>
      <c r="H1454" s="37">
        <v>6808.6666666666697</v>
      </c>
      <c r="I1454" s="3">
        <v>9</v>
      </c>
      <c r="J1454" s="27">
        <v>36.694686263817502</v>
      </c>
      <c r="K1454" s="27" t="str">
        <f>IF(OR(LEFT(G1454,3)="SRM", LEFT(G1454,3)="IRM", LEFT(G1454,3)="CRM"),"", IF((J1454*100/H1454)&gt;5,"x",""))</f>
        <v/>
      </c>
      <c r="L1454" s="26">
        <f>2*J1454</f>
        <v>73.389372527635004</v>
      </c>
      <c r="M1454" s="20"/>
      <c r="N1454" s="20"/>
      <c r="O1454" s="58">
        <f>IF(F1454="Repeatability","---", SQRT(L1454^2+(N1454*H1454*0.01)^2)+ABS(M1454)*0.01*H1454)</f>
        <v>73.389372527635004</v>
      </c>
      <c r="P1454" s="6">
        <f>IF(F1454="Repeatability","---", O1454*100/H1454)</f>
        <v>1.0778817075438407</v>
      </c>
      <c r="Q1454" s="31">
        <f>IF(F1454="Repeatability", "n/a",IF(E1454="MG_P_KG",6,IF(E1454="G_P_100G",2,"n/a")))</f>
        <v>6</v>
      </c>
      <c r="R1454" s="34">
        <f>IF(Q1454="n/a","-",2*(H1454*2^(1-0.5*LOG(H1454/(10^Q1454))))/100)</f>
        <v>577.13673947678933</v>
      </c>
      <c r="S1454" s="3">
        <f>IF(F1454="Intermed. Precision","---",IF(LOG(J1454/2)&lt;0,10^(TRUNC(LOG(J1454/2))-1), 10^(TRUNC(LOG(J1454/2)))))</f>
        <v>10</v>
      </c>
      <c r="T1454" s="4">
        <f>2*SQRT(2)*J1454</f>
        <v>103.78824596263286</v>
      </c>
      <c r="U1454" s="22" t="str">
        <f>IF(F1454="Repeatability",10*J1454,"---")</f>
        <v>---</v>
      </c>
      <c r="V1454" s="22" t="str">
        <f>IF(AND(U1454&gt;H1454,U1454&lt;&gt;"---"),"x","")</f>
        <v/>
      </c>
      <c r="W1454" s="51">
        <v>42101</v>
      </c>
    </row>
    <row r="1455" spans="1:23" ht="25.5" customHeight="1">
      <c r="A1455" s="65" t="s">
        <v>26</v>
      </c>
      <c r="B1455" s="8" t="s">
        <v>209</v>
      </c>
      <c r="C1455" s="61"/>
      <c r="D1455" s="10" t="s">
        <v>210</v>
      </c>
      <c r="E1455" s="3" t="s">
        <v>22</v>
      </c>
      <c r="F1455" s="42" t="s">
        <v>23</v>
      </c>
      <c r="G1455" s="22" t="s">
        <v>28</v>
      </c>
      <c r="H1455" s="37">
        <v>1.8510362859600999</v>
      </c>
      <c r="I1455" s="3">
        <v>995</v>
      </c>
      <c r="J1455" s="27">
        <v>6.9864060324664495E-2</v>
      </c>
      <c r="K1455" s="27" t="str">
        <f>IF(OR(LEFT(G1455,3)="SRM", LEFT(G1455,3)="IRM", LEFT(G1455,3)="CRM"),"", IF((J1455*100/H1455)&gt;5,"x",""))</f>
        <v/>
      </c>
      <c r="L1455" s="26">
        <f>2*J1455</f>
        <v>0.13972812064932899</v>
      </c>
      <c r="M1455" s="20"/>
      <c r="N1455" s="20"/>
      <c r="O1455" s="58">
        <f>IF(F1455="Repeatability","---", SQRT(L1455^2+(N1455*H1455*0.01)^2)+ABS(M1455)*0.01*H1455)</f>
        <v>0.13972812064932899</v>
      </c>
      <c r="P1455" s="6">
        <f>IF(F1455="Repeatability","---", O1455*100/H1455)</f>
        <v>7.5486429795650647</v>
      </c>
      <c r="Q1455" s="31">
        <f>IF(F1455="Repeatability", "n/a",IF(E1455="MG_P_KG",6,IF(E1455="G_P_100G",2,"n/a")))</f>
        <v>2</v>
      </c>
      <c r="R1455" s="34">
        <f>IF(Q1455="n/a","-",2*(H1455*2^(1-0.5*LOG(H1455/(10^Q1455))))/100)</f>
        <v>0.13497550510593767</v>
      </c>
      <c r="S1455" s="3">
        <f>IF(F1455="Intermed. Precision","---",IF(LOG(J1455/2)&lt;0,10^(TRUNC(LOG(J1455/2))-1), 10^(TRUNC(LOG(J1455/2)))))</f>
        <v>0.01</v>
      </c>
      <c r="T1455" s="4">
        <f>2*SQRT(2)*J1455</f>
        <v>0.19760540326718518</v>
      </c>
      <c r="U1455" s="22" t="str">
        <f>IF(F1455="Repeatability",10*J1455,"---")</f>
        <v>---</v>
      </c>
      <c r="V1455" s="22" t="str">
        <f>IF(AND(U1455&gt;H1455,U1455&lt;&gt;"---"),"x","")</f>
        <v/>
      </c>
      <c r="W1455" s="51">
        <v>42101</v>
      </c>
    </row>
    <row r="1456" spans="1:23" ht="25.5" hidden="1" customHeight="1">
      <c r="A1456" s="65" t="s">
        <v>69</v>
      </c>
      <c r="B1456" s="8" t="s">
        <v>209</v>
      </c>
      <c r="C1456" s="61"/>
      <c r="D1456" s="10" t="s">
        <v>210</v>
      </c>
      <c r="E1456" s="3" t="s">
        <v>22</v>
      </c>
      <c r="F1456" s="42" t="s">
        <v>24</v>
      </c>
      <c r="G1456" s="22" t="s">
        <v>25</v>
      </c>
      <c r="H1456" s="37">
        <v>3.8791329248822102</v>
      </c>
      <c r="I1456" s="3">
        <v>444</v>
      </c>
      <c r="J1456" s="27">
        <v>3.9110327693084701E-2</v>
      </c>
      <c r="K1456" s="27" t="str">
        <f>IF(OR(LEFT(G1456,3)="SRM", LEFT(G1456,3)="IRM", LEFT(G1456,3)="CRM"),"", IF((J1456*100/H1456)&gt;5,"x",""))</f>
        <v/>
      </c>
      <c r="L1456" s="26">
        <f>2*J1456</f>
        <v>7.8220655386169402E-2</v>
      </c>
      <c r="M1456" s="20"/>
      <c r="N1456" s="20"/>
      <c r="O1456" s="58" t="str">
        <f>IF(F1456="Repeatability","---", SQRT(L1456^2+(N1456*H1456*0.01)^2)+ABS(M1456)*0.01*H1456)</f>
        <v>---</v>
      </c>
      <c r="P1456" s="6" t="str">
        <f>IF(F1456="Repeatability","---", O1456*100/H1456)</f>
        <v>---</v>
      </c>
      <c r="Q1456" s="31" t="str">
        <f>IF(F1456="Repeatability", "n/a",IF(E1456="MG_P_KG",6,IF(E1456="G_P_100G",2,"n/a")))</f>
        <v>n/a</v>
      </c>
      <c r="R1456" s="34" t="str">
        <f>IF(Q1456="n/a","-",2*(H1456*2^(1-0.5*LOG(H1456/(10^Q1456))))/100)</f>
        <v>-</v>
      </c>
      <c r="S1456" s="3">
        <f>IF(F1456="Intermed. Precision","---",IF(LOG(J1456/2)&lt;0,10^(TRUNC(LOG(J1456/2))-1), 10^(TRUNC(LOG(J1456/2)))))</f>
        <v>0.01</v>
      </c>
      <c r="T1456" s="4">
        <f>2*SQRT(2)*J1456</f>
        <v>0.11062071170483287</v>
      </c>
      <c r="U1456" s="22">
        <f>IF(F1456="Repeatability",10*J1456,"---")</f>
        <v>0.39110327693084701</v>
      </c>
      <c r="V1456" s="22" t="str">
        <f>IF(AND(U1456&gt;H1456,U1456&lt;&gt;"---"),"x","")</f>
        <v/>
      </c>
      <c r="W1456" s="51">
        <v>42101</v>
      </c>
    </row>
    <row r="1457" spans="1:23" ht="25.5" customHeight="1">
      <c r="A1457" s="65" t="s">
        <v>26</v>
      </c>
      <c r="B1457" s="8" t="s">
        <v>209</v>
      </c>
      <c r="C1457" s="61"/>
      <c r="D1457" s="10" t="s">
        <v>210</v>
      </c>
      <c r="E1457" s="3" t="s">
        <v>22</v>
      </c>
      <c r="F1457" s="42" t="s">
        <v>23</v>
      </c>
      <c r="G1457" s="22" t="s">
        <v>27</v>
      </c>
      <c r="H1457" s="37">
        <v>2.25737413556209</v>
      </c>
      <c r="I1457" s="3">
        <v>211</v>
      </c>
      <c r="J1457" s="27">
        <v>5.5922020451410599E-2</v>
      </c>
      <c r="K1457" s="27" t="str">
        <f>IF(OR(LEFT(G1457,3)="SRM", LEFT(G1457,3)="IRM", LEFT(G1457,3)="CRM"),"", IF((J1457*100/H1457)&gt;5,"x",""))</f>
        <v/>
      </c>
      <c r="L1457" s="26">
        <f>2*J1457</f>
        <v>0.1118440409028212</v>
      </c>
      <c r="M1457" s="20">
        <v>3.05</v>
      </c>
      <c r="N1457" s="20">
        <v>3.34</v>
      </c>
      <c r="O1457" s="58">
        <f>IF(F1457="Repeatability","---", SQRT(L1457^2+(N1457*H1457*0.01)^2)+ABS(M1457)*0.01*H1457)</f>
        <v>0.20373390186467405</v>
      </c>
      <c r="P1457" s="6">
        <f>IF(F1457="Repeatability","---", O1457*100/H1457)</f>
        <v>9.025260751202147</v>
      </c>
      <c r="Q1457" s="31">
        <f>IF(F1457="Repeatability", "n/a",IF(E1457="MG_P_KG",6,IF(E1457="G_P_100G",2,"n/a")))</f>
        <v>2</v>
      </c>
      <c r="R1457" s="34">
        <f>IF(Q1457="n/a","-",2*(H1457*2^(1-0.5*LOG(H1457/(10^Q1457))))/100)</f>
        <v>0.15976104585557846</v>
      </c>
      <c r="S1457" s="3">
        <f>IF(F1457="Intermed. Precision","---",IF(LOG(J1457/2)&lt;0,10^(TRUNC(LOG(J1457/2))-1), 10^(TRUNC(LOG(J1457/2)))))</f>
        <v>0.01</v>
      </c>
      <c r="T1457" s="4">
        <f>2*SQRT(2)*J1457</f>
        <v>0.15817135951538094</v>
      </c>
      <c r="U1457" s="22" t="str">
        <f>IF(F1457="Repeatability",10*J1457,"---")</f>
        <v>---</v>
      </c>
      <c r="V1457" s="22" t="str">
        <f>IF(AND(U1457&gt;H1457,U1457&lt;&gt;"---"),"x","")</f>
        <v/>
      </c>
      <c r="W1457" s="51">
        <v>42101</v>
      </c>
    </row>
    <row r="1458" spans="1:23" ht="25.5" hidden="1" customHeight="1">
      <c r="A1458" s="65" t="s">
        <v>64</v>
      </c>
      <c r="B1458" s="8" t="s">
        <v>209</v>
      </c>
      <c r="C1458" s="61"/>
      <c r="D1458" s="10" t="s">
        <v>210</v>
      </c>
      <c r="E1458" s="3" t="s">
        <v>22</v>
      </c>
      <c r="F1458" s="42" t="s">
        <v>24</v>
      </c>
      <c r="G1458" s="22" t="s">
        <v>25</v>
      </c>
      <c r="H1458" s="37">
        <v>3.4873900028534202</v>
      </c>
      <c r="I1458" s="3">
        <v>161</v>
      </c>
      <c r="J1458" s="27">
        <v>3.6999525700912902E-2</v>
      </c>
      <c r="K1458" s="27" t="str">
        <f>IF(OR(LEFT(G1458,3)="SRM", LEFT(G1458,3)="IRM", LEFT(G1458,3)="CRM"),"", IF((J1458*100/H1458)&gt;5,"x",""))</f>
        <v/>
      </c>
      <c r="L1458" s="26">
        <f>2*J1458</f>
        <v>7.3999051401825805E-2</v>
      </c>
      <c r="M1458" s="20"/>
      <c r="N1458" s="20"/>
      <c r="O1458" s="58" t="str">
        <f>IF(F1458="Repeatability","---", SQRT(L1458^2+(N1458*H1458*0.01)^2)+ABS(M1458)*0.01*H1458)</f>
        <v>---</v>
      </c>
      <c r="P1458" s="6" t="str">
        <f>IF(F1458="Repeatability","---", O1458*100/H1458)</f>
        <v>---</v>
      </c>
      <c r="Q1458" s="31" t="str">
        <f>IF(F1458="Repeatability", "n/a",IF(E1458="MG_P_KG",6,IF(E1458="G_P_100G",2,"n/a")))</f>
        <v>n/a</v>
      </c>
      <c r="R1458" s="34" t="str">
        <f>IF(Q1458="n/a","-",2*(H1458*2^(1-0.5*LOG(H1458/(10^Q1458))))/100)</f>
        <v>-</v>
      </c>
      <c r="S1458" s="3">
        <f>IF(F1458="Intermed. Precision","---",IF(LOG(J1458/2)&lt;0,10^(TRUNC(LOG(J1458/2))-1), 10^(TRUNC(LOG(J1458/2)))))</f>
        <v>0.01</v>
      </c>
      <c r="T1458" s="4">
        <f>2*SQRT(2)*J1458</f>
        <v>0.10465046209520586</v>
      </c>
      <c r="U1458" s="22">
        <f>IF(F1458="Repeatability",10*J1458,"---")</f>
        <v>0.36999525700912905</v>
      </c>
      <c r="V1458" s="22" t="str">
        <f>IF(AND(U1458&gt;H1458,U1458&lt;&gt;"---"),"x","")</f>
        <v/>
      </c>
      <c r="W1458" s="51">
        <v>42101</v>
      </c>
    </row>
    <row r="1459" spans="1:23" ht="25.5" hidden="1" customHeight="1">
      <c r="A1459" s="65" t="s">
        <v>29</v>
      </c>
      <c r="B1459" s="8" t="s">
        <v>209</v>
      </c>
      <c r="C1459" s="61"/>
      <c r="D1459" s="10" t="s">
        <v>210</v>
      </c>
      <c r="E1459" s="3" t="s">
        <v>22</v>
      </c>
      <c r="F1459" s="42" t="s">
        <v>24</v>
      </c>
      <c r="G1459" s="22" t="s">
        <v>25</v>
      </c>
      <c r="H1459" s="37">
        <v>2.8990465245925199</v>
      </c>
      <c r="I1459" s="3">
        <v>147</v>
      </c>
      <c r="J1459" s="27">
        <v>2.8026147318469401E-2</v>
      </c>
      <c r="K1459" s="27" t="str">
        <f>IF(OR(LEFT(G1459,3)="SRM", LEFT(G1459,3)="IRM", LEFT(G1459,3)="CRM"),"", IF((J1459*100/H1459)&gt;5,"x",""))</f>
        <v/>
      </c>
      <c r="L1459" s="26">
        <f>2*J1459</f>
        <v>5.6052294636938803E-2</v>
      </c>
      <c r="M1459" s="20"/>
      <c r="N1459" s="20"/>
      <c r="O1459" s="58" t="str">
        <f>IF(F1459="Repeatability","---", SQRT(L1459^2+(N1459*H1459*0.01)^2)+ABS(M1459)*0.01*H1459)</f>
        <v>---</v>
      </c>
      <c r="P1459" s="6" t="str">
        <f>IF(F1459="Repeatability","---", O1459*100/H1459)</f>
        <v>---</v>
      </c>
      <c r="Q1459" s="31" t="str">
        <f>IF(F1459="Repeatability", "n/a",IF(E1459="MG_P_KG",6,IF(E1459="G_P_100G",2,"n/a")))</f>
        <v>n/a</v>
      </c>
      <c r="R1459" s="34" t="str">
        <f>IF(Q1459="n/a","-",2*(H1459*2^(1-0.5*LOG(H1459/(10^Q1459))))/100)</f>
        <v>-</v>
      </c>
      <c r="S1459" s="3">
        <f>IF(F1459="Intermed. Precision","---",IF(LOG(J1459/2)&lt;0,10^(TRUNC(LOG(J1459/2))-1), 10^(TRUNC(LOG(J1459/2)))))</f>
        <v>0.01</v>
      </c>
      <c r="T1459" s="4">
        <f>2*SQRT(2)*J1459</f>
        <v>7.9269915277691561E-2</v>
      </c>
      <c r="U1459" s="22">
        <f>IF(F1459="Repeatability",10*J1459,"---")</f>
        <v>0.28026147318469402</v>
      </c>
      <c r="V1459" s="22" t="str">
        <f>IF(AND(U1459&gt;H1459,U1459&lt;&gt;"---"),"x","")</f>
        <v/>
      </c>
      <c r="W1459" s="51">
        <v>42101</v>
      </c>
    </row>
    <row r="1460" spans="1:23" ht="25.5" customHeight="1">
      <c r="A1460" s="65" t="s">
        <v>69</v>
      </c>
      <c r="B1460" s="8" t="s">
        <v>209</v>
      </c>
      <c r="C1460" s="61"/>
      <c r="D1460" s="10" t="s">
        <v>210</v>
      </c>
      <c r="E1460" s="3" t="s">
        <v>22</v>
      </c>
      <c r="F1460" s="42" t="s">
        <v>23</v>
      </c>
      <c r="G1460" s="22" t="s">
        <v>4</v>
      </c>
      <c r="H1460" s="37">
        <v>3.9486160032914901</v>
      </c>
      <c r="I1460" s="3">
        <v>141</v>
      </c>
      <c r="J1460" s="27">
        <v>0.120705128042685</v>
      </c>
      <c r="K1460" s="27" t="str">
        <f>IF(OR(LEFT(G1460,3)="SRM", LEFT(G1460,3)="IRM", LEFT(G1460,3)="CRM"),"", IF((J1460*100/H1460)&gt;5,"x",""))</f>
        <v/>
      </c>
      <c r="L1460" s="26">
        <f>2*J1460</f>
        <v>0.24141025608537001</v>
      </c>
      <c r="M1460" s="20">
        <v>3.45</v>
      </c>
      <c r="N1460" s="20">
        <v>3.72</v>
      </c>
      <c r="O1460" s="58">
        <f>IF(F1460="Repeatability","---", SQRT(L1460^2+(N1460*H1460*0.01)^2)+ABS(M1460)*0.01*H1460)</f>
        <v>0.41881378342181891</v>
      </c>
      <c r="P1460" s="6">
        <f>IF(F1460="Repeatability","---", O1460*100/H1460)</f>
        <v>10.606596920863002</v>
      </c>
      <c r="Q1460" s="31">
        <f>IF(F1460="Repeatability", "n/a",IF(E1460="MG_P_KG",6,IF(E1460="G_P_100G",2,"n/a")))</f>
        <v>2</v>
      </c>
      <c r="R1460" s="34">
        <f>IF(Q1460="n/a","-",2*(H1460*2^(1-0.5*LOG(H1460/(10^Q1460))))/100)</f>
        <v>0.25689815502820706</v>
      </c>
      <c r="S1460" s="3">
        <f>IF(F1460="Intermed. Precision","---",IF(LOG(J1460/2)&lt;0,10^(TRUNC(LOG(J1460/2))-1), 10^(TRUNC(LOG(J1460/2)))))</f>
        <v>0.01</v>
      </c>
      <c r="T1460" s="4">
        <f>2*SQRT(2)*J1460</f>
        <v>0.34140565825189229</v>
      </c>
      <c r="U1460" s="22" t="str">
        <f>IF(F1460="Repeatability",10*J1460,"---")</f>
        <v>---</v>
      </c>
      <c r="V1460" s="22" t="str">
        <f>IF(AND(U1460&gt;H1460,U1460&lt;&gt;"---"),"x","")</f>
        <v/>
      </c>
      <c r="W1460" s="51">
        <v>42101</v>
      </c>
    </row>
    <row r="1461" spans="1:23" ht="25.5" customHeight="1">
      <c r="A1461" s="65" t="s">
        <v>29</v>
      </c>
      <c r="B1461" s="8" t="s">
        <v>209</v>
      </c>
      <c r="C1461" s="61"/>
      <c r="D1461" s="10" t="s">
        <v>210</v>
      </c>
      <c r="E1461" s="3" t="s">
        <v>22</v>
      </c>
      <c r="F1461" s="42" t="s">
        <v>23</v>
      </c>
      <c r="G1461" s="22" t="s">
        <v>4</v>
      </c>
      <c r="H1461" s="37">
        <v>3.1576131634250602</v>
      </c>
      <c r="I1461" s="3">
        <v>83</v>
      </c>
      <c r="J1461" s="27">
        <v>7.9748155844078294E-2</v>
      </c>
      <c r="K1461" s="27" t="str">
        <f>IF(OR(LEFT(G1461,3)="SRM", LEFT(G1461,3)="IRM", LEFT(G1461,3)="CRM"),"", IF((J1461*100/H1461)&gt;5,"x",""))</f>
        <v/>
      </c>
      <c r="L1461" s="26">
        <f>2*J1461</f>
        <v>0.15949631168815659</v>
      </c>
      <c r="M1461" s="20">
        <v>3.05</v>
      </c>
      <c r="N1461" s="20">
        <v>3.34</v>
      </c>
      <c r="O1461" s="58">
        <f>IF(F1461="Repeatability","---", SQRT(L1461^2+(N1461*H1461*0.01)^2)+ABS(M1461)*0.01*H1461)</f>
        <v>0.28751857072277653</v>
      </c>
      <c r="P1461" s="6">
        <f>IF(F1461="Repeatability","---", O1461*100/H1461)</f>
        <v>9.1055666366333927</v>
      </c>
      <c r="Q1461" s="31">
        <f>IF(F1461="Repeatability", "n/a",IF(E1461="MG_P_KG",6,IF(E1461="G_P_100G",2,"n/a")))</f>
        <v>2</v>
      </c>
      <c r="R1461" s="34">
        <f>IF(Q1461="n/a","-",2*(H1461*2^(1-0.5*LOG(H1461/(10^Q1461))))/100)</f>
        <v>0.21246524748721485</v>
      </c>
      <c r="S1461" s="3">
        <f>IF(F1461="Intermed. Precision","---",IF(LOG(J1461/2)&lt;0,10^(TRUNC(LOG(J1461/2))-1), 10^(TRUNC(LOG(J1461/2)))))</f>
        <v>0.01</v>
      </c>
      <c r="T1461" s="4">
        <f>2*SQRT(2)*J1461</f>
        <v>0.22556184713787747</v>
      </c>
      <c r="U1461" s="22" t="str">
        <f>IF(F1461="Repeatability",10*J1461,"---")</f>
        <v>---</v>
      </c>
      <c r="V1461" s="22" t="str">
        <f>IF(AND(U1461&gt;H1461,U1461&lt;&gt;"---"),"x","")</f>
        <v/>
      </c>
      <c r="W1461" s="51">
        <v>42101</v>
      </c>
    </row>
    <row r="1462" spans="1:23" ht="25.5" hidden="1" customHeight="1">
      <c r="A1462" s="65" t="s">
        <v>67</v>
      </c>
      <c r="B1462" s="8" t="s">
        <v>209</v>
      </c>
      <c r="C1462" s="61"/>
      <c r="D1462" s="10" t="s">
        <v>210</v>
      </c>
      <c r="E1462" s="3" t="s">
        <v>22</v>
      </c>
      <c r="F1462" s="42" t="s">
        <v>24</v>
      </c>
      <c r="G1462" s="22" t="s">
        <v>25</v>
      </c>
      <c r="H1462" s="37">
        <v>2.2826071148879299</v>
      </c>
      <c r="I1462" s="3">
        <v>58</v>
      </c>
      <c r="J1462" s="27">
        <v>3.51365180075838E-2</v>
      </c>
      <c r="K1462" s="27" t="str">
        <f>IF(OR(LEFT(G1462,3)="SRM", LEFT(G1462,3)="IRM", LEFT(G1462,3)="CRM"),"", IF((J1462*100/H1462)&gt;5,"x",""))</f>
        <v/>
      </c>
      <c r="L1462" s="26">
        <f>2*J1462</f>
        <v>7.02730360151676E-2</v>
      </c>
      <c r="M1462" s="20"/>
      <c r="N1462" s="20"/>
      <c r="O1462" s="58" t="str">
        <f>IF(F1462="Repeatability","---", SQRT(L1462^2+(N1462*H1462*0.01)^2)+ABS(M1462)*0.01*H1462)</f>
        <v>---</v>
      </c>
      <c r="P1462" s="6" t="str">
        <f>IF(F1462="Repeatability","---", O1462*100/H1462)</f>
        <v>---</v>
      </c>
      <c r="Q1462" s="31" t="str">
        <f>IF(F1462="Repeatability", "n/a",IF(E1462="MG_P_KG",6,IF(E1462="G_P_100G",2,"n/a")))</f>
        <v>n/a</v>
      </c>
      <c r="R1462" s="34" t="str">
        <f>IF(Q1462="n/a","-",2*(H1462*2^(1-0.5*LOG(H1462/(10^Q1462))))/100)</f>
        <v>-</v>
      </c>
      <c r="S1462" s="3">
        <f>IF(F1462="Intermed. Precision","---",IF(LOG(J1462/2)&lt;0,10^(TRUNC(LOG(J1462/2))-1), 10^(TRUNC(LOG(J1462/2)))))</f>
        <v>0.01</v>
      </c>
      <c r="T1462" s="4">
        <f>2*SQRT(2)*J1462</f>
        <v>9.9381080601782981E-2</v>
      </c>
      <c r="U1462" s="22">
        <f>IF(F1462="Repeatability",10*J1462,"---")</f>
        <v>0.351365180075838</v>
      </c>
      <c r="V1462" s="22" t="str">
        <f>IF(AND(U1462&gt;H1462,U1462&lt;&gt;"---"),"x","")</f>
        <v/>
      </c>
      <c r="W1462" s="51">
        <v>42101</v>
      </c>
    </row>
    <row r="1463" spans="1:23" ht="25.5" hidden="1" customHeight="1">
      <c r="A1463" s="65" t="s">
        <v>34</v>
      </c>
      <c r="B1463" s="8" t="s">
        <v>209</v>
      </c>
      <c r="C1463" s="61"/>
      <c r="D1463" s="10" t="s">
        <v>210</v>
      </c>
      <c r="E1463" s="3" t="s">
        <v>22</v>
      </c>
      <c r="F1463" s="42" t="s">
        <v>24</v>
      </c>
      <c r="G1463" s="22" t="s">
        <v>25</v>
      </c>
      <c r="H1463" s="37">
        <v>3.4450095947975599</v>
      </c>
      <c r="I1463" s="3">
        <v>41</v>
      </c>
      <c r="J1463" s="27">
        <v>4.5805827151937102E-2</v>
      </c>
      <c r="K1463" s="27" t="str">
        <f>IF(OR(LEFT(G1463,3)="SRM", LEFT(G1463,3)="IRM", LEFT(G1463,3)="CRM"),"", IF((J1463*100/H1463)&gt;5,"x",""))</f>
        <v/>
      </c>
      <c r="L1463" s="26">
        <f>2*J1463</f>
        <v>9.1611654303874204E-2</v>
      </c>
      <c r="M1463" s="20"/>
      <c r="N1463" s="20"/>
      <c r="O1463" s="58" t="str">
        <f>IF(F1463="Repeatability","---", SQRT(L1463^2+(N1463*H1463*0.01)^2)+ABS(M1463)*0.01*H1463)</f>
        <v>---</v>
      </c>
      <c r="P1463" s="6" t="str">
        <f>IF(F1463="Repeatability","---", O1463*100/H1463)</f>
        <v>---</v>
      </c>
      <c r="Q1463" s="31" t="str">
        <f>IF(F1463="Repeatability", "n/a",IF(E1463="MG_P_KG",6,IF(E1463="G_P_100G",2,"n/a")))</f>
        <v>n/a</v>
      </c>
      <c r="R1463" s="34" t="str">
        <f>IF(Q1463="n/a","-",2*(H1463*2^(1-0.5*LOG(H1463/(10^Q1463))))/100)</f>
        <v>-</v>
      </c>
      <c r="S1463" s="3">
        <f>IF(F1463="Intermed. Precision","---",IF(LOG(J1463/2)&lt;0,10^(TRUNC(LOG(J1463/2))-1), 10^(TRUNC(LOG(J1463/2)))))</f>
        <v>0.01</v>
      </c>
      <c r="T1463" s="4">
        <f>2*SQRT(2)*J1463</f>
        <v>0.12955844398797442</v>
      </c>
      <c r="U1463" s="22">
        <f>IF(F1463="Repeatability",10*J1463,"---")</f>
        <v>0.45805827151937101</v>
      </c>
      <c r="V1463" s="22" t="str">
        <f>IF(AND(U1463&gt;H1463,U1463&lt;&gt;"---"),"x","")</f>
        <v/>
      </c>
      <c r="W1463" s="51">
        <v>42101</v>
      </c>
    </row>
    <row r="1464" spans="1:23" ht="25.5" customHeight="1">
      <c r="A1464" s="65" t="s">
        <v>67</v>
      </c>
      <c r="B1464" s="8" t="s">
        <v>209</v>
      </c>
      <c r="C1464" s="61"/>
      <c r="D1464" s="10" t="s">
        <v>210</v>
      </c>
      <c r="E1464" s="3" t="s">
        <v>22</v>
      </c>
      <c r="F1464" s="42" t="s">
        <v>23</v>
      </c>
      <c r="G1464" s="22" t="s">
        <v>4</v>
      </c>
      <c r="H1464" s="37">
        <v>2.47425262461562</v>
      </c>
      <c r="I1464" s="3">
        <v>32</v>
      </c>
      <c r="J1464" s="27">
        <v>5.1940620220607102E-2</v>
      </c>
      <c r="K1464" s="27" t="str">
        <f>IF(OR(LEFT(G1464,3)="SRM", LEFT(G1464,3)="IRM", LEFT(G1464,3)="CRM"),"", IF((J1464*100/H1464)&gt;5,"x",""))</f>
        <v/>
      </c>
      <c r="L1464" s="26">
        <f>2*J1464</f>
        <v>0.1038812404412142</v>
      </c>
      <c r="M1464" s="20">
        <v>3.05</v>
      </c>
      <c r="N1464" s="20">
        <v>3.34</v>
      </c>
      <c r="O1464" s="58">
        <f>IF(F1464="Repeatability","---", SQRT(L1464^2+(N1464*H1464*0.01)^2)+ABS(M1464)*0.01*H1464)</f>
        <v>0.20820764437490341</v>
      </c>
      <c r="P1464" s="6">
        <f>IF(F1464="Repeatability","---", O1464*100/H1464)</f>
        <v>8.414971143346726</v>
      </c>
      <c r="Q1464" s="31">
        <f>IF(F1464="Repeatability", "n/a",IF(E1464="MG_P_KG",6,IF(E1464="G_P_100G",2,"n/a")))</f>
        <v>2</v>
      </c>
      <c r="R1464" s="34">
        <f>IF(Q1464="n/a","-",2*(H1464*2^(1-0.5*LOG(H1464/(10^Q1464))))/100)</f>
        <v>0.17270893170516755</v>
      </c>
      <c r="S1464" s="3">
        <f>IF(F1464="Intermed. Precision","---",IF(LOG(J1464/2)&lt;0,10^(TRUNC(LOG(J1464/2))-1), 10^(TRUNC(LOG(J1464/2)))))</f>
        <v>0.01</v>
      </c>
      <c r="T1464" s="4">
        <f>2*SQRT(2)*J1464</f>
        <v>0.14691025910810557</v>
      </c>
      <c r="U1464" s="22" t="str">
        <f>IF(F1464="Repeatability",10*J1464,"---")</f>
        <v>---</v>
      </c>
      <c r="V1464" s="22" t="str">
        <f>IF(AND(U1464&gt;H1464,U1464&lt;&gt;"---"),"x","")</f>
        <v/>
      </c>
      <c r="W1464" s="51">
        <v>42101</v>
      </c>
    </row>
    <row r="1465" spans="1:23" ht="25.5" customHeight="1">
      <c r="A1465" s="65" t="s">
        <v>34</v>
      </c>
      <c r="B1465" s="8" t="s">
        <v>209</v>
      </c>
      <c r="C1465" s="61"/>
      <c r="D1465" s="10" t="s">
        <v>210</v>
      </c>
      <c r="E1465" s="3" t="s">
        <v>22</v>
      </c>
      <c r="F1465" s="42" t="s">
        <v>23</v>
      </c>
      <c r="G1465" s="22" t="s">
        <v>4</v>
      </c>
      <c r="H1465" s="37">
        <v>3.4974688336724098</v>
      </c>
      <c r="I1465" s="3">
        <v>29</v>
      </c>
      <c r="J1465" s="27">
        <v>8.8826050746679694E-2</v>
      </c>
      <c r="K1465" s="27" t="str">
        <f>IF(OR(LEFT(G1465,3)="SRM", LEFT(G1465,3)="IRM", LEFT(G1465,3)="CRM"),"", IF((J1465*100/H1465)&gt;5,"x",""))</f>
        <v/>
      </c>
      <c r="L1465" s="26">
        <f>2*J1465</f>
        <v>0.17765210149335939</v>
      </c>
      <c r="M1465" s="20">
        <v>3.05</v>
      </c>
      <c r="N1465" s="20">
        <v>3.34</v>
      </c>
      <c r="O1465" s="58">
        <f>IF(F1465="Repeatability","---", SQRT(L1465^2+(N1465*H1465*0.01)^2)+ABS(M1465)*0.01*H1465)</f>
        <v>0.31929010972139904</v>
      </c>
      <c r="P1465" s="6">
        <f>IF(F1465="Repeatability","---", O1465*100/H1465)</f>
        <v>9.1291766962262884</v>
      </c>
      <c r="Q1465" s="31">
        <f>IF(F1465="Repeatability", "n/a",IF(E1465="MG_P_KG",6,IF(E1465="G_P_100G",2,"n/a")))</f>
        <v>2</v>
      </c>
      <c r="R1465" s="34">
        <f>IF(Q1465="n/a","-",2*(H1465*2^(1-0.5*LOG(H1465/(10^Q1465))))/100)</f>
        <v>0.23173985457925458</v>
      </c>
      <c r="S1465" s="3">
        <f>IF(F1465="Intermed. Precision","---",IF(LOG(J1465/2)&lt;0,10^(TRUNC(LOG(J1465/2))-1), 10^(TRUNC(LOG(J1465/2)))))</f>
        <v>0.01</v>
      </c>
      <c r="T1465" s="4">
        <f>2*SQRT(2)*J1465</f>
        <v>0.25123801131599044</v>
      </c>
      <c r="U1465" s="22" t="str">
        <f>IF(F1465="Repeatability",10*J1465,"---")</f>
        <v>---</v>
      </c>
      <c r="V1465" s="22" t="str">
        <f>IF(AND(U1465&gt;H1465,U1465&lt;&gt;"---"),"x","")</f>
        <v/>
      </c>
      <c r="W1465" s="51">
        <v>42101</v>
      </c>
    </row>
    <row r="1466" spans="1:23" ht="25.5" hidden="1" customHeight="1">
      <c r="A1466" s="65" t="s">
        <v>81</v>
      </c>
      <c r="B1466" s="8" t="s">
        <v>209</v>
      </c>
      <c r="C1466" s="61"/>
      <c r="D1466" s="10" t="s">
        <v>210</v>
      </c>
      <c r="E1466" s="3" t="s">
        <v>22</v>
      </c>
      <c r="F1466" s="42" t="s">
        <v>24</v>
      </c>
      <c r="G1466" s="22" t="s">
        <v>25</v>
      </c>
      <c r="H1466" s="37">
        <v>6.1352755896381002</v>
      </c>
      <c r="I1466" s="3">
        <v>21</v>
      </c>
      <c r="J1466" s="27">
        <v>7.7074931444015601E-2</v>
      </c>
      <c r="K1466" s="27" t="str">
        <f>IF(OR(LEFT(G1466,3)="SRM", LEFT(G1466,3)="IRM", LEFT(G1466,3)="CRM"),"", IF((J1466*100/H1466)&gt;5,"x",""))</f>
        <v/>
      </c>
      <c r="L1466" s="26">
        <f>2*J1466</f>
        <v>0.1541498628880312</v>
      </c>
      <c r="M1466" s="20"/>
      <c r="N1466" s="20"/>
      <c r="O1466" s="58" t="str">
        <f>IF(F1466="Repeatability","---", SQRT(L1466^2+(N1466*H1466*0.01)^2)+ABS(M1466)*0.01*H1466)</f>
        <v>---</v>
      </c>
      <c r="P1466" s="6" t="str">
        <f>IF(F1466="Repeatability","---", O1466*100/H1466)</f>
        <v>---</v>
      </c>
      <c r="Q1466" s="31" t="str">
        <f>IF(F1466="Repeatability", "n/a",IF(E1466="MG_P_KG",6,IF(E1466="G_P_100G",2,"n/a")))</f>
        <v>n/a</v>
      </c>
      <c r="R1466" s="34" t="str">
        <f>IF(Q1466="n/a","-",2*(H1466*2^(1-0.5*LOG(H1466/(10^Q1466))))/100)</f>
        <v>-</v>
      </c>
      <c r="S1466" s="3">
        <f>IF(F1466="Intermed. Precision","---",IF(LOG(J1466/2)&lt;0,10^(TRUNC(LOG(J1466/2))-1), 10^(TRUNC(LOG(J1466/2)))))</f>
        <v>0.01</v>
      </c>
      <c r="T1466" s="4">
        <f>2*SQRT(2)*J1466</f>
        <v>0.21800082673420679</v>
      </c>
      <c r="U1466" s="22">
        <f>IF(F1466="Repeatability",10*J1466,"---")</f>
        <v>0.77074931444015604</v>
      </c>
      <c r="V1466" s="22" t="str">
        <f>IF(AND(U1466&gt;H1466,U1466&lt;&gt;"---"),"x","")</f>
        <v/>
      </c>
      <c r="W1466" s="51">
        <v>42101</v>
      </c>
    </row>
    <row r="1467" spans="1:23" ht="25.5" customHeight="1">
      <c r="A1467" s="65" t="s">
        <v>81</v>
      </c>
      <c r="B1467" s="8" t="s">
        <v>209</v>
      </c>
      <c r="C1467" s="61"/>
      <c r="D1467" s="10" t="s">
        <v>210</v>
      </c>
      <c r="E1467" s="3" t="s">
        <v>22</v>
      </c>
      <c r="F1467" s="42" t="s">
        <v>23</v>
      </c>
      <c r="G1467" s="22" t="s">
        <v>4</v>
      </c>
      <c r="H1467" s="37">
        <v>6.4198645493631599</v>
      </c>
      <c r="I1467" s="3">
        <v>19</v>
      </c>
      <c r="J1467" s="27">
        <v>0.11487545200797</v>
      </c>
      <c r="K1467" s="27" t="str">
        <f>IF(OR(LEFT(G1467,3)="SRM", LEFT(G1467,3)="IRM", LEFT(G1467,3)="CRM"),"", IF((J1467*100/H1467)&gt;5,"x",""))</f>
        <v/>
      </c>
      <c r="L1467" s="26">
        <f>2*J1467</f>
        <v>0.22975090401594001</v>
      </c>
      <c r="M1467" s="20">
        <v>3.05</v>
      </c>
      <c r="N1467" s="20">
        <v>3.34</v>
      </c>
      <c r="O1467" s="58">
        <f>IF(F1467="Repeatability","---", SQRT(L1467^2+(N1467*H1467*0.01)^2)+ABS(M1467)*0.01*H1467)</f>
        <v>0.5100715285628119</v>
      </c>
      <c r="P1467" s="6">
        <f>IF(F1467="Repeatability","---", O1467*100/H1467)</f>
        <v>7.9452070155188892</v>
      </c>
      <c r="Q1467" s="31">
        <f>IF(F1467="Repeatability", "n/a",IF(E1467="MG_P_KG",6,IF(E1467="G_P_100G",2,"n/a")))</f>
        <v>2</v>
      </c>
      <c r="R1467" s="34">
        <f>IF(Q1467="n/a","-",2*(H1467*2^(1-0.5*LOG(H1467/(10^Q1467))))/100)</f>
        <v>0.3882139152268097</v>
      </c>
      <c r="S1467" s="3">
        <f>IF(F1467="Intermed. Precision","---",IF(LOG(J1467/2)&lt;0,10^(TRUNC(LOG(J1467/2))-1), 10^(TRUNC(LOG(J1467/2)))))</f>
        <v>0.01</v>
      </c>
      <c r="T1467" s="4">
        <f>2*SQRT(2)*J1467</f>
        <v>0.32491684442682156</v>
      </c>
      <c r="U1467" s="22" t="str">
        <f>IF(F1467="Repeatability",10*J1467,"---")</f>
        <v>---</v>
      </c>
      <c r="V1467" s="22" t="str">
        <f>IF(AND(U1467&gt;H1467,U1467&lt;&gt;"---"),"x","")</f>
        <v/>
      </c>
      <c r="W1467" s="51">
        <v>42101</v>
      </c>
    </row>
    <row r="1468" spans="1:23" ht="25.5" customHeight="1">
      <c r="A1468" s="65" t="s">
        <v>64</v>
      </c>
      <c r="B1468" s="8" t="s">
        <v>209</v>
      </c>
      <c r="C1468" s="61"/>
      <c r="D1468" s="10" t="s">
        <v>210</v>
      </c>
      <c r="E1468" s="3" t="s">
        <v>22</v>
      </c>
      <c r="F1468" s="42" t="s">
        <v>23</v>
      </c>
      <c r="G1468" s="22" t="s">
        <v>4</v>
      </c>
      <c r="H1468" s="37">
        <v>7.0864157743384597</v>
      </c>
      <c r="I1468" s="3">
        <v>13</v>
      </c>
      <c r="J1468" s="27">
        <v>0.109332667001938</v>
      </c>
      <c r="K1468" s="27" t="str">
        <f>IF(OR(LEFT(G1468,3)="SRM", LEFT(G1468,3)="IRM", LEFT(G1468,3)="CRM"),"", IF((J1468*100/H1468)&gt;5,"x",""))</f>
        <v/>
      </c>
      <c r="L1468" s="26">
        <f>2*J1468</f>
        <v>0.218665334003876</v>
      </c>
      <c r="M1468" s="20"/>
      <c r="N1468" s="20"/>
      <c r="O1468" s="58">
        <f>IF(F1468="Repeatability","---", SQRT(L1468^2+(N1468*H1468*0.01)^2)+ABS(M1468)*0.01*H1468)</f>
        <v>0.218665334003876</v>
      </c>
      <c r="P1468" s="6">
        <f>IF(F1468="Repeatability","---", O1468*100/H1468)</f>
        <v>3.085697212344122</v>
      </c>
      <c r="Q1468" s="31">
        <f>IF(F1468="Repeatability", "n/a",IF(E1468="MG_P_KG",6,IF(E1468="G_P_100G",2,"n/a")))</f>
        <v>2</v>
      </c>
      <c r="R1468" s="34">
        <f>IF(Q1468="n/a","-",2*(H1468*2^(1-0.5*LOG(H1468/(10^Q1468))))/100)</f>
        <v>0.42219652494007348</v>
      </c>
      <c r="S1468" s="3">
        <f>IF(F1468="Intermed. Precision","---",IF(LOG(J1468/2)&lt;0,10^(TRUNC(LOG(J1468/2))-1), 10^(TRUNC(LOG(J1468/2)))))</f>
        <v>0.01</v>
      </c>
      <c r="T1468" s="4">
        <f>2*SQRT(2)*J1468</f>
        <v>0.30923948096912418</v>
      </c>
      <c r="U1468" s="22" t="str">
        <f>IF(F1468="Repeatability",10*J1468,"---")</f>
        <v>---</v>
      </c>
      <c r="V1468" s="22" t="str">
        <f>IF(AND(U1468&gt;H1468,U1468&lt;&gt;"---"),"x","")</f>
        <v/>
      </c>
      <c r="W1468" s="51">
        <v>42101</v>
      </c>
    </row>
    <row r="1469" spans="1:23" ht="25.5" customHeight="1">
      <c r="A1469" s="65" t="s">
        <v>82</v>
      </c>
      <c r="B1469" s="8" t="s">
        <v>209</v>
      </c>
      <c r="C1469" s="61"/>
      <c r="D1469" s="10" t="s">
        <v>210</v>
      </c>
      <c r="E1469" s="3" t="s">
        <v>22</v>
      </c>
      <c r="F1469" s="42" t="s">
        <v>23</v>
      </c>
      <c r="G1469" s="22" t="s">
        <v>4</v>
      </c>
      <c r="H1469" s="37">
        <v>3.6947270366454501</v>
      </c>
      <c r="I1469" s="3">
        <v>11</v>
      </c>
      <c r="J1469" s="27">
        <v>7.8081198640574598E-2</v>
      </c>
      <c r="K1469" s="27" t="str">
        <f>IF(OR(LEFT(G1469,3)="SRM", LEFT(G1469,3)="IRM", LEFT(G1469,3)="CRM"),"", IF((J1469*100/H1469)&gt;5,"x",""))</f>
        <v/>
      </c>
      <c r="L1469" s="26">
        <f>2*J1469</f>
        <v>0.1561623972811492</v>
      </c>
      <c r="M1469" s="20">
        <v>3.05</v>
      </c>
      <c r="N1469" s="20">
        <v>3.34</v>
      </c>
      <c r="O1469" s="58">
        <f>IF(F1469="Repeatability","---", SQRT(L1469^2+(N1469*H1469*0.01)^2)+ABS(M1469)*0.01*H1469)</f>
        <v>0.31172488164028606</v>
      </c>
      <c r="P1469" s="6">
        <f>IF(F1469="Repeatability","---", O1469*100/H1469)</f>
        <v>8.437020612037152</v>
      </c>
      <c r="Q1469" s="31">
        <f>IF(F1469="Repeatability", "n/a",IF(E1469="MG_P_KG",6,IF(E1469="G_P_100G",2,"n/a")))</f>
        <v>2</v>
      </c>
      <c r="R1469" s="34">
        <f>IF(Q1469="n/a","-",2*(H1469*2^(1-0.5*LOG(H1469/(10^Q1469))))/100)</f>
        <v>0.24279664881274965</v>
      </c>
      <c r="S1469" s="3">
        <f>IF(F1469="Intermed. Precision","---",IF(LOG(J1469/2)&lt;0,10^(TRUNC(LOG(J1469/2))-1), 10^(TRUNC(LOG(J1469/2)))))</f>
        <v>0.01</v>
      </c>
      <c r="T1469" s="4">
        <f>2*SQRT(2)*J1469</f>
        <v>0.22084698016769655</v>
      </c>
      <c r="U1469" s="22" t="str">
        <f>IF(F1469="Repeatability",10*J1469,"---")</f>
        <v>---</v>
      </c>
      <c r="V1469" s="22" t="str">
        <f>IF(AND(U1469&gt;H1469,U1469&lt;&gt;"---"),"x","")</f>
        <v/>
      </c>
      <c r="W1469" s="51">
        <v>42101</v>
      </c>
    </row>
    <row r="1470" spans="1:23" ht="25.5" hidden="1" customHeight="1">
      <c r="A1470" s="65" t="s">
        <v>80</v>
      </c>
      <c r="B1470" s="8" t="s">
        <v>209</v>
      </c>
      <c r="C1470" s="61"/>
      <c r="D1470" s="10" t="s">
        <v>210</v>
      </c>
      <c r="E1470" s="3" t="s">
        <v>22</v>
      </c>
      <c r="F1470" s="42" t="s">
        <v>24</v>
      </c>
      <c r="G1470" s="22" t="s">
        <v>25</v>
      </c>
      <c r="H1470" s="37">
        <v>3.0816961193400001</v>
      </c>
      <c r="I1470" s="3">
        <v>10</v>
      </c>
      <c r="J1470" s="27">
        <v>1.50336436646298E-2</v>
      </c>
      <c r="K1470" s="27" t="str">
        <f>IF(OR(LEFT(G1470,3)="SRM", LEFT(G1470,3)="IRM", LEFT(G1470,3)="CRM"),"", IF((J1470*100/H1470)&gt;5,"x",""))</f>
        <v/>
      </c>
      <c r="L1470" s="26">
        <f>2*J1470</f>
        <v>3.00672873292596E-2</v>
      </c>
      <c r="M1470" s="20"/>
      <c r="N1470" s="20"/>
      <c r="O1470" s="58" t="str">
        <f>IF(F1470="Repeatability","---", SQRT(L1470^2+(N1470*H1470*0.01)^2)+ABS(M1470)*0.01*H1470)</f>
        <v>---</v>
      </c>
      <c r="P1470" s="6" t="str">
        <f>IF(F1470="Repeatability","---", O1470*100/H1470)</f>
        <v>---</v>
      </c>
      <c r="Q1470" s="31" t="str">
        <f>IF(F1470="Repeatability", "n/a",IF(E1470="MG_P_KG",6,IF(E1470="G_P_100G",2,"n/a")))</f>
        <v>n/a</v>
      </c>
      <c r="R1470" s="34" t="str">
        <f>IF(Q1470="n/a","-",2*(H1470*2^(1-0.5*LOG(H1470/(10^Q1470))))/100)</f>
        <v>-</v>
      </c>
      <c r="S1470" s="3">
        <f>IF(F1470="Intermed. Precision","---",IF(LOG(J1470/2)&lt;0,10^(TRUNC(LOG(J1470/2))-1), 10^(TRUNC(LOG(J1470/2)))))</f>
        <v>1E-3</v>
      </c>
      <c r="T1470" s="4">
        <f>2*SQRT(2)*J1470</f>
        <v>4.2521565524807646E-2</v>
      </c>
      <c r="U1470" s="22">
        <f>IF(F1470="Repeatability",10*J1470,"---")</f>
        <v>0.15033643664629801</v>
      </c>
      <c r="V1470" s="22" t="str">
        <f>IF(AND(U1470&gt;H1470,U1470&lt;&gt;"---"),"x","")</f>
        <v/>
      </c>
      <c r="W1470" s="51">
        <v>42101</v>
      </c>
    </row>
    <row r="1471" spans="1:23" ht="25.5" hidden="1" customHeight="1">
      <c r="A1471" s="65" t="s">
        <v>77</v>
      </c>
      <c r="B1471" s="8" t="s">
        <v>209</v>
      </c>
      <c r="C1471" s="61"/>
      <c r="D1471" s="10" t="s">
        <v>210</v>
      </c>
      <c r="E1471" s="3" t="s">
        <v>22</v>
      </c>
      <c r="F1471" s="42" t="s">
        <v>24</v>
      </c>
      <c r="G1471" s="22" t="s">
        <v>25</v>
      </c>
      <c r="H1471" s="37">
        <v>2.1042686068499998</v>
      </c>
      <c r="I1471" s="3">
        <v>8</v>
      </c>
      <c r="J1471" s="27">
        <v>7.6563975201409701E-2</v>
      </c>
      <c r="K1471" s="27" t="str">
        <f>IF(OR(LEFT(G1471,3)="SRM", LEFT(G1471,3)="IRM", LEFT(G1471,3)="CRM"),"", IF((J1471*100/H1471)&gt;5,"x",""))</f>
        <v/>
      </c>
      <c r="L1471" s="26">
        <f>2*J1471</f>
        <v>0.1531279504028194</v>
      </c>
      <c r="M1471" s="20"/>
      <c r="N1471" s="20"/>
      <c r="O1471" s="58" t="str">
        <f>IF(F1471="Repeatability","---", SQRT(L1471^2+(N1471*H1471*0.01)^2)+ABS(M1471)*0.01*H1471)</f>
        <v>---</v>
      </c>
      <c r="P1471" s="6" t="str">
        <f>IF(F1471="Repeatability","---", O1471*100/H1471)</f>
        <v>---</v>
      </c>
      <c r="Q1471" s="31" t="str">
        <f>IF(F1471="Repeatability", "n/a",IF(E1471="MG_P_KG",6,IF(E1471="G_P_100G",2,"n/a")))</f>
        <v>n/a</v>
      </c>
      <c r="R1471" s="34" t="str">
        <f>IF(Q1471="n/a","-",2*(H1471*2^(1-0.5*LOG(H1471/(10^Q1471))))/100)</f>
        <v>-</v>
      </c>
      <c r="S1471" s="3">
        <f>IF(F1471="Intermed. Precision","---",IF(LOG(J1471/2)&lt;0,10^(TRUNC(LOG(J1471/2))-1), 10^(TRUNC(LOG(J1471/2)))))</f>
        <v>0.01</v>
      </c>
      <c r="T1471" s="4">
        <f>2*SQRT(2)*J1471</f>
        <v>0.21655562423806185</v>
      </c>
      <c r="U1471" s="22">
        <f>IF(F1471="Repeatability",10*J1471,"---")</f>
        <v>0.76563975201409695</v>
      </c>
      <c r="V1471" s="22" t="str">
        <f>IF(AND(U1471&gt;H1471,U1471&lt;&gt;"---"),"x","")</f>
        <v/>
      </c>
      <c r="W1471" s="51">
        <v>42101</v>
      </c>
    </row>
    <row r="1472" spans="1:23" ht="25.5" customHeight="1">
      <c r="A1472" s="65" t="s">
        <v>52</v>
      </c>
      <c r="B1472" s="8" t="s">
        <v>209</v>
      </c>
      <c r="C1472" s="61"/>
      <c r="D1472" s="10" t="s">
        <v>210</v>
      </c>
      <c r="E1472" s="3" t="s">
        <v>22</v>
      </c>
      <c r="F1472" s="42" t="s">
        <v>23</v>
      </c>
      <c r="G1472" s="22" t="s">
        <v>4</v>
      </c>
      <c r="H1472" s="37">
        <v>2.6361387963124998</v>
      </c>
      <c r="I1472" s="3">
        <v>8</v>
      </c>
      <c r="J1472" s="27">
        <v>0.12636016634407099</v>
      </c>
      <c r="K1472" s="27" t="str">
        <f>IF(OR(LEFT(G1472,3)="SRM", LEFT(G1472,3)="IRM", LEFT(G1472,3)="CRM"),"", IF((J1472*100/H1472)&gt;5,"x",""))</f>
        <v/>
      </c>
      <c r="L1472" s="26">
        <f>2*J1472</f>
        <v>0.25272033268814198</v>
      </c>
      <c r="M1472" s="20">
        <v>3.05</v>
      </c>
      <c r="N1472" s="20">
        <v>3.34</v>
      </c>
      <c r="O1472" s="58">
        <f>IF(F1472="Repeatability","---", SQRT(L1472^2+(N1472*H1472*0.01)^2)+ABS(M1472)*0.01*H1472)</f>
        <v>0.34802107990827047</v>
      </c>
      <c r="P1472" s="6">
        <f>IF(F1472="Repeatability","---", O1472*100/H1472)</f>
        <v>13.201925497818685</v>
      </c>
      <c r="Q1472" s="31">
        <f>IF(F1472="Repeatability", "n/a",IF(E1472="MG_P_KG",6,IF(E1472="G_P_100G",2,"n/a")))</f>
        <v>2</v>
      </c>
      <c r="R1472" s="34">
        <f>IF(Q1472="n/a","-",2*(H1472*2^(1-0.5*LOG(H1472/(10^Q1472))))/100)</f>
        <v>0.18226203755579098</v>
      </c>
      <c r="S1472" s="3">
        <f>IF(F1472="Intermed. Precision","---",IF(LOG(J1472/2)&lt;0,10^(TRUNC(LOG(J1472/2))-1), 10^(TRUNC(LOG(J1472/2)))))</f>
        <v>0.01</v>
      </c>
      <c r="T1472" s="4">
        <f>2*SQRT(2)*J1472</f>
        <v>0.35740052197501104</v>
      </c>
      <c r="U1472" s="22" t="str">
        <f>IF(F1472="Repeatability",10*J1472,"---")</f>
        <v>---</v>
      </c>
      <c r="V1472" s="22" t="str">
        <f>IF(AND(U1472&gt;H1472,U1472&lt;&gt;"---"),"x","")</f>
        <v/>
      </c>
      <c r="W1472" s="51">
        <v>42101</v>
      </c>
    </row>
    <row r="1473" spans="1:23" ht="25.5" hidden="1" customHeight="1">
      <c r="A1473" s="65" t="s">
        <v>82</v>
      </c>
      <c r="B1473" s="8" t="s">
        <v>209</v>
      </c>
      <c r="C1473" s="61"/>
      <c r="D1473" s="10" t="s">
        <v>210</v>
      </c>
      <c r="E1473" s="3" t="s">
        <v>22</v>
      </c>
      <c r="F1473" s="42" t="s">
        <v>24</v>
      </c>
      <c r="G1473" s="22" t="s">
        <v>25</v>
      </c>
      <c r="H1473" s="37">
        <v>3.8659555866500002</v>
      </c>
      <c r="I1473" s="3">
        <v>8</v>
      </c>
      <c r="J1473" s="27">
        <v>6.7744177476307094E-2</v>
      </c>
      <c r="K1473" s="27" t="str">
        <f>IF(OR(LEFT(G1473,3)="SRM", LEFT(G1473,3)="IRM", LEFT(G1473,3)="CRM"),"", IF((J1473*100/H1473)&gt;5,"x",""))</f>
        <v/>
      </c>
      <c r="L1473" s="26">
        <f>2*J1473</f>
        <v>0.13548835495261419</v>
      </c>
      <c r="M1473" s="20"/>
      <c r="N1473" s="20"/>
      <c r="O1473" s="58" t="str">
        <f>IF(F1473="Repeatability","---", SQRT(L1473^2+(N1473*H1473*0.01)^2)+ABS(M1473)*0.01*H1473)</f>
        <v>---</v>
      </c>
      <c r="P1473" s="6" t="str">
        <f>IF(F1473="Repeatability","---", O1473*100/H1473)</f>
        <v>---</v>
      </c>
      <c r="Q1473" s="31" t="str">
        <f>IF(F1473="Repeatability", "n/a",IF(E1473="MG_P_KG",6,IF(E1473="G_P_100G",2,"n/a")))</f>
        <v>n/a</v>
      </c>
      <c r="R1473" s="34" t="str">
        <f>IF(Q1473="n/a","-",2*(H1473*2^(1-0.5*LOG(H1473/(10^Q1473))))/100)</f>
        <v>-</v>
      </c>
      <c r="S1473" s="3">
        <f>IF(F1473="Intermed. Precision","---",IF(LOG(J1473/2)&lt;0,10^(TRUNC(LOG(J1473/2))-1), 10^(TRUNC(LOG(J1473/2)))))</f>
        <v>0.01</v>
      </c>
      <c r="T1473" s="4">
        <f>2*SQRT(2)*J1473</f>
        <v>0.1916094691176069</v>
      </c>
      <c r="U1473" s="22">
        <f>IF(F1473="Repeatability",10*J1473,"---")</f>
        <v>0.67744177476307099</v>
      </c>
      <c r="V1473" s="22" t="str">
        <f>IF(AND(U1473&gt;H1473,U1473&lt;&gt;"---"),"x","")</f>
        <v/>
      </c>
      <c r="W1473" s="51">
        <v>42101</v>
      </c>
    </row>
    <row r="1474" spans="1:23" ht="25.5" customHeight="1">
      <c r="A1474" s="65" t="s">
        <v>26</v>
      </c>
      <c r="B1474" s="8" t="s">
        <v>209</v>
      </c>
      <c r="C1474" s="61"/>
      <c r="D1474" s="10" t="s">
        <v>211</v>
      </c>
      <c r="E1474" s="3" t="s">
        <v>22</v>
      </c>
      <c r="F1474" s="42" t="s">
        <v>23</v>
      </c>
      <c r="G1474" s="22" t="s">
        <v>212</v>
      </c>
      <c r="H1474" s="37">
        <v>4.8491969115044199E-2</v>
      </c>
      <c r="I1474" s="3">
        <v>113</v>
      </c>
      <c r="J1474" s="27">
        <v>2.8826380436430799E-3</v>
      </c>
      <c r="K1474" s="27" t="str">
        <f>IF(OR(LEFT(G1474,3)="SRM", LEFT(G1474,3)="IRM", LEFT(G1474,3)="CRM"),"", IF((J1474*100/H1474)&gt;5,"x",""))</f>
        <v/>
      </c>
      <c r="L1474" s="26">
        <f>2*J1474</f>
        <v>5.7652760872861598E-3</v>
      </c>
      <c r="M1474" s="20"/>
      <c r="N1474" s="20"/>
      <c r="O1474" s="58">
        <f>IF(F1474="Repeatability","---", SQRT(L1474^2+(N1474*H1474*0.01)^2)+ABS(M1474)*0.01*H1474)</f>
        <v>5.7652760872861598E-3</v>
      </c>
      <c r="P1474" s="6">
        <f>IF(F1474="Repeatability","---", O1474*100/H1474)</f>
        <v>11.889135855894816</v>
      </c>
      <c r="Q1474" s="31">
        <f>IF(F1474="Repeatability", "n/a",IF(E1474="MG_P_KG",6,IF(E1474="G_P_100G",2,"n/a")))</f>
        <v>2</v>
      </c>
      <c r="R1474" s="34">
        <f>IF(Q1474="n/a","-",2*(H1474*2^(1-0.5*LOG(H1474/(10^Q1474))))/100)</f>
        <v>6.1176723181413399E-3</v>
      </c>
      <c r="S1474" s="3">
        <f>IF(F1474="Intermed. Precision","---",IF(LOG(J1474/2)&lt;0,10^(TRUNC(LOG(J1474/2))-1), 10^(TRUNC(LOG(J1474/2)))))</f>
        <v>1E-3</v>
      </c>
      <c r="T1474" s="4">
        <f>2*SQRT(2)*J1474</f>
        <v>8.1533316334653789E-3</v>
      </c>
      <c r="U1474" s="22" t="str">
        <f>IF(F1474="Repeatability",10*J1474,"---")</f>
        <v>---</v>
      </c>
      <c r="V1474" s="22" t="str">
        <f>IF(AND(U1474&gt;H1474,U1474&lt;&gt;"---"),"x","")</f>
        <v/>
      </c>
      <c r="W1474" s="51">
        <v>42101</v>
      </c>
    </row>
    <row r="1475" spans="1:23" ht="25.5" customHeight="1">
      <c r="A1475" s="65" t="s">
        <v>26</v>
      </c>
      <c r="B1475" s="8" t="s">
        <v>209</v>
      </c>
      <c r="C1475" s="61"/>
      <c r="D1475" s="10" t="s">
        <v>211</v>
      </c>
      <c r="E1475" s="3" t="s">
        <v>22</v>
      </c>
      <c r="F1475" s="42" t="s">
        <v>23</v>
      </c>
      <c r="G1475" s="22" t="s">
        <v>213</v>
      </c>
      <c r="H1475" s="37">
        <v>5.0654071539999998E-2</v>
      </c>
      <c r="I1475" s="3">
        <v>50</v>
      </c>
      <c r="J1475" s="27">
        <v>4.7118123791427997E-3</v>
      </c>
      <c r="K1475" s="27" t="str">
        <f>IF(OR(LEFT(G1475,3)="SRM", LEFT(G1475,3)="IRM", LEFT(G1475,3)="CRM"),"", IF((J1475*100/H1475)&gt;5,"x",""))</f>
        <v/>
      </c>
      <c r="L1475" s="26">
        <f>2*J1475</f>
        <v>9.4236247582855995E-3</v>
      </c>
      <c r="M1475" s="20"/>
      <c r="N1475" s="20"/>
      <c r="O1475" s="58">
        <f>IF(F1475="Repeatability","---", SQRT(L1475^2+(N1475*H1475*0.01)^2)+ABS(M1475)*0.01*H1475)</f>
        <v>9.4236247582855995E-3</v>
      </c>
      <c r="P1475" s="6">
        <f>IF(F1475="Repeatability","---", O1475*100/H1475)</f>
        <v>18.603884094181936</v>
      </c>
      <c r="Q1475" s="31">
        <f>IF(F1475="Repeatability", "n/a",IF(E1475="MG_P_KG",6,IF(E1475="G_P_100G",2,"n/a")))</f>
        <v>2</v>
      </c>
      <c r="R1475" s="34">
        <f>IF(Q1475="n/a","-",2*(H1475*2^(1-0.5*LOG(H1475/(10^Q1475))))/100)</f>
        <v>6.3486197127237453E-3</v>
      </c>
      <c r="S1475" s="3">
        <f>IF(F1475="Intermed. Precision","---",IF(LOG(J1475/2)&lt;0,10^(TRUNC(LOG(J1475/2))-1), 10^(TRUNC(LOG(J1475/2)))))</f>
        <v>1E-3</v>
      </c>
      <c r="T1475" s="4">
        <f>2*SQRT(2)*J1475</f>
        <v>1.3327017939882375E-2</v>
      </c>
      <c r="U1475" s="22" t="str">
        <f>IF(F1475="Repeatability",10*J1475,"---")</f>
        <v>---</v>
      </c>
      <c r="V1475" s="22" t="str">
        <f>IF(AND(U1475&gt;H1475,U1475&lt;&gt;"---"),"x","")</f>
        <v/>
      </c>
      <c r="W1475" s="51">
        <v>42101</v>
      </c>
    </row>
    <row r="1476" spans="1:23" ht="25.5" hidden="1" customHeight="1">
      <c r="A1476" s="65" t="s">
        <v>161</v>
      </c>
      <c r="B1476" s="8" t="s">
        <v>209</v>
      </c>
      <c r="C1476" s="61"/>
      <c r="D1476" s="10" t="s">
        <v>211</v>
      </c>
      <c r="E1476" s="3" t="s">
        <v>22</v>
      </c>
      <c r="F1476" s="42" t="s">
        <v>24</v>
      </c>
      <c r="G1476" s="22" t="s">
        <v>25</v>
      </c>
      <c r="H1476" s="37">
        <v>6.9129975052631604E-2</v>
      </c>
      <c r="I1476" s="3">
        <v>38</v>
      </c>
      <c r="J1476" s="27">
        <v>9.8054108139907295E-4</v>
      </c>
      <c r="K1476" s="27" t="str">
        <f>IF(OR(LEFT(G1476,3)="SRM", LEFT(G1476,3)="IRM", LEFT(G1476,3)="CRM"),"", IF((J1476*100/H1476)&gt;5,"x",""))</f>
        <v/>
      </c>
      <c r="L1476" s="26">
        <f>2*J1476</f>
        <v>1.9610821627981459E-3</v>
      </c>
      <c r="M1476" s="20"/>
      <c r="N1476" s="20"/>
      <c r="O1476" s="58" t="str">
        <f>IF(F1476="Repeatability","---", SQRT(L1476^2+(N1476*H1476*0.01)^2)+ABS(M1476)*0.01*H1476)</f>
        <v>---</v>
      </c>
      <c r="P1476" s="6" t="str">
        <f>IF(F1476="Repeatability","---", O1476*100/H1476)</f>
        <v>---</v>
      </c>
      <c r="Q1476" s="31" t="str">
        <f>IF(F1476="Repeatability", "n/a",IF(E1476="MG_P_KG",6,IF(E1476="G_P_100G",2,"n/a")))</f>
        <v>n/a</v>
      </c>
      <c r="R1476" s="34" t="str">
        <f>IF(Q1476="n/a","-",2*(H1476*2^(1-0.5*LOG(H1476/(10^Q1476))))/100)</f>
        <v>-</v>
      </c>
      <c r="S1476" s="3">
        <f>IF(F1476="Intermed. Precision","---",IF(LOG(J1476/2)&lt;0,10^(TRUNC(LOG(J1476/2))-1), 10^(TRUNC(LOG(J1476/2)))))</f>
        <v>1E-4</v>
      </c>
      <c r="T1476" s="4">
        <f>2*SQRT(2)*J1476</f>
        <v>2.7733889915571002E-3</v>
      </c>
      <c r="U1476" s="22">
        <f>IF(F1476="Repeatability",10*J1476,"---")</f>
        <v>9.8054108139907295E-3</v>
      </c>
      <c r="V1476" s="22" t="str">
        <f>IF(AND(U1476&gt;H1476,U1476&lt;&gt;"---"),"x","")</f>
        <v/>
      </c>
      <c r="W1476" s="51">
        <v>42101</v>
      </c>
    </row>
    <row r="1477" spans="1:23" ht="25.5" hidden="1" customHeight="1">
      <c r="A1477" s="65" t="s">
        <v>71</v>
      </c>
      <c r="B1477" s="8" t="s">
        <v>209</v>
      </c>
      <c r="C1477" s="61"/>
      <c r="D1477" s="10" t="s">
        <v>214</v>
      </c>
      <c r="E1477" s="3" t="s">
        <v>22</v>
      </c>
      <c r="F1477" s="42" t="s">
        <v>24</v>
      </c>
      <c r="G1477" s="22" t="s">
        <v>25</v>
      </c>
      <c r="H1477" s="37">
        <v>38.188750850697502</v>
      </c>
      <c r="I1477" s="3">
        <v>1666</v>
      </c>
      <c r="J1477" s="27">
        <v>7.1624998835037701E-2</v>
      </c>
      <c r="K1477" s="27" t="str">
        <f>IF(OR(LEFT(G1477,3)="SRM", LEFT(G1477,3)="IRM", LEFT(G1477,3)="CRM"),"", IF((J1477*100/H1477)&gt;5,"x",""))</f>
        <v/>
      </c>
      <c r="L1477" s="26">
        <f>2*J1477</f>
        <v>0.1432499976700754</v>
      </c>
      <c r="M1477" s="20"/>
      <c r="N1477" s="20"/>
      <c r="O1477" s="58" t="str">
        <f>IF(F1477="Repeatability","---", SQRT(L1477^2+(N1477*H1477*0.01)^2)+ABS(M1477)*0.01*H1477)</f>
        <v>---</v>
      </c>
      <c r="P1477" s="6" t="str">
        <f>IF(F1477="Repeatability","---", O1477*100/H1477)</f>
        <v>---</v>
      </c>
      <c r="Q1477" s="31" t="str">
        <f>IF(F1477="Repeatability", "n/a",IF(E1477="MG_P_KG",6,IF(E1477="G_P_100G",2,"n/a")))</f>
        <v>n/a</v>
      </c>
      <c r="R1477" s="34" t="str">
        <f>IF(Q1477="n/a","-",2*(H1477*2^(1-0.5*LOG(H1477/(10^Q1477))))/100)</f>
        <v>-</v>
      </c>
      <c r="S1477" s="3">
        <f>IF(F1477="Intermed. Precision","---",IF(LOG(J1477/2)&lt;0,10^(TRUNC(LOG(J1477/2))-1), 10^(TRUNC(LOG(J1477/2)))))</f>
        <v>0.01</v>
      </c>
      <c r="T1477" s="4">
        <f>2*SQRT(2)*J1477</f>
        <v>0.20258608951493493</v>
      </c>
      <c r="U1477" s="22">
        <f>IF(F1477="Repeatability",10*J1477,"---")</f>
        <v>0.71624998835037701</v>
      </c>
      <c r="V1477" s="22" t="str">
        <f>IF(AND(U1477&gt;H1477,U1477&lt;&gt;"---"),"x","")</f>
        <v/>
      </c>
      <c r="W1477" s="51">
        <v>42101</v>
      </c>
    </row>
    <row r="1478" spans="1:23" ht="25.5" customHeight="1">
      <c r="A1478" s="65" t="s">
        <v>71</v>
      </c>
      <c r="B1478" s="8" t="s">
        <v>209</v>
      </c>
      <c r="C1478" s="61"/>
      <c r="D1478" s="10" t="s">
        <v>214</v>
      </c>
      <c r="E1478" s="3" t="s">
        <v>22</v>
      </c>
      <c r="F1478" s="42" t="s">
        <v>23</v>
      </c>
      <c r="G1478" s="22" t="s">
        <v>4</v>
      </c>
      <c r="H1478" s="37">
        <v>42.921870629626298</v>
      </c>
      <c r="I1478" s="3">
        <v>281</v>
      </c>
      <c r="J1478" s="27">
        <v>0.36294261443016002</v>
      </c>
      <c r="K1478" s="27" t="str">
        <f>IF(OR(LEFT(G1478,3)="SRM", LEFT(G1478,3)="IRM", LEFT(G1478,3)="CRM"),"", IF((J1478*100/H1478)&gt;5,"x",""))</f>
        <v/>
      </c>
      <c r="L1478" s="26">
        <f>2*J1478</f>
        <v>0.72588522886032003</v>
      </c>
      <c r="M1478" s="20"/>
      <c r="N1478" s="20"/>
      <c r="O1478" s="58">
        <f>IF(F1478="Repeatability","---", SQRT(L1478^2+(N1478*H1478*0.01)^2)+ABS(M1478)*0.01*H1478)</f>
        <v>0.72588522886032003</v>
      </c>
      <c r="P1478" s="6">
        <f>IF(F1478="Repeatability","---", O1478*100/H1478)</f>
        <v>1.6911779897106505</v>
      </c>
      <c r="Q1478" s="31">
        <f>IF(F1478="Repeatability", "n/a",IF(E1478="MG_P_KG",6,IF(E1478="G_P_100G",2,"n/a")))</f>
        <v>2</v>
      </c>
      <c r="R1478" s="34">
        <f>IF(Q1478="n/a","-",2*(H1478*2^(1-0.5*LOG(H1478/(10^Q1478))))/100)</f>
        <v>1.9499613622450653</v>
      </c>
      <c r="S1478" s="3">
        <f>IF(F1478="Intermed. Precision","---",IF(LOG(J1478/2)&lt;0,10^(TRUNC(LOG(J1478/2))-1), 10^(TRUNC(LOG(J1478/2)))))</f>
        <v>0.1</v>
      </c>
      <c r="T1478" s="4">
        <f>2*SQRT(2)*J1478</f>
        <v>1.0265567353805627</v>
      </c>
      <c r="U1478" s="22" t="str">
        <f>IF(F1478="Repeatability",10*J1478,"---")</f>
        <v>---</v>
      </c>
      <c r="V1478" s="22" t="str">
        <f>IF(AND(U1478&gt;H1478,U1478&lt;&gt;"---"),"x","")</f>
        <v/>
      </c>
      <c r="W1478" s="51">
        <v>42101</v>
      </c>
    </row>
    <row r="1479" spans="1:23" ht="25.5" customHeight="1">
      <c r="A1479" s="65" t="s">
        <v>26</v>
      </c>
      <c r="B1479" s="8" t="s">
        <v>209</v>
      </c>
      <c r="C1479" s="61"/>
      <c r="D1479" s="10" t="s">
        <v>214</v>
      </c>
      <c r="E1479" s="3" t="s">
        <v>22</v>
      </c>
      <c r="F1479" s="42" t="s">
        <v>23</v>
      </c>
      <c r="G1479" s="22" t="s">
        <v>93</v>
      </c>
      <c r="H1479" s="37">
        <v>15.6844414467842</v>
      </c>
      <c r="I1479" s="3">
        <v>190</v>
      </c>
      <c r="J1479" s="27">
        <v>0.187411740680265</v>
      </c>
      <c r="K1479" s="27" t="str">
        <f>IF(OR(LEFT(G1479,3)="SRM", LEFT(G1479,3)="IRM", LEFT(G1479,3)="CRM"),"", IF((J1479*100/H1479)&gt;5,"x",""))</f>
        <v/>
      </c>
      <c r="L1479" s="26">
        <f>2*J1479</f>
        <v>0.37482348136053001</v>
      </c>
      <c r="M1479" s="20"/>
      <c r="N1479" s="20"/>
      <c r="O1479" s="58">
        <f>IF(F1479="Repeatability","---", SQRT(L1479^2+(N1479*H1479*0.01)^2)+ABS(M1479)*0.01*H1479)</f>
        <v>0.37482348136053001</v>
      </c>
      <c r="P1479" s="6">
        <f>IF(F1479="Repeatability","---", O1479*100/H1479)</f>
        <v>2.3897789579072355</v>
      </c>
      <c r="Q1479" s="31">
        <f>IF(F1479="Repeatability", "n/a",IF(E1479="MG_P_KG",6,IF(E1479="G_P_100G",2,"n/a")))</f>
        <v>2</v>
      </c>
      <c r="R1479" s="34">
        <f>IF(Q1479="n/a","-",2*(H1479*2^(1-0.5*LOG(H1479/(10^Q1479))))/100)</f>
        <v>0.82913074912118045</v>
      </c>
      <c r="S1479" s="3">
        <f>IF(F1479="Intermed. Precision","---",IF(LOG(J1479/2)&lt;0,10^(TRUNC(LOG(J1479/2))-1), 10^(TRUNC(LOG(J1479/2)))))</f>
        <v>0.01</v>
      </c>
      <c r="T1479" s="4">
        <f>2*SQRT(2)*J1479</f>
        <v>0.53008045083596056</v>
      </c>
      <c r="U1479" s="22" t="str">
        <f>IF(F1479="Repeatability",10*J1479,"---")</f>
        <v>---</v>
      </c>
      <c r="V1479" s="22" t="str">
        <f>IF(AND(U1479&gt;H1479,U1479&lt;&gt;"---"),"x","")</f>
        <v/>
      </c>
      <c r="W1479" s="51">
        <v>42101</v>
      </c>
    </row>
    <row r="1480" spans="1:23" ht="25.5" customHeight="1">
      <c r="A1480" s="65" t="s">
        <v>26</v>
      </c>
      <c r="B1480" s="8" t="s">
        <v>209</v>
      </c>
      <c r="C1480" s="61"/>
      <c r="D1480" s="10" t="s">
        <v>214</v>
      </c>
      <c r="E1480" s="3" t="s">
        <v>22</v>
      </c>
      <c r="F1480" s="42" t="s">
        <v>23</v>
      </c>
      <c r="G1480" s="22" t="s">
        <v>91</v>
      </c>
      <c r="H1480" s="37">
        <v>16.3459552529267</v>
      </c>
      <c r="I1480" s="3">
        <v>150</v>
      </c>
      <c r="J1480" s="27">
        <v>0.223515041623325</v>
      </c>
      <c r="K1480" s="27" t="str">
        <f>IF(OR(LEFT(G1480,3)="SRM", LEFT(G1480,3)="IRM", LEFT(G1480,3)="CRM"),"", IF((J1480*100/H1480)&gt;5,"x",""))</f>
        <v/>
      </c>
      <c r="L1480" s="26">
        <f>2*J1480</f>
        <v>0.44703008324665</v>
      </c>
      <c r="M1480" s="20"/>
      <c r="N1480" s="20"/>
      <c r="O1480" s="58">
        <f>IF(F1480="Repeatability","---", SQRT(L1480^2+(N1480*H1480*0.01)^2)+ABS(M1480)*0.01*H1480)</f>
        <v>0.44703008324665</v>
      </c>
      <c r="P1480" s="6">
        <f>IF(F1480="Repeatability","---", O1480*100/H1480)</f>
        <v>2.7348054997679654</v>
      </c>
      <c r="Q1480" s="31">
        <f>IF(F1480="Repeatability", "n/a",IF(E1480="MG_P_KG",6,IF(E1480="G_P_100G",2,"n/a")))</f>
        <v>2</v>
      </c>
      <c r="R1480" s="34">
        <f>IF(Q1480="n/a","-",2*(H1480*2^(1-0.5*LOG(H1480/(10^Q1480))))/100)</f>
        <v>0.85874425206510141</v>
      </c>
      <c r="S1480" s="3">
        <f>IF(F1480="Intermed. Precision","---",IF(LOG(J1480/2)&lt;0,10^(TRUNC(LOG(J1480/2))-1), 10^(TRUNC(LOG(J1480/2)))))</f>
        <v>0.1</v>
      </c>
      <c r="T1480" s="4">
        <f>2*SQRT(2)*J1480</f>
        <v>0.63219600651618613</v>
      </c>
      <c r="U1480" s="22" t="str">
        <f>IF(F1480="Repeatability",10*J1480,"---")</f>
        <v>---</v>
      </c>
      <c r="V1480" s="22" t="str">
        <f>IF(AND(U1480&gt;H1480,U1480&lt;&gt;"---"),"x","")</f>
        <v/>
      </c>
      <c r="W1480" s="51">
        <v>42101</v>
      </c>
    </row>
    <row r="1481" spans="1:23" ht="25.5" customHeight="1">
      <c r="A1481" s="65" t="s">
        <v>26</v>
      </c>
      <c r="B1481" s="8" t="s">
        <v>209</v>
      </c>
      <c r="C1481" s="61"/>
      <c r="D1481" s="10" t="s">
        <v>214</v>
      </c>
      <c r="E1481" s="3" t="s">
        <v>22</v>
      </c>
      <c r="F1481" s="42" t="s">
        <v>23</v>
      </c>
      <c r="G1481" s="22" t="s">
        <v>89</v>
      </c>
      <c r="H1481" s="37">
        <v>15.0627269446176</v>
      </c>
      <c r="I1481" s="3">
        <v>136</v>
      </c>
      <c r="J1481" s="27">
        <v>0.160405229688074</v>
      </c>
      <c r="K1481" s="27" t="str">
        <f>IF(OR(LEFT(G1481,3)="SRM", LEFT(G1481,3)="IRM", LEFT(G1481,3)="CRM"),"", IF((J1481*100/H1481)&gt;5,"x",""))</f>
        <v/>
      </c>
      <c r="L1481" s="26">
        <f>2*J1481</f>
        <v>0.32081045937614799</v>
      </c>
      <c r="M1481" s="20"/>
      <c r="N1481" s="20"/>
      <c r="O1481" s="58">
        <f>IF(F1481="Repeatability","---", SQRT(L1481^2+(N1481*H1481*0.01)^2)+ABS(M1481)*0.01*H1481)</f>
        <v>0.32081045937614799</v>
      </c>
      <c r="P1481" s="6">
        <f>IF(F1481="Repeatability","---", O1481*100/H1481)</f>
        <v>2.1298298811078422</v>
      </c>
      <c r="Q1481" s="31">
        <f>IF(F1481="Repeatability", "n/a",IF(E1481="MG_P_KG",6,IF(E1481="G_P_100G",2,"n/a")))</f>
        <v>2</v>
      </c>
      <c r="R1481" s="34">
        <f>IF(Q1481="n/a","-",2*(H1481*2^(1-0.5*LOG(H1481/(10^Q1481))))/100)</f>
        <v>0.80112711660821501</v>
      </c>
      <c r="S1481" s="3">
        <f>IF(F1481="Intermed. Precision","---",IF(LOG(J1481/2)&lt;0,10^(TRUNC(LOG(J1481/2))-1), 10^(TRUNC(LOG(J1481/2)))))</f>
        <v>0.01</v>
      </c>
      <c r="T1481" s="4">
        <f>2*SQRT(2)*J1481</f>
        <v>0.45369450260089139</v>
      </c>
      <c r="U1481" s="22" t="str">
        <f>IF(F1481="Repeatability",10*J1481,"---")</f>
        <v>---</v>
      </c>
      <c r="V1481" s="22" t="str">
        <f>IF(AND(U1481&gt;H1481,U1481&lt;&gt;"---"),"x","")</f>
        <v/>
      </c>
      <c r="W1481" s="51">
        <v>42101</v>
      </c>
    </row>
    <row r="1482" spans="1:23" ht="25.5" customHeight="1">
      <c r="A1482" s="65" t="s">
        <v>26</v>
      </c>
      <c r="B1482" s="8" t="s">
        <v>209</v>
      </c>
      <c r="C1482" s="61"/>
      <c r="D1482" s="10" t="s">
        <v>214</v>
      </c>
      <c r="E1482" s="3" t="s">
        <v>22</v>
      </c>
      <c r="F1482" s="42" t="s">
        <v>23</v>
      </c>
      <c r="G1482" s="22" t="s">
        <v>92</v>
      </c>
      <c r="H1482" s="37">
        <v>14.4040496083942</v>
      </c>
      <c r="I1482" s="3">
        <v>104</v>
      </c>
      <c r="J1482" s="27">
        <v>0.20824362973128199</v>
      </c>
      <c r="K1482" s="27" t="str">
        <f>IF(OR(LEFT(G1482,3)="SRM", LEFT(G1482,3)="IRM", LEFT(G1482,3)="CRM"),"", IF((J1482*100/H1482)&gt;5,"x",""))</f>
        <v/>
      </c>
      <c r="L1482" s="26">
        <f>2*J1482</f>
        <v>0.41648725946256399</v>
      </c>
      <c r="M1482" s="20"/>
      <c r="N1482" s="20"/>
      <c r="O1482" s="58">
        <f>IF(F1482="Repeatability","---", SQRT(L1482^2+(N1482*H1482*0.01)^2)+ABS(M1482)*0.01*H1482)</f>
        <v>0.41648725946256399</v>
      </c>
      <c r="P1482" s="6">
        <f>IF(F1482="Repeatability","---", O1482*100/H1482)</f>
        <v>2.891459490807704</v>
      </c>
      <c r="Q1482" s="31">
        <f>IF(F1482="Repeatability", "n/a",IF(E1482="MG_P_KG",6,IF(E1482="G_P_100G",2,"n/a")))</f>
        <v>2</v>
      </c>
      <c r="R1482" s="34">
        <f>IF(Q1482="n/a","-",2*(H1482*2^(1-0.5*LOG(H1482/(10^Q1482))))/100)</f>
        <v>0.77126795435011397</v>
      </c>
      <c r="S1482" s="3">
        <f>IF(F1482="Intermed. Precision","---",IF(LOG(J1482/2)&lt;0,10^(TRUNC(LOG(J1482/2))-1), 10^(TRUNC(LOG(J1482/2)))))</f>
        <v>0.1</v>
      </c>
      <c r="T1482" s="4">
        <f>2*SQRT(2)*J1482</f>
        <v>0.58900193088756014</v>
      </c>
      <c r="U1482" s="22" t="str">
        <f>IF(F1482="Repeatability",10*J1482,"---")</f>
        <v>---</v>
      </c>
      <c r="V1482" s="22" t="str">
        <f>IF(AND(U1482&gt;H1482,U1482&lt;&gt;"---"),"x","")</f>
        <v/>
      </c>
      <c r="W1482" s="51">
        <v>42101</v>
      </c>
    </row>
    <row r="1483" spans="1:23" ht="25.5" customHeight="1">
      <c r="A1483" s="65" t="s">
        <v>26</v>
      </c>
      <c r="B1483" s="8" t="s">
        <v>209</v>
      </c>
      <c r="C1483" s="61"/>
      <c r="D1483" s="10" t="s">
        <v>214</v>
      </c>
      <c r="E1483" s="3" t="s">
        <v>22</v>
      </c>
      <c r="F1483" s="42" t="s">
        <v>23</v>
      </c>
      <c r="G1483" s="22" t="s">
        <v>94</v>
      </c>
      <c r="H1483" s="37">
        <v>7.0610584439988902</v>
      </c>
      <c r="I1483" s="3">
        <v>90</v>
      </c>
      <c r="J1483" s="27">
        <v>0.27909123428402499</v>
      </c>
      <c r="K1483" s="27" t="str">
        <f>IF(OR(LEFT(G1483,3)="SRM", LEFT(G1483,3)="IRM", LEFT(G1483,3)="CRM"),"", IF((J1483*100/H1483)&gt;5,"x",""))</f>
        <v/>
      </c>
      <c r="L1483" s="26">
        <f>2*J1483</f>
        <v>0.55818246856804998</v>
      </c>
      <c r="M1483" s="20"/>
      <c r="N1483" s="20"/>
      <c r="O1483" s="58">
        <f>IF(F1483="Repeatability","---", SQRT(L1483^2+(N1483*H1483*0.01)^2)+ABS(M1483)*0.01*H1483)</f>
        <v>0.55818246856804998</v>
      </c>
      <c r="P1483" s="6">
        <f>IF(F1483="Repeatability","---", O1483*100/H1483)</f>
        <v>7.9050821204070703</v>
      </c>
      <c r="Q1483" s="31">
        <f>IF(F1483="Repeatability", "n/a",IF(E1483="MG_P_KG",6,IF(E1483="G_P_100G",2,"n/a")))</f>
        <v>2</v>
      </c>
      <c r="R1483" s="34">
        <f>IF(Q1483="n/a","-",2*(H1483*2^(1-0.5*LOG(H1483/(10^Q1483))))/100)</f>
        <v>0.42091282250006024</v>
      </c>
      <c r="S1483" s="3">
        <f>IF(F1483="Intermed. Precision","---",IF(LOG(J1483/2)&lt;0,10^(TRUNC(LOG(J1483/2))-1), 10^(TRUNC(LOG(J1483/2)))))</f>
        <v>0.1</v>
      </c>
      <c r="T1483" s="4">
        <f>2*SQRT(2)*J1483</f>
        <v>0.78938921732783018</v>
      </c>
      <c r="U1483" s="22" t="str">
        <f>IF(F1483="Repeatability",10*J1483,"---")</f>
        <v>---</v>
      </c>
      <c r="V1483" s="22" t="str">
        <f>IF(AND(U1483&gt;H1483,U1483&lt;&gt;"---"),"x","")</f>
        <v/>
      </c>
      <c r="W1483" s="51">
        <v>42101</v>
      </c>
    </row>
    <row r="1484" spans="1:23" ht="25.5" customHeight="1">
      <c r="A1484" s="65" t="s">
        <v>26</v>
      </c>
      <c r="B1484" s="8" t="s">
        <v>209</v>
      </c>
      <c r="C1484" s="61"/>
      <c r="D1484" s="10" t="s">
        <v>214</v>
      </c>
      <c r="E1484" s="3" t="s">
        <v>22</v>
      </c>
      <c r="F1484" s="42" t="s">
        <v>23</v>
      </c>
      <c r="G1484" s="22" t="s">
        <v>90</v>
      </c>
      <c r="H1484" s="37">
        <v>16.181857195421099</v>
      </c>
      <c r="I1484" s="3">
        <v>19</v>
      </c>
      <c r="J1484" s="27">
        <v>0.26833288568568903</v>
      </c>
      <c r="K1484" s="27" t="str">
        <f>IF(OR(LEFT(G1484,3)="SRM", LEFT(G1484,3)="IRM", LEFT(G1484,3)="CRM"),"", IF((J1484*100/H1484)&gt;5,"x",""))</f>
        <v/>
      </c>
      <c r="L1484" s="26">
        <f>2*J1484</f>
        <v>0.53666577137137805</v>
      </c>
      <c r="M1484" s="20"/>
      <c r="N1484" s="20"/>
      <c r="O1484" s="58">
        <f>IF(F1484="Repeatability","---", SQRT(L1484^2+(N1484*H1484*0.01)^2)+ABS(M1484)*0.01*H1484)</f>
        <v>0.53666577137137805</v>
      </c>
      <c r="P1484" s="6">
        <f>IF(F1484="Repeatability","---", O1484*100/H1484)</f>
        <v>3.3164658721820617</v>
      </c>
      <c r="Q1484" s="31">
        <f>IF(F1484="Repeatability", "n/a",IF(E1484="MG_P_KG",6,IF(E1484="G_P_100G",2,"n/a")))</f>
        <v>2</v>
      </c>
      <c r="R1484" s="34">
        <f>IF(Q1484="n/a","-",2*(H1484*2^(1-0.5*LOG(H1484/(10^Q1484))))/100)</f>
        <v>0.85141529876356159</v>
      </c>
      <c r="S1484" s="3">
        <f>IF(F1484="Intermed. Precision","---",IF(LOG(J1484/2)&lt;0,10^(TRUNC(LOG(J1484/2))-1), 10^(TRUNC(LOG(J1484/2)))))</f>
        <v>0.1</v>
      </c>
      <c r="T1484" s="4">
        <f>2*SQRT(2)*J1484</f>
        <v>0.75896001233482158</v>
      </c>
      <c r="U1484" s="22" t="str">
        <f>IF(F1484="Repeatability",10*J1484,"---")</f>
        <v>---</v>
      </c>
      <c r="V1484" s="22" t="str">
        <f>IF(AND(U1484&gt;H1484,U1484&lt;&gt;"---"),"x","")</f>
        <v/>
      </c>
      <c r="W1484" s="51">
        <v>42101</v>
      </c>
    </row>
    <row r="1485" spans="1:23" ht="25.5" hidden="1" customHeight="1">
      <c r="A1485" s="65" t="s">
        <v>70</v>
      </c>
      <c r="B1485" s="8" t="s">
        <v>209</v>
      </c>
      <c r="C1485" s="61"/>
      <c r="D1485" s="10" t="s">
        <v>215</v>
      </c>
      <c r="E1485" s="3" t="s">
        <v>22</v>
      </c>
      <c r="F1485" s="42" t="s">
        <v>24</v>
      </c>
      <c r="G1485" s="22" t="s">
        <v>25</v>
      </c>
      <c r="H1485" s="37">
        <v>14.7709628690258</v>
      </c>
      <c r="I1485" s="3">
        <v>182</v>
      </c>
      <c r="J1485" s="27">
        <v>8.4017567135891494E-2</v>
      </c>
      <c r="K1485" s="27" t="str">
        <f>IF(OR(LEFT(G1485,3)="SRM", LEFT(G1485,3)="IRM", LEFT(G1485,3)="CRM"),"", IF((J1485*100/H1485)&gt;5,"x",""))</f>
        <v/>
      </c>
      <c r="L1485" s="26">
        <f>2*J1485</f>
        <v>0.16803513427178299</v>
      </c>
      <c r="M1485" s="20"/>
      <c r="N1485" s="20"/>
      <c r="O1485" s="58" t="str">
        <f>IF(F1485="Repeatability","---", SQRT(L1485^2+(N1485*H1485*0.01)^2)+ABS(M1485)*0.01*H1485)</f>
        <v>---</v>
      </c>
      <c r="P1485" s="6" t="str">
        <f>IF(F1485="Repeatability","---", O1485*100/H1485)</f>
        <v>---</v>
      </c>
      <c r="Q1485" s="31" t="str">
        <f>IF(F1485="Repeatability", "n/a",IF(E1485="MG_P_KG",6,IF(E1485="G_P_100G",2,"n/a")))</f>
        <v>n/a</v>
      </c>
      <c r="R1485" s="34" t="str">
        <f>IF(Q1485="n/a","-",2*(H1485*2^(1-0.5*LOG(H1485/(10^Q1485))))/100)</f>
        <v>-</v>
      </c>
      <c r="S1485" s="3">
        <f>IF(F1485="Intermed. Precision","---",IF(LOG(J1485/2)&lt;0,10^(TRUNC(LOG(J1485/2))-1), 10^(TRUNC(LOG(J1485/2)))))</f>
        <v>0.01</v>
      </c>
      <c r="T1485" s="4">
        <f>2*SQRT(2)*J1485</f>
        <v>0.23763756584233958</v>
      </c>
      <c r="U1485" s="22">
        <f>IF(F1485="Repeatability",10*J1485,"---")</f>
        <v>0.84017567135891491</v>
      </c>
      <c r="V1485" s="22" t="str">
        <f>IF(AND(U1485&gt;H1485,U1485&lt;&gt;"---"),"x","")</f>
        <v/>
      </c>
      <c r="W1485" s="51">
        <v>42101</v>
      </c>
    </row>
    <row r="1486" spans="1:23" ht="25.5" customHeight="1">
      <c r="A1486" s="65" t="s">
        <v>70</v>
      </c>
      <c r="B1486" s="8" t="s">
        <v>209</v>
      </c>
      <c r="C1486" s="61"/>
      <c r="D1486" s="10" t="s">
        <v>215</v>
      </c>
      <c r="E1486" s="3" t="s">
        <v>22</v>
      </c>
      <c r="F1486" s="42" t="s">
        <v>23</v>
      </c>
      <c r="G1486" s="22" t="s">
        <v>4</v>
      </c>
      <c r="H1486" s="37">
        <v>15.931827281955099</v>
      </c>
      <c r="I1486" s="3">
        <v>107</v>
      </c>
      <c r="J1486" s="27">
        <v>0.149775113168755</v>
      </c>
      <c r="K1486" s="27" t="str">
        <f>IF(OR(LEFT(G1486,3)="SRM", LEFT(G1486,3)="IRM", LEFT(G1486,3)="CRM"),"", IF((J1486*100/H1486)&gt;5,"x",""))</f>
        <v/>
      </c>
      <c r="L1486" s="26">
        <f>2*J1486</f>
        <v>0.29955022633750999</v>
      </c>
      <c r="M1486" s="20"/>
      <c r="N1486" s="20"/>
      <c r="O1486" s="58">
        <f>IF(F1486="Repeatability","---", SQRT(L1486^2+(N1486*H1486*0.01)^2)+ABS(M1486)*0.01*H1486)</f>
        <v>0.29955022633750999</v>
      </c>
      <c r="P1486" s="6">
        <f>IF(F1486="Repeatability","---", O1486*100/H1486)</f>
        <v>1.8802000614003029</v>
      </c>
      <c r="Q1486" s="31">
        <f>IF(F1486="Repeatability", "n/a",IF(E1486="MG_P_KG",6,IF(E1486="G_P_100G",2,"n/a")))</f>
        <v>2</v>
      </c>
      <c r="R1486" s="34">
        <f>IF(Q1486="n/a","-",2*(H1486*2^(1-0.5*LOG(H1486/(10^Q1486))))/100)</f>
        <v>0.84022688549278723</v>
      </c>
      <c r="S1486" s="3">
        <f>IF(F1486="Intermed. Precision","---",IF(LOG(J1486/2)&lt;0,10^(TRUNC(LOG(J1486/2))-1), 10^(TRUNC(LOG(J1486/2)))))</f>
        <v>0.01</v>
      </c>
      <c r="T1486" s="4">
        <f>2*SQRT(2)*J1486</f>
        <v>0.42362799269843698</v>
      </c>
      <c r="U1486" s="22" t="str">
        <f>IF(F1486="Repeatability",10*J1486,"---")</f>
        <v>---</v>
      </c>
      <c r="V1486" s="22" t="str">
        <f>IF(AND(U1486&gt;H1486,U1486&lt;&gt;"---"),"x","")</f>
        <v/>
      </c>
      <c r="W1486" s="51">
        <v>42101</v>
      </c>
    </row>
    <row r="1487" spans="1:23" ht="25.5" hidden="1" customHeight="1">
      <c r="A1487" s="65" t="s">
        <v>216</v>
      </c>
      <c r="B1487" s="8" t="s">
        <v>209</v>
      </c>
      <c r="C1487" s="61"/>
      <c r="D1487" s="10" t="s">
        <v>215</v>
      </c>
      <c r="E1487" s="3" t="s">
        <v>22</v>
      </c>
      <c r="F1487" s="42" t="s">
        <v>24</v>
      </c>
      <c r="G1487" s="22" t="s">
        <v>25</v>
      </c>
      <c r="H1487" s="37">
        <v>18.624931887857102</v>
      </c>
      <c r="I1487" s="3">
        <v>7</v>
      </c>
      <c r="J1487" s="27">
        <v>3.4366018988169399E-2</v>
      </c>
      <c r="K1487" s="27" t="str">
        <f>IF(OR(LEFT(G1487,3)="SRM", LEFT(G1487,3)="IRM", LEFT(G1487,3)="CRM"),"", IF((J1487*100/H1487)&gt;5,"x",""))</f>
        <v/>
      </c>
      <c r="L1487" s="26">
        <f>2*J1487</f>
        <v>6.8732037976338797E-2</v>
      </c>
      <c r="M1487" s="20"/>
      <c r="N1487" s="20"/>
      <c r="O1487" s="58" t="str">
        <f>IF(F1487="Repeatability","---", SQRT(L1487^2+(N1487*H1487*0.01)^2)+ABS(M1487)*0.01*H1487)</f>
        <v>---</v>
      </c>
      <c r="P1487" s="6" t="str">
        <f>IF(F1487="Repeatability","---", O1487*100/H1487)</f>
        <v>---</v>
      </c>
      <c r="Q1487" s="31" t="str">
        <f>IF(F1487="Repeatability", "n/a",IF(E1487="MG_P_KG",6,IF(E1487="G_P_100G",2,"n/a")))</f>
        <v>n/a</v>
      </c>
      <c r="R1487" s="34" t="str">
        <f>IF(Q1487="n/a","-",2*(H1487*2^(1-0.5*LOG(H1487/(10^Q1487))))/100)</f>
        <v>-</v>
      </c>
      <c r="S1487" s="3">
        <f>IF(F1487="Intermed. Precision","---",IF(LOG(J1487/2)&lt;0,10^(TRUNC(LOG(J1487/2))-1), 10^(TRUNC(LOG(J1487/2)))))</f>
        <v>0.01</v>
      </c>
      <c r="T1487" s="4">
        <f>2*SQRT(2)*J1487</f>
        <v>9.7201780275680952E-2</v>
      </c>
      <c r="U1487" s="22">
        <f>IF(F1487="Repeatability",10*J1487,"---")</f>
        <v>0.343660189881694</v>
      </c>
      <c r="V1487" s="22" t="str">
        <f>IF(AND(U1487&gt;H1487,U1487&lt;&gt;"---"),"x","")</f>
        <v/>
      </c>
      <c r="W1487" s="51">
        <v>42101</v>
      </c>
    </row>
    <row r="1488" spans="1:23" ht="25.5" customHeight="1">
      <c r="A1488" s="65" t="s">
        <v>26</v>
      </c>
      <c r="B1488" s="8" t="s">
        <v>209</v>
      </c>
      <c r="C1488" s="61"/>
      <c r="D1488" s="10" t="s">
        <v>217</v>
      </c>
      <c r="E1488" s="3" t="s">
        <v>22</v>
      </c>
      <c r="F1488" s="42" t="s">
        <v>23</v>
      </c>
      <c r="G1488" s="22" t="s">
        <v>221</v>
      </c>
      <c r="H1488" s="37">
        <v>87.792581698896598</v>
      </c>
      <c r="I1488" s="3">
        <v>145</v>
      </c>
      <c r="J1488" s="27">
        <v>5.9508163643328199E-2</v>
      </c>
      <c r="K1488" s="27" t="str">
        <f>IF(OR(LEFT(G1488,3)="SRM", LEFT(G1488,3)="IRM", LEFT(G1488,3)="CRM"),"", IF((J1488*100/H1488)&gt;5,"x",""))</f>
        <v/>
      </c>
      <c r="L1488" s="26">
        <f>2*J1488</f>
        <v>0.1190163272866564</v>
      </c>
      <c r="M1488" s="20"/>
      <c r="N1488" s="20"/>
      <c r="O1488" s="58">
        <f>IF(F1488="Repeatability","---", SQRT(L1488^2+(N1488*H1488*0.01)^2)+ABS(M1488)*0.01*H1488)</f>
        <v>0.1190163272866564</v>
      </c>
      <c r="P1488" s="6">
        <f>IF(F1488="Repeatability","---", O1488*100/H1488)</f>
        <v>0.13556535755475138</v>
      </c>
      <c r="Q1488" s="31">
        <f>IF(F1488="Repeatability", "n/a",IF(E1488="MG_P_KG",6,IF(E1488="G_P_100G",2,"n/a")))</f>
        <v>2</v>
      </c>
      <c r="R1488" s="34">
        <f>IF(Q1488="n/a","-",2*(H1488*2^(1-0.5*LOG(H1488/(10^Q1488))))/100)</f>
        <v>3.5811973774970611</v>
      </c>
      <c r="S1488" s="3">
        <f>IF(F1488="Intermed. Precision","---",IF(LOG(J1488/2)&lt;0,10^(TRUNC(LOG(J1488/2))-1), 10^(TRUNC(LOG(J1488/2)))))</f>
        <v>0.01</v>
      </c>
      <c r="T1488" s="4">
        <f>2*SQRT(2)*J1488</f>
        <v>0.16831450419262456</v>
      </c>
      <c r="U1488" s="22" t="str">
        <f>IF(F1488="Repeatability",10*J1488,"---")</f>
        <v>---</v>
      </c>
      <c r="V1488" s="22" t="str">
        <f>IF(AND(U1488&gt;H1488,U1488&lt;&gt;"---"),"x","")</f>
        <v/>
      </c>
      <c r="W1488" s="51">
        <v>42101</v>
      </c>
    </row>
    <row r="1489" spans="1:23" ht="25.5" customHeight="1">
      <c r="A1489" s="65" t="s">
        <v>26</v>
      </c>
      <c r="B1489" s="8" t="s">
        <v>209</v>
      </c>
      <c r="C1489" s="61"/>
      <c r="D1489" s="10" t="s">
        <v>217</v>
      </c>
      <c r="E1489" s="3" t="s">
        <v>22</v>
      </c>
      <c r="F1489" s="42" t="s">
        <v>23</v>
      </c>
      <c r="G1489" s="22" t="s">
        <v>223</v>
      </c>
      <c r="H1489" s="37">
        <v>87.759230589105698</v>
      </c>
      <c r="I1489" s="3">
        <v>123</v>
      </c>
      <c r="J1489" s="27">
        <v>7.1669324640606602E-2</v>
      </c>
      <c r="K1489" s="27" t="str">
        <f>IF(OR(LEFT(G1489,3)="SRM", LEFT(G1489,3)="IRM", LEFT(G1489,3)="CRM"),"", IF((J1489*100/H1489)&gt;5,"x",""))</f>
        <v/>
      </c>
      <c r="L1489" s="26">
        <f>2*J1489</f>
        <v>0.1433386492812132</v>
      </c>
      <c r="M1489" s="20"/>
      <c r="N1489" s="20"/>
      <c r="O1489" s="58">
        <f>IF(F1489="Repeatability","---", SQRT(L1489^2+(N1489*H1489*0.01)^2)+ABS(M1489)*0.01*H1489)</f>
        <v>0.1433386492812132</v>
      </c>
      <c r="P1489" s="6">
        <f>IF(F1489="Repeatability","---", O1489*100/H1489)</f>
        <v>0.16333170689740192</v>
      </c>
      <c r="Q1489" s="31">
        <f>IF(F1489="Repeatability", "n/a",IF(E1489="MG_P_KG",6,IF(E1489="G_P_100G",2,"n/a")))</f>
        <v>2</v>
      </c>
      <c r="R1489" s="34">
        <f>IF(Q1489="n/a","-",2*(H1489*2^(1-0.5*LOG(H1489/(10^Q1489))))/100)</f>
        <v>3.5800416675241808</v>
      </c>
      <c r="S1489" s="3">
        <f>IF(F1489="Intermed. Precision","---",IF(LOG(J1489/2)&lt;0,10^(TRUNC(LOG(J1489/2))-1), 10^(TRUNC(LOG(J1489/2)))))</f>
        <v>0.01</v>
      </c>
      <c r="T1489" s="4">
        <f>2*SQRT(2)*J1489</f>
        <v>0.20271146182573221</v>
      </c>
      <c r="U1489" s="22" t="str">
        <f>IF(F1489="Repeatability",10*J1489,"---")</f>
        <v>---</v>
      </c>
      <c r="V1489" s="22" t="str">
        <f>IF(AND(U1489&gt;H1489,U1489&lt;&gt;"---"),"x","")</f>
        <v/>
      </c>
      <c r="W1489" s="51">
        <v>42101</v>
      </c>
    </row>
    <row r="1490" spans="1:23" ht="25.5" customHeight="1">
      <c r="A1490" s="65" t="s">
        <v>26</v>
      </c>
      <c r="B1490" s="8" t="s">
        <v>209</v>
      </c>
      <c r="C1490" s="61"/>
      <c r="D1490" s="10" t="s">
        <v>217</v>
      </c>
      <c r="E1490" s="3" t="s">
        <v>22</v>
      </c>
      <c r="F1490" s="42" t="s">
        <v>23</v>
      </c>
      <c r="G1490" s="22" t="s">
        <v>224</v>
      </c>
      <c r="H1490" s="37">
        <v>87.773912589727303</v>
      </c>
      <c r="I1490" s="3">
        <v>110</v>
      </c>
      <c r="J1490" s="27">
        <v>6.4504925789515194E-2</v>
      </c>
      <c r="K1490" s="27" t="str">
        <f>IF(OR(LEFT(G1490,3)="SRM", LEFT(G1490,3)="IRM", LEFT(G1490,3)="CRM"),"", IF((J1490*100/H1490)&gt;5,"x",""))</f>
        <v/>
      </c>
      <c r="L1490" s="26">
        <f>2*J1490</f>
        <v>0.12900985157903039</v>
      </c>
      <c r="M1490" s="20"/>
      <c r="N1490" s="20"/>
      <c r="O1490" s="58">
        <f>IF(F1490="Repeatability","---", SQRT(L1490^2+(N1490*H1490*0.01)^2)+ABS(M1490)*0.01*H1490)</f>
        <v>0.12900985157903039</v>
      </c>
      <c r="P1490" s="6">
        <f>IF(F1490="Repeatability","---", O1490*100/H1490)</f>
        <v>0.14697972070818816</v>
      </c>
      <c r="Q1490" s="31">
        <f>IF(F1490="Repeatability", "n/a",IF(E1490="MG_P_KG",6,IF(E1490="G_P_100G",2,"n/a")))</f>
        <v>2</v>
      </c>
      <c r="R1490" s="34">
        <f>IF(Q1490="n/a","-",2*(H1490*2^(1-0.5*LOG(H1490/(10^Q1490))))/100)</f>
        <v>3.5805504483788662</v>
      </c>
      <c r="S1490" s="3">
        <f>IF(F1490="Intermed. Precision","---",IF(LOG(J1490/2)&lt;0,10^(TRUNC(LOG(J1490/2))-1), 10^(TRUNC(LOG(J1490/2)))))</f>
        <v>0.01</v>
      </c>
      <c r="T1490" s="4">
        <f>2*SQRT(2)*J1490</f>
        <v>0.18244748178280484</v>
      </c>
      <c r="U1490" s="22" t="str">
        <f>IF(F1490="Repeatability",10*J1490,"---")</f>
        <v>---</v>
      </c>
      <c r="V1490" s="22" t="str">
        <f>IF(AND(U1490&gt;H1490,U1490&lt;&gt;"---"),"x","")</f>
        <v/>
      </c>
      <c r="W1490" s="51">
        <v>42101</v>
      </c>
    </row>
    <row r="1491" spans="1:23" ht="25.5" customHeight="1">
      <c r="A1491" s="65" t="s">
        <v>26</v>
      </c>
      <c r="B1491" s="8" t="s">
        <v>209</v>
      </c>
      <c r="C1491" s="61"/>
      <c r="D1491" s="10" t="s">
        <v>217</v>
      </c>
      <c r="E1491" s="3" t="s">
        <v>22</v>
      </c>
      <c r="F1491" s="42" t="s">
        <v>23</v>
      </c>
      <c r="G1491" s="22" t="s">
        <v>220</v>
      </c>
      <c r="H1491" s="37">
        <v>88.180536055116306</v>
      </c>
      <c r="I1491" s="3">
        <v>86</v>
      </c>
      <c r="J1491" s="27">
        <v>9.7028547862296199E-2</v>
      </c>
      <c r="K1491" s="27" t="str">
        <f>IF(OR(LEFT(G1491,3)="SRM", LEFT(G1491,3)="IRM", LEFT(G1491,3)="CRM"),"", IF((J1491*100/H1491)&gt;5,"x",""))</f>
        <v/>
      </c>
      <c r="L1491" s="26">
        <f>2*J1491</f>
        <v>0.1940570957245924</v>
      </c>
      <c r="M1491" s="20"/>
      <c r="N1491" s="20"/>
      <c r="O1491" s="58">
        <f>IF(F1491="Repeatability","---", SQRT(L1491^2+(N1491*H1491*0.01)^2)+ABS(M1491)*0.01*H1491)</f>
        <v>0.1940570957245924</v>
      </c>
      <c r="P1491" s="6">
        <f>IF(F1491="Repeatability","---", O1491*100/H1491)</f>
        <v>0.22006794742470048</v>
      </c>
      <c r="Q1491" s="31">
        <f>IF(F1491="Repeatability", "n/a",IF(E1491="MG_P_KG",6,IF(E1491="G_P_100G",2,"n/a")))</f>
        <v>2</v>
      </c>
      <c r="R1491" s="34">
        <f>IF(Q1491="n/a","-",2*(H1491*2^(1-0.5*LOG(H1491/(10^Q1491))))/100)</f>
        <v>3.5946362420336637</v>
      </c>
      <c r="S1491" s="3">
        <f>IF(F1491="Intermed. Precision","---",IF(LOG(J1491/2)&lt;0,10^(TRUNC(LOG(J1491/2))-1), 10^(TRUNC(LOG(J1491/2)))))</f>
        <v>0.01</v>
      </c>
      <c r="T1491" s="4">
        <f>2*SQRT(2)*J1491</f>
        <v>0.27443817664845255</v>
      </c>
      <c r="U1491" s="22" t="str">
        <f>IF(F1491="Repeatability",10*J1491,"---")</f>
        <v>---</v>
      </c>
      <c r="V1491" s="22" t="str">
        <f>IF(AND(U1491&gt;H1491,U1491&lt;&gt;"---"),"x","")</f>
        <v/>
      </c>
      <c r="W1491" s="51">
        <v>42101</v>
      </c>
    </row>
    <row r="1492" spans="1:23" ht="25.5" customHeight="1">
      <c r="A1492" s="65" t="s">
        <v>26</v>
      </c>
      <c r="B1492" s="8" t="s">
        <v>209</v>
      </c>
      <c r="C1492" s="61"/>
      <c r="D1492" s="10" t="s">
        <v>217</v>
      </c>
      <c r="E1492" s="3" t="s">
        <v>22</v>
      </c>
      <c r="F1492" s="42" t="s">
        <v>23</v>
      </c>
      <c r="G1492" s="22" t="s">
        <v>219</v>
      </c>
      <c r="H1492" s="37">
        <v>88.256644469199998</v>
      </c>
      <c r="I1492" s="3">
        <v>75</v>
      </c>
      <c r="J1492" s="27">
        <v>6.1777805293768001E-2</v>
      </c>
      <c r="K1492" s="27" t="str">
        <f>IF(OR(LEFT(G1492,3)="SRM", LEFT(G1492,3)="IRM", LEFT(G1492,3)="CRM"),"", IF((J1492*100/H1492)&gt;5,"x",""))</f>
        <v/>
      </c>
      <c r="L1492" s="26">
        <f>2*J1492</f>
        <v>0.123555610587536</v>
      </c>
      <c r="M1492" s="20"/>
      <c r="N1492" s="20"/>
      <c r="O1492" s="58">
        <f>IF(F1492="Repeatability","---", SQRT(L1492^2+(N1492*H1492*0.01)^2)+ABS(M1492)*0.01*H1492)</f>
        <v>0.123555610587536</v>
      </c>
      <c r="P1492" s="6">
        <f>IF(F1492="Repeatability","---", O1492*100/H1492)</f>
        <v>0.13999581712021095</v>
      </c>
      <c r="Q1492" s="31">
        <f>IF(F1492="Repeatability", "n/a",IF(E1492="MG_P_KG",6,IF(E1492="G_P_100G",2,"n/a")))</f>
        <v>2</v>
      </c>
      <c r="R1492" s="34">
        <f>IF(Q1492="n/a","-",2*(H1492*2^(1-0.5*LOG(H1492/(10^Q1492))))/100)</f>
        <v>3.5972716169086483</v>
      </c>
      <c r="S1492" s="3">
        <f>IF(F1492="Intermed. Precision","---",IF(LOG(J1492/2)&lt;0,10^(TRUNC(LOG(J1492/2))-1), 10^(TRUNC(LOG(J1492/2)))))</f>
        <v>0.01</v>
      </c>
      <c r="T1492" s="4">
        <f>2*SQRT(2)*J1492</f>
        <v>0.17473402020018219</v>
      </c>
      <c r="U1492" s="22" t="str">
        <f>IF(F1492="Repeatability",10*J1492,"---")</f>
        <v>---</v>
      </c>
      <c r="V1492" s="22" t="str">
        <f>IF(AND(U1492&gt;H1492,U1492&lt;&gt;"---"),"x","")</f>
        <v/>
      </c>
      <c r="W1492" s="51">
        <v>42101</v>
      </c>
    </row>
    <row r="1493" spans="1:23" ht="25.5" customHeight="1">
      <c r="A1493" s="65" t="s">
        <v>26</v>
      </c>
      <c r="B1493" s="8" t="s">
        <v>209</v>
      </c>
      <c r="C1493" s="61"/>
      <c r="D1493" s="10" t="s">
        <v>217</v>
      </c>
      <c r="E1493" s="3" t="s">
        <v>22</v>
      </c>
      <c r="F1493" s="42" t="s">
        <v>23</v>
      </c>
      <c r="G1493" s="22" t="s">
        <v>222</v>
      </c>
      <c r="H1493" s="37">
        <v>87.669897390142907</v>
      </c>
      <c r="I1493" s="3">
        <v>70</v>
      </c>
      <c r="J1493" s="27">
        <v>5.94217967029513E-2</v>
      </c>
      <c r="K1493" s="27" t="str">
        <f>IF(OR(LEFT(G1493,3)="SRM", LEFT(G1493,3)="IRM", LEFT(G1493,3)="CRM"),"", IF((J1493*100/H1493)&gt;5,"x",""))</f>
        <v/>
      </c>
      <c r="L1493" s="26">
        <f>2*J1493</f>
        <v>0.1188435934059026</v>
      </c>
      <c r="M1493" s="20"/>
      <c r="N1493" s="20"/>
      <c r="O1493" s="58">
        <f>IF(F1493="Repeatability","---", SQRT(L1493^2+(N1493*H1493*0.01)^2)+ABS(M1493)*0.01*H1493)</f>
        <v>0.1188435934059026</v>
      </c>
      <c r="P1493" s="6">
        <f>IF(F1493="Repeatability","---", O1493*100/H1493)</f>
        <v>0.13555803866979851</v>
      </c>
      <c r="Q1493" s="31">
        <f>IF(F1493="Repeatability", "n/a",IF(E1493="MG_P_KG",6,IF(E1493="G_P_100G",2,"n/a")))</f>
        <v>2</v>
      </c>
      <c r="R1493" s="34">
        <f>IF(Q1493="n/a","-",2*(H1493*2^(1-0.5*LOG(H1493/(10^Q1493))))/100)</f>
        <v>3.5769456945710711</v>
      </c>
      <c r="S1493" s="3">
        <f>IF(F1493="Intermed. Precision","---",IF(LOG(J1493/2)&lt;0,10^(TRUNC(LOG(J1493/2))-1), 10^(TRUNC(LOG(J1493/2)))))</f>
        <v>0.01</v>
      </c>
      <c r="T1493" s="4">
        <f>2*SQRT(2)*J1493</f>
        <v>0.16807022159578119</v>
      </c>
      <c r="U1493" s="22" t="str">
        <f>IF(F1493="Repeatability",10*J1493,"---")</f>
        <v>---</v>
      </c>
      <c r="V1493" s="22" t="str">
        <f>IF(AND(U1493&gt;H1493,U1493&lt;&gt;"---"),"x","")</f>
        <v/>
      </c>
      <c r="W1493" s="51">
        <v>42101</v>
      </c>
    </row>
    <row r="1494" spans="1:23" ht="25.5" hidden="1" customHeight="1">
      <c r="A1494" s="65" t="s">
        <v>59</v>
      </c>
      <c r="B1494" s="8" t="s">
        <v>209</v>
      </c>
      <c r="C1494" s="61"/>
      <c r="D1494" s="10" t="s">
        <v>217</v>
      </c>
      <c r="E1494" s="3" t="s">
        <v>22</v>
      </c>
      <c r="F1494" s="42" t="s">
        <v>24</v>
      </c>
      <c r="G1494" s="22" t="s">
        <v>25</v>
      </c>
      <c r="H1494" s="37">
        <v>45.961419961818201</v>
      </c>
      <c r="I1494" s="3">
        <v>11</v>
      </c>
      <c r="J1494" s="27">
        <v>0.207467720025829</v>
      </c>
      <c r="K1494" s="27" t="str">
        <f>IF(OR(LEFT(G1494,3)="SRM", LEFT(G1494,3)="IRM", LEFT(G1494,3)="CRM"),"", IF((J1494*100/H1494)&gt;5,"x",""))</f>
        <v/>
      </c>
      <c r="L1494" s="26">
        <f>2*J1494</f>
        <v>0.414935440051658</v>
      </c>
      <c r="M1494" s="20"/>
      <c r="N1494" s="20"/>
      <c r="O1494" s="58" t="str">
        <f>IF(F1494="Repeatability","---", SQRT(L1494^2+(N1494*H1494*0.01)^2)+ABS(M1494)*0.01*H1494)</f>
        <v>---</v>
      </c>
      <c r="P1494" s="6" t="str">
        <f>IF(F1494="Repeatability","---", O1494*100/H1494)</f>
        <v>---</v>
      </c>
      <c r="Q1494" s="31" t="str">
        <f>IF(F1494="Repeatability", "n/a",IF(E1494="MG_P_KG",6,IF(E1494="G_P_100G",2,"n/a")))</f>
        <v>n/a</v>
      </c>
      <c r="R1494" s="34" t="str">
        <f>IF(Q1494="n/a","-",2*(H1494*2^(1-0.5*LOG(H1494/(10^Q1494))))/100)</f>
        <v>-</v>
      </c>
      <c r="S1494" s="3">
        <f>IF(F1494="Intermed. Precision","---",IF(LOG(J1494/2)&lt;0,10^(TRUNC(LOG(J1494/2))-1), 10^(TRUNC(LOG(J1494/2)))))</f>
        <v>0.1</v>
      </c>
      <c r="T1494" s="4">
        <f>2*SQRT(2)*J1494</f>
        <v>0.58680732683030312</v>
      </c>
      <c r="U1494" s="22">
        <f>IF(F1494="Repeatability",10*J1494,"---")</f>
        <v>2.0746772002582898</v>
      </c>
      <c r="V1494" s="22" t="str">
        <f>IF(AND(U1494&gt;H1494,U1494&lt;&gt;"---"),"x","")</f>
        <v/>
      </c>
      <c r="W1494" s="51">
        <v>42101</v>
      </c>
    </row>
    <row r="1495" spans="1:23" ht="25.5" customHeight="1">
      <c r="A1495" s="65" t="s">
        <v>26</v>
      </c>
      <c r="B1495" s="8" t="s">
        <v>209</v>
      </c>
      <c r="C1495" s="61"/>
      <c r="D1495" s="10" t="s">
        <v>217</v>
      </c>
      <c r="E1495" s="3" t="s">
        <v>22</v>
      </c>
      <c r="F1495" s="42" t="s">
        <v>23</v>
      </c>
      <c r="G1495" s="22" t="s">
        <v>218</v>
      </c>
      <c r="H1495" s="37">
        <v>88.079448674545503</v>
      </c>
      <c r="I1495" s="3">
        <v>11</v>
      </c>
      <c r="J1495" s="27">
        <v>0.121313092546248</v>
      </c>
      <c r="K1495" s="27" t="str">
        <f>IF(OR(LEFT(G1495,3)="SRM", LEFT(G1495,3)="IRM", LEFT(G1495,3)="CRM"),"", IF((J1495*100/H1495)&gt;5,"x",""))</f>
        <v/>
      </c>
      <c r="L1495" s="26">
        <f>2*J1495</f>
        <v>0.24262618509249601</v>
      </c>
      <c r="M1495" s="20"/>
      <c r="N1495" s="20"/>
      <c r="O1495" s="58">
        <f>IF(F1495="Repeatability","---", SQRT(L1495^2+(N1495*H1495*0.01)^2)+ABS(M1495)*0.01*H1495)</f>
        <v>0.24262618509249601</v>
      </c>
      <c r="P1495" s="6">
        <f>IF(F1495="Repeatability","---", O1495*100/H1495)</f>
        <v>0.27546287896170002</v>
      </c>
      <c r="Q1495" s="31">
        <f>IF(F1495="Repeatability", "n/a",IF(E1495="MG_P_KG",6,IF(E1495="G_P_100G",2,"n/a")))</f>
        <v>2</v>
      </c>
      <c r="R1495" s="34">
        <f>IF(Q1495="n/a","-",2*(H1495*2^(1-0.5*LOG(H1495/(10^Q1495))))/100)</f>
        <v>3.5911354012843697</v>
      </c>
      <c r="S1495" s="3">
        <f>IF(F1495="Intermed. Precision","---",IF(LOG(J1495/2)&lt;0,10^(TRUNC(LOG(J1495/2))-1), 10^(TRUNC(LOG(J1495/2)))))</f>
        <v>0.01</v>
      </c>
      <c r="T1495" s="4">
        <f>2*SQRT(2)*J1495</f>
        <v>0.34312524154465274</v>
      </c>
      <c r="U1495" s="22" t="str">
        <f>IF(F1495="Repeatability",10*J1495,"---")</f>
        <v>---</v>
      </c>
      <c r="V1495" s="22" t="str">
        <f>IF(AND(U1495&gt;H1495,U1495&lt;&gt;"---"),"x","")</f>
        <v/>
      </c>
      <c r="W1495" s="51">
        <v>42101</v>
      </c>
    </row>
    <row r="1496" spans="1:23" ht="25.5" hidden="1" customHeight="1">
      <c r="A1496" s="65" t="s">
        <v>60</v>
      </c>
      <c r="B1496" s="8" t="s">
        <v>209</v>
      </c>
      <c r="C1496" s="61"/>
      <c r="D1496" s="10" t="s">
        <v>217</v>
      </c>
      <c r="E1496" s="3" t="s">
        <v>22</v>
      </c>
      <c r="F1496" s="42" t="s">
        <v>24</v>
      </c>
      <c r="G1496" s="22" t="s">
        <v>25</v>
      </c>
      <c r="H1496" s="37">
        <v>78.435820264</v>
      </c>
      <c r="I1496" s="3">
        <v>10</v>
      </c>
      <c r="J1496" s="27">
        <v>9.9694309374053894E-2</v>
      </c>
      <c r="K1496" s="27" t="str">
        <f>IF(OR(LEFT(G1496,3)="SRM", LEFT(G1496,3)="IRM", LEFT(G1496,3)="CRM"),"", IF((J1496*100/H1496)&gt;5,"x",""))</f>
        <v/>
      </c>
      <c r="L1496" s="26">
        <f>2*J1496</f>
        <v>0.19938861874810779</v>
      </c>
      <c r="M1496" s="20"/>
      <c r="N1496" s="20"/>
      <c r="O1496" s="58" t="str">
        <f>IF(F1496="Repeatability","---", SQRT(L1496^2+(N1496*H1496*0.01)^2)+ABS(M1496)*0.01*H1496)</f>
        <v>---</v>
      </c>
      <c r="P1496" s="6" t="str">
        <f>IF(F1496="Repeatability","---", O1496*100/H1496)</f>
        <v>---</v>
      </c>
      <c r="Q1496" s="31" t="str">
        <f>IF(F1496="Repeatability", "n/a",IF(E1496="MG_P_KG",6,IF(E1496="G_P_100G",2,"n/a")))</f>
        <v>n/a</v>
      </c>
      <c r="R1496" s="34" t="str">
        <f>IF(Q1496="n/a","-",2*(H1496*2^(1-0.5*LOG(H1496/(10^Q1496))))/100)</f>
        <v>-</v>
      </c>
      <c r="S1496" s="3">
        <f>IF(F1496="Intermed. Precision","---",IF(LOG(J1496/2)&lt;0,10^(TRUNC(LOG(J1496/2))-1), 10^(TRUNC(LOG(J1496/2)))))</f>
        <v>0.01</v>
      </c>
      <c r="T1496" s="4">
        <f>2*SQRT(2)*J1496</f>
        <v>0.2819780888164124</v>
      </c>
      <c r="U1496" s="22">
        <f>IF(F1496="Repeatability",10*J1496,"---")</f>
        <v>0.99694309374053891</v>
      </c>
      <c r="V1496" s="22" t="str">
        <f>IF(AND(U1496&gt;H1496,U1496&lt;&gt;"---"),"x","")</f>
        <v/>
      </c>
      <c r="W1496" s="51">
        <v>42101</v>
      </c>
    </row>
    <row r="1497" spans="1:23" ht="25.5" customHeight="1">
      <c r="A1497" s="65" t="s">
        <v>26</v>
      </c>
      <c r="B1497" s="8" t="s">
        <v>209</v>
      </c>
      <c r="C1497" s="61"/>
      <c r="D1497" s="10" t="s">
        <v>217</v>
      </c>
      <c r="E1497" s="3" t="s">
        <v>22</v>
      </c>
      <c r="F1497" s="42" t="s">
        <v>23</v>
      </c>
      <c r="G1497" s="22" t="s">
        <v>225</v>
      </c>
      <c r="H1497" s="37">
        <v>87.735412072857102</v>
      </c>
      <c r="I1497" s="3">
        <v>7</v>
      </c>
      <c r="J1497" s="27">
        <v>1.2640506106017401E-2</v>
      </c>
      <c r="K1497" s="27" t="str">
        <f>IF(OR(LEFT(G1497,3)="SRM", LEFT(G1497,3)="IRM", LEFT(G1497,3)="CRM"),"", IF((J1497*100/H1497)&gt;5,"x",""))</f>
        <v/>
      </c>
      <c r="L1497" s="26">
        <f>2*J1497</f>
        <v>2.5281012212034801E-2</v>
      </c>
      <c r="M1497" s="20"/>
      <c r="N1497" s="20"/>
      <c r="O1497" s="58">
        <f>IF(F1497="Repeatability","---", SQRT(L1497^2+(N1497*H1497*0.01)^2)+ABS(M1497)*0.01*H1497)</f>
        <v>2.5281012212034801E-2</v>
      </c>
      <c r="P1497" s="6">
        <f>IF(F1497="Repeatability","---", O1497*100/H1497)</f>
        <v>2.8815060663351062E-2</v>
      </c>
      <c r="Q1497" s="31">
        <f>IF(F1497="Repeatability", "n/a",IF(E1497="MG_P_KG",6,IF(E1497="G_P_100G",2,"n/a")))</f>
        <v>2</v>
      </c>
      <c r="R1497" s="34">
        <f>IF(Q1497="n/a","-",2*(H1497*2^(1-0.5*LOG(H1497/(10^Q1497))))/100)</f>
        <v>3.5792162483263463</v>
      </c>
      <c r="S1497" s="3">
        <f>IF(F1497="Intermed. Precision","---",IF(LOG(J1497/2)&lt;0,10^(TRUNC(LOG(J1497/2))-1), 10^(TRUNC(LOG(J1497/2)))))</f>
        <v>1E-3</v>
      </c>
      <c r="T1497" s="4">
        <f>2*SQRT(2)*J1497</f>
        <v>3.575275034077946E-2</v>
      </c>
      <c r="U1497" s="22" t="str">
        <f>IF(F1497="Repeatability",10*J1497,"---")</f>
        <v>---</v>
      </c>
      <c r="V1497" s="22" t="str">
        <f>IF(AND(U1497&gt;H1497,U1497&lt;&gt;"---"),"x","")</f>
        <v/>
      </c>
      <c r="W1497" s="51">
        <v>42101</v>
      </c>
    </row>
    <row r="1498" spans="1:23" ht="25.5" hidden="1" customHeight="1">
      <c r="A1498" s="65" t="s">
        <v>52</v>
      </c>
      <c r="B1498" s="8" t="s">
        <v>209</v>
      </c>
      <c r="C1498" s="61"/>
      <c r="D1498" s="10" t="s">
        <v>351</v>
      </c>
      <c r="E1498" s="3" t="s">
        <v>22</v>
      </c>
      <c r="F1498" s="42" t="s">
        <v>24</v>
      </c>
      <c r="G1498" s="22" t="s">
        <v>25</v>
      </c>
      <c r="H1498" s="37">
        <v>3.8122284501333299</v>
      </c>
      <c r="I1498" s="3">
        <v>9</v>
      </c>
      <c r="J1498" s="27">
        <v>5.9596621593462204E-3</v>
      </c>
      <c r="K1498" s="27" t="str">
        <f>IF(OR(LEFT(G1498,3)="SRM", LEFT(G1498,3)="IRM", LEFT(G1498,3)="CRM"),"", IF((J1498*100/H1498)&gt;5,"x",""))</f>
        <v/>
      </c>
      <c r="L1498" s="26">
        <f>2*J1498</f>
        <v>1.1919324318692441E-2</v>
      </c>
      <c r="M1498" s="20"/>
      <c r="N1498" s="20"/>
      <c r="O1498" s="58" t="str">
        <f>IF(F1498="Repeatability","---", SQRT(L1498^2+(N1498*H1498*0.01)^2)+ABS(M1498)*0.01*H1498)</f>
        <v>---</v>
      </c>
      <c r="P1498" s="6" t="str">
        <f>IF(F1498="Repeatability","---", O1498*100/H1498)</f>
        <v>---</v>
      </c>
      <c r="Q1498" s="31" t="str">
        <f>IF(F1498="Repeatability", "n/a",IF(E1498="MG_P_KG",6,IF(E1498="G_P_100G",2,"n/a")))</f>
        <v>n/a</v>
      </c>
      <c r="R1498" s="34"/>
      <c r="S1498" s="3">
        <f>IF(F1498="Intermed. Precision","---",IF(LOG(J1498/2)&lt;0,10^(TRUNC(LOG(J1498/2))-1), 10^(TRUNC(LOG(J1498/2)))))</f>
        <v>1E-3</v>
      </c>
      <c r="T1498" s="4">
        <f>2*SQRT(2)*J1498</f>
        <v>1.68564701058183E-2</v>
      </c>
      <c r="U1498" s="22">
        <f>IF(F1498="Repeatability",10*J1498,"---")</f>
        <v>5.9596621593462205E-2</v>
      </c>
      <c r="V1498" s="22"/>
      <c r="W1498" s="51">
        <v>42121</v>
      </c>
    </row>
    <row r="1499" spans="1:23" ht="25.5" hidden="1" customHeight="1">
      <c r="A1499" s="65" t="s">
        <v>82</v>
      </c>
      <c r="B1499" s="8" t="s">
        <v>209</v>
      </c>
      <c r="C1499" s="61"/>
      <c r="D1499" s="10" t="s">
        <v>351</v>
      </c>
      <c r="E1499" s="3" t="s">
        <v>22</v>
      </c>
      <c r="F1499" s="42" t="s">
        <v>24</v>
      </c>
      <c r="G1499" s="22" t="s">
        <v>25</v>
      </c>
      <c r="H1499" s="37">
        <v>3.5087336231777799</v>
      </c>
      <c r="I1499" s="3">
        <v>9</v>
      </c>
      <c r="J1499" s="27">
        <v>3.14479818836578E-2</v>
      </c>
      <c r="K1499" s="27" t="str">
        <f>IF(OR(LEFT(G1499,3)="SRM", LEFT(G1499,3)="IRM", LEFT(G1499,3)="CRM"),"", IF((J1499*100/H1499)&gt;5,"x",""))</f>
        <v/>
      </c>
      <c r="L1499" s="26">
        <f>2*J1499</f>
        <v>6.2895963767315599E-2</v>
      </c>
      <c r="M1499" s="20"/>
      <c r="N1499" s="20"/>
      <c r="O1499" s="58" t="str">
        <f>IF(F1499="Repeatability","---", SQRT(L1499^2+(N1499*H1499*0.01)^2)+ABS(M1499)*0.01*H1499)</f>
        <v>---</v>
      </c>
      <c r="P1499" s="6" t="str">
        <f>IF(F1499="Repeatability","---", O1499*100/H1499)</f>
        <v>---</v>
      </c>
      <c r="Q1499" s="31" t="str">
        <f>IF(F1499="Repeatability", "n/a",IF(E1499="MG_P_KG",6,IF(E1499="G_P_100G",2,"n/a")))</f>
        <v>n/a</v>
      </c>
      <c r="R1499" s="34"/>
      <c r="S1499" s="3">
        <f>IF(F1499="Intermed. Precision","---",IF(LOG(J1499/2)&lt;0,10^(TRUNC(LOG(J1499/2))-1), 10^(TRUNC(LOG(J1499/2)))))</f>
        <v>0.01</v>
      </c>
      <c r="T1499" s="4">
        <f>2*SQRT(2)*J1499</f>
        <v>8.8948324978264506E-2</v>
      </c>
      <c r="U1499" s="22">
        <f>IF(F1499="Repeatability",10*J1499,"---")</f>
        <v>0.314479818836578</v>
      </c>
      <c r="V1499" s="22"/>
      <c r="W1499" s="51">
        <v>42121</v>
      </c>
    </row>
    <row r="1500" spans="1:23" ht="25.5" customHeight="1">
      <c r="A1500" s="65" t="s">
        <v>26</v>
      </c>
      <c r="B1500" s="8" t="s">
        <v>209</v>
      </c>
      <c r="C1500" s="61"/>
      <c r="D1500" s="10" t="s">
        <v>351</v>
      </c>
      <c r="E1500" s="3" t="s">
        <v>22</v>
      </c>
      <c r="F1500" s="42" t="s">
        <v>23</v>
      </c>
      <c r="G1500" s="22" t="s">
        <v>28</v>
      </c>
      <c r="H1500" s="37">
        <v>1.99912649362627</v>
      </c>
      <c r="I1500" s="3">
        <v>118</v>
      </c>
      <c r="J1500" s="27">
        <v>4.3796628540253298E-2</v>
      </c>
      <c r="K1500" s="27" t="str">
        <f>IF(OR(LEFT(G1500,3)="SRM", LEFT(G1500,3)="IRM", LEFT(G1500,3)="CRM"),"", IF((J1500*100/H1500)&gt;5,"x",""))</f>
        <v/>
      </c>
      <c r="L1500" s="26">
        <f>2*J1500</f>
        <v>8.7593257080506595E-2</v>
      </c>
      <c r="M1500" s="20"/>
      <c r="N1500" s="20"/>
      <c r="O1500" s="58">
        <f>IF(F1500="Repeatability","---", SQRT(L1500^2+(N1500*H1500*0.01)^2)+ABS(M1500)*0.01*H1500)</f>
        <v>8.7593257080506595E-2</v>
      </c>
      <c r="P1500" s="6">
        <f>IF(F1500="Repeatability","---", O1500*100/H1500)</f>
        <v>4.381576521534603</v>
      </c>
      <c r="Q1500" s="31">
        <f>IF(F1500="Repeatability", "n/a",IF(E1500="MG_P_KG",6,IF(E1500="G_P_100G",2,"n/a")))</f>
        <v>2</v>
      </c>
      <c r="R1500" s="34"/>
      <c r="S1500" s="3">
        <f>IF(F1500="Intermed. Precision","---",IF(LOG(J1500/2)&lt;0,10^(TRUNC(LOG(J1500/2))-1), 10^(TRUNC(LOG(J1500/2)))))</f>
        <v>0.01</v>
      </c>
      <c r="T1500" s="4">
        <f>2*SQRT(2)*J1500</f>
        <v>0.12387557213568558</v>
      </c>
      <c r="U1500" s="22" t="str">
        <f>IF(F1500="Repeatability",10*J1500,"---")</f>
        <v>---</v>
      </c>
      <c r="V1500" s="22"/>
      <c r="W1500" s="51">
        <v>42121</v>
      </c>
    </row>
    <row r="1501" spans="1:23" ht="25.5" customHeight="1">
      <c r="A1501" s="65" t="s">
        <v>55</v>
      </c>
      <c r="B1501" s="8" t="s">
        <v>209</v>
      </c>
      <c r="C1501" s="61"/>
      <c r="D1501" s="10" t="s">
        <v>352</v>
      </c>
      <c r="E1501" s="3" t="s">
        <v>22</v>
      </c>
      <c r="F1501" s="42" t="s">
        <v>23</v>
      </c>
      <c r="G1501" s="22" t="s">
        <v>4</v>
      </c>
      <c r="H1501" s="37">
        <v>18.077178762582601</v>
      </c>
      <c r="I1501" s="3">
        <v>23</v>
      </c>
      <c r="J1501" s="27">
        <v>0.151032559566248</v>
      </c>
      <c r="K1501" s="27" t="str">
        <f>IF(OR(LEFT(G1501,3)="SRM", LEFT(G1501,3)="IRM", LEFT(G1501,3)="CRM"),"", IF((J1501*100/H1501)&gt;5,"x",""))</f>
        <v/>
      </c>
      <c r="L1501" s="26">
        <f>2*J1501</f>
        <v>0.30206511913249601</v>
      </c>
      <c r="M1501" s="20"/>
      <c r="N1501" s="20"/>
      <c r="O1501" s="58">
        <f>IF(F1501="Repeatability","---", SQRT(L1501^2+(N1501*H1501*0.01)^2)+ABS(M1501)*0.01*H1501)</f>
        <v>0.30206511913249601</v>
      </c>
      <c r="P1501" s="6">
        <f>IF(F1501="Repeatability","---", O1501*100/H1501)</f>
        <v>1.6709748965791682</v>
      </c>
      <c r="Q1501" s="31">
        <f>IF(F1501="Repeatability", "n/a",IF(E1501="MG_P_KG",6,IF(E1501="G_P_100G",2,"n/a")))</f>
        <v>2</v>
      </c>
      <c r="R1501" s="34"/>
      <c r="S1501" s="3">
        <f>IF(F1501="Intermed. Precision","---",IF(LOG(J1501/2)&lt;0,10^(TRUNC(LOG(J1501/2))-1), 10^(TRUNC(LOG(J1501/2)))))</f>
        <v>0.01</v>
      </c>
      <c r="T1501" s="4">
        <f>2*SQRT(2)*J1501</f>
        <v>0.42718458819702054</v>
      </c>
      <c r="U1501" s="22" t="str">
        <f>IF(F1501="Repeatability",10*J1501,"---")</f>
        <v>---</v>
      </c>
      <c r="V1501" s="22"/>
      <c r="W1501" s="51">
        <v>42121</v>
      </c>
    </row>
    <row r="1502" spans="1:23" ht="25.5" hidden="1" customHeight="1">
      <c r="A1502" s="65" t="s">
        <v>55</v>
      </c>
      <c r="B1502" s="8" t="s">
        <v>209</v>
      </c>
      <c r="C1502" s="61"/>
      <c r="D1502" s="10" t="s">
        <v>352</v>
      </c>
      <c r="E1502" s="3" t="s">
        <v>22</v>
      </c>
      <c r="F1502" s="42" t="s">
        <v>24</v>
      </c>
      <c r="G1502" s="22" t="s">
        <v>25</v>
      </c>
      <c r="H1502" s="37">
        <v>22.336507028596198</v>
      </c>
      <c r="I1502" s="3">
        <v>106</v>
      </c>
      <c r="J1502" s="27">
        <v>7.6631636199500405E-2</v>
      </c>
      <c r="K1502" s="27" t="str">
        <f>IF(OR(LEFT(G1502,3)="SRM", LEFT(G1502,3)="IRM", LEFT(G1502,3)="CRM"),"", IF((J1502*100/H1502)&gt;5,"x",""))</f>
        <v/>
      </c>
      <c r="L1502" s="26">
        <f>2*J1502</f>
        <v>0.15326327239900081</v>
      </c>
      <c r="M1502" s="20"/>
      <c r="N1502" s="20"/>
      <c r="O1502" s="58" t="str">
        <f>IF(F1502="Repeatability","---", SQRT(L1502^2+(N1502*H1502*0.01)^2)+ABS(M1502)*0.01*H1502)</f>
        <v>---</v>
      </c>
      <c r="P1502" s="6" t="str">
        <f>IF(F1502="Repeatability","---", O1502*100/H1502)</f>
        <v>---</v>
      </c>
      <c r="Q1502" s="31" t="str">
        <f>IF(F1502="Repeatability", "n/a",IF(E1502="MG_P_KG",6,IF(E1502="G_P_100G",2,"n/a")))</f>
        <v>n/a</v>
      </c>
      <c r="R1502" s="34"/>
      <c r="S1502" s="3">
        <f>IF(F1502="Intermed. Precision","---",IF(LOG(J1502/2)&lt;0,10^(TRUNC(LOG(J1502/2))-1), 10^(TRUNC(LOG(J1502/2)))))</f>
        <v>0.01</v>
      </c>
      <c r="T1502" s="4">
        <f>2*SQRT(2)*J1502</f>
        <v>0.216746998440349</v>
      </c>
      <c r="U1502" s="22">
        <f>IF(F1502="Repeatability",10*J1502,"---")</f>
        <v>0.76631636199500408</v>
      </c>
      <c r="V1502" s="22"/>
      <c r="W1502" s="51">
        <v>42121</v>
      </c>
    </row>
    <row r="1503" spans="1:23" ht="25.5" hidden="1" customHeight="1">
      <c r="A1503" s="65" t="s">
        <v>71</v>
      </c>
      <c r="B1503" s="8" t="s">
        <v>209</v>
      </c>
      <c r="C1503" s="61"/>
      <c r="D1503" s="10" t="s">
        <v>226</v>
      </c>
      <c r="E1503" s="3" t="s">
        <v>22</v>
      </c>
      <c r="F1503" s="42" t="s">
        <v>24</v>
      </c>
      <c r="G1503" s="22" t="s">
        <v>25</v>
      </c>
      <c r="H1503" s="37">
        <v>49.538731182085002</v>
      </c>
      <c r="I1503" s="3">
        <v>824</v>
      </c>
      <c r="J1503" s="27">
        <v>0.13002161232460499</v>
      </c>
      <c r="K1503" s="27" t="str">
        <f>IF(OR(LEFT(G1503,3)="SRM", LEFT(G1503,3)="IRM", LEFT(G1503,3)="CRM"),"", IF((J1503*100/H1503)&gt;5,"x",""))</f>
        <v/>
      </c>
      <c r="L1503" s="26">
        <f>2*J1503</f>
        <v>0.26004322464920998</v>
      </c>
      <c r="M1503" s="20"/>
      <c r="N1503" s="20"/>
      <c r="O1503" s="58" t="str">
        <f>IF(F1503="Repeatability","---", SQRT(L1503^2+(N1503*H1503*0.01)^2)+ABS(M1503)*0.01*H1503)</f>
        <v>---</v>
      </c>
      <c r="P1503" s="6" t="str">
        <f>IF(F1503="Repeatability","---", O1503*100/H1503)</f>
        <v>---</v>
      </c>
      <c r="Q1503" s="31" t="str">
        <f>IF(F1503="Repeatability", "n/a",IF(E1503="MG_P_KG",6,IF(E1503="G_P_100G",2,"n/a")))</f>
        <v>n/a</v>
      </c>
      <c r="R1503" s="34" t="str">
        <f>IF(Q1503="n/a","-",2*(H1503*2^(1-0.5*LOG(H1503/(10^Q1503))))/100)</f>
        <v>-</v>
      </c>
      <c r="S1503" s="3">
        <f>IF(F1503="Intermed. Precision","---",IF(LOG(J1503/2)&lt;0,10^(TRUNC(LOG(J1503/2))-1), 10^(TRUNC(LOG(J1503/2)))))</f>
        <v>0.01</v>
      </c>
      <c r="T1503" s="4">
        <f>2*SQRT(2)*J1503</f>
        <v>0.36775665510214633</v>
      </c>
      <c r="U1503" s="22">
        <f>IF(F1503="Repeatability",10*J1503,"---")</f>
        <v>1.3002161232460498</v>
      </c>
      <c r="V1503" s="22" t="str">
        <f>IF(AND(U1503&gt;H1503,U1503&lt;&gt;"---"),"x","")</f>
        <v/>
      </c>
      <c r="W1503" s="51">
        <v>42101</v>
      </c>
    </row>
    <row r="1504" spans="1:23" ht="25.5" customHeight="1">
      <c r="A1504" s="65" t="s">
        <v>71</v>
      </c>
      <c r="B1504" s="8" t="s">
        <v>209</v>
      </c>
      <c r="C1504" s="61"/>
      <c r="D1504" s="10" t="s">
        <v>226</v>
      </c>
      <c r="E1504" s="3" t="s">
        <v>22</v>
      </c>
      <c r="F1504" s="42" t="s">
        <v>23</v>
      </c>
      <c r="G1504" s="22" t="s">
        <v>4</v>
      </c>
      <c r="H1504" s="37">
        <v>50.386675704053097</v>
      </c>
      <c r="I1504" s="3">
        <v>546</v>
      </c>
      <c r="J1504" s="27">
        <v>0.47005480170413899</v>
      </c>
      <c r="K1504" s="27" t="str">
        <f>IF(OR(LEFT(G1504,3)="SRM", LEFT(G1504,3)="IRM", LEFT(G1504,3)="CRM"),"", IF((J1504*100/H1504)&gt;5,"x",""))</f>
        <v/>
      </c>
      <c r="L1504" s="26">
        <f>2*J1504</f>
        <v>0.94010960340827798</v>
      </c>
      <c r="M1504" s="20">
        <v>0.82</v>
      </c>
      <c r="N1504" s="20">
        <v>0.85</v>
      </c>
      <c r="O1504" s="58">
        <f>IF(F1504="Repeatability","---", SQRT(L1504^2+(N1504*H1504*0.01)^2)+ABS(M1504)*0.01*H1504)</f>
        <v>1.446241697225398</v>
      </c>
      <c r="P1504" s="6">
        <f>IF(F1504="Repeatability","---", O1504*100/H1504)</f>
        <v>2.870285997274201</v>
      </c>
      <c r="Q1504" s="31">
        <f>IF(F1504="Repeatability", "n/a",IF(E1504="MG_P_KG",6,IF(E1504="G_P_100G",2,"n/a")))</f>
        <v>2</v>
      </c>
      <c r="R1504" s="34">
        <f>IF(Q1504="n/a","-",2*(H1504*2^(1-0.5*LOG(H1504/(10^Q1504))))/100)</f>
        <v>2.2345066349330791</v>
      </c>
      <c r="S1504" s="3">
        <f>IF(F1504="Intermed. Precision","---",IF(LOG(J1504/2)&lt;0,10^(TRUNC(LOG(J1504/2))-1), 10^(TRUNC(LOG(J1504/2)))))</f>
        <v>0.1</v>
      </c>
      <c r="T1504" s="4">
        <f>2*SQRT(2)*J1504</f>
        <v>1.3295157512571785</v>
      </c>
      <c r="U1504" s="22" t="str">
        <f>IF(F1504="Repeatability",10*J1504,"---")</f>
        <v>---</v>
      </c>
      <c r="V1504" s="22" t="str">
        <f>IF(AND(U1504&gt;H1504,U1504&lt;&gt;"---"),"x","")</f>
        <v/>
      </c>
      <c r="W1504" s="51">
        <v>42101</v>
      </c>
    </row>
    <row r="1505" spans="1:23" ht="25.5" hidden="1" customHeight="1">
      <c r="A1505" s="65" t="s">
        <v>70</v>
      </c>
      <c r="B1505" s="8" t="s">
        <v>209</v>
      </c>
      <c r="C1505" s="61"/>
      <c r="D1505" s="10" t="s">
        <v>226</v>
      </c>
      <c r="E1505" s="3" t="s">
        <v>22</v>
      </c>
      <c r="F1505" s="42" t="s">
        <v>24</v>
      </c>
      <c r="G1505" s="22" t="s">
        <v>25</v>
      </c>
      <c r="H1505" s="37">
        <v>15.7859289421667</v>
      </c>
      <c r="I1505" s="3">
        <v>84</v>
      </c>
      <c r="J1505" s="27">
        <v>5.1699251198443603E-2</v>
      </c>
      <c r="K1505" s="27" t="str">
        <f>IF(OR(LEFT(G1505,3)="SRM", LEFT(G1505,3)="IRM", LEFT(G1505,3)="CRM"),"", IF((J1505*100/H1505)&gt;5,"x",""))</f>
        <v/>
      </c>
      <c r="L1505" s="26">
        <f>2*J1505</f>
        <v>0.10339850239688721</v>
      </c>
      <c r="M1505" s="20"/>
      <c r="N1505" s="20"/>
      <c r="O1505" s="58" t="str">
        <f>IF(F1505="Repeatability","---", SQRT(L1505^2+(N1505*H1505*0.01)^2)+ABS(M1505)*0.01*H1505)</f>
        <v>---</v>
      </c>
      <c r="P1505" s="6" t="str">
        <f>IF(F1505="Repeatability","---", O1505*100/H1505)</f>
        <v>---</v>
      </c>
      <c r="Q1505" s="31" t="str">
        <f>IF(F1505="Repeatability", "n/a",IF(E1505="MG_P_KG",6,IF(E1505="G_P_100G",2,"n/a")))</f>
        <v>n/a</v>
      </c>
      <c r="R1505" s="34" t="str">
        <f>IF(Q1505="n/a","-",2*(H1505*2^(1-0.5*LOG(H1505/(10^Q1505))))/100)</f>
        <v>-</v>
      </c>
      <c r="S1505" s="3">
        <f>IF(F1505="Intermed. Precision","---",IF(LOG(J1505/2)&lt;0,10^(TRUNC(LOG(J1505/2))-1), 10^(TRUNC(LOG(J1505/2)))))</f>
        <v>0.01</v>
      </c>
      <c r="T1505" s="4">
        <f>2*SQRT(2)*J1505</f>
        <v>0.14622756441874488</v>
      </c>
      <c r="U1505" s="22">
        <f>IF(F1505="Repeatability",10*J1505,"---")</f>
        <v>0.51699251198443608</v>
      </c>
      <c r="V1505" s="22" t="str">
        <f>IF(AND(U1505&gt;H1505,U1505&lt;&gt;"---"),"x","")</f>
        <v/>
      </c>
      <c r="W1505" s="51">
        <v>42101</v>
      </c>
    </row>
    <row r="1506" spans="1:23" ht="25.5" customHeight="1">
      <c r="A1506" s="65" t="s">
        <v>70</v>
      </c>
      <c r="B1506" s="8" t="s">
        <v>209</v>
      </c>
      <c r="C1506" s="61"/>
      <c r="D1506" s="10" t="s">
        <v>226</v>
      </c>
      <c r="E1506" s="3" t="s">
        <v>22</v>
      </c>
      <c r="F1506" s="42" t="s">
        <v>23</v>
      </c>
      <c r="G1506" s="22" t="s">
        <v>4</v>
      </c>
      <c r="H1506" s="37">
        <v>15.6223023031644</v>
      </c>
      <c r="I1506" s="3">
        <v>45</v>
      </c>
      <c r="J1506" s="27">
        <v>0.19626720482509299</v>
      </c>
      <c r="K1506" s="27" t="str">
        <f>IF(OR(LEFT(G1506,3)="SRM", LEFT(G1506,3)="IRM", LEFT(G1506,3)="CRM"),"", IF((J1506*100/H1506)&gt;5,"x",""))</f>
        <v/>
      </c>
      <c r="L1506" s="26">
        <f>2*J1506</f>
        <v>0.39253440965018599</v>
      </c>
      <c r="M1506" s="20"/>
      <c r="N1506" s="20"/>
      <c r="O1506" s="58">
        <f>IF(F1506="Repeatability","---", SQRT(L1506^2+(N1506*H1506*0.01)^2)+ABS(M1506)*0.01*H1506)</f>
        <v>0.39253440965018599</v>
      </c>
      <c r="P1506" s="6">
        <f>IF(F1506="Repeatability","---", O1506*100/H1506)</f>
        <v>2.5126540380074167</v>
      </c>
      <c r="Q1506" s="31">
        <f>IF(F1506="Repeatability", "n/a",IF(E1506="MG_P_KG",6,IF(E1506="G_P_100G",2,"n/a")))</f>
        <v>2</v>
      </c>
      <c r="R1506" s="34">
        <f>IF(Q1506="n/a","-",2*(H1506*2^(1-0.5*LOG(H1506/(10^Q1506))))/100)</f>
        <v>0.82633946136969871</v>
      </c>
      <c r="S1506" s="3">
        <f>IF(F1506="Intermed. Precision","---",IF(LOG(J1506/2)&lt;0,10^(TRUNC(LOG(J1506/2))-1), 10^(TRUNC(LOG(J1506/2)))))</f>
        <v>0.01</v>
      </c>
      <c r="T1506" s="4">
        <f>2*SQRT(2)*J1506</f>
        <v>0.55512748582540938</v>
      </c>
      <c r="U1506" s="22" t="str">
        <f>IF(F1506="Repeatability",10*J1506,"---")</f>
        <v>---</v>
      </c>
      <c r="V1506" s="22" t="str">
        <f>IF(AND(U1506&gt;H1506,U1506&lt;&gt;"---"),"x","")</f>
        <v/>
      </c>
      <c r="W1506" s="51">
        <v>42101</v>
      </c>
    </row>
    <row r="1507" spans="1:23" ht="25.5" hidden="1" customHeight="1">
      <c r="A1507" s="65" t="s">
        <v>64</v>
      </c>
      <c r="B1507" s="8" t="s">
        <v>209</v>
      </c>
      <c r="C1507" s="61"/>
      <c r="D1507" s="10" t="s">
        <v>226</v>
      </c>
      <c r="E1507" s="3" t="s">
        <v>22</v>
      </c>
      <c r="F1507" s="42" t="s">
        <v>24</v>
      </c>
      <c r="G1507" s="22" t="s">
        <v>25</v>
      </c>
      <c r="H1507" s="37">
        <v>16.5991853777419</v>
      </c>
      <c r="I1507" s="3">
        <v>31</v>
      </c>
      <c r="J1507" s="27">
        <v>8.5903160756519506E-2</v>
      </c>
      <c r="K1507" s="27" t="str">
        <f>IF(OR(LEFT(G1507,3)="SRM", LEFT(G1507,3)="IRM", LEFT(G1507,3)="CRM"),"", IF((J1507*100/H1507)&gt;5,"x",""))</f>
        <v/>
      </c>
      <c r="L1507" s="26">
        <f>2*J1507</f>
        <v>0.17180632151303901</v>
      </c>
      <c r="M1507" s="20"/>
      <c r="N1507" s="20"/>
      <c r="O1507" s="58" t="str">
        <f>IF(F1507="Repeatability","---", SQRT(L1507^2+(N1507*H1507*0.01)^2)+ABS(M1507)*0.01*H1507)</f>
        <v>---</v>
      </c>
      <c r="P1507" s="6" t="str">
        <f>IF(F1507="Repeatability","---", O1507*100/H1507)</f>
        <v>---</v>
      </c>
      <c r="Q1507" s="31" t="str">
        <f>IF(F1507="Repeatability", "n/a",IF(E1507="MG_P_KG",6,IF(E1507="G_P_100G",2,"n/a")))</f>
        <v>n/a</v>
      </c>
      <c r="R1507" s="34" t="str">
        <f>IF(Q1507="n/a","-",2*(H1507*2^(1-0.5*LOG(H1507/(10^Q1507))))/100)</f>
        <v>-</v>
      </c>
      <c r="S1507" s="3">
        <f>IF(F1507="Intermed. Precision","---",IF(LOG(J1507/2)&lt;0,10^(TRUNC(LOG(J1507/2))-1), 10^(TRUNC(LOG(J1507/2)))))</f>
        <v>0.01</v>
      </c>
      <c r="T1507" s="4">
        <f>2*SQRT(2)*J1507</f>
        <v>0.24297082998517225</v>
      </c>
      <c r="U1507" s="22">
        <f>IF(F1507="Repeatability",10*J1507,"---")</f>
        <v>0.85903160756519503</v>
      </c>
      <c r="V1507" s="22" t="str">
        <f>IF(AND(U1507&gt;H1507,U1507&lt;&gt;"---"),"x","")</f>
        <v/>
      </c>
      <c r="W1507" s="51">
        <v>42101</v>
      </c>
    </row>
    <row r="1508" spans="1:23" ht="25.5" customHeight="1">
      <c r="A1508" s="65" t="s">
        <v>26</v>
      </c>
      <c r="B1508" s="8" t="s">
        <v>209</v>
      </c>
      <c r="C1508" s="61"/>
      <c r="D1508" s="10" t="s">
        <v>226</v>
      </c>
      <c r="E1508" s="3" t="s">
        <v>22</v>
      </c>
      <c r="F1508" s="42" t="s">
        <v>23</v>
      </c>
      <c r="G1508" s="22" t="s">
        <v>219</v>
      </c>
      <c r="H1508" s="37">
        <v>88.4146345846667</v>
      </c>
      <c r="I1508" s="3">
        <v>9</v>
      </c>
      <c r="J1508" s="27">
        <v>9.6253565243580003E-2</v>
      </c>
      <c r="K1508" s="27" t="str">
        <f>IF(OR(LEFT(G1508,3)="SRM", LEFT(G1508,3)="IRM", LEFT(G1508,3)="CRM"),"", IF((J1508*100/H1508)&gt;5,"x",""))</f>
        <v/>
      </c>
      <c r="L1508" s="26">
        <f>2*J1508</f>
        <v>0.19250713048716001</v>
      </c>
      <c r="M1508" s="20"/>
      <c r="N1508" s="20"/>
      <c r="O1508" s="58">
        <f>IF(F1508="Repeatability","---", SQRT(L1508^2+(N1508*H1508*0.01)^2)+ABS(M1508)*0.01*H1508)</f>
        <v>0.19250713048716001</v>
      </c>
      <c r="P1508" s="6">
        <f>IF(F1508="Repeatability","---", O1508*100/H1508)</f>
        <v>0.21773220167846008</v>
      </c>
      <c r="Q1508" s="31">
        <f>IF(F1508="Repeatability", "n/a",IF(E1508="MG_P_KG",6,IF(E1508="G_P_100G",2,"n/a")))</f>
        <v>2</v>
      </c>
      <c r="R1508" s="34">
        <f>IF(Q1508="n/a","-",2*(H1508*2^(1-0.5*LOG(H1508/(10^Q1508))))/100)</f>
        <v>3.6027411843262387</v>
      </c>
      <c r="S1508" s="3">
        <f>IF(F1508="Intermed. Precision","---",IF(LOG(J1508/2)&lt;0,10^(TRUNC(LOG(J1508/2))-1), 10^(TRUNC(LOG(J1508/2)))))</f>
        <v>0.01</v>
      </c>
      <c r="T1508" s="4">
        <f>2*SQRT(2)*J1508</f>
        <v>0.27224619478846884</v>
      </c>
      <c r="U1508" s="22" t="str">
        <f>IF(F1508="Repeatability",10*J1508,"---")</f>
        <v>---</v>
      </c>
      <c r="V1508" s="22" t="str">
        <f>IF(AND(U1508&gt;H1508,U1508&lt;&gt;"---"),"x","")</f>
        <v/>
      </c>
      <c r="W1508" s="51">
        <v>42101</v>
      </c>
    </row>
    <row r="1509" spans="1:23" ht="25.5" customHeight="1">
      <c r="A1509" s="65" t="s">
        <v>64</v>
      </c>
      <c r="B1509" s="8" t="s">
        <v>209</v>
      </c>
      <c r="C1509" s="61"/>
      <c r="D1509" s="10" t="s">
        <v>226</v>
      </c>
      <c r="E1509" s="3" t="s">
        <v>22</v>
      </c>
      <c r="F1509" s="42" t="s">
        <v>23</v>
      </c>
      <c r="G1509" s="22" t="s">
        <v>4</v>
      </c>
      <c r="H1509" s="37">
        <v>15.959792199000001</v>
      </c>
      <c r="I1509" s="3">
        <v>8</v>
      </c>
      <c r="J1509" s="27">
        <v>0.31344443022524499</v>
      </c>
      <c r="K1509" s="27" t="str">
        <f>IF(OR(LEFT(G1509,3)="SRM", LEFT(G1509,3)="IRM", LEFT(G1509,3)="CRM"),"", IF((J1509*100/H1509)&gt;5,"x",""))</f>
        <v/>
      </c>
      <c r="L1509" s="26">
        <f>2*J1509</f>
        <v>0.62688886045048997</v>
      </c>
      <c r="M1509" s="20"/>
      <c r="N1509" s="20"/>
      <c r="O1509" s="58">
        <f>IF(F1509="Repeatability","---", SQRT(L1509^2+(N1509*H1509*0.01)^2)+ABS(M1509)*0.01*H1509)</f>
        <v>0.62688886045048997</v>
      </c>
      <c r="P1509" s="6">
        <f>IF(F1509="Repeatability","---", O1509*100/H1509)</f>
        <v>3.9279262075214811</v>
      </c>
      <c r="Q1509" s="31">
        <f>IF(F1509="Repeatability", "n/a",IF(E1509="MG_P_KG",6,IF(E1509="G_P_100G",2,"n/a")))</f>
        <v>2</v>
      </c>
      <c r="R1509" s="34">
        <f>IF(Q1509="n/a","-",2*(H1509*2^(1-0.5*LOG(H1509/(10^Q1509))))/100)</f>
        <v>0.84147957344515101</v>
      </c>
      <c r="S1509" s="3">
        <f>IF(F1509="Intermed. Precision","---",IF(LOG(J1509/2)&lt;0,10^(TRUNC(LOG(J1509/2))-1), 10^(TRUNC(LOG(J1509/2)))))</f>
        <v>0.1</v>
      </c>
      <c r="T1509" s="4">
        <f>2*SQRT(2)*J1509</f>
        <v>0.88655472854969752</v>
      </c>
      <c r="U1509" s="22" t="str">
        <f>IF(F1509="Repeatability",10*J1509,"---")</f>
        <v>---</v>
      </c>
      <c r="V1509" s="22" t="str">
        <f>IF(AND(U1509&gt;H1509,U1509&lt;&gt;"---"),"x","")</f>
        <v/>
      </c>
      <c r="W1509" s="51">
        <v>42101</v>
      </c>
    </row>
    <row r="1510" spans="1:23" ht="25.5" hidden="1" customHeight="1">
      <c r="A1510" s="65" t="s">
        <v>31</v>
      </c>
      <c r="B1510" s="8" t="s">
        <v>43</v>
      </c>
      <c r="C1510" s="61"/>
      <c r="D1510" s="10" t="s">
        <v>44</v>
      </c>
      <c r="E1510" s="3" t="s">
        <v>22</v>
      </c>
      <c r="F1510" s="42" t="s">
        <v>24</v>
      </c>
      <c r="G1510" s="22" t="s">
        <v>25</v>
      </c>
      <c r="H1510" s="37">
        <v>14.700192633906299</v>
      </c>
      <c r="I1510" s="3">
        <v>270</v>
      </c>
      <c r="J1510" s="27">
        <v>2.7713949652770201E-2</v>
      </c>
      <c r="K1510" s="27" t="str">
        <f>IF(OR(LEFT(G1510,3)="SRM", LEFT(G1510,3)="IRM", LEFT(G1510,3)="CRM"),"", IF((J1510*100/H1510)&gt;5,"x",""))</f>
        <v/>
      </c>
      <c r="L1510" s="26">
        <f>2*J1510</f>
        <v>5.5427899305540401E-2</v>
      </c>
      <c r="M1510" s="20"/>
      <c r="N1510" s="20"/>
      <c r="O1510" s="58" t="str">
        <f>IF(F1510="Repeatability","---", SQRT(L1510^2+(N1510*H1510*0.01)^2)+ABS(M1510)*0.01*H1510)</f>
        <v>---</v>
      </c>
      <c r="P1510" s="6" t="str">
        <f>IF(F1510="Repeatability","---", O1510*100/H1510)</f>
        <v>---</v>
      </c>
      <c r="Q1510" s="31" t="str">
        <f>IF(F1510="Repeatability", "n/a",IF(E1510="MG_P_KG",6,IF(E1510="G_P_100G",2,"n/a")))</f>
        <v>n/a</v>
      </c>
      <c r="R1510" s="34" t="str">
        <f>IF(Q1510="n/a","-",2*(H1510*2^(1-0.5*LOG(H1510/(10^Q1510))))/100)</f>
        <v>-</v>
      </c>
      <c r="S1510" s="3">
        <f>IF(F1510="Intermed. Precision","---",IF(LOG(J1510/2)&lt;0,10^(TRUNC(LOG(J1510/2))-1), 10^(TRUNC(LOG(J1510/2)))))</f>
        <v>0.01</v>
      </c>
      <c r="T1510" s="4">
        <f>2*SQRT(2)*J1510</f>
        <v>7.8386886931745503E-2</v>
      </c>
      <c r="U1510" s="22">
        <f>IF(F1510="Repeatability",10*J1510,"---")</f>
        <v>0.27713949652770198</v>
      </c>
      <c r="V1510" s="22" t="str">
        <f>IF(AND(U1510&gt;H1510,U1510&lt;&gt;"---"),"x","")</f>
        <v/>
      </c>
      <c r="W1510" s="51">
        <v>42101</v>
      </c>
    </row>
    <row r="1511" spans="1:23" ht="25.5" customHeight="1">
      <c r="A1511" s="65" t="s">
        <v>26</v>
      </c>
      <c r="B1511" s="8" t="s">
        <v>43</v>
      </c>
      <c r="C1511" s="61"/>
      <c r="D1511" s="10" t="s">
        <v>44</v>
      </c>
      <c r="E1511" s="3" t="s">
        <v>22</v>
      </c>
      <c r="F1511" s="42" t="s">
        <v>23</v>
      </c>
      <c r="G1511" s="22" t="s">
        <v>223</v>
      </c>
      <c r="H1511" s="37">
        <v>12.0397479572203</v>
      </c>
      <c r="I1511" s="3">
        <v>118</v>
      </c>
      <c r="J1511" s="27">
        <v>5.0591150346508899E-2</v>
      </c>
      <c r="K1511" s="27" t="str">
        <f>IF(OR(LEFT(G1511,3)="SRM", LEFT(G1511,3)="IRM", LEFT(G1511,3)="CRM"),"", IF((J1511*100/H1511)&gt;5,"x",""))</f>
        <v/>
      </c>
      <c r="L1511" s="26">
        <f>2*J1511</f>
        <v>0.1011823006930178</v>
      </c>
      <c r="M1511" s="20"/>
      <c r="N1511" s="20"/>
      <c r="O1511" s="58">
        <f>IF(F1511="Repeatability","---", SQRT(L1511^2+(N1511*H1511*0.01)^2)+ABS(M1511)*0.01*H1511)</f>
        <v>0.1011823006930178</v>
      </c>
      <c r="P1511" s="6">
        <f>IF(F1511="Repeatability","---", O1511*100/H1511)</f>
        <v>0.84040215004948038</v>
      </c>
      <c r="Q1511" s="31">
        <f>IF(F1511="Repeatability", "n/a",IF(E1511="MG_P_KG",6,IF(E1511="G_P_100G",2,"n/a")))</f>
        <v>2</v>
      </c>
      <c r="R1511" s="34">
        <f>IF(Q1511="n/a","-",2*(H1511*2^(1-0.5*LOG(H1511/(10^Q1511))))/100)</f>
        <v>0.66230534121696738</v>
      </c>
      <c r="S1511" s="3">
        <f>IF(F1511="Intermed. Precision","---",IF(LOG(J1511/2)&lt;0,10^(TRUNC(LOG(J1511/2))-1), 10^(TRUNC(LOG(J1511/2)))))</f>
        <v>0.01</v>
      </c>
      <c r="T1511" s="4">
        <f>2*SQRT(2)*J1511</f>
        <v>0.14309338191217841</v>
      </c>
      <c r="U1511" s="22" t="str">
        <f>IF(F1511="Repeatability",10*J1511,"---")</f>
        <v>---</v>
      </c>
      <c r="V1511" s="22" t="str">
        <f>IF(AND(U1511&gt;H1511,U1511&lt;&gt;"---"),"x","")</f>
        <v/>
      </c>
      <c r="W1511" s="51">
        <v>42101</v>
      </c>
    </row>
    <row r="1512" spans="1:23" ht="25.5" hidden="1" customHeight="1">
      <c r="A1512" s="65" t="s">
        <v>31</v>
      </c>
      <c r="B1512" s="8" t="s">
        <v>43</v>
      </c>
      <c r="C1512" s="61"/>
      <c r="D1512" s="10" t="s">
        <v>44</v>
      </c>
      <c r="E1512" s="3" t="s">
        <v>51</v>
      </c>
      <c r="F1512" s="19" t="s">
        <v>24</v>
      </c>
      <c r="G1512" s="22" t="s">
        <v>25</v>
      </c>
      <c r="H1512" s="37">
        <v>11.24050898</v>
      </c>
      <c r="I1512" s="3">
        <v>107</v>
      </c>
      <c r="J1512" s="27">
        <v>2.2765000000000001E-2</v>
      </c>
      <c r="K1512" s="27" t="str">
        <f>IF(OR(LEFT(G1512,3)="SRM", LEFT(G1512,3)="IRM", LEFT(G1512,3)="CRM"),"", IF((J1512*100/H1512)&gt;5,"x",""))</f>
        <v/>
      </c>
      <c r="L1512" s="26">
        <f>2*J1512</f>
        <v>4.5530000000000001E-2</v>
      </c>
      <c r="M1512" s="20"/>
      <c r="N1512" s="20"/>
      <c r="O1512" s="58" t="str">
        <f>IF(F1512="Repeatability","---", SQRT(L1512^2+(N1512*H1512*0.01)^2)+ABS(M1512)*0.01*H1512)</f>
        <v>---</v>
      </c>
      <c r="P1512" s="6" t="str">
        <f>IF(F1512="Repeatability","---", O1512*100/H1512)</f>
        <v>---</v>
      </c>
      <c r="Q1512" s="31" t="str">
        <f>IF(F1512="Repeatability", "n/a",IF(E1512="MG_P_KG",6,IF(E1512="G_P_100G",2,"n/a")))</f>
        <v>n/a</v>
      </c>
      <c r="R1512" s="34" t="str">
        <f>IF(Q1512="n/a","-",2*(H1512*2^(1-0.5*LOG(H1512/(10^Q1512))))/100)</f>
        <v>-</v>
      </c>
      <c r="S1512" s="3">
        <f>IF(F1512="Intermed. Precision","---",IF(LOG(J1512/2)&lt;0,10^(TRUNC(LOG(J1512/2))-1), 10^(TRUNC(LOG(J1512/2)))))</f>
        <v>0.01</v>
      </c>
      <c r="T1512" s="4">
        <f>2*SQRT(2)*J1512</f>
        <v>6.438914349484702E-2</v>
      </c>
      <c r="U1512" s="22">
        <f>IF(F1512="Repeatability",10*J1512,"---")</f>
        <v>0.22765000000000002</v>
      </c>
      <c r="V1512" s="22" t="str">
        <f>IF(AND(U1512&gt;H1512,U1512&lt;&gt;"---"),"x","")</f>
        <v/>
      </c>
      <c r="W1512" s="51">
        <v>42093</v>
      </c>
    </row>
    <row r="1513" spans="1:23" ht="25.5" hidden="1" customHeight="1">
      <c r="A1513" s="65" t="s">
        <v>31</v>
      </c>
      <c r="B1513" s="8" t="s">
        <v>43</v>
      </c>
      <c r="C1513" s="61"/>
      <c r="D1513" s="10" t="s">
        <v>44</v>
      </c>
      <c r="E1513" s="3" t="s">
        <v>22</v>
      </c>
      <c r="F1513" s="42" t="s">
        <v>24</v>
      </c>
      <c r="G1513" s="22" t="s">
        <v>25</v>
      </c>
      <c r="H1513" s="37">
        <v>12.532</v>
      </c>
      <c r="I1513" s="3">
        <v>105</v>
      </c>
      <c r="J1513" s="27">
        <v>2.3E-2</v>
      </c>
      <c r="K1513" s="27" t="str">
        <f>IF(OR(LEFT(G1513,3)="SRM", LEFT(G1513,3)="IRM", LEFT(G1513,3)="CRM"),"", IF((J1513*100/H1513)&gt;5,"x",""))</f>
        <v/>
      </c>
      <c r="L1513" s="26">
        <f>2*J1513</f>
        <v>4.5999999999999999E-2</v>
      </c>
      <c r="M1513" s="20"/>
      <c r="N1513" s="20"/>
      <c r="O1513" s="58" t="str">
        <f>IF(F1513="Repeatability","---", SQRT(L1513^2+(N1513*H1513*0.01)^2)+ABS(M1513)*0.01*H1513)</f>
        <v>---</v>
      </c>
      <c r="P1513" s="6" t="str">
        <f>IF(F1513="Repeatability","---", O1513*100/H1513)</f>
        <v>---</v>
      </c>
      <c r="Q1513" s="31" t="str">
        <f>IF(F1513="Repeatability", "n/a",IF(E1513="MG_P_KG",6,IF(E1513="G_P_100G",2,"n/a")))</f>
        <v>n/a</v>
      </c>
      <c r="R1513" s="34" t="str">
        <f>IF(Q1513="n/a","-",2*(H1513*2^(1-0.5*LOG(H1513/(10^Q1513))))/100)</f>
        <v>-</v>
      </c>
      <c r="S1513" s="3">
        <f>IF(F1513="Intermed. Precision","---",IF(LOG(J1513/2)&lt;0,10^(TRUNC(LOG(J1513/2))-1), 10^(TRUNC(LOG(J1513/2)))))</f>
        <v>0.01</v>
      </c>
      <c r="T1513" s="4">
        <f>2*SQRT(2)*J1513</f>
        <v>6.5053823869162378E-2</v>
      </c>
      <c r="U1513" s="22">
        <f>IF(F1513="Repeatability",10*J1513,"---")</f>
        <v>0.22999999999999998</v>
      </c>
      <c r="V1513" s="22" t="str">
        <f>IF(AND(U1513&gt;H1513,U1513&lt;&gt;"---"),"x","")</f>
        <v/>
      </c>
      <c r="W1513" s="51">
        <v>42093</v>
      </c>
    </row>
    <row r="1514" spans="1:23" ht="25.5" customHeight="1">
      <c r="A1514" s="65" t="s">
        <v>26</v>
      </c>
      <c r="B1514" s="8" t="s">
        <v>43</v>
      </c>
      <c r="C1514" s="61"/>
      <c r="D1514" s="10" t="s">
        <v>44</v>
      </c>
      <c r="E1514" s="3" t="s">
        <v>22</v>
      </c>
      <c r="F1514" s="42" t="s">
        <v>23</v>
      </c>
      <c r="G1514" s="22" t="s">
        <v>224</v>
      </c>
      <c r="H1514" s="37">
        <v>12.0832073507624</v>
      </c>
      <c r="I1514" s="3">
        <v>101</v>
      </c>
      <c r="J1514" s="27">
        <v>3.5698009429863398E-2</v>
      </c>
      <c r="K1514" s="27" t="str">
        <f>IF(OR(LEFT(G1514,3)="SRM", LEFT(G1514,3)="IRM", LEFT(G1514,3)="CRM"),"", IF((J1514*100/H1514)&gt;5,"x",""))</f>
        <v/>
      </c>
      <c r="L1514" s="26">
        <f>2*J1514</f>
        <v>7.1396018859726795E-2</v>
      </c>
      <c r="M1514" s="20"/>
      <c r="N1514" s="20"/>
      <c r="O1514" s="58">
        <f>IF(F1514="Repeatability","---", SQRT(L1514^2+(N1514*H1514*0.01)^2)+ABS(M1514)*0.01*H1514)</f>
        <v>7.1396018859726795E-2</v>
      </c>
      <c r="P1514" s="6">
        <f>IF(F1514="Repeatability","---", O1514*100/H1514)</f>
        <v>0.59086976484949583</v>
      </c>
      <c r="Q1514" s="31">
        <f>IF(F1514="Repeatability", "n/a",IF(E1514="MG_P_KG",6,IF(E1514="G_P_100G",2,"n/a")))</f>
        <v>2</v>
      </c>
      <c r="R1514" s="34">
        <f>IF(Q1514="n/a","-",2*(H1514*2^(1-0.5*LOG(H1514/(10^Q1514))))/100)</f>
        <v>0.66433565147375151</v>
      </c>
      <c r="S1514" s="3">
        <f>IF(F1514="Intermed. Precision","---",IF(LOG(J1514/2)&lt;0,10^(TRUNC(LOG(J1514/2))-1), 10^(TRUNC(LOG(J1514/2)))))</f>
        <v>0.01</v>
      </c>
      <c r="T1514" s="4">
        <f>2*SQRT(2)*J1514</f>
        <v>0.10096921817087091</v>
      </c>
      <c r="U1514" s="22" t="str">
        <f>IF(F1514="Repeatability",10*J1514,"---")</f>
        <v>---</v>
      </c>
      <c r="V1514" s="22" t="str">
        <f>IF(AND(U1514&gt;H1514,U1514&lt;&gt;"---"),"x","")</f>
        <v/>
      </c>
      <c r="W1514" s="51">
        <v>42101</v>
      </c>
    </row>
    <row r="1515" spans="1:23" ht="25.5" hidden="1" customHeight="1">
      <c r="A1515" s="65" t="s">
        <v>64</v>
      </c>
      <c r="B1515" s="8" t="s">
        <v>43</v>
      </c>
      <c r="C1515" s="61"/>
      <c r="D1515" s="10" t="s">
        <v>44</v>
      </c>
      <c r="E1515" s="3" t="s">
        <v>22</v>
      </c>
      <c r="F1515" s="42" t="s">
        <v>24</v>
      </c>
      <c r="G1515" s="22" t="s">
        <v>25</v>
      </c>
      <c r="H1515" s="37">
        <v>45.414568537567099</v>
      </c>
      <c r="I1515" s="3">
        <v>68</v>
      </c>
      <c r="J1515" s="27">
        <v>4.5003237143327601E-2</v>
      </c>
      <c r="K1515" s="27" t="str">
        <f>IF(OR(LEFT(G1515,3)="SRM", LEFT(G1515,3)="IRM", LEFT(G1515,3)="CRM"),"", IF((J1515*100/H1515)&gt;5,"x",""))</f>
        <v/>
      </c>
      <c r="L1515" s="26">
        <f>2*J1515</f>
        <v>9.0006474286655203E-2</v>
      </c>
      <c r="M1515" s="20"/>
      <c r="N1515" s="20"/>
      <c r="O1515" s="58" t="str">
        <f>IF(F1515="Repeatability","---", SQRT(L1515^2+(N1515*H1515*0.01)^2)+ABS(M1515)*0.01*H1515)</f>
        <v>---</v>
      </c>
      <c r="P1515" s="6" t="str">
        <f>IF(F1515="Repeatability","---", O1515*100/H1515)</f>
        <v>---</v>
      </c>
      <c r="Q1515" s="31" t="str">
        <f>IF(F1515="Repeatability", "n/a",IF(E1515="MG_P_KG",6,IF(E1515="G_P_100G",2,"n/a")))</f>
        <v>n/a</v>
      </c>
      <c r="R1515" s="34" t="str">
        <f>IF(Q1515="n/a","-",2*(H1515*2^(1-0.5*LOG(H1515/(10^Q1515))))/100)</f>
        <v>-</v>
      </c>
      <c r="S1515" s="3">
        <f>IF(F1515="Intermed. Precision","---",IF(LOG(J1515/2)&lt;0,10^(TRUNC(LOG(J1515/2))-1), 10^(TRUNC(LOG(J1515/2)))))</f>
        <v>0.01</v>
      </c>
      <c r="T1515" s="4">
        <f>2*SQRT(2)*J1515</f>
        <v>0.12728837663757303</v>
      </c>
      <c r="U1515" s="22">
        <f>IF(F1515="Repeatability",10*J1515,"---")</f>
        <v>0.45003237143327601</v>
      </c>
      <c r="V1515" s="22" t="str">
        <f>IF(AND(U1515&gt;H1515,U1515&lt;&gt;"---"),"x","")</f>
        <v/>
      </c>
      <c r="W1515" s="51">
        <v>42101</v>
      </c>
    </row>
    <row r="1516" spans="1:23" ht="25.5" customHeight="1">
      <c r="A1516" s="65" t="s">
        <v>26</v>
      </c>
      <c r="B1516" s="8" t="s">
        <v>43</v>
      </c>
      <c r="C1516" s="61"/>
      <c r="D1516" s="10" t="s">
        <v>44</v>
      </c>
      <c r="E1516" s="3" t="s">
        <v>22</v>
      </c>
      <c r="F1516" s="42" t="s">
        <v>23</v>
      </c>
      <c r="G1516" s="22" t="s">
        <v>221</v>
      </c>
      <c r="H1516" s="37">
        <v>12.0241573553443</v>
      </c>
      <c r="I1516" s="3">
        <v>61</v>
      </c>
      <c r="J1516" s="27">
        <v>3.4310105539457597E-2</v>
      </c>
      <c r="K1516" s="27" t="str">
        <f>IF(OR(LEFT(G1516,3)="SRM", LEFT(G1516,3)="IRM", LEFT(G1516,3)="CRM"),"", IF((J1516*100/H1516)&gt;5,"x",""))</f>
        <v/>
      </c>
      <c r="L1516" s="26">
        <f>2*J1516</f>
        <v>6.8620211078915194E-2</v>
      </c>
      <c r="M1516" s="20"/>
      <c r="N1516" s="20"/>
      <c r="O1516" s="58">
        <f>IF(F1516="Repeatability","---", SQRT(L1516^2+(N1516*H1516*0.01)^2)+ABS(M1516)*0.01*H1516)</f>
        <v>6.8620211078915194E-2</v>
      </c>
      <c r="P1516" s="6">
        <f>IF(F1516="Repeatability","---", O1516*100/H1516)</f>
        <v>0.57068623647390981</v>
      </c>
      <c r="Q1516" s="31">
        <f>IF(F1516="Repeatability", "n/a",IF(E1516="MG_P_KG",6,IF(E1516="G_P_100G",2,"n/a")))</f>
        <v>2</v>
      </c>
      <c r="R1516" s="34">
        <f>IF(Q1516="n/a","-",2*(H1516*2^(1-0.5*LOG(H1516/(10^Q1516))))/100)</f>
        <v>0.66157672002001378</v>
      </c>
      <c r="S1516" s="3">
        <f>IF(F1516="Intermed. Precision","---",IF(LOG(J1516/2)&lt;0,10^(TRUNC(LOG(J1516/2))-1), 10^(TRUNC(LOG(J1516/2)))))</f>
        <v>0.01</v>
      </c>
      <c r="T1516" s="4">
        <f>2*SQRT(2)*J1516</f>
        <v>9.7043633160706383E-2</v>
      </c>
      <c r="U1516" s="22" t="str">
        <f>IF(F1516="Repeatability",10*J1516,"---")</f>
        <v>---</v>
      </c>
      <c r="V1516" s="22" t="str">
        <f>IF(AND(U1516&gt;H1516,U1516&lt;&gt;"---"),"x","")</f>
        <v/>
      </c>
      <c r="W1516" s="51">
        <v>42101</v>
      </c>
    </row>
    <row r="1517" spans="1:23" ht="25.5" customHeight="1">
      <c r="A1517" s="65" t="s">
        <v>26</v>
      </c>
      <c r="B1517" s="8" t="s">
        <v>43</v>
      </c>
      <c r="C1517" s="61"/>
      <c r="D1517" s="10" t="s">
        <v>44</v>
      </c>
      <c r="E1517" s="3" t="s">
        <v>22</v>
      </c>
      <c r="F1517" s="42" t="s">
        <v>23</v>
      </c>
      <c r="G1517" s="22" t="s">
        <v>222</v>
      </c>
      <c r="H1517" s="37">
        <v>12.139144546262299</v>
      </c>
      <c r="I1517" s="3">
        <v>61</v>
      </c>
      <c r="J1517" s="27">
        <v>3.03641848578684E-2</v>
      </c>
      <c r="K1517" s="27" t="str">
        <f>IF(OR(LEFT(G1517,3)="SRM", LEFT(G1517,3)="IRM", LEFT(G1517,3)="CRM"),"", IF((J1517*100/H1517)&gt;5,"x",""))</f>
        <v/>
      </c>
      <c r="L1517" s="26">
        <f>2*J1517</f>
        <v>6.07283697157368E-2</v>
      </c>
      <c r="M1517" s="20"/>
      <c r="N1517" s="20"/>
      <c r="O1517" s="58">
        <f>IF(F1517="Repeatability","---", SQRT(L1517^2+(N1517*H1517*0.01)^2)+ABS(M1517)*0.01*H1517)</f>
        <v>6.07283697157368E-2</v>
      </c>
      <c r="P1517" s="6">
        <f>IF(F1517="Repeatability","---", O1517*100/H1517)</f>
        <v>0.50026893974530806</v>
      </c>
      <c r="Q1517" s="31">
        <f>IF(F1517="Repeatability", "n/a",IF(E1517="MG_P_KG",6,IF(E1517="G_P_100G",2,"n/a")))</f>
        <v>2</v>
      </c>
      <c r="R1517" s="34">
        <f>IF(Q1517="n/a","-",2*(H1517*2^(1-0.5*LOG(H1517/(10^Q1517))))/100)</f>
        <v>0.66694727560292544</v>
      </c>
      <c r="S1517" s="3">
        <f>IF(F1517="Intermed. Precision","---",IF(LOG(J1517/2)&lt;0,10^(TRUNC(LOG(J1517/2))-1), 10^(TRUNC(LOG(J1517/2)))))</f>
        <v>0.01</v>
      </c>
      <c r="T1517" s="4">
        <f>2*SQRT(2)*J1517</f>
        <v>8.5882884072802534E-2</v>
      </c>
      <c r="U1517" s="22" t="str">
        <f>IF(F1517="Repeatability",10*J1517,"---")</f>
        <v>---</v>
      </c>
      <c r="V1517" s="22" t="str">
        <f>IF(AND(U1517&gt;H1517,U1517&lt;&gt;"---"),"x","")</f>
        <v/>
      </c>
      <c r="W1517" s="51">
        <v>42101</v>
      </c>
    </row>
    <row r="1518" spans="1:23" ht="25.5" customHeight="1">
      <c r="A1518" s="65" t="s">
        <v>26</v>
      </c>
      <c r="B1518" s="8" t="s">
        <v>43</v>
      </c>
      <c r="C1518" s="61"/>
      <c r="D1518" s="10" t="s">
        <v>44</v>
      </c>
      <c r="E1518" s="3" t="s">
        <v>22</v>
      </c>
      <c r="F1518" s="42" t="s">
        <v>23</v>
      </c>
      <c r="G1518" s="22" t="s">
        <v>220</v>
      </c>
      <c r="H1518" s="37">
        <v>11.6333833903696</v>
      </c>
      <c r="I1518" s="3">
        <v>46</v>
      </c>
      <c r="J1518" s="27">
        <v>0.10442547761750701</v>
      </c>
      <c r="K1518" s="27" t="str">
        <f>IF(OR(LEFT(G1518,3)="SRM", LEFT(G1518,3)="IRM", LEFT(G1518,3)="CRM"),"", IF((J1518*100/H1518)&gt;5,"x",""))</f>
        <v/>
      </c>
      <c r="L1518" s="26">
        <f>2*J1518</f>
        <v>0.20885095523501401</v>
      </c>
      <c r="M1518" s="20"/>
      <c r="N1518" s="20"/>
      <c r="O1518" s="58">
        <f>IF(F1518="Repeatability","---", SQRT(L1518^2+(N1518*H1518*0.01)^2)+ABS(M1518)*0.01*H1518)</f>
        <v>0.20885095523501401</v>
      </c>
      <c r="P1518" s="6">
        <f>IF(F1518="Repeatability","---", O1518*100/H1518)</f>
        <v>1.7952726926192939</v>
      </c>
      <c r="Q1518" s="31">
        <f>IF(F1518="Repeatability", "n/a",IF(E1518="MG_P_KG",6,IF(E1518="G_P_100G",2,"n/a")))</f>
        <v>2</v>
      </c>
      <c r="R1518" s="34">
        <f>IF(Q1518="n/a","-",2*(H1518*2^(1-0.5*LOG(H1518/(10^Q1518))))/100)</f>
        <v>0.64326701942472952</v>
      </c>
      <c r="S1518" s="3">
        <f>IF(F1518="Intermed. Precision","---",IF(LOG(J1518/2)&lt;0,10^(TRUNC(LOG(J1518/2))-1), 10^(TRUNC(LOG(J1518/2)))))</f>
        <v>0.01</v>
      </c>
      <c r="T1518" s="4">
        <f>2*SQRT(2)*J1518</f>
        <v>0.29535985340793297</v>
      </c>
      <c r="U1518" s="22" t="str">
        <f>IF(F1518="Repeatability",10*J1518,"---")</f>
        <v>---</v>
      </c>
      <c r="V1518" s="22" t="str">
        <f>IF(AND(U1518&gt;H1518,U1518&lt;&gt;"---"),"x","")</f>
        <v/>
      </c>
      <c r="W1518" s="51">
        <v>42101</v>
      </c>
    </row>
    <row r="1519" spans="1:23" ht="25.5" customHeight="1">
      <c r="A1519" s="65" t="s">
        <v>26</v>
      </c>
      <c r="B1519" s="8" t="s">
        <v>43</v>
      </c>
      <c r="C1519" s="61"/>
      <c r="D1519" s="10" t="s">
        <v>44</v>
      </c>
      <c r="E1519" s="3" t="s">
        <v>22</v>
      </c>
      <c r="F1519" s="42" t="s">
        <v>23</v>
      </c>
      <c r="G1519" s="22" t="s">
        <v>219</v>
      </c>
      <c r="H1519" s="37">
        <v>11.5778828359268</v>
      </c>
      <c r="I1519" s="3">
        <v>41</v>
      </c>
      <c r="J1519" s="27">
        <v>5.0477684145430898E-2</v>
      </c>
      <c r="K1519" s="27" t="str">
        <f>IF(OR(LEFT(G1519,3)="SRM", LEFT(G1519,3)="IRM", LEFT(G1519,3)="CRM"),"", IF((J1519*100/H1519)&gt;5,"x",""))</f>
        <v/>
      </c>
      <c r="L1519" s="26">
        <f>2*J1519</f>
        <v>0.1009553682908618</v>
      </c>
      <c r="M1519" s="20"/>
      <c r="N1519" s="20"/>
      <c r="O1519" s="58">
        <f>IF(F1519="Repeatability","---", SQRT(L1519^2+(N1519*H1519*0.01)^2)+ABS(M1519)*0.01*H1519)</f>
        <v>0.1009553682908618</v>
      </c>
      <c r="P1519" s="6">
        <f>IF(F1519="Repeatability","---", O1519*100/H1519)</f>
        <v>0.87196743758359518</v>
      </c>
      <c r="Q1519" s="31">
        <f>IF(F1519="Repeatability", "n/a",IF(E1519="MG_P_KG",6,IF(E1519="G_P_100G",2,"n/a")))</f>
        <v>2</v>
      </c>
      <c r="R1519" s="34">
        <f>IF(Q1519="n/a","-",2*(H1519*2^(1-0.5*LOG(H1519/(10^Q1519))))/100)</f>
        <v>0.64065909820332623</v>
      </c>
      <c r="S1519" s="3">
        <f>IF(F1519="Intermed. Precision","---",IF(LOG(J1519/2)&lt;0,10^(TRUNC(LOG(J1519/2))-1), 10^(TRUNC(LOG(J1519/2)))))</f>
        <v>0.01</v>
      </c>
      <c r="T1519" s="4">
        <f>2*SQRT(2)*J1519</f>
        <v>0.14277245103130748</v>
      </c>
      <c r="U1519" s="22" t="str">
        <f>IF(F1519="Repeatability",10*J1519,"---")</f>
        <v>---</v>
      </c>
      <c r="V1519" s="22" t="str">
        <f>IF(AND(U1519&gt;H1519,U1519&lt;&gt;"---"),"x","")</f>
        <v/>
      </c>
      <c r="W1519" s="51">
        <v>42101</v>
      </c>
    </row>
    <row r="1520" spans="1:23" ht="25.5" customHeight="1">
      <c r="A1520" s="65" t="s">
        <v>31</v>
      </c>
      <c r="B1520" s="8" t="s">
        <v>43</v>
      </c>
      <c r="C1520" s="61"/>
      <c r="D1520" s="10" t="s">
        <v>44</v>
      </c>
      <c r="E1520" s="3" t="s">
        <v>22</v>
      </c>
      <c r="F1520" s="42" t="s">
        <v>23</v>
      </c>
      <c r="G1520" s="22" t="s">
        <v>4</v>
      </c>
      <c r="H1520" s="37">
        <v>13.318</v>
      </c>
      <c r="I1520" s="3">
        <v>40</v>
      </c>
      <c r="J1520" s="27">
        <v>0.26600000000000001</v>
      </c>
      <c r="K1520" s="27" t="str">
        <f>IF(OR(LEFT(G1520,3)="SRM", LEFT(G1520,3)="IRM", LEFT(G1520,3)="CRM"),"", IF((J1520*100/H1520)&gt;5,"x",""))</f>
        <v/>
      </c>
      <c r="L1520" s="26">
        <f>2*J1520</f>
        <v>0.53200000000000003</v>
      </c>
      <c r="M1520" s="20"/>
      <c r="N1520" s="20"/>
      <c r="O1520" s="58">
        <f>IF(F1520="Repeatability","---", SQRT(L1520^2+(N1520*H1520*0.01)^2)+ABS(M1520)*0.01*H1520)</f>
        <v>0.53200000000000003</v>
      </c>
      <c r="P1520" s="6">
        <f>IF(F1520="Repeatability","---", O1520*100/H1520)</f>
        <v>3.994593782850278</v>
      </c>
      <c r="Q1520" s="31">
        <f>IF(F1520="Repeatability", "n/a",IF(E1520="MG_P_KG",6,IF(E1520="G_P_100G",2,"n/a")))</f>
        <v>2</v>
      </c>
      <c r="R1520" s="34">
        <f>IF(Q1520="n/a","-",2*(H1520*2^(1-0.5*LOG(H1520/(10^Q1520))))/100)</f>
        <v>0.72157929375018026</v>
      </c>
      <c r="S1520" s="3">
        <f>IF(F1520="Intermed. Precision","---",IF(LOG(J1520/2)&lt;0,10^(TRUNC(LOG(J1520/2))-1), 10^(TRUNC(LOG(J1520/2)))))</f>
        <v>0.1</v>
      </c>
      <c r="T1520" s="4">
        <f>2*SQRT(2)*J1520</f>
        <v>0.75236161518248668</v>
      </c>
      <c r="U1520" s="22" t="str">
        <f>IF(F1520="Repeatability",10*J1520,"---")</f>
        <v>---</v>
      </c>
      <c r="V1520" s="22" t="str">
        <f>IF(AND(U1520&gt;H1520,U1520&lt;&gt;"---"),"x","")</f>
        <v/>
      </c>
      <c r="W1520" s="51">
        <v>42093</v>
      </c>
    </row>
    <row r="1521" spans="1:23" ht="25.5" customHeight="1">
      <c r="A1521" s="65" t="s">
        <v>31</v>
      </c>
      <c r="B1521" s="8" t="s">
        <v>43</v>
      </c>
      <c r="C1521" s="61"/>
      <c r="D1521" s="10" t="s">
        <v>44</v>
      </c>
      <c r="E1521" s="3" t="s">
        <v>22</v>
      </c>
      <c r="F1521" s="42" t="s">
        <v>23</v>
      </c>
      <c r="G1521" s="22" t="s">
        <v>4</v>
      </c>
      <c r="H1521" s="37">
        <v>12.2924492567487</v>
      </c>
      <c r="I1521" s="3">
        <v>39</v>
      </c>
      <c r="J1521" s="27">
        <v>0.26475820617867901</v>
      </c>
      <c r="K1521" s="27" t="str">
        <f>IF(OR(LEFT(G1521,3)="SRM", LEFT(G1521,3)="IRM", LEFT(G1521,3)="CRM"),"", IF((J1521*100/H1521)&gt;5,"x",""))</f>
        <v/>
      </c>
      <c r="L1521" s="26">
        <f>2*J1521</f>
        <v>0.52951641235735802</v>
      </c>
      <c r="M1521" s="20"/>
      <c r="N1521" s="20"/>
      <c r="O1521" s="58">
        <f>IF(F1521="Repeatability","---", SQRT(L1521^2+(N1521*H1521*0.01)^2)+ABS(M1521)*0.01*H1521)</f>
        <v>0.52951641235735802</v>
      </c>
      <c r="P1521" s="6">
        <f>IF(F1521="Repeatability","---", O1521*100/H1521)</f>
        <v>4.3076558731096428</v>
      </c>
      <c r="Q1521" s="31">
        <f>IF(F1521="Repeatability", "n/a",IF(E1521="MG_P_KG",6,IF(E1521="G_P_100G",2,"n/a")))</f>
        <v>2</v>
      </c>
      <c r="R1521" s="34">
        <f>IF(Q1521="n/a","-",2*(H1521*2^(1-0.5*LOG(H1521/(10^Q1521))))/100)</f>
        <v>0.67409559028419574</v>
      </c>
      <c r="S1521" s="3">
        <f>IF(F1521="Intermed. Precision","---",IF(LOG(J1521/2)&lt;0,10^(TRUNC(LOG(J1521/2))-1), 10^(TRUNC(LOG(J1521/2)))))</f>
        <v>0.1</v>
      </c>
      <c r="T1521" s="4">
        <f>2*SQRT(2)*J1521</f>
        <v>0.74884929185492011</v>
      </c>
      <c r="U1521" s="22" t="str">
        <f>IF(F1521="Repeatability",10*J1521,"---")</f>
        <v>---</v>
      </c>
      <c r="V1521" s="22" t="str">
        <f>IF(AND(U1521&gt;H1521,U1521&lt;&gt;"---"),"x","")</f>
        <v/>
      </c>
      <c r="W1521" s="51">
        <v>42101</v>
      </c>
    </row>
    <row r="1522" spans="1:23" ht="25.5" customHeight="1">
      <c r="A1522" s="65" t="s">
        <v>64</v>
      </c>
      <c r="B1522" s="8" t="s">
        <v>43</v>
      </c>
      <c r="C1522" s="61"/>
      <c r="D1522" s="10" t="s">
        <v>44</v>
      </c>
      <c r="E1522" s="3" t="s">
        <v>22</v>
      </c>
      <c r="F1522" s="42" t="s">
        <v>23</v>
      </c>
      <c r="G1522" s="22" t="s">
        <v>4</v>
      </c>
      <c r="H1522" s="37">
        <v>50.4404330669839</v>
      </c>
      <c r="I1522" s="3">
        <v>31</v>
      </c>
      <c r="J1522" s="27">
        <v>0.28893219088278899</v>
      </c>
      <c r="K1522" s="27" t="str">
        <f>IF(OR(LEFT(G1522,3)="SRM", LEFT(G1522,3)="IRM", LEFT(G1522,3)="CRM"),"", IF((J1522*100/H1522)&gt;5,"x",""))</f>
        <v/>
      </c>
      <c r="L1522" s="26">
        <f>2*J1522</f>
        <v>0.57786438176557797</v>
      </c>
      <c r="M1522" s="20"/>
      <c r="N1522" s="20"/>
      <c r="O1522" s="58">
        <f>IF(F1522="Repeatability","---", SQRT(L1522^2+(N1522*H1522*0.01)^2)+ABS(M1522)*0.01*H1522)</f>
        <v>0.57786438176557797</v>
      </c>
      <c r="P1522" s="6">
        <f>IF(F1522="Repeatability","---", O1522*100/H1522)</f>
        <v>1.1456372331264195</v>
      </c>
      <c r="Q1522" s="31">
        <f>IF(F1522="Repeatability", "n/a",IF(E1522="MG_P_KG",6,IF(E1522="G_P_100G",2,"n/a")))</f>
        <v>2</v>
      </c>
      <c r="R1522" s="34">
        <f>IF(Q1522="n/a","-",2*(H1522*2^(1-0.5*LOG(H1522/(10^Q1522))))/100)</f>
        <v>2.2365316336696677</v>
      </c>
      <c r="S1522" s="3">
        <f>IF(F1522="Intermed. Precision","---",IF(LOG(J1522/2)&lt;0,10^(TRUNC(LOG(J1522/2))-1), 10^(TRUNC(LOG(J1522/2)))))</f>
        <v>0.1</v>
      </c>
      <c r="T1522" s="4">
        <f>2*SQRT(2)*J1522</f>
        <v>0.81722364590522423</v>
      </c>
      <c r="U1522" s="22" t="str">
        <f>IF(F1522="Repeatability",10*J1522,"---")</f>
        <v>---</v>
      </c>
      <c r="V1522" s="22" t="str">
        <f>IF(AND(U1522&gt;H1522,U1522&lt;&gt;"---"),"x","")</f>
        <v/>
      </c>
      <c r="W1522" s="51">
        <v>42101</v>
      </c>
    </row>
    <row r="1523" spans="1:23" ht="25.5" hidden="1" customHeight="1">
      <c r="A1523" s="65" t="s">
        <v>71</v>
      </c>
      <c r="B1523" s="8" t="s">
        <v>43</v>
      </c>
      <c r="C1523" s="61"/>
      <c r="D1523" s="10" t="s">
        <v>44</v>
      </c>
      <c r="E1523" s="3" t="s">
        <v>22</v>
      </c>
      <c r="F1523" s="42" t="s">
        <v>24</v>
      </c>
      <c r="G1523" s="22" t="s">
        <v>25</v>
      </c>
      <c r="H1523" s="37">
        <v>60.130134676764698</v>
      </c>
      <c r="I1523" s="3">
        <v>17</v>
      </c>
      <c r="J1523" s="27">
        <v>5.41427001518704E-2</v>
      </c>
      <c r="K1523" s="27" t="str">
        <f>IF(OR(LEFT(G1523,3)="SRM", LEFT(G1523,3)="IRM", LEFT(G1523,3)="CRM"),"", IF((J1523*100/H1523)&gt;5,"x",""))</f>
        <v/>
      </c>
      <c r="L1523" s="26">
        <f>2*J1523</f>
        <v>0.1082854003037408</v>
      </c>
      <c r="M1523" s="20"/>
      <c r="N1523" s="20"/>
      <c r="O1523" s="58" t="str">
        <f>IF(F1523="Repeatability","---", SQRT(L1523^2+(N1523*H1523*0.01)^2)+ABS(M1523)*0.01*H1523)</f>
        <v>---</v>
      </c>
      <c r="P1523" s="6" t="str">
        <f>IF(F1523="Repeatability","---", O1523*100/H1523)</f>
        <v>---</v>
      </c>
      <c r="Q1523" s="31" t="str">
        <f>IF(F1523="Repeatability", "n/a",IF(E1523="MG_P_KG",6,IF(E1523="G_P_100G",2,"n/a")))</f>
        <v>n/a</v>
      </c>
      <c r="R1523" s="34" t="str">
        <f>IF(Q1523="n/a","-",2*(H1523*2^(1-0.5*LOG(H1523/(10^Q1523))))/100)</f>
        <v>-</v>
      </c>
      <c r="S1523" s="3">
        <f>IF(F1523="Intermed. Precision","---",IF(LOG(J1523/2)&lt;0,10^(TRUNC(LOG(J1523/2))-1), 10^(TRUNC(LOG(J1523/2)))))</f>
        <v>0.01</v>
      </c>
      <c r="T1523" s="4">
        <f>2*SQRT(2)*J1523</f>
        <v>0.15313868171654993</v>
      </c>
      <c r="U1523" s="22">
        <f>IF(F1523="Repeatability",10*J1523,"---")</f>
        <v>0.54142700151870404</v>
      </c>
      <c r="V1523" s="22" t="str">
        <f>IF(AND(U1523&gt;H1523,U1523&lt;&gt;"---"),"x","")</f>
        <v/>
      </c>
      <c r="W1523" s="51">
        <v>42101</v>
      </c>
    </row>
    <row r="1524" spans="1:23" ht="25.5" customHeight="1">
      <c r="A1524" s="65" t="s">
        <v>26</v>
      </c>
      <c r="B1524" s="8" t="s">
        <v>43</v>
      </c>
      <c r="C1524" s="61"/>
      <c r="D1524" s="10" t="s">
        <v>44</v>
      </c>
      <c r="E1524" s="3" t="s">
        <v>22</v>
      </c>
      <c r="F1524" s="42" t="s">
        <v>23</v>
      </c>
      <c r="G1524" s="22" t="s">
        <v>225</v>
      </c>
      <c r="H1524" s="37">
        <v>12.1428437103636</v>
      </c>
      <c r="I1524" s="3">
        <v>11</v>
      </c>
      <c r="J1524" s="27">
        <v>2.7447856672625701E-2</v>
      </c>
      <c r="K1524" s="27" t="str">
        <f>IF(OR(LEFT(G1524,3)="SRM", LEFT(G1524,3)="IRM", LEFT(G1524,3)="CRM"),"", IF((J1524*100/H1524)&gt;5,"x",""))</f>
        <v/>
      </c>
      <c r="L1524" s="26">
        <f>2*J1524</f>
        <v>5.4895713345251403E-2</v>
      </c>
      <c r="M1524" s="20"/>
      <c r="N1524" s="20"/>
      <c r="O1524" s="58">
        <f>IF(F1524="Repeatability","---", SQRT(L1524^2+(N1524*H1524*0.01)^2)+ABS(M1524)*0.01*H1524)</f>
        <v>5.4895713345251403E-2</v>
      </c>
      <c r="P1524" s="6">
        <f>IF(F1524="Repeatability","---", O1524*100/H1524)</f>
        <v>0.45208284529265041</v>
      </c>
      <c r="Q1524" s="31">
        <f>IF(F1524="Repeatability", "n/a",IF(E1524="MG_P_KG",6,IF(E1524="G_P_100G",2,"n/a")))</f>
        <v>2</v>
      </c>
      <c r="R1524" s="34">
        <f>IF(Q1524="n/a","-",2*(H1524*2^(1-0.5*LOG(H1524/(10^Q1524))))/100)</f>
        <v>0.66711992011382515</v>
      </c>
      <c r="S1524" s="3">
        <f>IF(F1524="Intermed. Precision","---",IF(LOG(J1524/2)&lt;0,10^(TRUNC(LOG(J1524/2))-1), 10^(TRUNC(LOG(J1524/2)))))</f>
        <v>0.01</v>
      </c>
      <c r="T1524" s="4">
        <f>2*SQRT(2)*J1524</f>
        <v>7.7634262329000239E-2</v>
      </c>
      <c r="U1524" s="22" t="str">
        <f>IF(F1524="Repeatability",10*J1524,"---")</f>
        <v>---</v>
      </c>
      <c r="V1524" s="22" t="str">
        <f>IF(AND(U1524&gt;H1524,U1524&lt;&gt;"---"),"x","")</f>
        <v/>
      </c>
      <c r="W1524" s="51">
        <v>42101</v>
      </c>
    </row>
    <row r="1525" spans="1:23" ht="25.5" customHeight="1">
      <c r="A1525" s="65" t="s">
        <v>71</v>
      </c>
      <c r="B1525" s="8" t="s">
        <v>43</v>
      </c>
      <c r="C1525" s="61"/>
      <c r="D1525" s="10" t="s">
        <v>44</v>
      </c>
      <c r="E1525" s="3" t="s">
        <v>22</v>
      </c>
      <c r="F1525" s="42" t="s">
        <v>23</v>
      </c>
      <c r="G1525" s="22" t="s">
        <v>4</v>
      </c>
      <c r="H1525" s="37">
        <v>57.775323920600002</v>
      </c>
      <c r="I1525" s="3">
        <v>10</v>
      </c>
      <c r="J1525" s="27">
        <v>0.90559059975744904</v>
      </c>
      <c r="K1525" s="27" t="str">
        <f>IF(OR(LEFT(G1525,3)="SRM", LEFT(G1525,3)="IRM", LEFT(G1525,3)="CRM"),"", IF((J1525*100/H1525)&gt;5,"x",""))</f>
        <v/>
      </c>
      <c r="L1525" s="26">
        <f>2*J1525</f>
        <v>1.8111811995148981</v>
      </c>
      <c r="M1525" s="20"/>
      <c r="N1525" s="20"/>
      <c r="O1525" s="58">
        <f>IF(F1525="Repeatability","---", SQRT(L1525^2+(N1525*H1525*0.01)^2)+ABS(M1525)*0.01*H1525)</f>
        <v>1.8111811995148981</v>
      </c>
      <c r="P1525" s="6">
        <f>IF(F1525="Repeatability","---", O1525*100/H1525)</f>
        <v>3.1348698312864238</v>
      </c>
      <c r="Q1525" s="31">
        <f>IF(F1525="Repeatability", "n/a",IF(E1525="MG_P_KG",6,IF(E1525="G_P_100G",2,"n/a")))</f>
        <v>2</v>
      </c>
      <c r="R1525" s="34">
        <f>IF(Q1525="n/a","-",2*(H1525*2^(1-0.5*LOG(H1525/(10^Q1525))))/100)</f>
        <v>2.509942221362119</v>
      </c>
      <c r="S1525" s="3">
        <f>IF(F1525="Intermed. Precision","---",IF(LOG(J1525/2)&lt;0,10^(TRUNC(LOG(J1525/2))-1), 10^(TRUNC(LOG(J1525/2)))))</f>
        <v>0.1</v>
      </c>
      <c r="T1525" s="4">
        <f>2*SQRT(2)*J1525</f>
        <v>2.5613970162691397</v>
      </c>
      <c r="U1525" s="22" t="str">
        <f>IF(F1525="Repeatability",10*J1525,"---")</f>
        <v>---</v>
      </c>
      <c r="V1525" s="22" t="str">
        <f>IF(AND(U1525&gt;H1525,U1525&lt;&gt;"---"),"x","")</f>
        <v/>
      </c>
      <c r="W1525" s="51">
        <v>42101</v>
      </c>
    </row>
    <row r="1526" spans="1:23" ht="25.5" customHeight="1">
      <c r="A1526" s="65" t="s">
        <v>26</v>
      </c>
      <c r="B1526" s="8" t="s">
        <v>209</v>
      </c>
      <c r="C1526" s="61"/>
      <c r="D1526" s="10" t="s">
        <v>227</v>
      </c>
      <c r="E1526" s="3" t="s">
        <v>22</v>
      </c>
      <c r="F1526" s="42" t="s">
        <v>23</v>
      </c>
      <c r="G1526" s="22" t="s">
        <v>221</v>
      </c>
      <c r="H1526" s="37">
        <v>87.974690480795502</v>
      </c>
      <c r="I1526" s="3">
        <v>88</v>
      </c>
      <c r="J1526" s="27">
        <v>3.2432884344953401E-2</v>
      </c>
      <c r="K1526" s="27" t="str">
        <f>IF(OR(LEFT(G1526,3)="SRM", LEFT(G1526,3)="IRM", LEFT(G1526,3)="CRM"),"", IF((J1526*100/H1526)&gt;5,"x",""))</f>
        <v/>
      </c>
      <c r="L1526" s="26">
        <f>2*J1526</f>
        <v>6.4865768689906803E-2</v>
      </c>
      <c r="M1526" s="20"/>
      <c r="N1526" s="20"/>
      <c r="O1526" s="58">
        <f>IF(F1526="Repeatability","---", SQRT(L1526^2+(N1526*H1526*0.01)^2)+ABS(M1526)*0.01*H1526)</f>
        <v>6.4865768689906803E-2</v>
      </c>
      <c r="P1526" s="6">
        <f>IF(F1526="Repeatability","---", O1526*100/H1526)</f>
        <v>7.3732306798017927E-2</v>
      </c>
      <c r="Q1526" s="31">
        <f>IF(F1526="Repeatability", "n/a",IF(E1526="MG_P_KG",6,IF(E1526="G_P_100G",2,"n/a")))</f>
        <v>2</v>
      </c>
      <c r="R1526" s="34">
        <f>IF(Q1526="n/a","-",2*(H1526*2^(1-0.5*LOG(H1526/(10^Q1526))))/100)</f>
        <v>3.5875067954126028</v>
      </c>
      <c r="S1526" s="3">
        <f>IF(F1526="Intermed. Precision","---",IF(LOG(J1526/2)&lt;0,10^(TRUNC(LOG(J1526/2))-1), 10^(TRUNC(LOG(J1526/2)))))</f>
        <v>0.01</v>
      </c>
      <c r="T1526" s="4">
        <f>2*SQRT(2)*J1526</f>
        <v>9.173404981502227E-2</v>
      </c>
      <c r="U1526" s="22" t="str">
        <f>IF(F1526="Repeatability",10*J1526,"---")</f>
        <v>---</v>
      </c>
      <c r="V1526" s="22" t="str">
        <f>IF(AND(U1526&gt;H1526,U1526&lt;&gt;"---"),"x","")</f>
        <v/>
      </c>
      <c r="W1526" s="51">
        <v>42101</v>
      </c>
    </row>
    <row r="1527" spans="1:23" ht="25.5" customHeight="1">
      <c r="A1527" s="65" t="s">
        <v>26</v>
      </c>
      <c r="B1527" s="8" t="s">
        <v>209</v>
      </c>
      <c r="C1527" s="61"/>
      <c r="D1527" s="10" t="s">
        <v>227</v>
      </c>
      <c r="E1527" s="3" t="s">
        <v>22</v>
      </c>
      <c r="F1527" s="42" t="s">
        <v>23</v>
      </c>
      <c r="G1527" s="22" t="s">
        <v>223</v>
      </c>
      <c r="H1527" s="37">
        <v>87.952803715853705</v>
      </c>
      <c r="I1527" s="3">
        <v>82</v>
      </c>
      <c r="J1527" s="27">
        <v>4.6067004613948498E-2</v>
      </c>
      <c r="K1527" s="27" t="str">
        <f>IF(OR(LEFT(G1527,3)="SRM", LEFT(G1527,3)="IRM", LEFT(G1527,3)="CRM"),"", IF((J1527*100/H1527)&gt;5,"x",""))</f>
        <v/>
      </c>
      <c r="L1527" s="26">
        <f>2*J1527</f>
        <v>9.2134009227896996E-2</v>
      </c>
      <c r="M1527" s="20"/>
      <c r="N1527" s="20"/>
      <c r="O1527" s="58">
        <f>IF(F1527="Repeatability","---", SQRT(L1527^2+(N1527*H1527*0.01)^2)+ABS(M1527)*0.01*H1527)</f>
        <v>9.2134009227896996E-2</v>
      </c>
      <c r="P1527" s="6">
        <f>IF(F1527="Repeatability","---", O1527*100/H1527)</f>
        <v>0.10475391952887753</v>
      </c>
      <c r="Q1527" s="31">
        <f>IF(F1527="Repeatability", "n/a",IF(E1527="MG_P_KG",6,IF(E1527="G_P_100G",2,"n/a")))</f>
        <v>2</v>
      </c>
      <c r="R1527" s="34">
        <f>IF(Q1527="n/a","-",2*(H1527*2^(1-0.5*LOG(H1527/(10^Q1527))))/100)</f>
        <v>3.5867486013027108</v>
      </c>
      <c r="S1527" s="3">
        <f>IF(F1527="Intermed. Precision","---",IF(LOG(J1527/2)&lt;0,10^(TRUNC(LOG(J1527/2))-1), 10^(TRUNC(LOG(J1527/2)))))</f>
        <v>0.01</v>
      </c>
      <c r="T1527" s="4">
        <f>2*SQRT(2)*J1527</f>
        <v>0.13029716540589983</v>
      </c>
      <c r="U1527" s="22" t="str">
        <f>IF(F1527="Repeatability",10*J1527,"---")</f>
        <v>---</v>
      </c>
      <c r="V1527" s="22" t="str">
        <f>IF(AND(U1527&gt;H1527,U1527&lt;&gt;"---"),"x","")</f>
        <v/>
      </c>
      <c r="W1527" s="51">
        <v>42101</v>
      </c>
    </row>
    <row r="1528" spans="1:23" ht="25.5" customHeight="1">
      <c r="A1528" s="65" t="s">
        <v>26</v>
      </c>
      <c r="B1528" s="8" t="s">
        <v>209</v>
      </c>
      <c r="C1528" s="61"/>
      <c r="D1528" s="10" t="s">
        <v>227</v>
      </c>
      <c r="E1528" s="3" t="s">
        <v>22</v>
      </c>
      <c r="F1528" s="42" t="s">
        <v>23</v>
      </c>
      <c r="G1528" s="22" t="s">
        <v>224</v>
      </c>
      <c r="H1528" s="37">
        <v>87.949261402463804</v>
      </c>
      <c r="I1528" s="3">
        <v>69</v>
      </c>
      <c r="J1528" s="27">
        <v>5.9590885584282299E-2</v>
      </c>
      <c r="K1528" s="27" t="str">
        <f>IF(OR(LEFT(G1528,3)="SRM", LEFT(G1528,3)="IRM", LEFT(G1528,3)="CRM"),"", IF((J1528*100/H1528)&gt;5,"x",""))</f>
        <v/>
      </c>
      <c r="L1528" s="26">
        <f>2*J1528</f>
        <v>0.1191817711685646</v>
      </c>
      <c r="M1528" s="20"/>
      <c r="N1528" s="20"/>
      <c r="O1528" s="58">
        <f>IF(F1528="Repeatability","---", SQRT(L1528^2+(N1528*H1528*0.01)^2)+ABS(M1528)*0.01*H1528)</f>
        <v>0.1191817711685646</v>
      </c>
      <c r="P1528" s="6">
        <f>IF(F1528="Repeatability","---", O1528*100/H1528)</f>
        <v>0.13551196368003365</v>
      </c>
      <c r="Q1528" s="31">
        <f>IF(F1528="Repeatability", "n/a",IF(E1528="MG_P_KG",6,IF(E1528="G_P_100G",2,"n/a")))</f>
        <v>2</v>
      </c>
      <c r="R1528" s="34">
        <f>IF(Q1528="n/a","-",2*(H1528*2^(1-0.5*LOG(H1528/(10^Q1528))))/100)</f>
        <v>3.5866258869778882</v>
      </c>
      <c r="S1528" s="3">
        <f>IF(F1528="Intermed. Precision","---",IF(LOG(J1528/2)&lt;0,10^(TRUNC(LOG(J1528/2))-1), 10^(TRUNC(LOG(J1528/2)))))</f>
        <v>0.01</v>
      </c>
      <c r="T1528" s="4">
        <f>2*SQRT(2)*J1528</f>
        <v>0.16854847717423077</v>
      </c>
      <c r="U1528" s="22" t="str">
        <f>IF(F1528="Repeatability",10*J1528,"---")</f>
        <v>---</v>
      </c>
      <c r="V1528" s="22" t="str">
        <f>IF(AND(U1528&gt;H1528,U1528&lt;&gt;"---"),"x","")</f>
        <v/>
      </c>
      <c r="W1528" s="51">
        <v>42101</v>
      </c>
    </row>
    <row r="1529" spans="1:23" ht="25.5" customHeight="1">
      <c r="A1529" s="65" t="s">
        <v>26</v>
      </c>
      <c r="B1529" s="8" t="s">
        <v>209</v>
      </c>
      <c r="C1529" s="61"/>
      <c r="D1529" s="10" t="s">
        <v>227</v>
      </c>
      <c r="E1529" s="3" t="s">
        <v>22</v>
      </c>
      <c r="F1529" s="42" t="s">
        <v>23</v>
      </c>
      <c r="G1529" s="22" t="s">
        <v>222</v>
      </c>
      <c r="H1529" s="37">
        <v>87.857359908225803</v>
      </c>
      <c r="I1529" s="3">
        <v>62</v>
      </c>
      <c r="J1529" s="27">
        <v>3.8908818683466399E-2</v>
      </c>
      <c r="K1529" s="27" t="str">
        <f>IF(OR(LEFT(G1529,3)="SRM", LEFT(G1529,3)="IRM", LEFT(G1529,3)="CRM"),"", IF((J1529*100/H1529)&gt;5,"x",""))</f>
        <v/>
      </c>
      <c r="L1529" s="26">
        <f>2*J1529</f>
        <v>7.7817637366932799E-2</v>
      </c>
      <c r="M1529" s="20"/>
      <c r="N1529" s="20"/>
      <c r="O1529" s="58">
        <f>IF(F1529="Repeatability","---", SQRT(L1529^2+(N1529*H1529*0.01)^2)+ABS(M1529)*0.01*H1529)</f>
        <v>7.7817637366932799E-2</v>
      </c>
      <c r="P1529" s="6">
        <f>IF(F1529="Repeatability","---", O1529*100/H1529)</f>
        <v>8.8572701761377395E-2</v>
      </c>
      <c r="Q1529" s="31">
        <f>IF(F1529="Repeatability", "n/a",IF(E1529="MG_P_KG",6,IF(E1529="G_P_100G",2,"n/a")))</f>
        <v>2</v>
      </c>
      <c r="R1529" s="34">
        <f>IF(Q1529="n/a","-",2*(H1529*2^(1-0.5*LOG(H1529/(10^Q1529))))/100)</f>
        <v>3.5834419362705194</v>
      </c>
      <c r="S1529" s="3">
        <f>IF(F1529="Intermed. Precision","---",IF(LOG(J1529/2)&lt;0,10^(TRUNC(LOG(J1529/2))-1), 10^(TRUNC(LOG(J1529/2)))))</f>
        <v>0.01</v>
      </c>
      <c r="T1529" s="4">
        <f>2*SQRT(2)*J1529</f>
        <v>0.11005075815614772</v>
      </c>
      <c r="U1529" s="22" t="str">
        <f>IF(F1529="Repeatability",10*J1529,"---")</f>
        <v>---</v>
      </c>
      <c r="V1529" s="22" t="str">
        <f>IF(AND(U1529&gt;H1529,U1529&lt;&gt;"---"),"x","")</f>
        <v/>
      </c>
      <c r="W1529" s="51">
        <v>42101</v>
      </c>
    </row>
    <row r="1530" spans="1:23" ht="25.5" customHeight="1">
      <c r="A1530" s="65" t="s">
        <v>26</v>
      </c>
      <c r="B1530" s="8" t="s">
        <v>209</v>
      </c>
      <c r="C1530" s="61"/>
      <c r="D1530" s="10" t="s">
        <v>227</v>
      </c>
      <c r="E1530" s="3" t="s">
        <v>22</v>
      </c>
      <c r="F1530" s="42" t="s">
        <v>23</v>
      </c>
      <c r="G1530" s="22" t="s">
        <v>219</v>
      </c>
      <c r="H1530" s="37">
        <v>88.452794667377006</v>
      </c>
      <c r="I1530" s="3">
        <v>61</v>
      </c>
      <c r="J1530" s="27">
        <v>6.7796657753064593E-2</v>
      </c>
      <c r="K1530" s="27" t="str">
        <f>IF(OR(LEFT(G1530,3)="SRM", LEFT(G1530,3)="IRM", LEFT(G1530,3)="CRM"),"", IF((J1530*100/H1530)&gt;5,"x",""))</f>
        <v/>
      </c>
      <c r="L1530" s="26">
        <f>2*J1530</f>
        <v>0.13559331550612919</v>
      </c>
      <c r="M1530" s="20"/>
      <c r="N1530" s="20"/>
      <c r="O1530" s="58">
        <f>IF(F1530="Repeatability","---", SQRT(L1530^2+(N1530*H1530*0.01)^2)+ABS(M1530)*0.01*H1530)</f>
        <v>0.13559331550612919</v>
      </c>
      <c r="P1530" s="6">
        <f>IF(F1530="Repeatability","---", O1530*100/H1530)</f>
        <v>0.15329455221400537</v>
      </c>
      <c r="Q1530" s="31">
        <f>IF(F1530="Repeatability", "n/a",IF(E1530="MG_P_KG",6,IF(E1530="G_P_100G",2,"n/a")))</f>
        <v>2</v>
      </c>
      <c r="R1530" s="34">
        <f>IF(Q1530="n/a","-",2*(H1530*2^(1-0.5*LOG(H1530/(10^Q1530))))/100)</f>
        <v>3.6040620535659627</v>
      </c>
      <c r="S1530" s="3">
        <f>IF(F1530="Intermed. Precision","---",IF(LOG(J1530/2)&lt;0,10^(TRUNC(LOG(J1530/2))-1), 10^(TRUNC(LOG(J1530/2)))))</f>
        <v>0.01</v>
      </c>
      <c r="T1530" s="4">
        <f>2*SQRT(2)*J1530</f>
        <v>0.19175790575590199</v>
      </c>
      <c r="U1530" s="22" t="str">
        <f>IF(F1530="Repeatability",10*J1530,"---")</f>
        <v>---</v>
      </c>
      <c r="V1530" s="22" t="str">
        <f>IF(AND(U1530&gt;H1530,U1530&lt;&gt;"---"),"x","")</f>
        <v/>
      </c>
      <c r="W1530" s="51">
        <v>42101</v>
      </c>
    </row>
    <row r="1531" spans="1:23" ht="25.5" customHeight="1">
      <c r="A1531" s="65" t="s">
        <v>26</v>
      </c>
      <c r="B1531" s="8" t="s">
        <v>209</v>
      </c>
      <c r="C1531" s="61"/>
      <c r="D1531" s="10" t="s">
        <v>227</v>
      </c>
      <c r="E1531" s="3" t="s">
        <v>22</v>
      </c>
      <c r="F1531" s="42" t="s">
        <v>23</v>
      </c>
      <c r="G1531" s="22" t="s">
        <v>220</v>
      </c>
      <c r="H1531" s="37">
        <v>88.351123423653803</v>
      </c>
      <c r="I1531" s="3">
        <v>52</v>
      </c>
      <c r="J1531" s="27">
        <v>9.7208635282353198E-2</v>
      </c>
      <c r="K1531" s="27" t="str">
        <f>IF(OR(LEFT(G1531,3)="SRM", LEFT(G1531,3)="IRM", LEFT(G1531,3)="CRM"),"", IF((J1531*100/H1531)&gt;5,"x",""))</f>
        <v/>
      </c>
      <c r="L1531" s="26">
        <f>2*J1531</f>
        <v>0.1944172705647064</v>
      </c>
      <c r="M1531" s="20"/>
      <c r="N1531" s="20"/>
      <c r="O1531" s="58">
        <f>IF(F1531="Repeatability","---", SQRT(L1531^2+(N1531*H1531*0.01)^2)+ABS(M1531)*0.01*H1531)</f>
        <v>0.1944172705647064</v>
      </c>
      <c r="P1531" s="6">
        <f>IF(F1531="Repeatability","---", O1531*100/H1531)</f>
        <v>0.22005070567405602</v>
      </c>
      <c r="Q1531" s="31">
        <f>IF(F1531="Repeatability", "n/a",IF(E1531="MG_P_KG",6,IF(E1531="G_P_100G",2,"n/a")))</f>
        <v>2</v>
      </c>
      <c r="R1531" s="34">
        <f>IF(Q1531="n/a","-",2*(H1531*2^(1-0.5*LOG(H1531/(10^Q1531))))/100)</f>
        <v>3.6005426251516468</v>
      </c>
      <c r="S1531" s="3">
        <f>IF(F1531="Intermed. Precision","---",IF(LOG(J1531/2)&lt;0,10^(TRUNC(LOG(J1531/2))-1), 10^(TRUNC(LOG(J1531/2)))))</f>
        <v>0.01</v>
      </c>
      <c r="T1531" s="4">
        <f>2*SQRT(2)*J1531</f>
        <v>0.27494754079216732</v>
      </c>
      <c r="U1531" s="22" t="str">
        <f>IF(F1531="Repeatability",10*J1531,"---")</f>
        <v>---</v>
      </c>
      <c r="V1531" s="22" t="str">
        <f>IF(AND(U1531&gt;H1531,U1531&lt;&gt;"---"),"x","")</f>
        <v/>
      </c>
      <c r="W1531" s="51">
        <v>42101</v>
      </c>
    </row>
    <row r="1532" spans="1:23" ht="25.5" customHeight="1">
      <c r="A1532" s="65" t="s">
        <v>101</v>
      </c>
      <c r="B1532" s="8" t="s">
        <v>209</v>
      </c>
      <c r="C1532" s="61"/>
      <c r="D1532" s="10" t="s">
        <v>227</v>
      </c>
      <c r="E1532" s="3" t="s">
        <v>22</v>
      </c>
      <c r="F1532" s="42" t="s">
        <v>23</v>
      </c>
      <c r="G1532" s="22" t="s">
        <v>4</v>
      </c>
      <c r="H1532" s="37">
        <v>64.799545161052606</v>
      </c>
      <c r="I1532" s="3">
        <v>38</v>
      </c>
      <c r="J1532" s="27">
        <v>0.98655361047026902</v>
      </c>
      <c r="K1532" s="27" t="str">
        <f>IF(OR(LEFT(G1532,3)="SRM", LEFT(G1532,3)="IRM", LEFT(G1532,3)="CRM"),"", IF((J1532*100/H1532)&gt;5,"x",""))</f>
        <v/>
      </c>
      <c r="L1532" s="26">
        <f>2*J1532</f>
        <v>1.973107220940538</v>
      </c>
      <c r="M1532" s="20">
        <v>0.32</v>
      </c>
      <c r="N1532" s="20">
        <v>0.34</v>
      </c>
      <c r="O1532" s="58">
        <f>IF(F1532="Repeatability","---", SQRT(L1532^2+(N1532*H1532*0.01)^2)+ABS(M1532)*0.01*H1532)</f>
        <v>2.1927281137143351</v>
      </c>
      <c r="P1532" s="6">
        <f>IF(F1532="Repeatability","---", O1532*100/H1532)</f>
        <v>3.3838634333999331</v>
      </c>
      <c r="Q1532" s="31">
        <f>IF(F1532="Repeatability", "n/a",IF(E1532="MG_P_KG",6,IF(E1532="G_P_100G",2,"n/a")))</f>
        <v>2</v>
      </c>
      <c r="R1532" s="34">
        <f>IF(Q1532="n/a","-",2*(H1532*2^(1-0.5*LOG(H1532/(10^Q1532))))/100)</f>
        <v>2.7668982917678595</v>
      </c>
      <c r="S1532" s="3">
        <f>IF(F1532="Intermed. Precision","---",IF(LOG(J1532/2)&lt;0,10^(TRUNC(LOG(J1532/2))-1), 10^(TRUNC(LOG(J1532/2)))))</f>
        <v>0.1</v>
      </c>
      <c r="T1532" s="4">
        <f>2*SQRT(2)*J1532</f>
        <v>2.7903949918703961</v>
      </c>
      <c r="U1532" s="22" t="str">
        <f>IF(F1532="Repeatability",10*J1532,"---")</f>
        <v>---</v>
      </c>
      <c r="V1532" s="22" t="str">
        <f>IF(AND(U1532&gt;H1532,U1532&lt;&gt;"---"),"x","")</f>
        <v/>
      </c>
      <c r="W1532" s="51">
        <v>42101</v>
      </c>
    </row>
    <row r="1533" spans="1:23" ht="25.5" hidden="1" customHeight="1">
      <c r="A1533" s="65" t="s">
        <v>101</v>
      </c>
      <c r="B1533" s="8" t="s">
        <v>209</v>
      </c>
      <c r="C1533" s="61"/>
      <c r="D1533" s="10" t="s">
        <v>227</v>
      </c>
      <c r="E1533" s="3" t="s">
        <v>22</v>
      </c>
      <c r="F1533" s="42" t="s">
        <v>24</v>
      </c>
      <c r="G1533" s="22" t="s">
        <v>25</v>
      </c>
      <c r="H1533" s="37">
        <v>66.885785861764703</v>
      </c>
      <c r="I1533" s="3">
        <v>17</v>
      </c>
      <c r="J1533" s="27">
        <v>0.24825762830905801</v>
      </c>
      <c r="K1533" s="27" t="str">
        <f>IF(OR(LEFT(G1533,3)="SRM", LEFT(G1533,3)="IRM", LEFT(G1533,3)="CRM"),"", IF((J1533*100/H1533)&gt;5,"x",""))</f>
        <v/>
      </c>
      <c r="L1533" s="26">
        <f>2*J1533</f>
        <v>0.49651525661811602</v>
      </c>
      <c r="M1533" s="20"/>
      <c r="N1533" s="20"/>
      <c r="O1533" s="58" t="str">
        <f>IF(F1533="Repeatability","---", SQRT(L1533^2+(N1533*H1533*0.01)^2)+ABS(M1533)*0.01*H1533)</f>
        <v>---</v>
      </c>
      <c r="P1533" s="6" t="str">
        <f>IF(F1533="Repeatability","---", O1533*100/H1533)</f>
        <v>---</v>
      </c>
      <c r="Q1533" s="31" t="str">
        <f>IF(F1533="Repeatability", "n/a",IF(E1533="MG_P_KG",6,IF(E1533="G_P_100G",2,"n/a")))</f>
        <v>n/a</v>
      </c>
      <c r="R1533" s="34" t="str">
        <f>IF(Q1533="n/a","-",2*(H1533*2^(1-0.5*LOG(H1533/(10^Q1533))))/100)</f>
        <v>-</v>
      </c>
      <c r="S1533" s="3">
        <f>IF(F1533="Intermed. Precision","---",IF(LOG(J1533/2)&lt;0,10^(TRUNC(LOG(J1533/2))-1), 10^(TRUNC(LOG(J1533/2)))))</f>
        <v>0.1</v>
      </c>
      <c r="T1533" s="4">
        <f>2*SQRT(2)*J1533</f>
        <v>0.70217860983449731</v>
      </c>
      <c r="U1533" s="22">
        <f>IF(F1533="Repeatability",10*J1533,"---")</f>
        <v>2.4825762830905802</v>
      </c>
      <c r="V1533" s="22" t="str">
        <f>IF(AND(U1533&gt;H1533,U1533&lt;&gt;"---"),"x","")</f>
        <v/>
      </c>
      <c r="W1533" s="51">
        <v>42101</v>
      </c>
    </row>
    <row r="1534" spans="1:23" ht="25.5" customHeight="1">
      <c r="A1534" s="65" t="s">
        <v>26</v>
      </c>
      <c r="B1534" s="8" t="s">
        <v>209</v>
      </c>
      <c r="C1534" s="61"/>
      <c r="D1534" s="10" t="s">
        <v>227</v>
      </c>
      <c r="E1534" s="3" t="s">
        <v>22</v>
      </c>
      <c r="F1534" s="42" t="s">
        <v>23</v>
      </c>
      <c r="G1534" s="22" t="s">
        <v>225</v>
      </c>
      <c r="H1534" s="37">
        <v>87.88743058</v>
      </c>
      <c r="I1534" s="3">
        <v>13</v>
      </c>
      <c r="J1534" s="27">
        <v>6.7914862608872903E-2</v>
      </c>
      <c r="K1534" s="27" t="str">
        <f>IF(OR(LEFT(G1534,3)="SRM", LEFT(G1534,3)="IRM", LEFT(G1534,3)="CRM"),"", IF((J1534*100/H1534)&gt;5,"x",""))</f>
        <v/>
      </c>
      <c r="L1534" s="26">
        <f>2*J1534</f>
        <v>0.13582972521774581</v>
      </c>
      <c r="M1534" s="20"/>
      <c r="N1534" s="20"/>
      <c r="O1534" s="58">
        <f>IF(F1534="Repeatability","---", SQRT(L1534^2+(N1534*H1534*0.01)^2)+ABS(M1534)*0.01*H1534)</f>
        <v>0.13582972521774581</v>
      </c>
      <c r="P1534" s="6">
        <f>IF(F1534="Repeatability","---", O1534*100/H1534)</f>
        <v>0.154549660083766</v>
      </c>
      <c r="Q1534" s="31">
        <f>IF(F1534="Repeatability", "n/a",IF(E1534="MG_P_KG",6,IF(E1534="G_P_100G",2,"n/a")))</f>
        <v>2</v>
      </c>
      <c r="R1534" s="34">
        <f>IF(Q1534="n/a","-",2*(H1534*2^(1-0.5*LOG(H1534/(10^Q1534))))/100)</f>
        <v>3.5844837975163419</v>
      </c>
      <c r="S1534" s="3">
        <f>IF(F1534="Intermed. Precision","---",IF(LOG(J1534/2)&lt;0,10^(TRUNC(LOG(J1534/2))-1), 10^(TRUNC(LOG(J1534/2)))))</f>
        <v>0.01</v>
      </c>
      <c r="T1534" s="4">
        <f>2*SQRT(2)*J1534</f>
        <v>0.19209223957634694</v>
      </c>
      <c r="U1534" s="22" t="str">
        <f>IF(F1534="Repeatability",10*J1534,"---")</f>
        <v>---</v>
      </c>
      <c r="V1534" s="22" t="str">
        <f>IF(AND(U1534&gt;H1534,U1534&lt;&gt;"---"),"x","")</f>
        <v/>
      </c>
      <c r="W1534" s="51">
        <v>42101</v>
      </c>
    </row>
    <row r="1535" spans="1:23" ht="25.5" customHeight="1">
      <c r="A1535" s="65" t="s">
        <v>26</v>
      </c>
      <c r="B1535" s="8" t="s">
        <v>209</v>
      </c>
      <c r="C1535" s="61"/>
      <c r="D1535" s="10" t="s">
        <v>227</v>
      </c>
      <c r="E1535" s="3" t="s">
        <v>22</v>
      </c>
      <c r="F1535" s="42" t="s">
        <v>23</v>
      </c>
      <c r="G1535" s="22" t="s">
        <v>218</v>
      </c>
      <c r="H1535" s="37">
        <v>88.242631586666704</v>
      </c>
      <c r="I1535" s="3">
        <v>12</v>
      </c>
      <c r="J1535" s="27">
        <v>0.161279482691358</v>
      </c>
      <c r="K1535" s="27" t="str">
        <f>IF(OR(LEFT(G1535,3)="SRM", LEFT(G1535,3)="IRM", LEFT(G1535,3)="CRM"),"", IF((J1535*100/H1535)&gt;5,"x",""))</f>
        <v/>
      </c>
      <c r="L1535" s="26">
        <f>2*J1535</f>
        <v>0.322558965382716</v>
      </c>
      <c r="M1535" s="20"/>
      <c r="N1535" s="20"/>
      <c r="O1535" s="58">
        <f>IF(F1535="Repeatability","---", SQRT(L1535^2+(N1535*H1535*0.01)^2)+ABS(M1535)*0.01*H1535)</f>
        <v>0.322558965382716</v>
      </c>
      <c r="P1535" s="6">
        <f>IF(F1535="Repeatability","---", O1535*100/H1535)</f>
        <v>0.36553643016178367</v>
      </c>
      <c r="Q1535" s="31">
        <f>IF(F1535="Repeatability", "n/a",IF(E1535="MG_P_KG",6,IF(E1535="G_P_100G",2,"n/a")))</f>
        <v>2</v>
      </c>
      <c r="R1535" s="34">
        <f>IF(Q1535="n/a","-",2*(H1535*2^(1-0.5*LOG(H1535/(10^Q1535))))/100)</f>
        <v>3.5967864242663712</v>
      </c>
      <c r="S1535" s="3">
        <f>IF(F1535="Intermed. Precision","---",IF(LOG(J1535/2)&lt;0,10^(TRUNC(LOG(J1535/2))-1), 10^(TRUNC(LOG(J1535/2)))))</f>
        <v>0.01</v>
      </c>
      <c r="T1535" s="4">
        <f>2*SQRT(2)*J1535</f>
        <v>0.45616726350927067</v>
      </c>
      <c r="U1535" s="22" t="str">
        <f>IF(F1535="Repeatability",10*J1535,"---")</f>
        <v>---</v>
      </c>
      <c r="V1535" s="22" t="str">
        <f>IF(AND(U1535&gt;H1535,U1535&lt;&gt;"---"),"x","")</f>
        <v/>
      </c>
      <c r="W1535" s="51">
        <v>42101</v>
      </c>
    </row>
    <row r="1536" spans="1:23" ht="25.5" customHeight="1">
      <c r="A1536" s="65" t="s">
        <v>100</v>
      </c>
      <c r="B1536" s="8" t="s">
        <v>209</v>
      </c>
      <c r="C1536" s="61"/>
      <c r="D1536" s="10" t="s">
        <v>227</v>
      </c>
      <c r="E1536" s="3" t="s">
        <v>22</v>
      </c>
      <c r="F1536" s="42" t="s">
        <v>23</v>
      </c>
      <c r="G1536" s="22" t="s">
        <v>4</v>
      </c>
      <c r="H1536" s="37">
        <v>70.052896932222197</v>
      </c>
      <c r="I1536" s="3">
        <v>9</v>
      </c>
      <c r="J1536" s="27">
        <v>1.29199045894963</v>
      </c>
      <c r="K1536" s="27" t="str">
        <f>IF(OR(LEFT(G1536,3)="SRM", LEFT(G1536,3)="IRM", LEFT(G1536,3)="CRM"),"", IF((J1536*100/H1536)&gt;5,"x",""))</f>
        <v/>
      </c>
      <c r="L1536" s="26">
        <f>2*J1536</f>
        <v>2.5839809178992601</v>
      </c>
      <c r="M1536" s="20"/>
      <c r="N1536" s="20"/>
      <c r="O1536" s="58">
        <f>IF(F1536="Repeatability","---", SQRT(L1536^2+(N1536*H1536*0.01)^2)+ABS(M1536)*0.01*H1536)</f>
        <v>2.5839809178992601</v>
      </c>
      <c r="P1536" s="6">
        <f>IF(F1536="Repeatability","---", O1536*100/H1536)</f>
        <v>3.6886139346946947</v>
      </c>
      <c r="Q1536" s="31">
        <f>IF(F1536="Repeatability", "n/a",IF(E1536="MG_P_KG",6,IF(E1536="G_P_100G",2,"n/a")))</f>
        <v>2</v>
      </c>
      <c r="R1536" s="34">
        <f>IF(Q1536="n/a","-",2*(H1536*2^(1-0.5*LOG(H1536/(10^Q1536))))/100)</f>
        <v>2.9563223126437577</v>
      </c>
      <c r="S1536" s="3">
        <f>IF(F1536="Intermed. Precision","---",IF(LOG(J1536/2)&lt;0,10^(TRUNC(LOG(J1536/2))-1), 10^(TRUNC(LOG(J1536/2)))))</f>
        <v>0.1</v>
      </c>
      <c r="T1536" s="4">
        <f>2*SQRT(2)*J1536</f>
        <v>3.6543008590064128</v>
      </c>
      <c r="U1536" s="22" t="str">
        <f>IF(F1536="Repeatability",10*J1536,"---")</f>
        <v>---</v>
      </c>
      <c r="V1536" s="22" t="str">
        <f>IF(AND(U1536&gt;H1536,U1536&lt;&gt;"---"),"x","")</f>
        <v/>
      </c>
      <c r="W1536" s="51">
        <v>42101</v>
      </c>
    </row>
    <row r="1537" spans="1:23" ht="25.5" hidden="1" customHeight="1">
      <c r="A1537" s="65" t="s">
        <v>71</v>
      </c>
      <c r="B1537" s="8" t="s">
        <v>209</v>
      </c>
      <c r="C1537" s="61"/>
      <c r="D1537" s="10" t="s">
        <v>228</v>
      </c>
      <c r="E1537" s="3" t="s">
        <v>22</v>
      </c>
      <c r="F1537" s="42" t="s">
        <v>24</v>
      </c>
      <c r="G1537" s="22" t="s">
        <v>25</v>
      </c>
      <c r="H1537" s="37">
        <v>65.602576793395798</v>
      </c>
      <c r="I1537" s="3">
        <v>192</v>
      </c>
      <c r="J1537" s="27">
        <v>0.16966297272529501</v>
      </c>
      <c r="K1537" s="27" t="str">
        <f>IF(OR(LEFT(G1537,3)="SRM", LEFT(G1537,3)="IRM", LEFT(G1537,3)="CRM"),"", IF((J1537*100/H1537)&gt;5,"x",""))</f>
        <v/>
      </c>
      <c r="L1537" s="26">
        <f>2*J1537</f>
        <v>0.33932594545059003</v>
      </c>
      <c r="M1537" s="20"/>
      <c r="N1537" s="20"/>
      <c r="O1537" s="58" t="str">
        <f>IF(F1537="Repeatability","---", SQRT(L1537^2+(N1537*H1537*0.01)^2)+ABS(M1537)*0.01*H1537)</f>
        <v>---</v>
      </c>
      <c r="P1537" s="6" t="str">
        <f>IF(F1537="Repeatability","---", O1537*100/H1537)</f>
        <v>---</v>
      </c>
      <c r="Q1537" s="31" t="str">
        <f>IF(F1537="Repeatability", "n/a",IF(E1537="MG_P_KG",6,IF(E1537="G_P_100G",2,"n/a")))</f>
        <v>n/a</v>
      </c>
      <c r="R1537" s="34" t="str">
        <f>IF(Q1537="n/a","-",2*(H1537*2^(1-0.5*LOG(H1537/(10^Q1537))))/100)</f>
        <v>-</v>
      </c>
      <c r="S1537" s="3">
        <f>IF(F1537="Intermed. Precision","---",IF(LOG(J1537/2)&lt;0,10^(TRUNC(LOG(J1537/2))-1), 10^(TRUNC(LOG(J1537/2)))))</f>
        <v>0.01</v>
      </c>
      <c r="T1537" s="4">
        <f>2*SQRT(2)*J1537</f>
        <v>0.47987935412129751</v>
      </c>
      <c r="U1537" s="22">
        <f>IF(F1537="Repeatability",10*J1537,"---")</f>
        <v>1.69662972725295</v>
      </c>
      <c r="V1537" s="22" t="str">
        <f>IF(AND(U1537&gt;H1537,U1537&lt;&gt;"---"),"x","")</f>
        <v/>
      </c>
      <c r="W1537" s="51">
        <v>42101</v>
      </c>
    </row>
    <row r="1538" spans="1:23" ht="25.5" customHeight="1">
      <c r="A1538" s="65" t="s">
        <v>71</v>
      </c>
      <c r="B1538" s="8" t="s">
        <v>209</v>
      </c>
      <c r="C1538" s="61"/>
      <c r="D1538" s="10" t="s">
        <v>228</v>
      </c>
      <c r="E1538" s="3" t="s">
        <v>22</v>
      </c>
      <c r="F1538" s="42" t="s">
        <v>23</v>
      </c>
      <c r="G1538" s="22" t="s">
        <v>4</v>
      </c>
      <c r="H1538" s="37">
        <v>58.3367937768232</v>
      </c>
      <c r="I1538" s="3">
        <v>164</v>
      </c>
      <c r="J1538" s="27">
        <v>0.67612572396800796</v>
      </c>
      <c r="K1538" s="27" t="str">
        <f>IF(OR(LEFT(G1538,3)="SRM", LEFT(G1538,3)="IRM", LEFT(G1538,3)="CRM"),"", IF((J1538*100/H1538)&gt;5,"x",""))</f>
        <v/>
      </c>
      <c r="L1538" s="26">
        <f>2*J1538</f>
        <v>1.3522514479360159</v>
      </c>
      <c r="M1538" s="20"/>
      <c r="N1538" s="20"/>
      <c r="O1538" s="58">
        <f>IF(F1538="Repeatability","---", SQRT(L1538^2+(N1538*H1538*0.01)^2)+ABS(M1538)*0.01*H1538)</f>
        <v>1.3522514479360159</v>
      </c>
      <c r="P1538" s="6">
        <f>IF(F1538="Repeatability","---", O1538*100/H1538)</f>
        <v>2.318007830717046</v>
      </c>
      <c r="Q1538" s="31">
        <f>IF(F1538="Repeatability", "n/a",IF(E1538="MG_P_KG",6,IF(E1538="G_P_100G",2,"n/a")))</f>
        <v>2</v>
      </c>
      <c r="R1538" s="34">
        <f>IF(Q1538="n/a","-",2*(H1538*2^(1-0.5*LOG(H1538/(10^Q1538))))/100)</f>
        <v>2.5306477789717654</v>
      </c>
      <c r="S1538" s="3">
        <f>IF(F1538="Intermed. Precision","---",IF(LOG(J1538/2)&lt;0,10^(TRUNC(LOG(J1538/2))-1), 10^(TRUNC(LOG(J1538/2)))))</f>
        <v>0.1</v>
      </c>
      <c r="T1538" s="4">
        <f>2*SQRT(2)*J1538</f>
        <v>1.912372337409769</v>
      </c>
      <c r="U1538" s="22" t="str">
        <f>IF(F1538="Repeatability",10*J1538,"---")</f>
        <v>---</v>
      </c>
      <c r="V1538" s="22" t="str">
        <f>IF(AND(U1538&gt;H1538,U1538&lt;&gt;"---"),"x","")</f>
        <v/>
      </c>
      <c r="W1538" s="51">
        <v>42101</v>
      </c>
    </row>
    <row r="1539" spans="1:23" ht="25.5" hidden="1" customHeight="1">
      <c r="A1539" s="65" t="s">
        <v>102</v>
      </c>
      <c r="B1539" s="8" t="s">
        <v>209</v>
      </c>
      <c r="C1539" s="61"/>
      <c r="D1539" s="10" t="s">
        <v>228</v>
      </c>
      <c r="E1539" s="3" t="s">
        <v>22</v>
      </c>
      <c r="F1539" s="42" t="s">
        <v>24</v>
      </c>
      <c r="G1539" s="22" t="s">
        <v>25</v>
      </c>
      <c r="H1539" s="37">
        <v>55.8577612828364</v>
      </c>
      <c r="I1539" s="3">
        <v>11</v>
      </c>
      <c r="J1539" s="27">
        <v>0.18706188321748199</v>
      </c>
      <c r="K1539" s="27" t="str">
        <f>IF(OR(LEFT(G1539,3)="SRM", LEFT(G1539,3)="IRM", LEFT(G1539,3)="CRM"),"", IF((J1539*100/H1539)&gt;5,"x",""))</f>
        <v/>
      </c>
      <c r="L1539" s="26">
        <f>2*J1539</f>
        <v>0.37412376643496398</v>
      </c>
      <c r="M1539" s="20"/>
      <c r="N1539" s="20"/>
      <c r="O1539" s="58" t="str">
        <f>IF(F1539="Repeatability","---", SQRT(L1539^2+(N1539*H1539*0.01)^2)+ABS(M1539)*0.01*H1539)</f>
        <v>---</v>
      </c>
      <c r="P1539" s="6" t="str">
        <f>IF(F1539="Repeatability","---", O1539*100/H1539)</f>
        <v>---</v>
      </c>
      <c r="Q1539" s="31" t="str">
        <f>IF(F1539="Repeatability", "n/a",IF(E1539="MG_P_KG",6,IF(E1539="G_P_100G",2,"n/a")))</f>
        <v>n/a</v>
      </c>
      <c r="R1539" s="34" t="str">
        <f>IF(Q1539="n/a","-",2*(H1539*2^(1-0.5*LOG(H1539/(10^Q1539))))/100)</f>
        <v>-</v>
      </c>
      <c r="S1539" s="3">
        <f>IF(F1539="Intermed. Precision","---",IF(LOG(J1539/2)&lt;0,10^(TRUNC(LOG(J1539/2))-1), 10^(TRUNC(LOG(J1539/2)))))</f>
        <v>0.01</v>
      </c>
      <c r="T1539" s="4">
        <f>2*SQRT(2)*J1539</f>
        <v>0.52909090449843021</v>
      </c>
      <c r="U1539" s="22">
        <f>IF(F1539="Repeatability",10*J1539,"---")</f>
        <v>1.8706188321748198</v>
      </c>
      <c r="V1539" s="22" t="str">
        <f>IF(AND(U1539&gt;H1539,U1539&lt;&gt;"---"),"x","")</f>
        <v/>
      </c>
      <c r="W1539" s="51">
        <v>42101</v>
      </c>
    </row>
    <row r="1540" spans="1:23" ht="25.5" hidden="1" customHeight="1">
      <c r="A1540" s="65" t="s">
        <v>73</v>
      </c>
      <c r="B1540" s="8" t="s">
        <v>209</v>
      </c>
      <c r="C1540" s="61"/>
      <c r="D1540" s="10" t="s">
        <v>228</v>
      </c>
      <c r="E1540" s="3" t="s">
        <v>22</v>
      </c>
      <c r="F1540" s="42" t="s">
        <v>24</v>
      </c>
      <c r="G1540" s="22" t="s">
        <v>25</v>
      </c>
      <c r="H1540" s="37">
        <v>67.980508270222202</v>
      </c>
      <c r="I1540" s="3">
        <v>9</v>
      </c>
      <c r="J1540" s="27">
        <v>5.6611133214419102E-2</v>
      </c>
      <c r="K1540" s="27" t="str">
        <f>IF(OR(LEFT(G1540,3)="SRM", LEFT(G1540,3)="IRM", LEFT(G1540,3)="CRM"),"", IF((J1540*100/H1540)&gt;5,"x",""))</f>
        <v/>
      </c>
      <c r="L1540" s="26">
        <f>2*J1540</f>
        <v>0.1132222664288382</v>
      </c>
      <c r="M1540" s="20"/>
      <c r="N1540" s="20"/>
      <c r="O1540" s="58" t="str">
        <f>IF(F1540="Repeatability","---", SQRT(L1540^2+(N1540*H1540*0.01)^2)+ABS(M1540)*0.01*H1540)</f>
        <v>---</v>
      </c>
      <c r="P1540" s="6" t="str">
        <f>IF(F1540="Repeatability","---", O1540*100/H1540)</f>
        <v>---</v>
      </c>
      <c r="Q1540" s="31" t="str">
        <f>IF(F1540="Repeatability", "n/a",IF(E1540="MG_P_KG",6,IF(E1540="G_P_100G",2,"n/a")))</f>
        <v>n/a</v>
      </c>
      <c r="R1540" s="34" t="str">
        <f>IF(Q1540="n/a","-",2*(H1540*2^(1-0.5*LOG(H1540/(10^Q1540))))/100)</f>
        <v>-</v>
      </c>
      <c r="S1540" s="3">
        <f>IF(F1540="Intermed. Precision","---",IF(LOG(J1540/2)&lt;0,10^(TRUNC(LOG(J1540/2))-1), 10^(TRUNC(LOG(J1540/2)))))</f>
        <v>0.01</v>
      </c>
      <c r="T1540" s="4">
        <f>2*SQRT(2)*J1540</f>
        <v>0.16012046474628297</v>
      </c>
      <c r="U1540" s="22">
        <f>IF(F1540="Repeatability",10*J1540,"---")</f>
        <v>0.56611133214419107</v>
      </c>
      <c r="V1540" s="22" t="str">
        <f>IF(AND(U1540&gt;H1540,U1540&lt;&gt;"---"),"x","")</f>
        <v/>
      </c>
      <c r="W1540" s="51">
        <v>42101</v>
      </c>
    </row>
    <row r="1541" spans="1:23" ht="25.5" hidden="1" customHeight="1">
      <c r="A1541" s="65" t="s">
        <v>60</v>
      </c>
      <c r="B1541" s="8" t="s">
        <v>209</v>
      </c>
      <c r="C1541" s="61"/>
      <c r="D1541" s="10" t="s">
        <v>228</v>
      </c>
      <c r="E1541" s="3" t="s">
        <v>22</v>
      </c>
      <c r="F1541" s="42" t="s">
        <v>24</v>
      </c>
      <c r="G1541" s="22" t="s">
        <v>25</v>
      </c>
      <c r="H1541" s="37">
        <v>67.050884559111097</v>
      </c>
      <c r="I1541" s="3">
        <v>9</v>
      </c>
      <c r="J1541" s="27">
        <v>0.110100316573143</v>
      </c>
      <c r="K1541" s="27" t="str">
        <f>IF(OR(LEFT(G1541,3)="SRM", LEFT(G1541,3)="IRM", LEFT(G1541,3)="CRM"),"", IF((J1541*100/H1541)&gt;5,"x",""))</f>
        <v/>
      </c>
      <c r="L1541" s="26">
        <f>2*J1541</f>
        <v>0.22020063314628599</v>
      </c>
      <c r="M1541" s="20"/>
      <c r="N1541" s="20"/>
      <c r="O1541" s="58" t="str">
        <f>IF(F1541="Repeatability","---", SQRT(L1541^2+(N1541*H1541*0.01)^2)+ABS(M1541)*0.01*H1541)</f>
        <v>---</v>
      </c>
      <c r="P1541" s="6" t="str">
        <f>IF(F1541="Repeatability","---", O1541*100/H1541)</f>
        <v>---</v>
      </c>
      <c r="Q1541" s="31" t="str">
        <f>IF(F1541="Repeatability", "n/a",IF(E1541="MG_P_KG",6,IF(E1541="G_P_100G",2,"n/a")))</f>
        <v>n/a</v>
      </c>
      <c r="R1541" s="34" t="str">
        <f>IF(Q1541="n/a","-",2*(H1541*2^(1-0.5*LOG(H1541/(10^Q1541))))/100)</f>
        <v>-</v>
      </c>
      <c r="S1541" s="3">
        <f>IF(F1541="Intermed. Precision","---",IF(LOG(J1541/2)&lt;0,10^(TRUNC(LOG(J1541/2))-1), 10^(TRUNC(LOG(J1541/2)))))</f>
        <v>0.01</v>
      </c>
      <c r="T1541" s="4">
        <f>2*SQRT(2)*J1541</f>
        <v>0.31141072183862017</v>
      </c>
      <c r="U1541" s="22">
        <f>IF(F1541="Repeatability",10*J1541,"---")</f>
        <v>1.1010031657314299</v>
      </c>
      <c r="V1541" s="22" t="str">
        <f>IF(AND(U1541&gt;H1541,U1541&lt;&gt;"---"),"x","")</f>
        <v/>
      </c>
      <c r="W1541" s="51">
        <v>42101</v>
      </c>
    </row>
    <row r="1542" spans="1:23" ht="25.5" hidden="1" customHeight="1">
      <c r="A1542" s="65" t="s">
        <v>55</v>
      </c>
      <c r="B1542" s="8" t="s">
        <v>209</v>
      </c>
      <c r="C1542" s="61"/>
      <c r="D1542" s="10" t="s">
        <v>228</v>
      </c>
      <c r="E1542" s="3" t="s">
        <v>22</v>
      </c>
      <c r="F1542" s="42" t="s">
        <v>24</v>
      </c>
      <c r="G1542" s="22" t="s">
        <v>25</v>
      </c>
      <c r="H1542" s="37">
        <v>7.6699650697250004</v>
      </c>
      <c r="I1542" s="3">
        <v>8</v>
      </c>
      <c r="J1542" s="27">
        <v>0.106550506998723</v>
      </c>
      <c r="K1542" s="27" t="str">
        <f>IF(OR(LEFT(G1542,3)="SRM", LEFT(G1542,3)="IRM", LEFT(G1542,3)="CRM"),"", IF((J1542*100/H1542)&gt;5,"x",""))</f>
        <v/>
      </c>
      <c r="L1542" s="26">
        <f>2*J1542</f>
        <v>0.21310101399744599</v>
      </c>
      <c r="M1542" s="20"/>
      <c r="N1542" s="20"/>
      <c r="O1542" s="58" t="str">
        <f>IF(F1542="Repeatability","---", SQRT(L1542^2+(N1542*H1542*0.01)^2)+ABS(M1542)*0.01*H1542)</f>
        <v>---</v>
      </c>
      <c r="P1542" s="6" t="str">
        <f>IF(F1542="Repeatability","---", O1542*100/H1542)</f>
        <v>---</v>
      </c>
      <c r="Q1542" s="31" t="str">
        <f>IF(F1542="Repeatability", "n/a",IF(E1542="MG_P_KG",6,IF(E1542="G_P_100G",2,"n/a")))</f>
        <v>n/a</v>
      </c>
      <c r="R1542" s="34" t="str">
        <f>IF(Q1542="n/a","-",2*(H1542*2^(1-0.5*LOG(H1542/(10^Q1542))))/100)</f>
        <v>-</v>
      </c>
      <c r="S1542" s="3">
        <f>IF(F1542="Intermed. Precision","---",IF(LOG(J1542/2)&lt;0,10^(TRUNC(LOG(J1542/2))-1), 10^(TRUNC(LOG(J1542/2)))))</f>
        <v>0.01</v>
      </c>
      <c r="T1542" s="4">
        <f>2*SQRT(2)*J1542</f>
        <v>0.3013703441506469</v>
      </c>
      <c r="U1542" s="22">
        <f>IF(F1542="Repeatability",10*J1542,"---")</f>
        <v>1.0655050699872299</v>
      </c>
      <c r="V1542" s="22" t="str">
        <f>IF(AND(U1542&gt;H1542,U1542&lt;&gt;"---"),"x","")</f>
        <v/>
      </c>
      <c r="W1542" s="51">
        <v>42101</v>
      </c>
    </row>
    <row r="1543" spans="1:23" ht="25.5" hidden="1" customHeight="1">
      <c r="A1543" s="65" t="s">
        <v>31</v>
      </c>
      <c r="B1543" s="8" t="s">
        <v>45</v>
      </c>
      <c r="C1543" s="61"/>
      <c r="D1543" s="10" t="s">
        <v>46</v>
      </c>
      <c r="E1543" s="3" t="s">
        <v>22</v>
      </c>
      <c r="F1543" s="42" t="s">
        <v>24</v>
      </c>
      <c r="G1543" s="22" t="s">
        <v>25</v>
      </c>
      <c r="H1543" s="37">
        <v>3.1954900753424699E-2</v>
      </c>
      <c r="I1543" s="3">
        <v>219</v>
      </c>
      <c r="J1543" s="27">
        <v>3.5507866556947702E-4</v>
      </c>
      <c r="K1543" s="27" t="str">
        <f>IF(OR(LEFT(G1543,3)="SRM", LEFT(G1543,3)="IRM", LEFT(G1543,3)="CRM"),"", IF((J1543*100/H1543)&gt;5,"x",""))</f>
        <v/>
      </c>
      <c r="L1543" s="26">
        <f>2*J1543</f>
        <v>7.1015733113895404E-4</v>
      </c>
      <c r="M1543" s="20"/>
      <c r="N1543" s="20"/>
      <c r="O1543" s="58" t="str">
        <f>IF(F1543="Repeatability","---", SQRT(L1543^2+(N1543*H1543*0.01)^2)+ABS(M1543)*0.01*H1543)</f>
        <v>---</v>
      </c>
      <c r="P1543" s="6" t="str">
        <f>IF(F1543="Repeatability","---", O1543*100/H1543)</f>
        <v>---</v>
      </c>
      <c r="Q1543" s="31" t="str">
        <f>IF(F1543="Repeatability", "n/a",IF(E1543="MG_P_KG",6,IF(E1543="G_P_100G",2,"n/a")))</f>
        <v>n/a</v>
      </c>
      <c r="R1543" s="34" t="str">
        <f>IF(Q1543="n/a","-",2*(H1543*2^(1-0.5*LOG(H1543/(10^Q1543))))/100)</f>
        <v>-</v>
      </c>
      <c r="S1543" s="3">
        <f>IF(F1543="Intermed. Precision","---",IF(LOG(J1543/2)&lt;0,10^(TRUNC(LOG(J1543/2))-1), 10^(TRUNC(LOG(J1543/2)))))</f>
        <v>1E-4</v>
      </c>
      <c r="T1543" s="4">
        <f>2*SQRT(2)*J1543</f>
        <v>1.0043141291153899E-3</v>
      </c>
      <c r="U1543" s="22">
        <f>IF(F1543="Repeatability",10*J1543,"---")</f>
        <v>3.5507866556947704E-3</v>
      </c>
      <c r="V1543" s="22" t="str">
        <f>IF(AND(U1543&gt;H1543,U1543&lt;&gt;"---"),"x","")</f>
        <v/>
      </c>
      <c r="W1543" s="51">
        <v>42102</v>
      </c>
    </row>
    <row r="1544" spans="1:23" ht="25.5" hidden="1" customHeight="1">
      <c r="A1544" s="65" t="s">
        <v>31</v>
      </c>
      <c r="B1544" s="8" t="s">
        <v>45</v>
      </c>
      <c r="C1544" s="61"/>
      <c r="D1544" s="10" t="s">
        <v>46</v>
      </c>
      <c r="E1544" s="3" t="s">
        <v>51</v>
      </c>
      <c r="F1544" s="19" t="s">
        <v>24</v>
      </c>
      <c r="G1544" s="22" t="s">
        <v>25</v>
      </c>
      <c r="H1544" s="37">
        <v>3.4087669000000001E-2</v>
      </c>
      <c r="I1544" s="3">
        <v>107</v>
      </c>
      <c r="J1544" s="27">
        <v>5.1099999999999995E-4</v>
      </c>
      <c r="K1544" s="27" t="str">
        <f>IF(OR(LEFT(G1544,3)="SRM", LEFT(G1544,3)="IRM", LEFT(G1544,3)="CRM"),"", IF((J1544*100/H1544)&gt;5,"x",""))</f>
        <v/>
      </c>
      <c r="L1544" s="26">
        <f>2*J1544</f>
        <v>1.0219999999999999E-3</v>
      </c>
      <c r="M1544" s="20"/>
      <c r="N1544" s="20"/>
      <c r="O1544" s="58" t="str">
        <f>IF(F1544="Repeatability","---", SQRT(L1544^2+(N1544*H1544*0.01)^2)+ABS(M1544)*0.01*H1544)</f>
        <v>---</v>
      </c>
      <c r="P1544" s="6" t="str">
        <f>IF(F1544="Repeatability","---", O1544*100/H1544)</f>
        <v>---</v>
      </c>
      <c r="Q1544" s="31" t="str">
        <f>IF(F1544="Repeatability", "n/a",IF(E1544="MG_P_KG",6,IF(E1544="G_P_100G",2,"n/a")))</f>
        <v>n/a</v>
      </c>
      <c r="R1544" s="34" t="str">
        <f>IF(Q1544="n/a","-",2*(H1544*2^(1-0.5*LOG(H1544/(10^Q1544))))/100)</f>
        <v>-</v>
      </c>
      <c r="S1544" s="3">
        <f>IF(F1544="Intermed. Precision","---",IF(LOG(J1544/2)&lt;0,10^(TRUNC(LOG(J1544/2))-1), 10^(TRUNC(LOG(J1544/2)))))</f>
        <v>1E-4</v>
      </c>
      <c r="T1544" s="4">
        <f>2*SQRT(2)*J1544</f>
        <v>1.4453262607453032E-3</v>
      </c>
      <c r="U1544" s="22">
        <f>IF(F1544="Repeatability",10*J1544,"---")</f>
        <v>5.11E-3</v>
      </c>
      <c r="V1544" s="22" t="str">
        <f>IF(AND(U1544&gt;H1544,U1544&lt;&gt;"---"),"x","")</f>
        <v/>
      </c>
      <c r="W1544" s="51">
        <v>42093</v>
      </c>
    </row>
    <row r="1545" spans="1:23" ht="25.5" hidden="1" customHeight="1">
      <c r="A1545" s="65" t="s">
        <v>31</v>
      </c>
      <c r="B1545" s="8" t="s">
        <v>45</v>
      </c>
      <c r="C1545" s="61"/>
      <c r="D1545" s="10" t="s">
        <v>46</v>
      </c>
      <c r="E1545" s="3" t="s">
        <v>51</v>
      </c>
      <c r="F1545" s="42" t="s">
        <v>24</v>
      </c>
      <c r="G1545" s="22" t="s">
        <v>25</v>
      </c>
      <c r="H1545" s="37">
        <v>2.9986925000000001E-2</v>
      </c>
      <c r="I1545" s="3">
        <v>104</v>
      </c>
      <c r="J1545" s="27">
        <v>3.2299999999999999E-4</v>
      </c>
      <c r="K1545" s="27" t="str">
        <f>IF(OR(LEFT(G1545,3)="SRM", LEFT(G1545,3)="IRM", LEFT(G1545,3)="CRM"),"", IF((J1545*100/H1545)&gt;5,"x",""))</f>
        <v/>
      </c>
      <c r="L1545" s="26">
        <f>2*J1545</f>
        <v>6.4599999999999998E-4</v>
      </c>
      <c r="M1545" s="20"/>
      <c r="N1545" s="20"/>
      <c r="O1545" s="58" t="str">
        <f>IF(F1545="Repeatability","---", SQRT(L1545^2+(N1545*H1545*0.01)^2)+ABS(M1545)*0.01*H1545)</f>
        <v>---</v>
      </c>
      <c r="P1545" s="6" t="str">
        <f>IF(F1545="Repeatability","---", O1545*100/H1545)</f>
        <v>---</v>
      </c>
      <c r="Q1545" s="31" t="str">
        <f>IF(F1545="Repeatability", "n/a",IF(E1545="MG_P_KG",6,IF(E1545="G_P_100G",2,"n/a")))</f>
        <v>n/a</v>
      </c>
      <c r="R1545" s="34" t="str">
        <f>IF(Q1545="n/a","-",2*(H1545*2^(1-0.5*LOG(H1545/(10^Q1545))))/100)</f>
        <v>-</v>
      </c>
      <c r="S1545" s="3">
        <f>IF(F1545="Intermed. Precision","---",IF(LOG(J1545/2)&lt;0,10^(TRUNC(LOG(J1545/2))-1), 10^(TRUNC(LOG(J1545/2)))))</f>
        <v>1E-4</v>
      </c>
      <c r="T1545" s="4">
        <f>2*SQRT(2)*J1545</f>
        <v>9.1358196129301948E-4</v>
      </c>
      <c r="U1545" s="22">
        <f>IF(F1545="Repeatability",10*J1545,"---")</f>
        <v>3.2299999999999998E-3</v>
      </c>
      <c r="V1545" s="22" t="str">
        <f>IF(AND(U1545&gt;H1545,U1545&lt;&gt;"---"),"x","")</f>
        <v/>
      </c>
      <c r="W1545" s="51">
        <v>42093</v>
      </c>
    </row>
    <row r="1546" spans="1:23" ht="25.5" customHeight="1">
      <c r="A1546" s="65" t="s">
        <v>26</v>
      </c>
      <c r="B1546" s="8" t="s">
        <v>45</v>
      </c>
      <c r="C1546" s="61"/>
      <c r="D1546" s="10" t="s">
        <v>46</v>
      </c>
      <c r="E1546" s="3" t="s">
        <v>22</v>
      </c>
      <c r="F1546" s="42" t="s">
        <v>23</v>
      </c>
      <c r="G1546" s="22" t="s">
        <v>245</v>
      </c>
      <c r="H1546" s="37">
        <v>3.1088346051282099E-2</v>
      </c>
      <c r="I1546" s="3">
        <v>39</v>
      </c>
      <c r="J1546" s="27">
        <v>5.6831941121298203E-4</v>
      </c>
      <c r="K1546" s="27" t="str">
        <f>IF(OR(LEFT(G1546,3)="SRM", LEFT(G1546,3)="IRM", LEFT(G1546,3)="CRM"),"", IF((J1546*100/H1546)&gt;5,"x",""))</f>
        <v/>
      </c>
      <c r="L1546" s="26">
        <f>2*J1546</f>
        <v>1.1366388224259641E-3</v>
      </c>
      <c r="M1546" s="20"/>
      <c r="N1546" s="20"/>
      <c r="O1546" s="58">
        <f>IF(F1546="Repeatability","---", SQRT(L1546^2+(N1546*H1546*0.01)^2)+ABS(M1546)*0.01*H1546)</f>
        <v>1.1366388224259641E-3</v>
      </c>
      <c r="P1546" s="6">
        <f>IF(F1546="Repeatability","---", O1546*100/H1546)</f>
        <v>3.656157264046823</v>
      </c>
      <c r="Q1546" s="31">
        <f>IF(F1546="Repeatability", "n/a",IF(E1546="MG_P_KG",6,IF(E1546="G_P_100G",2,"n/a")))</f>
        <v>2</v>
      </c>
      <c r="R1546" s="34">
        <f>IF(Q1546="n/a","-",2*(H1546*2^(1-0.5*LOG(H1546/(10^Q1546))))/100)</f>
        <v>4.1934770526617223E-3</v>
      </c>
      <c r="S1546" s="3">
        <f>IF(F1546="Intermed. Precision","---",IF(LOG(J1546/2)&lt;0,10^(TRUNC(LOG(J1546/2))-1), 10^(TRUNC(LOG(J1546/2)))))</f>
        <v>1E-4</v>
      </c>
      <c r="T1546" s="4">
        <f>2*SQRT(2)*J1546</f>
        <v>1.6074500381945825E-3</v>
      </c>
      <c r="U1546" s="22" t="str">
        <f>IF(F1546="Repeatability",10*J1546,"---")</f>
        <v>---</v>
      </c>
      <c r="V1546" s="22" t="str">
        <f>IF(AND(U1546&gt;H1546,U1546&lt;&gt;"---"),"x","")</f>
        <v/>
      </c>
      <c r="W1546" s="51">
        <v>42102</v>
      </c>
    </row>
    <row r="1547" spans="1:23" ht="25.5" customHeight="1">
      <c r="A1547" s="65" t="s">
        <v>26</v>
      </c>
      <c r="B1547" s="8" t="s">
        <v>45</v>
      </c>
      <c r="C1547" s="61"/>
      <c r="D1547" s="10" t="s">
        <v>46</v>
      </c>
      <c r="E1547" s="3" t="s">
        <v>22</v>
      </c>
      <c r="F1547" s="42" t="s">
        <v>23</v>
      </c>
      <c r="G1547" s="22" t="s">
        <v>244</v>
      </c>
      <c r="H1547" s="37">
        <v>3.6040774818181798E-2</v>
      </c>
      <c r="I1547" s="3">
        <v>33</v>
      </c>
      <c r="J1547" s="27">
        <v>7.0431374023967699E-4</v>
      </c>
      <c r="K1547" s="27" t="str">
        <f>IF(OR(LEFT(G1547,3)="SRM", LEFT(G1547,3)="IRM", LEFT(G1547,3)="CRM"),"", IF((J1547*100/H1547)&gt;5,"x",""))</f>
        <v/>
      </c>
      <c r="L1547" s="26">
        <f>2*J1547</f>
        <v>1.408627480479354E-3</v>
      </c>
      <c r="M1547" s="20"/>
      <c r="N1547" s="20"/>
      <c r="O1547" s="58">
        <f>IF(F1547="Repeatability","---", SQRT(L1547^2+(N1547*H1547*0.01)^2)+ABS(M1547)*0.01*H1547)</f>
        <v>1.408627480479354E-3</v>
      </c>
      <c r="P1547" s="6">
        <f>IF(F1547="Repeatability","---", O1547*100/H1547)</f>
        <v>3.9084272954329813</v>
      </c>
      <c r="Q1547" s="31">
        <f>IF(F1547="Repeatability", "n/a",IF(E1547="MG_P_KG",6,IF(E1547="G_P_100G",2,"n/a")))</f>
        <v>2</v>
      </c>
      <c r="R1547" s="34">
        <f>IF(Q1547="n/a","-",2*(H1547*2^(1-0.5*LOG(H1547/(10^Q1547))))/100)</f>
        <v>4.7545370506440546E-3</v>
      </c>
      <c r="S1547" s="3">
        <f>IF(F1547="Intermed. Precision","---",IF(LOG(J1547/2)&lt;0,10^(TRUNC(LOG(J1547/2))-1), 10^(TRUNC(LOG(J1547/2)))))</f>
        <v>1E-4</v>
      </c>
      <c r="T1547" s="4">
        <f>2*SQRT(2)*J1547</f>
        <v>1.9921000872253447E-3</v>
      </c>
      <c r="U1547" s="22" t="str">
        <f>IF(F1547="Repeatability",10*J1547,"---")</f>
        <v>---</v>
      </c>
      <c r="V1547" s="22" t="str">
        <f>IF(AND(U1547&gt;H1547,U1547&lt;&gt;"---"),"x","")</f>
        <v/>
      </c>
      <c r="W1547" s="51">
        <v>42102</v>
      </c>
    </row>
    <row r="1548" spans="1:23" ht="25.5" customHeight="1">
      <c r="A1548" s="65" t="s">
        <v>26</v>
      </c>
      <c r="B1548" s="8" t="s">
        <v>45</v>
      </c>
      <c r="C1548" s="61"/>
      <c r="D1548" s="10" t="s">
        <v>46</v>
      </c>
      <c r="E1548" s="3" t="s">
        <v>22</v>
      </c>
      <c r="F1548" s="42" t="s">
        <v>23</v>
      </c>
      <c r="G1548" s="22" t="s">
        <v>242</v>
      </c>
      <c r="H1548" s="37">
        <v>3.1660386892857099E-2</v>
      </c>
      <c r="I1548" s="3">
        <v>28</v>
      </c>
      <c r="J1548" s="27">
        <v>9.9897875608177594E-4</v>
      </c>
      <c r="K1548" s="27" t="str">
        <f>IF(OR(LEFT(G1548,3)="SRM", LEFT(G1548,3)="IRM", LEFT(G1548,3)="CRM"),"", IF((J1548*100/H1548)&gt;5,"x",""))</f>
        <v/>
      </c>
      <c r="L1548" s="26">
        <f>2*J1548</f>
        <v>1.9979575121635519E-3</v>
      </c>
      <c r="M1548" s="20"/>
      <c r="N1548" s="20"/>
      <c r="O1548" s="58">
        <f>IF(F1548="Repeatability","---", SQRT(L1548^2+(N1548*H1548*0.01)^2)+ABS(M1548)*0.01*H1548)</f>
        <v>1.9979575121635519E-3</v>
      </c>
      <c r="P1548" s="6">
        <f>IF(F1548="Repeatability","---", O1548*100/H1548)</f>
        <v>6.3105909568474381</v>
      </c>
      <c r="Q1548" s="31">
        <f>IF(F1548="Repeatability", "n/a",IF(E1548="MG_P_KG",6,IF(E1548="G_P_100G",2,"n/a")))</f>
        <v>2</v>
      </c>
      <c r="R1548" s="34">
        <f>IF(Q1548="n/a","-",2*(H1548*2^(1-0.5*LOG(H1548/(10^Q1548))))/100)</f>
        <v>4.2589349118052301E-3</v>
      </c>
      <c r="S1548" s="3">
        <f>IF(F1548="Intermed. Precision","---",IF(LOG(J1548/2)&lt;0,10^(TRUNC(LOG(J1548/2))-1), 10^(TRUNC(LOG(J1548/2)))))</f>
        <v>1E-4</v>
      </c>
      <c r="T1548" s="4">
        <f>2*SQRT(2)*J1548</f>
        <v>2.8255386107469034E-3</v>
      </c>
      <c r="U1548" s="22" t="str">
        <f>IF(F1548="Repeatability",10*J1548,"---")</f>
        <v>---</v>
      </c>
      <c r="V1548" s="22" t="str">
        <f>IF(AND(U1548&gt;H1548,U1548&lt;&gt;"---"),"x","")</f>
        <v/>
      </c>
      <c r="W1548" s="51">
        <v>42102</v>
      </c>
    </row>
    <row r="1549" spans="1:23" ht="25.5" customHeight="1">
      <c r="A1549" s="65" t="s">
        <v>26</v>
      </c>
      <c r="B1549" s="8" t="s">
        <v>45</v>
      </c>
      <c r="C1549" s="61"/>
      <c r="D1549" s="10" t="s">
        <v>46</v>
      </c>
      <c r="E1549" s="3" t="s">
        <v>22</v>
      </c>
      <c r="F1549" s="42" t="s">
        <v>23</v>
      </c>
      <c r="G1549" s="22" t="s">
        <v>240</v>
      </c>
      <c r="H1549" s="37">
        <v>2.3484283750000001E-2</v>
      </c>
      <c r="I1549" s="3">
        <v>24</v>
      </c>
      <c r="J1549" s="27">
        <v>1.0511686476908E-3</v>
      </c>
      <c r="K1549" s="27" t="str">
        <f>IF(OR(LEFT(G1549,3)="SRM", LEFT(G1549,3)="IRM", LEFT(G1549,3)="CRM"),"", IF((J1549*100/H1549)&gt;5,"x",""))</f>
        <v/>
      </c>
      <c r="L1549" s="26">
        <f>2*J1549</f>
        <v>2.1023372953816E-3</v>
      </c>
      <c r="M1549" s="20"/>
      <c r="N1549" s="20"/>
      <c r="O1549" s="58">
        <f>IF(F1549="Repeatability","---", SQRT(L1549^2+(N1549*H1549*0.01)^2)+ABS(M1549)*0.01*H1549)</f>
        <v>2.1023372953816E-3</v>
      </c>
      <c r="P1549" s="6">
        <f>IF(F1549="Repeatability","---", O1549*100/H1549)</f>
        <v>8.9521031076010562</v>
      </c>
      <c r="Q1549" s="31">
        <f>IF(F1549="Repeatability", "n/a",IF(E1549="MG_P_KG",6,IF(E1549="G_P_100G",2,"n/a")))</f>
        <v>2</v>
      </c>
      <c r="R1549" s="34">
        <f>IF(Q1549="n/a","-",2*(H1549*2^(1-0.5*LOG(H1549/(10^Q1549))))/100)</f>
        <v>3.3043782461711197E-3</v>
      </c>
      <c r="S1549" s="3">
        <f>IF(F1549="Intermed. Precision","---",IF(LOG(J1549/2)&lt;0,10^(TRUNC(LOG(J1549/2))-1), 10^(TRUNC(LOG(J1549/2)))))</f>
        <v>1E-4</v>
      </c>
      <c r="T1549" s="4">
        <f>2*SQRT(2)*J1549</f>
        <v>2.9731539158114302E-3</v>
      </c>
      <c r="U1549" s="22" t="str">
        <f>IF(F1549="Repeatability",10*J1549,"---")</f>
        <v>---</v>
      </c>
      <c r="V1549" s="22" t="str">
        <f>IF(AND(U1549&gt;H1549,U1549&lt;&gt;"---"),"x","")</f>
        <v/>
      </c>
      <c r="W1549" s="51">
        <v>42102</v>
      </c>
    </row>
    <row r="1550" spans="1:23" ht="25.5" customHeight="1">
      <c r="A1550" s="65" t="s">
        <v>26</v>
      </c>
      <c r="B1550" s="8" t="s">
        <v>45</v>
      </c>
      <c r="C1550" s="61"/>
      <c r="D1550" s="10" t="s">
        <v>46</v>
      </c>
      <c r="E1550" s="3" t="s">
        <v>22</v>
      </c>
      <c r="F1550" s="42" t="s">
        <v>23</v>
      </c>
      <c r="G1550" s="22" t="s">
        <v>243</v>
      </c>
      <c r="H1550" s="37">
        <v>3.7096955600000002E-2</v>
      </c>
      <c r="I1550" s="3">
        <v>20</v>
      </c>
      <c r="J1550" s="27">
        <v>8.1570027074838599E-4</v>
      </c>
      <c r="K1550" s="27" t="str">
        <f>IF(OR(LEFT(G1550,3)="SRM", LEFT(G1550,3)="IRM", LEFT(G1550,3)="CRM"),"", IF((J1550*100/H1550)&gt;5,"x",""))</f>
        <v/>
      </c>
      <c r="L1550" s="26">
        <f>2*J1550</f>
        <v>1.631400541496772E-3</v>
      </c>
      <c r="M1550" s="20"/>
      <c r="N1550" s="20"/>
      <c r="O1550" s="58">
        <f>IF(F1550="Repeatability","---", SQRT(L1550^2+(N1550*H1550*0.01)^2)+ABS(M1550)*0.01*H1550)</f>
        <v>1.631400541496772E-3</v>
      </c>
      <c r="P1550" s="6">
        <f>IF(F1550="Repeatability","---", O1550*100/H1550)</f>
        <v>4.3976669112350875</v>
      </c>
      <c r="Q1550" s="31">
        <f>IF(F1550="Repeatability", "n/a",IF(E1550="MG_P_KG",6,IF(E1550="G_P_100G",2,"n/a")))</f>
        <v>2</v>
      </c>
      <c r="R1550" s="34">
        <f>IF(Q1550="n/a","-",2*(H1550*2^(1-0.5*LOG(H1550/(10^Q1550))))/100)</f>
        <v>4.8726397569703074E-3</v>
      </c>
      <c r="S1550" s="3">
        <f>IF(F1550="Intermed. Precision","---",IF(LOG(J1550/2)&lt;0,10^(TRUNC(LOG(J1550/2))-1), 10^(TRUNC(LOG(J1550/2)))))</f>
        <v>1E-4</v>
      </c>
      <c r="T1550" s="4">
        <f>2*SQRT(2)*J1550</f>
        <v>2.3071487714475462E-3</v>
      </c>
      <c r="U1550" s="22" t="str">
        <f>IF(F1550="Repeatability",10*J1550,"---")</f>
        <v>---</v>
      </c>
      <c r="V1550" s="22" t="str">
        <f>IF(AND(U1550&gt;H1550,U1550&lt;&gt;"---"),"x","")</f>
        <v/>
      </c>
      <c r="W1550" s="51">
        <v>42102</v>
      </c>
    </row>
    <row r="1551" spans="1:23" ht="25.5" customHeight="1">
      <c r="A1551" s="65" t="s">
        <v>26</v>
      </c>
      <c r="B1551" s="8" t="s">
        <v>45</v>
      </c>
      <c r="C1551" s="61"/>
      <c r="D1551" s="10" t="s">
        <v>46</v>
      </c>
      <c r="E1551" s="3" t="s">
        <v>22</v>
      </c>
      <c r="F1551" s="42" t="s">
        <v>23</v>
      </c>
      <c r="G1551" s="22" t="s">
        <v>241</v>
      </c>
      <c r="H1551" s="37">
        <v>2.3456121588235301E-2</v>
      </c>
      <c r="I1551" s="3">
        <v>17</v>
      </c>
      <c r="J1551" s="27">
        <v>8.0807146752623696E-4</v>
      </c>
      <c r="K1551" s="27" t="str">
        <f>IF(OR(LEFT(G1551,3)="SRM", LEFT(G1551,3)="IRM", LEFT(G1551,3)="CRM"),"", IF((J1551*100/H1551)&gt;5,"x",""))</f>
        <v/>
      </c>
      <c r="L1551" s="26">
        <f>2*J1551</f>
        <v>1.6161429350524739E-3</v>
      </c>
      <c r="M1551" s="20"/>
      <c r="N1551" s="20"/>
      <c r="O1551" s="58">
        <f>IF(F1551="Repeatability","---", SQRT(L1551^2+(N1551*H1551*0.01)^2)+ABS(M1551)*0.01*H1551)</f>
        <v>1.6161429350524739E-3</v>
      </c>
      <c r="P1551" s="6">
        <f>IF(F1551="Repeatability","---", O1551*100/H1551)</f>
        <v>6.8900688844615718</v>
      </c>
      <c r="Q1551" s="31">
        <f>IF(F1551="Repeatability", "n/a",IF(E1551="MG_P_KG",6,IF(E1551="G_P_100G",2,"n/a")))</f>
        <v>2</v>
      </c>
      <c r="R1551" s="34">
        <f>IF(Q1551="n/a","-",2*(H1551*2^(1-0.5*LOG(H1551/(10^Q1551))))/100)</f>
        <v>3.3010117870104303E-3</v>
      </c>
      <c r="S1551" s="3">
        <f>IF(F1551="Intermed. Precision","---",IF(LOG(J1551/2)&lt;0,10^(TRUNC(LOG(J1551/2))-1), 10^(TRUNC(LOG(J1551/2)))))</f>
        <v>1E-4</v>
      </c>
      <c r="T1551" s="4">
        <f>2*SQRT(2)*J1551</f>
        <v>2.2855712574846687E-3</v>
      </c>
      <c r="U1551" s="22" t="str">
        <f>IF(F1551="Repeatability",10*J1551,"---")</f>
        <v>---</v>
      </c>
      <c r="V1551" s="22" t="str">
        <f>IF(AND(U1551&gt;H1551,U1551&lt;&gt;"---"),"x","")</f>
        <v/>
      </c>
      <c r="W1551" s="51">
        <v>42102</v>
      </c>
    </row>
    <row r="1552" spans="1:23" ht="25.5" customHeight="1">
      <c r="A1552" s="65" t="s">
        <v>26</v>
      </c>
      <c r="B1552" s="8" t="s">
        <v>246</v>
      </c>
      <c r="C1552" s="61"/>
      <c r="D1552" s="10" t="s">
        <v>247</v>
      </c>
      <c r="E1552" s="3" t="s">
        <v>30</v>
      </c>
      <c r="F1552" s="42" t="s">
        <v>23</v>
      </c>
      <c r="G1552" s="22" t="s">
        <v>248</v>
      </c>
      <c r="H1552" s="37">
        <v>8.8487903225806495</v>
      </c>
      <c r="I1552" s="3">
        <v>248</v>
      </c>
      <c r="J1552" s="27">
        <v>0.41898101324597498</v>
      </c>
      <c r="K1552" s="27" t="str">
        <f>IF(OR(LEFT(G1552,3)="SRM", LEFT(G1552,3)="IRM", LEFT(G1552,3)="CRM"),"", IF((J1552*100/H1552)&gt;5,"x",""))</f>
        <v/>
      </c>
      <c r="L1552" s="26">
        <f>2*J1552</f>
        <v>0.83796202649194995</v>
      </c>
      <c r="M1552" s="20">
        <v>5.62</v>
      </c>
      <c r="N1552" s="20">
        <v>7.4</v>
      </c>
      <c r="O1552" s="58">
        <f>IF(F1552="Repeatability","---", SQRT(L1552^2+(N1552*H1552*0.01)^2)+ABS(M1552)*0.01*H1552)</f>
        <v>1.5607666970798513</v>
      </c>
      <c r="P1552" s="6">
        <f>IF(F1552="Repeatability","---", O1552*100/H1552)</f>
        <v>17.638192794522805</v>
      </c>
      <c r="Q1552" s="31">
        <f>IF(F1552="Repeatability", "n/a",IF(E1552="MG_P_KG",6,IF(E1552="G_P_100G",2,"n/a")))</f>
        <v>6</v>
      </c>
      <c r="R1552" s="34">
        <f>IF(Q1552="n/a","-",2*(H1552*2^(1-0.5*LOG(H1552/(10^Q1552))))/100)</f>
        <v>2.0394527773292448</v>
      </c>
      <c r="S1552" s="3">
        <f>IF(F1552="Intermed. Precision","---",IF(LOG(J1552/2)&lt;0,10^(TRUNC(LOG(J1552/2))-1), 10^(TRUNC(LOG(J1552/2)))))</f>
        <v>0.1</v>
      </c>
      <c r="T1552" s="4">
        <f>2*SQRT(2)*J1552</f>
        <v>1.1850572626185585</v>
      </c>
      <c r="U1552" s="22" t="str">
        <f>IF(F1552="Repeatability",10*J1552,"---")</f>
        <v>---</v>
      </c>
      <c r="V1552" s="22" t="str">
        <f>IF(AND(U1552&gt;H1552,U1552&lt;&gt;"---"),"x","")</f>
        <v/>
      </c>
      <c r="W1552" s="51">
        <v>42102</v>
      </c>
    </row>
    <row r="1553" spans="1:23" ht="25.5" customHeight="1">
      <c r="A1553" s="65" t="s">
        <v>26</v>
      </c>
      <c r="B1553" s="8" t="s">
        <v>246</v>
      </c>
      <c r="C1553" s="61"/>
      <c r="D1553" s="10" t="s">
        <v>247</v>
      </c>
      <c r="E1553" s="3" t="s">
        <v>30</v>
      </c>
      <c r="F1553" s="42" t="s">
        <v>23</v>
      </c>
      <c r="G1553" s="22" t="s">
        <v>250</v>
      </c>
      <c r="H1553" s="37">
        <v>12.9767088607595</v>
      </c>
      <c r="I1553" s="3">
        <v>237</v>
      </c>
      <c r="J1553" s="27">
        <v>0.836310077802912</v>
      </c>
      <c r="K1553" s="27" t="str">
        <f>IF(OR(LEFT(G1553,3)="SRM", LEFT(G1553,3)="IRM", LEFT(G1553,3)="CRM"),"", IF((J1553*100/H1553)&gt;5,"x",""))</f>
        <v/>
      </c>
      <c r="L1553" s="26">
        <f>2*J1553</f>
        <v>1.672620155605824</v>
      </c>
      <c r="M1553" s="20">
        <v>5.62</v>
      </c>
      <c r="N1553" s="20">
        <v>7.4</v>
      </c>
      <c r="O1553" s="58">
        <f>IF(F1553="Repeatability","---", SQRT(L1553^2+(N1553*H1553*0.01)^2)+ABS(M1553)*0.01*H1553)</f>
        <v>2.6579665047920829</v>
      </c>
      <c r="P1553" s="6">
        <f>IF(F1553="Repeatability","---", O1553*100/H1553)</f>
        <v>20.482593339437205</v>
      </c>
      <c r="Q1553" s="31">
        <f>IF(F1553="Repeatability", "n/a",IF(E1553="MG_P_KG",6,IF(E1553="G_P_100G",2,"n/a")))</f>
        <v>6</v>
      </c>
      <c r="R1553" s="34">
        <f>IF(Q1553="n/a","-",2*(H1553*2^(1-0.5*LOG(H1553/(10^Q1553))))/100)</f>
        <v>2.8233620828631776</v>
      </c>
      <c r="S1553" s="3">
        <f>IF(F1553="Intermed. Precision","---",IF(LOG(J1553/2)&lt;0,10^(TRUNC(LOG(J1553/2))-1), 10^(TRUNC(LOG(J1553/2)))))</f>
        <v>0.1</v>
      </c>
      <c r="T1553" s="4">
        <f>2*SQRT(2)*J1553</f>
        <v>2.3654421087563531</v>
      </c>
      <c r="U1553" s="22" t="str">
        <f>IF(F1553="Repeatability",10*J1553,"---")</f>
        <v>---</v>
      </c>
      <c r="V1553" s="22" t="str">
        <f>IF(AND(U1553&gt;H1553,U1553&lt;&gt;"---"),"x","")</f>
        <v/>
      </c>
      <c r="W1553" s="51">
        <v>42102</v>
      </c>
    </row>
    <row r="1554" spans="1:23" ht="25.5" customHeight="1">
      <c r="A1554" s="65" t="s">
        <v>69</v>
      </c>
      <c r="B1554" s="8" t="s">
        <v>246</v>
      </c>
      <c r="C1554" s="61"/>
      <c r="D1554" s="10" t="s">
        <v>247</v>
      </c>
      <c r="E1554" s="3" t="s">
        <v>30</v>
      </c>
      <c r="F1554" s="42" t="s">
        <v>23</v>
      </c>
      <c r="G1554" s="22" t="s">
        <v>4</v>
      </c>
      <c r="H1554" s="37">
        <v>19.847999999999999</v>
      </c>
      <c r="I1554" s="3">
        <v>125</v>
      </c>
      <c r="J1554" s="27">
        <v>0.73870156355594696</v>
      </c>
      <c r="K1554" s="27" t="str">
        <f>IF(OR(LEFT(G1554,3)="SRM", LEFT(G1554,3)="IRM", LEFT(G1554,3)="CRM"),"", IF((J1554*100/H1554)&gt;5,"x",""))</f>
        <v/>
      </c>
      <c r="L1554" s="26">
        <f>2*J1554</f>
        <v>1.4774031271118939</v>
      </c>
      <c r="M1554" s="20">
        <v>5.62</v>
      </c>
      <c r="N1554" s="20">
        <v>7.4</v>
      </c>
      <c r="O1554" s="58">
        <f>IF(F1554="Repeatability","---", SQRT(L1554^2+(N1554*H1554*0.01)^2)+ABS(M1554)*0.01*H1554)</f>
        <v>3.1987128502043536</v>
      </c>
      <c r="P1554" s="6">
        <f>IF(F1554="Repeatability","---", O1554*100/H1554)</f>
        <v>16.116046202158174</v>
      </c>
      <c r="Q1554" s="31">
        <f>IF(F1554="Repeatability", "n/a",IF(E1554="MG_P_KG",6,IF(E1554="G_P_100G",2,"n/a")))</f>
        <v>6</v>
      </c>
      <c r="R1554" s="34">
        <f>IF(Q1554="n/a","-",2*(H1554*2^(1-0.5*LOG(H1554/(10^Q1554))))/100)</f>
        <v>4.0508008793196568</v>
      </c>
      <c r="S1554" s="3">
        <f>IF(F1554="Intermed. Precision","---",IF(LOG(J1554/2)&lt;0,10^(TRUNC(LOG(J1554/2))-1), 10^(TRUNC(LOG(J1554/2)))))</f>
        <v>0.1</v>
      </c>
      <c r="T1554" s="4">
        <f>2*SQRT(2)*J1554</f>
        <v>2.0893635394540624</v>
      </c>
      <c r="U1554" s="22" t="str">
        <f>IF(F1554="Repeatability",10*J1554,"---")</f>
        <v>---</v>
      </c>
      <c r="V1554" s="22" t="str">
        <f>IF(AND(U1554&gt;H1554,U1554&lt;&gt;"---"),"x","")</f>
        <v/>
      </c>
      <c r="W1554" s="51">
        <v>42102</v>
      </c>
    </row>
    <row r="1555" spans="1:23" ht="25.5" customHeight="1">
      <c r="A1555" s="65" t="s">
        <v>26</v>
      </c>
      <c r="B1555" s="8" t="s">
        <v>246</v>
      </c>
      <c r="C1555" s="61"/>
      <c r="D1555" s="10" t="s">
        <v>247</v>
      </c>
      <c r="E1555" s="3" t="s">
        <v>30</v>
      </c>
      <c r="F1555" s="42" t="s">
        <v>23</v>
      </c>
      <c r="G1555" s="22" t="s">
        <v>249</v>
      </c>
      <c r="H1555" s="37">
        <v>9.3881188118811902</v>
      </c>
      <c r="I1555" s="3">
        <v>101</v>
      </c>
      <c r="J1555" s="27">
        <v>0.35617050094382402</v>
      </c>
      <c r="K1555" s="27" t="str">
        <f>IF(OR(LEFT(G1555,3)="SRM", LEFT(G1555,3)="IRM", LEFT(G1555,3)="CRM"),"", IF((J1555*100/H1555)&gt;5,"x",""))</f>
        <v/>
      </c>
      <c r="L1555" s="26">
        <f>2*J1555</f>
        <v>0.71234100188764804</v>
      </c>
      <c r="M1555" s="20">
        <v>5.62</v>
      </c>
      <c r="N1555" s="20">
        <v>7.4</v>
      </c>
      <c r="O1555" s="58">
        <f>IF(F1555="Repeatability","---", SQRT(L1555^2+(N1555*H1555*0.01)^2)+ABS(M1555)*0.01*H1555)</f>
        <v>1.5226332226944304</v>
      </c>
      <c r="P1555" s="6">
        <f>IF(F1555="Repeatability","---", O1555*100/H1555)</f>
        <v>16.218725531758849</v>
      </c>
      <c r="Q1555" s="31">
        <f>IF(F1555="Repeatability", "n/a",IF(E1555="MG_P_KG",6,IF(E1555="G_P_100G",2,"n/a")))</f>
        <v>6</v>
      </c>
      <c r="R1555" s="34">
        <f>IF(Q1555="n/a","-",2*(H1555*2^(1-0.5*LOG(H1555/(10^Q1555))))/100)</f>
        <v>2.1445732919715637</v>
      </c>
      <c r="S1555" s="3">
        <f>IF(F1555="Intermed. Precision","---",IF(LOG(J1555/2)&lt;0,10^(TRUNC(LOG(J1555/2))-1), 10^(TRUNC(LOG(J1555/2)))))</f>
        <v>0.1</v>
      </c>
      <c r="T1555" s="4">
        <f>2*SQRT(2)*J1555</f>
        <v>1.0074023059039505</v>
      </c>
      <c r="U1555" s="22" t="str">
        <f>IF(F1555="Repeatability",10*J1555,"---")</f>
        <v>---</v>
      </c>
      <c r="V1555" s="22" t="str">
        <f>IF(AND(U1555&gt;H1555,U1555&lt;&gt;"---"),"x","")</f>
        <v/>
      </c>
      <c r="W1555" s="51">
        <v>42102</v>
      </c>
    </row>
    <row r="1556" spans="1:23" ht="25.5" customHeight="1">
      <c r="A1556" s="65" t="s">
        <v>67</v>
      </c>
      <c r="B1556" s="8" t="s">
        <v>246</v>
      </c>
      <c r="C1556" s="61"/>
      <c r="D1556" s="10" t="s">
        <v>247</v>
      </c>
      <c r="E1556" s="3" t="s">
        <v>30</v>
      </c>
      <c r="F1556" s="42" t="s">
        <v>23</v>
      </c>
      <c r="G1556" s="22" t="s">
        <v>4</v>
      </c>
      <c r="H1556" s="37">
        <v>15.636170212766</v>
      </c>
      <c r="I1556" s="3">
        <v>47</v>
      </c>
      <c r="J1556" s="27">
        <v>0.61514571876844704</v>
      </c>
      <c r="K1556" s="27" t="str">
        <f>IF(OR(LEFT(G1556,3)="SRM", LEFT(G1556,3)="IRM", LEFT(G1556,3)="CRM"),"", IF((J1556*100/H1556)&gt;5,"x",""))</f>
        <v/>
      </c>
      <c r="L1556" s="26">
        <f>2*J1556</f>
        <v>1.2302914375368941</v>
      </c>
      <c r="M1556" s="20">
        <v>5.62</v>
      </c>
      <c r="N1556" s="20">
        <v>7.4</v>
      </c>
      <c r="O1556" s="58">
        <f>IF(F1556="Repeatability","---", SQRT(L1556^2+(N1556*H1556*0.01)^2)+ABS(M1556)*0.01*H1556)</f>
        <v>2.5676705465781353</v>
      </c>
      <c r="P1556" s="6">
        <f>IF(F1556="Repeatability","---", O1556*100/H1556)</f>
        <v>16.421351978387815</v>
      </c>
      <c r="Q1556" s="31">
        <f>IF(F1556="Repeatability", "n/a",IF(E1556="MG_P_KG",6,IF(E1556="G_P_100G",2,"n/a")))</f>
        <v>6</v>
      </c>
      <c r="R1556" s="34">
        <f>IF(Q1556="n/a","-",2*(H1556*2^(1-0.5*LOG(H1556/(10^Q1556))))/100)</f>
        <v>3.3078502077004317</v>
      </c>
      <c r="S1556" s="3">
        <f>IF(F1556="Intermed. Precision","---",IF(LOG(J1556/2)&lt;0,10^(TRUNC(LOG(J1556/2))-1), 10^(TRUNC(LOG(J1556/2)))))</f>
        <v>0.1</v>
      </c>
      <c r="T1556" s="4">
        <f>2*SQRT(2)*J1556</f>
        <v>1.7398948366361673</v>
      </c>
      <c r="U1556" s="22" t="str">
        <f>IF(F1556="Repeatability",10*J1556,"---")</f>
        <v>---</v>
      </c>
      <c r="V1556" s="22" t="str">
        <f>IF(AND(U1556&gt;H1556,U1556&lt;&gt;"---"),"x","")</f>
        <v/>
      </c>
      <c r="W1556" s="51">
        <v>42102</v>
      </c>
    </row>
    <row r="1557" spans="1:23" ht="25.5" customHeight="1">
      <c r="A1557" s="65" t="s">
        <v>82</v>
      </c>
      <c r="B1557" s="8" t="s">
        <v>246</v>
      </c>
      <c r="C1557" s="61"/>
      <c r="D1557" s="10" t="s">
        <v>247</v>
      </c>
      <c r="E1557" s="3" t="s">
        <v>30</v>
      </c>
      <c r="F1557" s="42" t="s">
        <v>23</v>
      </c>
      <c r="G1557" s="22" t="s">
        <v>4</v>
      </c>
      <c r="H1557" s="37">
        <v>39.688372093023297</v>
      </c>
      <c r="I1557" s="3">
        <v>43</v>
      </c>
      <c r="J1557" s="27">
        <v>1.48602012568925</v>
      </c>
      <c r="K1557" s="27" t="str">
        <f>IF(OR(LEFT(G1557,3)="SRM", LEFT(G1557,3)="IRM", LEFT(G1557,3)="CRM"),"", IF((J1557*100/H1557)&gt;5,"x",""))</f>
        <v/>
      </c>
      <c r="L1557" s="26">
        <f>2*J1557</f>
        <v>2.9720402513785</v>
      </c>
      <c r="M1557" s="20">
        <v>5.62</v>
      </c>
      <c r="N1557" s="20">
        <v>7.4</v>
      </c>
      <c r="O1557" s="58">
        <f>IF(F1557="Repeatability","---", SQRT(L1557^2+(N1557*H1557*0.01)^2)+ABS(M1557)*0.01*H1557)</f>
        <v>6.4088399058942436</v>
      </c>
      <c r="P1557" s="6">
        <f>IF(F1557="Repeatability","---", O1557*100/H1557)</f>
        <v>16.147903196616205</v>
      </c>
      <c r="Q1557" s="31">
        <f>IF(F1557="Repeatability", "n/a",IF(E1557="MG_P_KG",6,IF(E1557="G_P_100G",2,"n/a")))</f>
        <v>6</v>
      </c>
      <c r="R1557" s="34">
        <f>IF(Q1557="n/a","-",2*(H1557*2^(1-0.5*LOG(H1557/(10^Q1557))))/100)</f>
        <v>7.297774893936479</v>
      </c>
      <c r="S1557" s="3">
        <f>IF(F1557="Intermed. Precision","---",IF(LOG(J1557/2)&lt;0,10^(TRUNC(LOG(J1557/2))-1), 10^(TRUNC(LOG(J1557/2)))))</f>
        <v>0.1</v>
      </c>
      <c r="T1557" s="4">
        <f>2*SQRT(2)*J1557</f>
        <v>4.2030996314182181</v>
      </c>
      <c r="U1557" s="22" t="str">
        <f>IF(F1557="Repeatability",10*J1557,"---")</f>
        <v>---</v>
      </c>
      <c r="V1557" s="22" t="str">
        <f>IF(AND(U1557&gt;H1557,U1557&lt;&gt;"---"),"x","")</f>
        <v/>
      </c>
      <c r="W1557" s="51">
        <v>42102</v>
      </c>
    </row>
    <row r="1558" spans="1:23" ht="25.5" hidden="1" customHeight="1">
      <c r="A1558" s="65" t="s">
        <v>69</v>
      </c>
      <c r="B1558" s="8" t="s">
        <v>246</v>
      </c>
      <c r="C1558" s="61"/>
      <c r="D1558" s="10" t="s">
        <v>247</v>
      </c>
      <c r="E1558" s="3" t="s">
        <v>30</v>
      </c>
      <c r="F1558" s="42" t="s">
        <v>24</v>
      </c>
      <c r="G1558" s="22" t="s">
        <v>25</v>
      </c>
      <c r="H1558" s="37">
        <v>40.117391304347798</v>
      </c>
      <c r="I1558" s="3">
        <v>23</v>
      </c>
      <c r="J1558" s="27">
        <v>8.2092206906518306E-2</v>
      </c>
      <c r="K1558" s="27" t="str">
        <f>IF(OR(LEFT(G1558,3)="SRM", LEFT(G1558,3)="IRM", LEFT(G1558,3)="CRM"),"", IF((J1558*100/H1558)&gt;5,"x",""))</f>
        <v/>
      </c>
      <c r="L1558" s="26">
        <f>2*J1558</f>
        <v>0.16418441381303661</v>
      </c>
      <c r="M1558" s="20"/>
      <c r="N1558" s="20"/>
      <c r="O1558" s="58" t="str">
        <f>IF(F1558="Repeatability","---", SQRT(L1558^2+(N1558*H1558*0.01)^2)+ABS(M1558)*0.01*H1558)</f>
        <v>---</v>
      </c>
      <c r="P1558" s="6" t="str">
        <f>IF(F1558="Repeatability","---", O1558*100/H1558)</f>
        <v>---</v>
      </c>
      <c r="Q1558" s="31" t="str">
        <f>IF(F1558="Repeatability", "n/a",IF(E1558="MG_P_KG",6,IF(E1558="G_P_100G",2,"n/a")))</f>
        <v>n/a</v>
      </c>
      <c r="R1558" s="34" t="str">
        <f>IF(Q1558="n/a","-",2*(H1558*2^(1-0.5*LOG(H1558/(10^Q1558))))/100)</f>
        <v>-</v>
      </c>
      <c r="S1558" s="3">
        <f>IF(F1558="Intermed. Precision","---",IF(LOG(J1558/2)&lt;0,10^(TRUNC(LOG(J1558/2))-1), 10^(TRUNC(LOG(J1558/2)))))</f>
        <v>0.01</v>
      </c>
      <c r="T1558" s="4">
        <f>2*SQRT(2)*J1558</f>
        <v>0.23219182474467293</v>
      </c>
      <c r="U1558" s="22">
        <f>IF(F1558="Repeatability",10*J1558,"---")</f>
        <v>0.82092206906518306</v>
      </c>
      <c r="V1558" s="22" t="str">
        <f>IF(AND(U1558&gt;H1558,U1558&lt;&gt;"---"),"x","")</f>
        <v/>
      </c>
      <c r="W1558" s="51">
        <v>42102</v>
      </c>
    </row>
    <row r="1559" spans="1:23" ht="25.5" customHeight="1">
      <c r="A1559" s="65" t="s">
        <v>122</v>
      </c>
      <c r="B1559" s="8" t="s">
        <v>246</v>
      </c>
      <c r="C1559" s="61"/>
      <c r="D1559" s="10" t="s">
        <v>247</v>
      </c>
      <c r="E1559" s="3" t="s">
        <v>30</v>
      </c>
      <c r="F1559" s="42" t="s">
        <v>23</v>
      </c>
      <c r="G1559" s="22" t="s">
        <v>4</v>
      </c>
      <c r="H1559" s="37">
        <v>47.195238095238103</v>
      </c>
      <c r="I1559" s="3">
        <v>21</v>
      </c>
      <c r="J1559" s="27">
        <v>2.8801868325641999</v>
      </c>
      <c r="K1559" s="27" t="str">
        <f>IF(OR(LEFT(G1559,3)="SRM", LEFT(G1559,3)="IRM", LEFT(G1559,3)="CRM"),"", IF((J1559*100/H1559)&gt;5,"x",""))</f>
        <v>x</v>
      </c>
      <c r="L1559" s="26">
        <f>2*J1559</f>
        <v>5.7603736651283999</v>
      </c>
      <c r="M1559" s="20">
        <v>5.62</v>
      </c>
      <c r="N1559" s="20">
        <v>7.4</v>
      </c>
      <c r="O1559" s="58">
        <f>IF(F1559="Repeatability","---", SQRT(L1559^2+(N1559*H1559*0.01)^2)+ABS(M1559)*0.01*H1559)</f>
        <v>9.388773136080907</v>
      </c>
      <c r="P1559" s="6">
        <f>IF(F1559="Repeatability","---", O1559*100/H1559)</f>
        <v>19.893475517879025</v>
      </c>
      <c r="Q1559" s="31">
        <f>IF(F1559="Repeatability", "n/a",IF(E1559="MG_P_KG",6,IF(E1559="G_P_100G",2,"n/a")))</f>
        <v>6</v>
      </c>
      <c r="R1559" s="34">
        <f>IF(Q1559="n/a","-",2*(H1559*2^(1-0.5*LOG(H1559/(10^Q1559))))/100)</f>
        <v>8.4547618400247959</v>
      </c>
      <c r="S1559" s="3">
        <f>IF(F1559="Intermed. Precision","---",IF(LOG(J1559/2)&lt;0,10^(TRUNC(LOG(J1559/2))-1), 10^(TRUNC(LOG(J1559/2)))))</f>
        <v>1</v>
      </c>
      <c r="T1559" s="4">
        <f>2*SQRT(2)*J1559</f>
        <v>8.1463985615613979</v>
      </c>
      <c r="U1559" s="22" t="str">
        <f>IF(F1559="Repeatability",10*J1559,"---")</f>
        <v>---</v>
      </c>
      <c r="V1559" s="22" t="str">
        <f>IF(AND(U1559&gt;H1559,U1559&lt;&gt;"---"),"x","")</f>
        <v/>
      </c>
      <c r="W1559" s="51">
        <v>42102</v>
      </c>
    </row>
    <row r="1560" spans="1:23" ht="25.5" customHeight="1">
      <c r="A1560" s="65" t="s">
        <v>52</v>
      </c>
      <c r="B1560" s="8" t="s">
        <v>246</v>
      </c>
      <c r="C1560" s="61"/>
      <c r="D1560" s="10" t="s">
        <v>247</v>
      </c>
      <c r="E1560" s="3" t="s">
        <v>30</v>
      </c>
      <c r="F1560" s="42" t="s">
        <v>23</v>
      </c>
      <c r="G1560" s="22" t="s">
        <v>4</v>
      </c>
      <c r="H1560" s="37">
        <v>199.77</v>
      </c>
      <c r="I1560" s="3">
        <v>20</v>
      </c>
      <c r="J1560" s="27">
        <v>6.8995652036921902</v>
      </c>
      <c r="K1560" s="27" t="str">
        <f>IF(OR(LEFT(G1560,3)="SRM", LEFT(G1560,3)="IRM", LEFT(G1560,3)="CRM"),"", IF((J1560*100/H1560)&gt;5,"x",""))</f>
        <v/>
      </c>
      <c r="L1560" s="26">
        <f>2*J1560</f>
        <v>13.79913040738438</v>
      </c>
      <c r="M1560" s="20">
        <v>5.62</v>
      </c>
      <c r="N1560" s="20">
        <v>7.4</v>
      </c>
      <c r="O1560" s="58">
        <f>IF(F1560="Repeatability","---", SQRT(L1560^2+(N1560*H1560*0.01)^2)+ABS(M1560)*0.01*H1560)</f>
        <v>31.449647962787239</v>
      </c>
      <c r="P1560" s="6">
        <f>IF(F1560="Repeatability","---", O1560*100/H1560)</f>
        <v>15.742928348994964</v>
      </c>
      <c r="Q1560" s="31">
        <f>IF(F1560="Repeatability", "n/a",IF(E1560="MG_P_KG",6,IF(E1560="G_P_100G",2,"n/a")))</f>
        <v>6</v>
      </c>
      <c r="R1560" s="34">
        <f>IF(Q1560="n/a","-",2*(H1560*2^(1-0.5*LOG(H1560/(10^Q1560))))/100)</f>
        <v>28.801555223936031</v>
      </c>
      <c r="S1560" s="3">
        <f>IF(F1560="Intermed. Precision","---",IF(LOG(J1560/2)&lt;0,10^(TRUNC(LOG(J1560/2))-1), 10^(TRUNC(LOG(J1560/2)))))</f>
        <v>1</v>
      </c>
      <c r="T1560" s="4">
        <f>2*SQRT(2)*J1560</f>
        <v>19.514917371077964</v>
      </c>
      <c r="U1560" s="22" t="str">
        <f>IF(F1560="Repeatability",10*J1560,"---")</f>
        <v>---</v>
      </c>
      <c r="V1560" s="22" t="str">
        <f>IF(AND(U1560&gt;H1560,U1560&lt;&gt;"---"),"x","")</f>
        <v/>
      </c>
      <c r="W1560" s="51">
        <v>42102</v>
      </c>
    </row>
    <row r="1561" spans="1:23" ht="25.5" customHeight="1">
      <c r="A1561" s="65" t="s">
        <v>64</v>
      </c>
      <c r="B1561" s="8" t="s">
        <v>246</v>
      </c>
      <c r="C1561" s="61"/>
      <c r="D1561" s="10" t="s">
        <v>247</v>
      </c>
      <c r="E1561" s="3" t="s">
        <v>30</v>
      </c>
      <c r="F1561" s="42" t="s">
        <v>23</v>
      </c>
      <c r="G1561" s="22" t="s">
        <v>4</v>
      </c>
      <c r="H1561" s="37">
        <v>9.2846153846153907</v>
      </c>
      <c r="I1561" s="3">
        <v>13</v>
      </c>
      <c r="J1561" s="27">
        <v>0.32165437733930902</v>
      </c>
      <c r="K1561" s="27" t="str">
        <f>IF(OR(LEFT(G1561,3)="SRM", LEFT(G1561,3)="IRM", LEFT(G1561,3)="CRM"),"", IF((J1561*100/H1561)&gt;5,"x",""))</f>
        <v/>
      </c>
      <c r="L1561" s="26">
        <f>2*J1561</f>
        <v>0.64330875467861803</v>
      </c>
      <c r="M1561" s="20">
        <v>5.62</v>
      </c>
      <c r="N1561" s="20">
        <v>7.4</v>
      </c>
      <c r="O1561" s="58">
        <f>IF(F1561="Repeatability","---", SQRT(L1561^2+(N1561*H1561*0.01)^2)+ABS(M1561)*0.01*H1561)</f>
        <v>1.4630178405094691</v>
      </c>
      <c r="P1561" s="6">
        <f>IF(F1561="Repeatability","---", O1561*100/H1561)</f>
        <v>15.757441529927991</v>
      </c>
      <c r="Q1561" s="31">
        <f>IF(F1561="Repeatability", "n/a",IF(E1561="MG_P_KG",6,IF(E1561="G_P_100G",2,"n/a")))</f>
        <v>6</v>
      </c>
      <c r="R1561" s="34">
        <f>IF(Q1561="n/a","-",2*(H1561*2^(1-0.5*LOG(H1561/(10^Q1561))))/100)</f>
        <v>2.1244715135114776</v>
      </c>
      <c r="S1561" s="3">
        <f>IF(F1561="Intermed. Precision","---",IF(LOG(J1561/2)&lt;0,10^(TRUNC(LOG(J1561/2))-1), 10^(TRUNC(LOG(J1561/2)))))</f>
        <v>0.1</v>
      </c>
      <c r="T1561" s="4">
        <f>2*SQRT(2)*J1561</f>
        <v>0.90977596565984797</v>
      </c>
      <c r="U1561" s="22" t="str">
        <f>IF(F1561="Repeatability",10*J1561,"---")</f>
        <v>---</v>
      </c>
      <c r="V1561" s="22" t="str">
        <f>IF(AND(U1561&gt;H1561,U1561&lt;&gt;"---"),"x","")</f>
        <v/>
      </c>
      <c r="W1561" s="51">
        <v>42102</v>
      </c>
    </row>
    <row r="1562" spans="1:23" ht="25.5" customHeight="1">
      <c r="A1562" s="65" t="s">
        <v>34</v>
      </c>
      <c r="B1562" s="8" t="s">
        <v>246</v>
      </c>
      <c r="C1562" s="61"/>
      <c r="D1562" s="10" t="s">
        <v>247</v>
      </c>
      <c r="E1562" s="3" t="s">
        <v>30</v>
      </c>
      <c r="F1562" s="42" t="s">
        <v>23</v>
      </c>
      <c r="G1562" s="22" t="s">
        <v>4</v>
      </c>
      <c r="H1562" s="37">
        <v>53.692307692307701</v>
      </c>
      <c r="I1562" s="3">
        <v>13</v>
      </c>
      <c r="J1562" s="27">
        <v>3.4081350641347301</v>
      </c>
      <c r="K1562" s="27" t="str">
        <f>IF(OR(LEFT(G1562,3)="SRM", LEFT(G1562,3)="IRM", LEFT(G1562,3)="CRM"),"", IF((J1562*100/H1562)&gt;5,"x",""))</f>
        <v>x</v>
      </c>
      <c r="L1562" s="26">
        <f>2*J1562</f>
        <v>6.8162701282694602</v>
      </c>
      <c r="M1562" s="20">
        <v>5.62</v>
      </c>
      <c r="N1562" s="20">
        <v>7.4</v>
      </c>
      <c r="O1562" s="58">
        <f>IF(F1562="Repeatability","---", SQRT(L1562^2+(N1562*H1562*0.01)^2)+ABS(M1562)*0.01*H1562)</f>
        <v>10.907254279309122</v>
      </c>
      <c r="P1562" s="6">
        <f>IF(F1562="Repeatability","---", O1562*100/H1562)</f>
        <v>20.314370434243347</v>
      </c>
      <c r="Q1562" s="31">
        <f>IF(F1562="Repeatability", "n/a",IF(E1562="MG_P_KG",6,IF(E1562="G_P_100G",2,"n/a")))</f>
        <v>6</v>
      </c>
      <c r="R1562" s="34">
        <f>IF(Q1562="n/a","-",2*(H1562*2^(1-0.5*LOG(H1562/(10^Q1562))))/100)</f>
        <v>9.4337494379121072</v>
      </c>
      <c r="S1562" s="3">
        <f>IF(F1562="Intermed. Precision","---",IF(LOG(J1562/2)&lt;0,10^(TRUNC(LOG(J1562/2))-1), 10^(TRUNC(LOG(J1562/2)))))</f>
        <v>1</v>
      </c>
      <c r="T1562" s="4">
        <f>2*SQRT(2)*J1562</f>
        <v>9.6396616601972678</v>
      </c>
      <c r="U1562" s="22" t="str">
        <f>IF(F1562="Repeatability",10*J1562,"---")</f>
        <v>---</v>
      </c>
      <c r="V1562" s="22" t="str">
        <f>IF(AND(U1562&gt;H1562,U1562&lt;&gt;"---"),"x","")</f>
        <v/>
      </c>
      <c r="W1562" s="51">
        <v>42102</v>
      </c>
    </row>
    <row r="1563" spans="1:23" ht="25.5" customHeight="1">
      <c r="A1563" s="65" t="s">
        <v>29</v>
      </c>
      <c r="B1563" s="8" t="s">
        <v>246</v>
      </c>
      <c r="C1563" s="61"/>
      <c r="D1563" s="10" t="s">
        <v>247</v>
      </c>
      <c r="E1563" s="3" t="s">
        <v>30</v>
      </c>
      <c r="F1563" s="42" t="s">
        <v>23</v>
      </c>
      <c r="G1563" s="22" t="s">
        <v>4</v>
      </c>
      <c r="H1563" s="37">
        <v>19.308333333333302</v>
      </c>
      <c r="I1563" s="3">
        <v>12</v>
      </c>
      <c r="J1563" s="27">
        <v>1.0311805532172</v>
      </c>
      <c r="K1563" s="27" t="str">
        <f>IF(OR(LEFT(G1563,3)="SRM", LEFT(G1563,3)="IRM", LEFT(G1563,3)="CRM"),"", IF((J1563*100/H1563)&gt;5,"x",""))</f>
        <v>x</v>
      </c>
      <c r="L1563" s="26">
        <f>2*J1563</f>
        <v>2.0623611064344001</v>
      </c>
      <c r="M1563" s="20">
        <v>5.62</v>
      </c>
      <c r="N1563" s="20">
        <v>7.4</v>
      </c>
      <c r="O1563" s="58">
        <f>IF(F1563="Repeatability","---", SQRT(L1563^2+(N1563*H1563*0.01)^2)+ABS(M1563)*0.01*H1563)</f>
        <v>3.5940823784042575</v>
      </c>
      <c r="P1563" s="6">
        <f>IF(F1563="Repeatability","---", O1563*100/H1563)</f>
        <v>18.614151290829156</v>
      </c>
      <c r="Q1563" s="31">
        <f>IF(F1563="Repeatability", "n/a",IF(E1563="MG_P_KG",6,IF(E1563="G_P_100G",2,"n/a")))</f>
        <v>6</v>
      </c>
      <c r="R1563" s="34">
        <f>IF(Q1563="n/a","-",2*(H1563*2^(1-0.5*LOG(H1563/(10^Q1563))))/100)</f>
        <v>3.9570441159962719</v>
      </c>
      <c r="S1563" s="3">
        <f>IF(F1563="Intermed. Precision","---",IF(LOG(J1563/2)&lt;0,10^(TRUNC(LOG(J1563/2))-1), 10^(TRUNC(LOG(J1563/2)))))</f>
        <v>0.1</v>
      </c>
      <c r="T1563" s="4">
        <f>2*SQRT(2)*J1563</f>
        <v>2.9166190472303111</v>
      </c>
      <c r="U1563" s="22" t="str">
        <f>IF(F1563="Repeatability",10*J1563,"---")</f>
        <v>---</v>
      </c>
      <c r="V1563" s="22" t="str">
        <f>IF(AND(U1563&gt;H1563,U1563&lt;&gt;"---"),"x","")</f>
        <v/>
      </c>
      <c r="W1563" s="51">
        <v>42102</v>
      </c>
    </row>
    <row r="1564" spans="1:23" ht="25.5" customHeight="1">
      <c r="A1564" s="65" t="s">
        <v>142</v>
      </c>
      <c r="B1564" s="8" t="s">
        <v>246</v>
      </c>
      <c r="C1564" s="61"/>
      <c r="D1564" s="10" t="s">
        <v>247</v>
      </c>
      <c r="E1564" s="3" t="s">
        <v>30</v>
      </c>
      <c r="F1564" s="42" t="s">
        <v>23</v>
      </c>
      <c r="G1564" s="22" t="s">
        <v>4</v>
      </c>
      <c r="H1564" s="37">
        <v>3.9</v>
      </c>
      <c r="I1564" s="3">
        <v>11</v>
      </c>
      <c r="J1564" s="27">
        <v>0.28919952219248801</v>
      </c>
      <c r="K1564" s="27" t="str">
        <f>IF(OR(LEFT(G1564,3)="SRM", LEFT(G1564,3)="IRM", LEFT(G1564,3)="CRM"),"", IF((J1564*100/H1564)&gt;5,"x",""))</f>
        <v>x</v>
      </c>
      <c r="L1564" s="26">
        <f>2*J1564</f>
        <v>0.57839904438497602</v>
      </c>
      <c r="M1564" s="20">
        <v>5.62</v>
      </c>
      <c r="N1564" s="20">
        <v>7.4</v>
      </c>
      <c r="O1564" s="58">
        <f>IF(F1564="Repeatability","---", SQRT(L1564^2+(N1564*H1564*0.01)^2)+ABS(M1564)*0.01*H1564)</f>
        <v>0.86558189862457358</v>
      </c>
      <c r="P1564" s="6">
        <f>IF(F1564="Repeatability","---", O1564*100/H1564)</f>
        <v>22.194407657040347</v>
      </c>
      <c r="Q1564" s="31">
        <f>IF(F1564="Repeatability", "n/a",IF(E1564="MG_P_KG",6,IF(E1564="G_P_100G",2,"n/a")))</f>
        <v>6</v>
      </c>
      <c r="R1564" s="34">
        <f>IF(Q1564="n/a","-",2*(H1564*2^(1-0.5*LOG(H1564/(10^Q1564))))/100)</f>
        <v>1.0168350254074146</v>
      </c>
      <c r="S1564" s="3">
        <f>IF(F1564="Intermed. Precision","---",IF(LOG(J1564/2)&lt;0,10^(TRUNC(LOG(J1564/2))-1), 10^(TRUNC(LOG(J1564/2)))))</f>
        <v>0.1</v>
      </c>
      <c r="T1564" s="4">
        <f>2*SQRT(2)*J1564</f>
        <v>0.81797977303287095</v>
      </c>
      <c r="U1564" s="22" t="str">
        <f>IF(F1564="Repeatability",10*J1564,"---")</f>
        <v>---</v>
      </c>
      <c r="V1564" s="22" t="str">
        <f>IF(AND(U1564&gt;H1564,U1564&lt;&gt;"---"),"x","")</f>
        <v/>
      </c>
      <c r="W1564" s="51">
        <v>42102</v>
      </c>
    </row>
    <row r="1565" spans="1:23" ht="25.5" hidden="1" customHeight="1">
      <c r="A1565" s="65" t="s">
        <v>82</v>
      </c>
      <c r="B1565" s="8" t="s">
        <v>246</v>
      </c>
      <c r="C1565" s="61"/>
      <c r="D1565" s="10" t="s">
        <v>247</v>
      </c>
      <c r="E1565" s="3" t="s">
        <v>30</v>
      </c>
      <c r="F1565" s="42" t="s">
        <v>24</v>
      </c>
      <c r="G1565" s="22" t="s">
        <v>25</v>
      </c>
      <c r="H1565" s="37">
        <v>31</v>
      </c>
      <c r="I1565" s="3">
        <v>10</v>
      </c>
      <c r="J1565" s="27">
        <v>0</v>
      </c>
      <c r="K1565" s="27" t="str">
        <f>IF(OR(LEFT(G1565,3)="SRM", LEFT(G1565,3)="IRM", LEFT(G1565,3)="CRM"),"", IF((J1565*100/H1565)&gt;5,"x",""))</f>
        <v/>
      </c>
      <c r="L1565" s="26">
        <f>2*J1565</f>
        <v>0</v>
      </c>
      <c r="M1565" s="20"/>
      <c r="N1565" s="20"/>
      <c r="O1565" s="58" t="str">
        <f>IF(F1565="Repeatability","---", SQRT(L1565^2+(N1565*H1565*0.01)^2)+ABS(M1565)*0.01*H1565)</f>
        <v>---</v>
      </c>
      <c r="P1565" s="6" t="str">
        <f>IF(F1565="Repeatability","---", O1565*100/H1565)</f>
        <v>---</v>
      </c>
      <c r="Q1565" s="31" t="str">
        <f>IF(F1565="Repeatability", "n/a",IF(E1565="MG_P_KG",6,IF(E1565="G_P_100G",2,"n/a")))</f>
        <v>n/a</v>
      </c>
      <c r="R1565" s="34" t="str">
        <f>IF(Q1565="n/a","-",2*(H1565*2^(1-0.5*LOG(H1565/(10^Q1565))))/100)</f>
        <v>-</v>
      </c>
      <c r="S1565" s="3" t="e">
        <f>IF(F1565="Intermed. Precision","---",IF(LOG(J1565/2)&lt;0,10^(TRUNC(LOG(J1565/2))-1), 10^(TRUNC(LOG(J1565/2)))))</f>
        <v>#NUM!</v>
      </c>
      <c r="T1565" s="4">
        <f>2*SQRT(2)*J1565</f>
        <v>0</v>
      </c>
      <c r="U1565" s="22">
        <f>IF(F1565="Repeatability",10*J1565,"---")</f>
        <v>0</v>
      </c>
      <c r="V1565" s="22" t="str">
        <f>IF(AND(U1565&gt;H1565,U1565&lt;&gt;"---"),"x","")</f>
        <v/>
      </c>
      <c r="W1565" s="51">
        <v>42102</v>
      </c>
    </row>
    <row r="1566" spans="1:23" ht="25.5" customHeight="1">
      <c r="A1566" s="65" t="s">
        <v>80</v>
      </c>
      <c r="B1566" s="8" t="s">
        <v>246</v>
      </c>
      <c r="C1566" s="61"/>
      <c r="D1566" s="10" t="s">
        <v>247</v>
      </c>
      <c r="E1566" s="3" t="s">
        <v>30</v>
      </c>
      <c r="F1566" s="42" t="s">
        <v>23</v>
      </c>
      <c r="G1566" s="22" t="s">
        <v>4</v>
      </c>
      <c r="H1566" s="37">
        <v>41.5</v>
      </c>
      <c r="I1566" s="3">
        <v>8</v>
      </c>
      <c r="J1566" s="27">
        <v>4.5620718977236603</v>
      </c>
      <c r="K1566" s="27" t="str">
        <f>IF(OR(LEFT(G1566,3)="SRM", LEFT(G1566,3)="IRM", LEFT(G1566,3)="CRM"),"", IF((J1566*100/H1566)&gt;5,"x",""))</f>
        <v>x</v>
      </c>
      <c r="L1566" s="26">
        <f>2*J1566</f>
        <v>9.1241437954473206</v>
      </c>
      <c r="M1566" s="20">
        <v>5.62</v>
      </c>
      <c r="N1566" s="20">
        <v>7.4</v>
      </c>
      <c r="O1566" s="58">
        <f>IF(F1566="Repeatability","---", SQRT(L1566^2+(N1566*H1566*0.01)^2)+ABS(M1566)*0.01*H1566)</f>
        <v>11.959399303528546</v>
      </c>
      <c r="P1566" s="6">
        <f>IF(F1566="Repeatability","---", O1566*100/H1566)</f>
        <v>28.817829647056737</v>
      </c>
      <c r="Q1566" s="31">
        <f>IF(F1566="Repeatability", "n/a",IF(E1566="MG_P_KG",6,IF(E1566="G_P_100G",2,"n/a")))</f>
        <v>6</v>
      </c>
      <c r="R1566" s="34">
        <f>IF(Q1566="n/a","-",2*(H1566*2^(1-0.5*LOG(H1566/(10^Q1566))))/100)</f>
        <v>7.579796906253657</v>
      </c>
      <c r="S1566" s="3">
        <f>IF(F1566="Intermed. Precision","---",IF(LOG(J1566/2)&lt;0,10^(TRUNC(LOG(J1566/2))-1), 10^(TRUNC(LOG(J1566/2)))))</f>
        <v>1</v>
      </c>
      <c r="T1566" s="4">
        <f>2*SQRT(2)*J1566</f>
        <v>12.903487900563928</v>
      </c>
      <c r="U1566" s="22" t="str">
        <f>IF(F1566="Repeatability",10*J1566,"---")</f>
        <v>---</v>
      </c>
      <c r="V1566" s="22" t="str">
        <f>IF(AND(U1566&gt;H1566,U1566&lt;&gt;"---"),"x","")</f>
        <v/>
      </c>
      <c r="W1566" s="51">
        <v>42102</v>
      </c>
    </row>
    <row r="1567" spans="1:23" ht="25.5" customHeight="1">
      <c r="A1567" s="65" t="s">
        <v>81</v>
      </c>
      <c r="B1567" s="8" t="s">
        <v>246</v>
      </c>
      <c r="C1567" s="61"/>
      <c r="D1567" s="10" t="s">
        <v>247</v>
      </c>
      <c r="E1567" s="3" t="s">
        <v>30</v>
      </c>
      <c r="F1567" s="42" t="s">
        <v>23</v>
      </c>
      <c r="G1567" s="22" t="s">
        <v>4</v>
      </c>
      <c r="H1567" s="37">
        <v>63.875</v>
      </c>
      <c r="I1567" s="3">
        <v>8</v>
      </c>
      <c r="J1567" s="27">
        <v>1.5206906325745499</v>
      </c>
      <c r="K1567" s="27" t="str">
        <f>IF(OR(LEFT(G1567,3)="SRM", LEFT(G1567,3)="IRM", LEFT(G1567,3)="CRM"),"", IF((J1567*100/H1567)&gt;5,"x",""))</f>
        <v/>
      </c>
      <c r="L1567" s="26">
        <f>2*J1567</f>
        <v>3.0413812651490999</v>
      </c>
      <c r="M1567" s="20">
        <v>5.62</v>
      </c>
      <c r="N1567" s="20">
        <v>7.4</v>
      </c>
      <c r="O1567" s="58">
        <f>IF(F1567="Repeatability","---", SQRT(L1567^2+(N1567*H1567*0.01)^2)+ABS(M1567)*0.01*H1567)</f>
        <v>9.2104658438820888</v>
      </c>
      <c r="P1567" s="6">
        <f>IF(F1567="Repeatability","---", O1567*100/H1567)</f>
        <v>14.419515998249846</v>
      </c>
      <c r="Q1567" s="31">
        <f>IF(F1567="Repeatability", "n/a",IF(E1567="MG_P_KG",6,IF(E1567="G_P_100G",2,"n/a")))</f>
        <v>6</v>
      </c>
      <c r="R1567" s="34">
        <f>IF(Q1567="n/a","-",2*(H1567*2^(1-0.5*LOG(H1567/(10^Q1567))))/100)</f>
        <v>10.933306244964324</v>
      </c>
      <c r="S1567" s="3">
        <f>IF(F1567="Intermed. Precision","---",IF(LOG(J1567/2)&lt;0,10^(TRUNC(LOG(J1567/2))-1), 10^(TRUNC(LOG(J1567/2)))))</f>
        <v>0.1</v>
      </c>
      <c r="T1567" s="4">
        <f>2*SQRT(2)*J1567</f>
        <v>4.3011626335213</v>
      </c>
      <c r="U1567" s="22" t="str">
        <f>IF(F1567="Repeatability",10*J1567,"---")</f>
        <v>---</v>
      </c>
      <c r="V1567" s="22" t="str">
        <f>IF(AND(U1567&gt;H1567,U1567&lt;&gt;"---"),"x","")</f>
        <v/>
      </c>
      <c r="W1567" s="51">
        <v>42102</v>
      </c>
    </row>
    <row r="1568" spans="1:23" ht="25.5" hidden="1" customHeight="1">
      <c r="A1568" s="65" t="s">
        <v>122</v>
      </c>
      <c r="B1568" s="8" t="s">
        <v>246</v>
      </c>
      <c r="C1568" s="61"/>
      <c r="D1568" s="10" t="s">
        <v>247</v>
      </c>
      <c r="E1568" s="3" t="s">
        <v>30</v>
      </c>
      <c r="F1568" s="42" t="s">
        <v>24</v>
      </c>
      <c r="G1568" s="22" t="s">
        <v>25</v>
      </c>
      <c r="H1568" s="37">
        <v>54.757142857142902</v>
      </c>
      <c r="I1568" s="3">
        <v>7</v>
      </c>
      <c r="J1568" s="27">
        <v>1.81757294999992</v>
      </c>
      <c r="K1568" s="27" t="str">
        <f>IF(OR(LEFT(G1568,3)="SRM", LEFT(G1568,3)="IRM", LEFT(G1568,3)="CRM"),"", IF((J1568*100/H1568)&gt;5,"x",""))</f>
        <v/>
      </c>
      <c r="L1568" s="26">
        <f>2*J1568</f>
        <v>3.6351458999998401</v>
      </c>
      <c r="M1568" s="20"/>
      <c r="N1568" s="20"/>
      <c r="O1568" s="58" t="str">
        <f>IF(F1568="Repeatability","---", SQRT(L1568^2+(N1568*H1568*0.01)^2)+ABS(M1568)*0.01*H1568)</f>
        <v>---</v>
      </c>
      <c r="P1568" s="6" t="str">
        <f>IF(F1568="Repeatability","---", O1568*100/H1568)</f>
        <v>---</v>
      </c>
      <c r="Q1568" s="31" t="str">
        <f>IF(F1568="Repeatability", "n/a",IF(E1568="MG_P_KG",6,IF(E1568="G_P_100G",2,"n/a")))</f>
        <v>n/a</v>
      </c>
      <c r="R1568" s="34" t="str">
        <f>IF(Q1568="n/a","-",2*(H1568*2^(1-0.5*LOG(H1568/(10^Q1568))))/100)</f>
        <v>-</v>
      </c>
      <c r="S1568" s="3">
        <f>IF(F1568="Intermed. Precision","---",IF(LOG(J1568/2)&lt;0,10^(TRUNC(LOG(J1568/2))-1), 10^(TRUNC(LOG(J1568/2)))))</f>
        <v>0.1</v>
      </c>
      <c r="T1568" s="4">
        <f>2*SQRT(2)*J1568</f>
        <v>5.140872632984725</v>
      </c>
      <c r="U1568" s="22">
        <f>IF(F1568="Repeatability",10*J1568,"---")</f>
        <v>18.1757294999992</v>
      </c>
      <c r="V1568" s="22" t="str">
        <f>IF(AND(U1568&gt;H1568,U1568&lt;&gt;"---"),"x","")</f>
        <v/>
      </c>
      <c r="W1568" s="51">
        <v>42102</v>
      </c>
    </row>
    <row r="1569" spans="1:23" ht="25.5" customHeight="1">
      <c r="A1569" s="65" t="s">
        <v>26</v>
      </c>
      <c r="B1569" s="8" t="s">
        <v>251</v>
      </c>
      <c r="C1569" s="61"/>
      <c r="D1569" s="10" t="s">
        <v>247</v>
      </c>
      <c r="E1569" s="3" t="s">
        <v>30</v>
      </c>
      <c r="F1569" s="42" t="s">
        <v>23</v>
      </c>
      <c r="G1569" s="22" t="s">
        <v>248</v>
      </c>
      <c r="H1569" s="37">
        <v>1.60040322580645</v>
      </c>
      <c r="I1569" s="3">
        <v>248</v>
      </c>
      <c r="J1569" s="27">
        <v>0.17203191114177199</v>
      </c>
      <c r="K1569" s="27" t="str">
        <f>IF(OR(LEFT(G1569,3)="SRM", LEFT(G1569,3)="IRM", LEFT(G1569,3)="CRM"),"", IF((J1569*100/H1569)&gt;5,"x",""))</f>
        <v/>
      </c>
      <c r="L1569" s="26">
        <f>2*J1569</f>
        <v>0.34406382228354399</v>
      </c>
      <c r="M1569" s="20"/>
      <c r="N1569" s="20"/>
      <c r="O1569" s="58">
        <f>IF(F1569="Repeatability","---", SQRT(L1569^2+(N1569*H1569*0.01)^2)+ABS(M1569)*0.01*H1569)</f>
        <v>0.34406382228354399</v>
      </c>
      <c r="P1569" s="6">
        <f>IF(F1569="Repeatability","---", O1569*100/H1569)</f>
        <v>21.498570906102039</v>
      </c>
      <c r="Q1569" s="31">
        <f>IF(F1569="Repeatability", "n/a",IF(E1569="MG_P_KG",6,IF(E1569="G_P_100G",2,"n/a")))</f>
        <v>6</v>
      </c>
      <c r="R1569" s="34">
        <f>IF(Q1569="n/a","-",2*(H1569*2^(1-0.5*LOG(H1569/(10^Q1569))))/100)</f>
        <v>0.47713338587350207</v>
      </c>
      <c r="S1569" s="3">
        <f>IF(F1569="Intermed. Precision","---",IF(LOG(J1569/2)&lt;0,10^(TRUNC(LOG(J1569/2))-1), 10^(TRUNC(LOG(J1569/2)))))</f>
        <v>0.01</v>
      </c>
      <c r="T1569" s="4">
        <f>2*SQRT(2)*J1569</f>
        <v>0.48657972379531428</v>
      </c>
      <c r="U1569" s="22" t="str">
        <f>IF(F1569="Repeatability",10*J1569,"---")</f>
        <v>---</v>
      </c>
      <c r="V1569" s="22" t="str">
        <f>IF(AND(U1569&gt;H1569,U1569&lt;&gt;"---"),"x","")</f>
        <v/>
      </c>
      <c r="W1569" s="51">
        <v>42102</v>
      </c>
    </row>
    <row r="1570" spans="1:23" ht="25.5" customHeight="1">
      <c r="A1570" s="65" t="s">
        <v>26</v>
      </c>
      <c r="B1570" s="8" t="s">
        <v>251</v>
      </c>
      <c r="C1570" s="61"/>
      <c r="D1570" s="10" t="s">
        <v>247</v>
      </c>
      <c r="E1570" s="3" t="s">
        <v>30</v>
      </c>
      <c r="F1570" s="42" t="s">
        <v>23</v>
      </c>
      <c r="G1570" s="22" t="s">
        <v>250</v>
      </c>
      <c r="H1570" s="37">
        <v>0.37270448087431701</v>
      </c>
      <c r="I1570" s="3">
        <v>183</v>
      </c>
      <c r="J1570" s="27">
        <v>0.24849720077939699</v>
      </c>
      <c r="K1570" s="27" t="str">
        <f>IF(OR(LEFT(G1570,3)="SRM", LEFT(G1570,3)="IRM", LEFT(G1570,3)="CRM"),"", IF((J1570*100/H1570)&gt;5,"x",""))</f>
        <v/>
      </c>
      <c r="L1570" s="26">
        <f>2*J1570</f>
        <v>0.49699440155879399</v>
      </c>
      <c r="M1570" s="20"/>
      <c r="N1570" s="20"/>
      <c r="O1570" s="58">
        <f>IF(F1570="Repeatability","---", SQRT(L1570^2+(N1570*H1570*0.01)^2)+ABS(M1570)*0.01*H1570)</f>
        <v>0.49699440155879399</v>
      </c>
      <c r="P1570" s="6">
        <f>IF(F1570="Repeatability","---", O1570*100/H1570)</f>
        <v>133.34811548090562</v>
      </c>
      <c r="Q1570" s="31">
        <f>IF(F1570="Repeatability", "n/a",IF(E1570="MG_P_KG",6,IF(E1570="G_P_100G",2,"n/a")))</f>
        <v>6</v>
      </c>
      <c r="R1570" s="34">
        <f>IF(Q1570="n/a","-",2*(H1570*2^(1-0.5*LOG(H1570/(10^Q1570))))/100)</f>
        <v>0.13836640158032001</v>
      </c>
      <c r="S1570" s="3">
        <f>IF(F1570="Intermed. Precision","---",IF(LOG(J1570/2)&lt;0,10^(TRUNC(LOG(J1570/2))-1), 10^(TRUNC(LOG(J1570/2)))))</f>
        <v>0.1</v>
      </c>
      <c r="T1570" s="4">
        <f>2*SQRT(2)*J1570</f>
        <v>0.7028562231079466</v>
      </c>
      <c r="U1570" s="22" t="str">
        <f>IF(F1570="Repeatability",10*J1570,"---")</f>
        <v>---</v>
      </c>
      <c r="V1570" s="22" t="str">
        <f>IF(AND(U1570&gt;H1570,U1570&lt;&gt;"---"),"x","")</f>
        <v/>
      </c>
      <c r="W1570" s="51">
        <v>42102</v>
      </c>
    </row>
    <row r="1571" spans="1:23" ht="25.5" customHeight="1">
      <c r="A1571" s="65" t="s">
        <v>26</v>
      </c>
      <c r="B1571" s="8" t="s">
        <v>251</v>
      </c>
      <c r="C1571" s="61"/>
      <c r="D1571" s="10" t="s">
        <v>247</v>
      </c>
      <c r="E1571" s="3" t="s">
        <v>30</v>
      </c>
      <c r="F1571" s="42" t="s">
        <v>23</v>
      </c>
      <c r="G1571" s="22" t="s">
        <v>249</v>
      </c>
      <c r="H1571" s="37">
        <v>0.96626168224299103</v>
      </c>
      <c r="I1571" s="3">
        <v>107</v>
      </c>
      <c r="J1571" s="27">
        <v>0.17375716824896201</v>
      </c>
      <c r="K1571" s="27" t="str">
        <f>IF(OR(LEFT(G1571,3)="SRM", LEFT(G1571,3)="IRM", LEFT(G1571,3)="CRM"),"", IF((J1571*100/H1571)&gt;5,"x",""))</f>
        <v/>
      </c>
      <c r="L1571" s="26">
        <f>2*J1571</f>
        <v>0.34751433649792401</v>
      </c>
      <c r="M1571" s="20"/>
      <c r="N1571" s="20"/>
      <c r="O1571" s="58">
        <f>IF(F1571="Repeatability","---", SQRT(L1571^2+(N1571*H1571*0.01)^2)+ABS(M1571)*0.01*H1571)</f>
        <v>0.34751433649792401</v>
      </c>
      <c r="P1571" s="6">
        <f>IF(F1571="Repeatability","---", O1571*100/H1571)</f>
        <v>35.964826390635316</v>
      </c>
      <c r="Q1571" s="31">
        <f>IF(F1571="Repeatability", "n/a",IF(E1571="MG_P_KG",6,IF(E1571="G_P_100G",2,"n/a")))</f>
        <v>6</v>
      </c>
      <c r="R1571" s="34">
        <f>IF(Q1571="n/a","-",2*(H1571*2^(1-0.5*LOG(H1571/(10^Q1571))))/100)</f>
        <v>0.31080514434056206</v>
      </c>
      <c r="S1571" s="3">
        <f>IF(F1571="Intermed. Precision","---",IF(LOG(J1571/2)&lt;0,10^(TRUNC(LOG(J1571/2))-1), 10^(TRUNC(LOG(J1571/2)))))</f>
        <v>0.01</v>
      </c>
      <c r="T1571" s="4">
        <f>2*SQRT(2)*J1571</f>
        <v>0.49145948779445164</v>
      </c>
      <c r="U1571" s="22" t="str">
        <f>IF(F1571="Repeatability",10*J1571,"---")</f>
        <v>---</v>
      </c>
      <c r="V1571" s="22" t="str">
        <f>IF(AND(U1571&gt;H1571,U1571&lt;&gt;"---"),"x","")</f>
        <v/>
      </c>
      <c r="W1571" s="51">
        <v>42102</v>
      </c>
    </row>
    <row r="1572" spans="1:23" ht="25.5" customHeight="1">
      <c r="A1572" s="65" t="s">
        <v>69</v>
      </c>
      <c r="B1572" s="8" t="s">
        <v>251</v>
      </c>
      <c r="C1572" s="61"/>
      <c r="D1572" s="10" t="s">
        <v>247</v>
      </c>
      <c r="E1572" s="3" t="s">
        <v>30</v>
      </c>
      <c r="F1572" s="42" t="s">
        <v>23</v>
      </c>
      <c r="G1572" s="22" t="s">
        <v>4</v>
      </c>
      <c r="H1572" s="37">
        <v>1.0933333333333299</v>
      </c>
      <c r="I1572" s="3">
        <v>51</v>
      </c>
      <c r="J1572" s="27">
        <v>0.141124197838947</v>
      </c>
      <c r="K1572" s="27" t="str">
        <f>IF(OR(LEFT(G1572,3)="SRM", LEFT(G1572,3)="IRM", LEFT(G1572,3)="CRM"),"", IF((J1572*100/H1572)&gt;5,"x",""))</f>
        <v>x</v>
      </c>
      <c r="L1572" s="26">
        <f>2*J1572</f>
        <v>0.282248395677894</v>
      </c>
      <c r="M1572" s="20"/>
      <c r="N1572" s="20"/>
      <c r="O1572" s="58">
        <f>IF(F1572="Repeatability","---", SQRT(L1572^2+(N1572*H1572*0.01)^2)+ABS(M1572)*0.01*H1572)</f>
        <v>0.282248395677894</v>
      </c>
      <c r="P1572" s="6">
        <f>IF(F1572="Repeatability","---", O1572*100/H1572)</f>
        <v>25.815402043709895</v>
      </c>
      <c r="Q1572" s="31">
        <f>IF(F1572="Repeatability", "n/a",IF(E1572="MG_P_KG",6,IF(E1572="G_P_100G",2,"n/a")))</f>
        <v>6</v>
      </c>
      <c r="R1572" s="34">
        <f>IF(Q1572="n/a","-",2*(H1572*2^(1-0.5*LOG(H1572/(10^Q1572))))/100)</f>
        <v>0.34519915302274862</v>
      </c>
      <c r="S1572" s="3">
        <f>IF(F1572="Intermed. Precision","---",IF(LOG(J1572/2)&lt;0,10^(TRUNC(LOG(J1572/2))-1), 10^(TRUNC(LOG(J1572/2)))))</f>
        <v>0.01</v>
      </c>
      <c r="T1572" s="4">
        <f>2*SQRT(2)*J1572</f>
        <v>0.3991595091257254</v>
      </c>
      <c r="U1572" s="22" t="str">
        <f>IF(F1572="Repeatability",10*J1572,"---")</f>
        <v>---</v>
      </c>
      <c r="V1572" s="22" t="str">
        <f>IF(AND(U1572&gt;H1572,U1572&lt;&gt;"---"),"x","")</f>
        <v/>
      </c>
      <c r="W1572" s="51">
        <v>42102</v>
      </c>
    </row>
    <row r="1573" spans="1:23" ht="25.5" customHeight="1">
      <c r="A1573" s="65" t="s">
        <v>67</v>
      </c>
      <c r="B1573" s="8" t="s">
        <v>251</v>
      </c>
      <c r="C1573" s="61"/>
      <c r="D1573" s="10" t="s">
        <v>247</v>
      </c>
      <c r="E1573" s="3" t="s">
        <v>30</v>
      </c>
      <c r="F1573" s="42" t="s">
        <v>23</v>
      </c>
      <c r="G1573" s="22" t="s">
        <v>4</v>
      </c>
      <c r="H1573" s="37">
        <v>0.72343749999999996</v>
      </c>
      <c r="I1573" s="3">
        <v>32</v>
      </c>
      <c r="J1573" s="27">
        <v>0.14045684390587701</v>
      </c>
      <c r="K1573" s="27" t="str">
        <f>IF(OR(LEFT(G1573,3)="SRM", LEFT(G1573,3)="IRM", LEFT(G1573,3)="CRM"),"", IF((J1573*100/H1573)&gt;5,"x",""))</f>
        <v>x</v>
      </c>
      <c r="L1573" s="26">
        <f>2*J1573</f>
        <v>0.28091368781175402</v>
      </c>
      <c r="M1573" s="20"/>
      <c r="N1573" s="20"/>
      <c r="O1573" s="58">
        <f>IF(F1573="Repeatability","---", SQRT(L1573^2+(N1573*H1573*0.01)^2)+ABS(M1573)*0.01*H1573)</f>
        <v>0.28091368781175402</v>
      </c>
      <c r="P1573" s="6">
        <f>IF(F1573="Repeatability","---", O1573*100/H1573)</f>
        <v>38.830401770955199</v>
      </c>
      <c r="Q1573" s="31">
        <f>IF(F1573="Repeatability", "n/a",IF(E1573="MG_P_KG",6,IF(E1573="G_P_100G",2,"n/a")))</f>
        <v>6</v>
      </c>
      <c r="R1573" s="34">
        <f>IF(Q1573="n/a","-",2*(H1573*2^(1-0.5*LOG(H1573/(10^Q1573))))/100)</f>
        <v>0.2430598642266856</v>
      </c>
      <c r="S1573" s="3">
        <f>IF(F1573="Intermed. Precision","---",IF(LOG(J1573/2)&lt;0,10^(TRUNC(LOG(J1573/2))-1), 10^(TRUNC(LOG(J1573/2)))))</f>
        <v>0.01</v>
      </c>
      <c r="T1573" s="4">
        <f>2*SQRT(2)*J1573</f>
        <v>0.39727194715962416</v>
      </c>
      <c r="U1573" s="22" t="str">
        <f>IF(F1573="Repeatability",10*J1573,"---")</f>
        <v>---</v>
      </c>
      <c r="V1573" s="22" t="str">
        <f>IF(AND(U1573&gt;H1573,U1573&lt;&gt;"---"),"x","")</f>
        <v/>
      </c>
      <c r="W1573" s="51">
        <v>42102</v>
      </c>
    </row>
    <row r="1574" spans="1:23" ht="25.5" hidden="1" customHeight="1">
      <c r="A1574" s="65" t="s">
        <v>67</v>
      </c>
      <c r="B1574" s="8" t="s">
        <v>251</v>
      </c>
      <c r="C1574" s="61"/>
      <c r="D1574" s="10" t="s">
        <v>247</v>
      </c>
      <c r="E1574" s="3" t="s">
        <v>30</v>
      </c>
      <c r="F1574" s="42" t="s">
        <v>24</v>
      </c>
      <c r="G1574" s="22" t="s">
        <v>25</v>
      </c>
      <c r="H1574" s="37">
        <v>0.60059375000000004</v>
      </c>
      <c r="I1574" s="3">
        <v>32</v>
      </c>
      <c r="J1574" s="27">
        <v>8.1508147598874994E-2</v>
      </c>
      <c r="K1574" s="27" t="str">
        <f>IF(OR(LEFT(G1574,3)="SRM", LEFT(G1574,3)="IRM", LEFT(G1574,3)="CRM"),"", IF((J1574*100/H1574)&gt;5,"x",""))</f>
        <v>x</v>
      </c>
      <c r="L1574" s="26">
        <f>2*J1574</f>
        <v>0.16301629519774999</v>
      </c>
      <c r="M1574" s="20"/>
      <c r="N1574" s="20"/>
      <c r="O1574" s="58" t="str">
        <f>IF(F1574="Repeatability","---", SQRT(L1574^2+(N1574*H1574*0.01)^2)+ABS(M1574)*0.01*H1574)</f>
        <v>---</v>
      </c>
      <c r="P1574" s="6" t="str">
        <f>IF(F1574="Repeatability","---", O1574*100/H1574)</f>
        <v>---</v>
      </c>
      <c r="Q1574" s="31" t="str">
        <f>IF(F1574="Repeatability", "n/a",IF(E1574="MG_P_KG",6,IF(E1574="G_P_100G",2,"n/a")))</f>
        <v>n/a</v>
      </c>
      <c r="R1574" s="34" t="str">
        <f>IF(Q1574="n/a","-",2*(H1574*2^(1-0.5*LOG(H1574/(10^Q1574))))/100)</f>
        <v>-</v>
      </c>
      <c r="S1574" s="3">
        <f>IF(F1574="Intermed. Precision","---",IF(LOG(J1574/2)&lt;0,10^(TRUNC(LOG(J1574/2))-1), 10^(TRUNC(LOG(J1574/2)))))</f>
        <v>0.01</v>
      </c>
      <c r="T1574" s="4">
        <f>2*SQRT(2)*J1574</f>
        <v>0.2305398555564741</v>
      </c>
      <c r="U1574" s="22">
        <f>IF(F1574="Repeatability",10*J1574,"---")</f>
        <v>0.81508147598874992</v>
      </c>
      <c r="V1574" s="22" t="str">
        <f>IF(AND(U1574&gt;H1574,U1574&lt;&gt;"---"),"x","")</f>
        <v>x</v>
      </c>
      <c r="W1574" s="51">
        <v>42102</v>
      </c>
    </row>
    <row r="1575" spans="1:23" ht="25.5" hidden="1" customHeight="1">
      <c r="A1575" s="65" t="s">
        <v>69</v>
      </c>
      <c r="B1575" s="8" t="s">
        <v>251</v>
      </c>
      <c r="C1575" s="61"/>
      <c r="D1575" s="10" t="s">
        <v>247</v>
      </c>
      <c r="E1575" s="3" t="s">
        <v>30</v>
      </c>
      <c r="F1575" s="42" t="s">
        <v>24</v>
      </c>
      <c r="G1575" s="22" t="s">
        <v>25</v>
      </c>
      <c r="H1575" s="37">
        <v>1.0445833333333301</v>
      </c>
      <c r="I1575" s="3">
        <v>24</v>
      </c>
      <c r="J1575" s="27">
        <v>0.08</v>
      </c>
      <c r="K1575" s="27" t="str">
        <f>IF(OR(LEFT(G1575,3)="SRM", LEFT(G1575,3)="IRM", LEFT(G1575,3)="CRM"),"", IF((J1575*100/H1575)&gt;5,"x",""))</f>
        <v>x</v>
      </c>
      <c r="L1575" s="26">
        <f>2*J1575</f>
        <v>0.16</v>
      </c>
      <c r="M1575" s="20"/>
      <c r="N1575" s="20"/>
      <c r="O1575" s="58" t="str">
        <f>IF(F1575="Repeatability","---", SQRT(L1575^2+(N1575*H1575*0.01)^2)+ABS(M1575)*0.01*H1575)</f>
        <v>---</v>
      </c>
      <c r="P1575" s="6" t="str">
        <f>IF(F1575="Repeatability","---", O1575*100/H1575)</f>
        <v>---</v>
      </c>
      <c r="Q1575" s="31" t="str">
        <f>IF(F1575="Repeatability", "n/a",IF(E1575="MG_P_KG",6,IF(E1575="G_P_100G",2,"n/a")))</f>
        <v>n/a</v>
      </c>
      <c r="R1575" s="34" t="str">
        <f>IF(Q1575="n/a","-",2*(H1575*2^(1-0.5*LOG(H1575/(10^Q1575))))/100)</f>
        <v>-</v>
      </c>
      <c r="S1575" s="3">
        <f>IF(F1575="Intermed. Precision","---",IF(LOG(J1575/2)&lt;0,10^(TRUNC(LOG(J1575/2))-1), 10^(TRUNC(LOG(J1575/2)))))</f>
        <v>0.01</v>
      </c>
      <c r="T1575" s="4">
        <f>2*SQRT(2)*J1575</f>
        <v>0.22627416997969524</v>
      </c>
      <c r="U1575" s="22">
        <f>IF(F1575="Repeatability",10*J1575,"---")</f>
        <v>0.8</v>
      </c>
      <c r="V1575" s="22" t="str">
        <f>IF(AND(U1575&gt;H1575,U1575&lt;&gt;"---"),"x","")</f>
        <v/>
      </c>
      <c r="W1575" s="51">
        <v>42102</v>
      </c>
    </row>
    <row r="1576" spans="1:23" ht="25.5" customHeight="1">
      <c r="A1576" s="65" t="s">
        <v>82</v>
      </c>
      <c r="B1576" s="8" t="s">
        <v>251</v>
      </c>
      <c r="C1576" s="61"/>
      <c r="D1576" s="10" t="s">
        <v>247</v>
      </c>
      <c r="E1576" s="3" t="s">
        <v>30</v>
      </c>
      <c r="F1576" s="42" t="s">
        <v>23</v>
      </c>
      <c r="G1576" s="22" t="s">
        <v>4</v>
      </c>
      <c r="H1576" s="37">
        <v>1.4809523809523799</v>
      </c>
      <c r="I1576" s="3">
        <v>21</v>
      </c>
      <c r="J1576" s="27">
        <v>0.27845663080288702</v>
      </c>
      <c r="K1576" s="27" t="str">
        <f>IF(OR(LEFT(G1576,3)="SRM", LEFT(G1576,3)="IRM", LEFT(G1576,3)="CRM"),"", IF((J1576*100/H1576)&gt;5,"x",""))</f>
        <v>x</v>
      </c>
      <c r="L1576" s="26">
        <f>2*J1576</f>
        <v>0.55691326160577403</v>
      </c>
      <c r="M1576" s="20"/>
      <c r="N1576" s="20"/>
      <c r="O1576" s="58">
        <f>IF(F1576="Repeatability","---", SQRT(L1576^2+(N1576*H1576*0.01)^2)+ABS(M1576)*0.01*H1576)</f>
        <v>0.55691326160577403</v>
      </c>
      <c r="P1576" s="6">
        <f>IF(F1576="Repeatability","---", O1576*100/H1576)</f>
        <v>37.605075542512097</v>
      </c>
      <c r="Q1576" s="31">
        <f>IF(F1576="Repeatability", "n/a",IF(E1576="MG_P_KG",6,IF(E1576="G_P_100G",2,"n/a")))</f>
        <v>6</v>
      </c>
      <c r="R1576" s="34">
        <f>IF(Q1576="n/a","-",2*(H1576*2^(1-0.5*LOG(H1576/(10^Q1576))))/100)</f>
        <v>0.44670630278406437</v>
      </c>
      <c r="S1576" s="3">
        <f>IF(F1576="Intermed. Precision","---",IF(LOG(J1576/2)&lt;0,10^(TRUNC(LOG(J1576/2))-1), 10^(TRUNC(LOG(J1576/2)))))</f>
        <v>0.1</v>
      </c>
      <c r="T1576" s="4">
        <f>2*SQRT(2)*J1576</f>
        <v>0.78759428762832118</v>
      </c>
      <c r="U1576" s="22" t="str">
        <f>IF(F1576="Repeatability",10*J1576,"---")</f>
        <v>---</v>
      </c>
      <c r="V1576" s="22" t="str">
        <f>IF(AND(U1576&gt;H1576,U1576&lt;&gt;"---"),"x","")</f>
        <v/>
      </c>
      <c r="W1576" s="51">
        <v>42102</v>
      </c>
    </row>
    <row r="1577" spans="1:23" ht="25.5" customHeight="1">
      <c r="A1577" s="65" t="s">
        <v>29</v>
      </c>
      <c r="B1577" s="8" t="s">
        <v>251</v>
      </c>
      <c r="C1577" s="61"/>
      <c r="D1577" s="10" t="s">
        <v>247</v>
      </c>
      <c r="E1577" s="3" t="s">
        <v>30</v>
      </c>
      <c r="F1577" s="42" t="s">
        <v>23</v>
      </c>
      <c r="G1577" s="22" t="s">
        <v>4</v>
      </c>
      <c r="H1577" s="37">
        <v>0.77700000000000002</v>
      </c>
      <c r="I1577" s="3">
        <v>20</v>
      </c>
      <c r="J1577" s="27">
        <v>0.104019228991567</v>
      </c>
      <c r="K1577" s="27" t="str">
        <f>IF(OR(LEFT(G1577,3)="SRM", LEFT(G1577,3)="IRM", LEFT(G1577,3)="CRM"),"", IF((J1577*100/H1577)&gt;5,"x",""))</f>
        <v>x</v>
      </c>
      <c r="L1577" s="26">
        <f>2*J1577</f>
        <v>0.208038457983134</v>
      </c>
      <c r="M1577" s="20"/>
      <c r="N1577" s="20"/>
      <c r="O1577" s="58">
        <f>IF(F1577="Repeatability","---", SQRT(L1577^2+(N1577*H1577*0.01)^2)+ABS(M1577)*0.01*H1577)</f>
        <v>0.208038457983134</v>
      </c>
      <c r="P1577" s="6">
        <f>IF(F1577="Repeatability","---", O1577*100/H1577)</f>
        <v>26.774576317005661</v>
      </c>
      <c r="Q1577" s="31">
        <f>IF(F1577="Repeatability", "n/a",IF(E1577="MG_P_KG",6,IF(E1577="G_P_100G",2,"n/a")))</f>
        <v>6</v>
      </c>
      <c r="R1577" s="34">
        <f>IF(Q1577="n/a","-",2*(H1577*2^(1-0.5*LOG(H1577/(10^Q1577))))/100)</f>
        <v>0.25826424032676548</v>
      </c>
      <c r="S1577" s="3">
        <f>IF(F1577="Intermed. Precision","---",IF(LOG(J1577/2)&lt;0,10^(TRUNC(LOG(J1577/2))-1), 10^(TRUNC(LOG(J1577/2)))))</f>
        <v>0.01</v>
      </c>
      <c r="T1577" s="4">
        <f>2*SQRT(2)*J1577</f>
        <v>0.29421080877493339</v>
      </c>
      <c r="U1577" s="22" t="str">
        <f>IF(F1577="Repeatability",10*J1577,"---")</f>
        <v>---</v>
      </c>
      <c r="V1577" s="22" t="str">
        <f>IF(AND(U1577&gt;H1577,U1577&lt;&gt;"---"),"x","")</f>
        <v/>
      </c>
      <c r="W1577" s="51">
        <v>42102</v>
      </c>
    </row>
    <row r="1578" spans="1:23" ht="25.5" customHeight="1">
      <c r="A1578" s="65" t="s">
        <v>52</v>
      </c>
      <c r="B1578" s="8" t="s">
        <v>251</v>
      </c>
      <c r="C1578" s="61"/>
      <c r="D1578" s="10" t="s">
        <v>247</v>
      </c>
      <c r="E1578" s="3" t="s">
        <v>30</v>
      </c>
      <c r="F1578" s="42" t="s">
        <v>23</v>
      </c>
      <c r="G1578" s="22" t="s">
        <v>4</v>
      </c>
      <c r="H1578" s="37">
        <v>3.7793749999999999</v>
      </c>
      <c r="I1578" s="3">
        <v>16</v>
      </c>
      <c r="J1578" s="27">
        <v>0.19588740388294501</v>
      </c>
      <c r="K1578" s="27" t="str">
        <f>IF(OR(LEFT(G1578,3)="SRM", LEFT(G1578,3)="IRM", LEFT(G1578,3)="CRM"),"", IF((J1578*100/H1578)&gt;5,"x",""))</f>
        <v>x</v>
      </c>
      <c r="L1578" s="26">
        <f>2*J1578</f>
        <v>0.39177480776589002</v>
      </c>
      <c r="M1578" s="20"/>
      <c r="N1578" s="20"/>
      <c r="O1578" s="58">
        <f>IF(F1578="Repeatability","---", SQRT(L1578^2+(N1578*H1578*0.01)^2)+ABS(M1578)*0.01*H1578)</f>
        <v>0.39177480776589002</v>
      </c>
      <c r="P1578" s="6">
        <f>IF(F1578="Repeatability","---", O1578*100/H1578)</f>
        <v>10.366126879864792</v>
      </c>
      <c r="Q1578" s="31">
        <f>IF(F1578="Repeatability", "n/a",IF(E1578="MG_P_KG",6,IF(E1578="G_P_100G",2,"n/a")))</f>
        <v>6</v>
      </c>
      <c r="R1578" s="34">
        <f>IF(Q1578="n/a","-",2*(H1578*2^(1-0.5*LOG(H1578/(10^Q1578))))/100)</f>
        <v>0.99005562677230263</v>
      </c>
      <c r="S1578" s="3">
        <f>IF(F1578="Intermed. Precision","---",IF(LOG(J1578/2)&lt;0,10^(TRUNC(LOG(J1578/2))-1), 10^(TRUNC(LOG(J1578/2)))))</f>
        <v>0.01</v>
      </c>
      <c r="T1578" s="4">
        <f>2*SQRT(2)*J1578</f>
        <v>0.55405324653863386</v>
      </c>
      <c r="U1578" s="22" t="str">
        <f>IF(F1578="Repeatability",10*J1578,"---")</f>
        <v>---</v>
      </c>
      <c r="V1578" s="22" t="str">
        <f>IF(AND(U1578&gt;H1578,U1578&lt;&gt;"---"),"x","")</f>
        <v/>
      </c>
      <c r="W1578" s="51">
        <v>42102</v>
      </c>
    </row>
    <row r="1579" spans="1:23" ht="25.5" hidden="1" customHeight="1">
      <c r="A1579" s="65" t="s">
        <v>52</v>
      </c>
      <c r="B1579" s="8" t="s">
        <v>251</v>
      </c>
      <c r="C1579" s="61"/>
      <c r="D1579" s="10" t="s">
        <v>247</v>
      </c>
      <c r="E1579" s="3" t="s">
        <v>30</v>
      </c>
      <c r="F1579" s="42" t="s">
        <v>24</v>
      </c>
      <c r="G1579" s="22" t="s">
        <v>25</v>
      </c>
      <c r="H1579" s="37">
        <v>8.6707333333333292</v>
      </c>
      <c r="I1579" s="3">
        <v>15</v>
      </c>
      <c r="J1579" s="27">
        <v>0.108275728274315</v>
      </c>
      <c r="K1579" s="27" t="str">
        <f>IF(OR(LEFT(G1579,3)="SRM", LEFT(G1579,3)="IRM", LEFT(G1579,3)="CRM"),"", IF((J1579*100/H1579)&gt;5,"x",""))</f>
        <v/>
      </c>
      <c r="L1579" s="26">
        <f>2*J1579</f>
        <v>0.21655145654863001</v>
      </c>
      <c r="M1579" s="20"/>
      <c r="N1579" s="20"/>
      <c r="O1579" s="58" t="str">
        <f>IF(F1579="Repeatability","---", SQRT(L1579^2+(N1579*H1579*0.01)^2)+ABS(M1579)*0.01*H1579)</f>
        <v>---</v>
      </c>
      <c r="P1579" s="6" t="str">
        <f>IF(F1579="Repeatability","---", O1579*100/H1579)</f>
        <v>---</v>
      </c>
      <c r="Q1579" s="31" t="str">
        <f>IF(F1579="Repeatability", "n/a",IF(E1579="MG_P_KG",6,IF(E1579="G_P_100G",2,"n/a")))</f>
        <v>n/a</v>
      </c>
      <c r="R1579" s="34" t="str">
        <f>IF(Q1579="n/a","-",2*(H1579*2^(1-0.5*LOG(H1579/(10^Q1579))))/100)</f>
        <v>-</v>
      </c>
      <c r="S1579" s="3">
        <f>IF(F1579="Intermed. Precision","---",IF(LOG(J1579/2)&lt;0,10^(TRUNC(LOG(J1579/2))-1), 10^(TRUNC(LOG(J1579/2)))))</f>
        <v>0.01</v>
      </c>
      <c r="T1579" s="4">
        <f>2*SQRT(2)*J1579</f>
        <v>0.30625000680272058</v>
      </c>
      <c r="U1579" s="22">
        <f>IF(F1579="Repeatability",10*J1579,"---")</f>
        <v>1.08275728274315</v>
      </c>
      <c r="V1579" s="22" t="str">
        <f>IF(AND(U1579&gt;H1579,U1579&lt;&gt;"---"),"x","")</f>
        <v/>
      </c>
      <c r="W1579" s="51">
        <v>42102</v>
      </c>
    </row>
    <row r="1580" spans="1:23" ht="25.5" hidden="1" customHeight="1">
      <c r="A1580" s="65" t="s">
        <v>29</v>
      </c>
      <c r="B1580" s="8" t="s">
        <v>251</v>
      </c>
      <c r="C1580" s="61"/>
      <c r="D1580" s="10" t="s">
        <v>247</v>
      </c>
      <c r="E1580" s="3" t="s">
        <v>30</v>
      </c>
      <c r="F1580" s="42" t="s">
        <v>24</v>
      </c>
      <c r="G1580" s="22" t="s">
        <v>25</v>
      </c>
      <c r="H1580" s="37">
        <v>0.53909090909090895</v>
      </c>
      <c r="I1580" s="3">
        <v>11</v>
      </c>
      <c r="J1580" s="27">
        <v>4.2712570004199403E-2</v>
      </c>
      <c r="K1580" s="27" t="str">
        <f>IF(OR(LEFT(G1580,3)="SRM", LEFT(G1580,3)="IRM", LEFT(G1580,3)="CRM"),"", IF((J1580*100/H1580)&gt;5,"x",""))</f>
        <v>x</v>
      </c>
      <c r="L1580" s="26">
        <f>2*J1580</f>
        <v>8.5425140008398806E-2</v>
      </c>
      <c r="M1580" s="20"/>
      <c r="N1580" s="20"/>
      <c r="O1580" s="58" t="str">
        <f>IF(F1580="Repeatability","---", SQRT(L1580^2+(N1580*H1580*0.01)^2)+ABS(M1580)*0.01*H1580)</f>
        <v>---</v>
      </c>
      <c r="P1580" s="6" t="str">
        <f>IF(F1580="Repeatability","---", O1580*100/H1580)</f>
        <v>---</v>
      </c>
      <c r="Q1580" s="31" t="str">
        <f>IF(F1580="Repeatability", "n/a",IF(E1580="MG_P_KG",6,IF(E1580="G_P_100G",2,"n/a")))</f>
        <v>n/a</v>
      </c>
      <c r="R1580" s="34" t="str">
        <f>IF(Q1580="n/a","-",2*(H1580*2^(1-0.5*LOG(H1580/(10^Q1580))))/100)</f>
        <v>-</v>
      </c>
      <c r="S1580" s="3">
        <f>IF(F1580="Intermed. Precision","---",IF(LOG(J1580/2)&lt;0,10^(TRUNC(LOG(J1580/2))-1), 10^(TRUNC(LOG(J1580/2)))))</f>
        <v>0.01</v>
      </c>
      <c r="T1580" s="4">
        <f>2*SQRT(2)*J1580</f>
        <v>0.12080939156749809</v>
      </c>
      <c r="U1580" s="22">
        <f>IF(F1580="Repeatability",10*J1580,"---")</f>
        <v>0.42712570004199402</v>
      </c>
      <c r="V1580" s="22" t="str">
        <f>IF(AND(U1580&gt;H1580,U1580&lt;&gt;"---"),"x","")</f>
        <v/>
      </c>
      <c r="W1580" s="51">
        <v>42102</v>
      </c>
    </row>
    <row r="1581" spans="1:23" ht="25.5" hidden="1" customHeight="1">
      <c r="A1581" s="65" t="s">
        <v>82</v>
      </c>
      <c r="B1581" s="8" t="s">
        <v>251</v>
      </c>
      <c r="C1581" s="61"/>
      <c r="D1581" s="10" t="s">
        <v>247</v>
      </c>
      <c r="E1581" s="3" t="s">
        <v>30</v>
      </c>
      <c r="F1581" s="42" t="s">
        <v>24</v>
      </c>
      <c r="G1581" s="22" t="s">
        <v>25</v>
      </c>
      <c r="H1581" s="37">
        <v>1.4055555555555601</v>
      </c>
      <c r="I1581" s="3">
        <v>9</v>
      </c>
      <c r="J1581" s="27">
        <v>6.7782331358875805E-2</v>
      </c>
      <c r="K1581" s="27" t="str">
        <f>IF(OR(LEFT(G1581,3)="SRM", LEFT(G1581,3)="IRM", LEFT(G1581,3)="CRM"),"", IF((J1581*100/H1581)&gt;5,"x",""))</f>
        <v/>
      </c>
      <c r="L1581" s="26">
        <f>2*J1581</f>
        <v>0.13556466271775161</v>
      </c>
      <c r="M1581" s="20"/>
      <c r="N1581" s="20"/>
      <c r="O1581" s="58" t="str">
        <f>IF(F1581="Repeatability","---", SQRT(L1581^2+(N1581*H1581*0.01)^2)+ABS(M1581)*0.01*H1581)</f>
        <v>---</v>
      </c>
      <c r="P1581" s="6" t="str">
        <f>IF(F1581="Repeatability","---", O1581*100/H1581)</f>
        <v>---</v>
      </c>
      <c r="Q1581" s="31" t="str">
        <f>IF(F1581="Repeatability", "n/a",IF(E1581="MG_P_KG",6,IF(E1581="G_P_100G",2,"n/a")))</f>
        <v>n/a</v>
      </c>
      <c r="R1581" s="34" t="str">
        <f>IF(Q1581="n/a","-",2*(H1581*2^(1-0.5*LOG(H1581/(10^Q1581))))/100)</f>
        <v>-</v>
      </c>
      <c r="S1581" s="3">
        <f>IF(F1581="Intermed. Precision","---",IF(LOG(J1581/2)&lt;0,10^(TRUNC(LOG(J1581/2))-1), 10^(TRUNC(LOG(J1581/2)))))</f>
        <v>0.01</v>
      </c>
      <c r="T1581" s="4">
        <f>2*SQRT(2)*J1581</f>
        <v>0.19171738459397863</v>
      </c>
      <c r="U1581" s="22">
        <f>IF(F1581="Repeatability",10*J1581,"---")</f>
        <v>0.67782331358875803</v>
      </c>
      <c r="V1581" s="22" t="str">
        <f>IF(AND(U1581&gt;H1581,U1581&lt;&gt;"---"),"x","")</f>
        <v/>
      </c>
      <c r="W1581" s="51">
        <v>42102</v>
      </c>
    </row>
    <row r="1582" spans="1:23" ht="25.5" hidden="1" customHeight="1">
      <c r="A1582" s="65" t="s">
        <v>77</v>
      </c>
      <c r="B1582" s="8" t="s">
        <v>251</v>
      </c>
      <c r="C1582" s="61"/>
      <c r="D1582" s="10" t="s">
        <v>247</v>
      </c>
      <c r="E1582" s="3" t="s">
        <v>30</v>
      </c>
      <c r="F1582" s="42" t="s">
        <v>24</v>
      </c>
      <c r="G1582" s="22" t="s">
        <v>25</v>
      </c>
      <c r="H1582" s="37">
        <v>6071.4285714285697</v>
      </c>
      <c r="I1582" s="3">
        <v>7</v>
      </c>
      <c r="J1582" s="27">
        <v>268.59422395661699</v>
      </c>
      <c r="K1582" s="27" t="str">
        <f>IF(OR(LEFT(G1582,3)="SRM", LEFT(G1582,3)="IRM", LEFT(G1582,3)="CRM"),"", IF((J1582*100/H1582)&gt;5,"x",""))</f>
        <v/>
      </c>
      <c r="L1582" s="26">
        <f>2*J1582</f>
        <v>537.18844791323397</v>
      </c>
      <c r="M1582" s="20"/>
      <c r="N1582" s="20"/>
      <c r="O1582" s="58" t="str">
        <f>IF(F1582="Repeatability","---", SQRT(L1582^2+(N1582*H1582*0.01)^2)+ABS(M1582)*0.01*H1582)</f>
        <v>---</v>
      </c>
      <c r="P1582" s="6" t="str">
        <f>IF(F1582="Repeatability","---", O1582*100/H1582)</f>
        <v>---</v>
      </c>
      <c r="Q1582" s="31" t="str">
        <f>IF(F1582="Repeatability", "n/a",IF(E1582="MG_P_KG",6,IF(E1582="G_P_100G",2,"n/a")))</f>
        <v>n/a</v>
      </c>
      <c r="R1582" s="34" t="str">
        <f>IF(Q1582="n/a","-",2*(H1582*2^(1-0.5*LOG(H1582/(10^Q1582))))/100)</f>
        <v>-</v>
      </c>
      <c r="S1582" s="3">
        <f>IF(F1582="Intermed. Precision","---",IF(LOG(J1582/2)&lt;0,10^(TRUNC(LOG(J1582/2))-1), 10^(TRUNC(LOG(J1582/2)))))</f>
        <v>100</v>
      </c>
      <c r="T1582" s="4">
        <f>2*SQRT(2)*J1582</f>
        <v>759.6991885890485</v>
      </c>
      <c r="U1582" s="22">
        <f>IF(F1582="Repeatability",10*J1582,"---")</f>
        <v>2685.94223956617</v>
      </c>
      <c r="V1582" s="22" t="str">
        <f>IF(AND(U1582&gt;H1582,U1582&lt;&gt;"---"),"x","")</f>
        <v/>
      </c>
      <c r="W1582" s="51">
        <v>42102</v>
      </c>
    </row>
    <row r="1583" spans="1:23" ht="25.5" customHeight="1">
      <c r="A1583" s="65" t="s">
        <v>26</v>
      </c>
      <c r="B1583" s="8" t="s">
        <v>229</v>
      </c>
      <c r="C1583" s="61"/>
      <c r="D1583" s="10" t="s">
        <v>230</v>
      </c>
      <c r="E1583" s="3" t="s">
        <v>231</v>
      </c>
      <c r="F1583" s="42" t="s">
        <v>23</v>
      </c>
      <c r="G1583" s="22" t="s">
        <v>28</v>
      </c>
      <c r="H1583" s="37">
        <v>6.5998312236286898</v>
      </c>
      <c r="I1583" s="3">
        <v>237</v>
      </c>
      <c r="J1583" s="27">
        <v>3.6926016788563498E-2</v>
      </c>
      <c r="K1583" s="27" t="str">
        <f>IF(OR(LEFT(G1583,3)="SRM", LEFT(G1583,3)="IRM", LEFT(G1583,3)="CRM"),"", IF((J1583*100/H1583)&gt;5,"x",""))</f>
        <v/>
      </c>
      <c r="L1583" s="26">
        <f>2*J1583</f>
        <v>7.3852033577126996E-2</v>
      </c>
      <c r="M1583" s="20"/>
      <c r="N1583" s="20"/>
      <c r="O1583" s="58">
        <f>IF(F1583="Repeatability","---", SQRT(L1583^2+(N1583*H1583*0.01)^2)+ABS(M1583)*0.01*H1583)</f>
        <v>7.3852033577126996E-2</v>
      </c>
      <c r="P1583" s="6">
        <f>IF(F1583="Repeatability","---", O1583*100/H1583)</f>
        <v>1.1189988209504849</v>
      </c>
      <c r="Q1583" s="31" t="str">
        <f>IF(F1583="Repeatability", "n/a",IF(E1583="MG_P_KG",6,IF(E1583="G_P_100G",2,"n/a")))</f>
        <v>n/a</v>
      </c>
      <c r="R1583" s="34" t="str">
        <f>IF(Q1583="n/a","-",2*(H1583*2^(1-0.5*LOG(H1583/(10^Q1583))))/100)</f>
        <v>-</v>
      </c>
      <c r="S1583" s="3">
        <f>IF(F1583="Intermed. Precision","---",IF(LOG(J1583/2)&lt;0,10^(TRUNC(LOG(J1583/2))-1), 10^(TRUNC(LOG(J1583/2)))))</f>
        <v>0.01</v>
      </c>
      <c r="T1583" s="4">
        <f>2*SQRT(2)*J1583</f>
        <v>0.10444254749360621</v>
      </c>
      <c r="U1583" s="22" t="str">
        <f>IF(F1583="Repeatability",10*J1583,"---")</f>
        <v>---</v>
      </c>
      <c r="V1583" s="22" t="str">
        <f>IF(AND(U1583&gt;H1583,U1583&lt;&gt;"---"),"x","")</f>
        <v/>
      </c>
      <c r="W1583" s="51">
        <v>42101</v>
      </c>
    </row>
    <row r="1584" spans="1:23" ht="25.5" customHeight="1">
      <c r="A1584" s="65" t="s">
        <v>26</v>
      </c>
      <c r="B1584" s="8" t="s">
        <v>229</v>
      </c>
      <c r="C1584" s="61"/>
      <c r="D1584" s="10" t="s">
        <v>230</v>
      </c>
      <c r="E1584" s="3" t="s">
        <v>231</v>
      </c>
      <c r="F1584" s="42" t="s">
        <v>23</v>
      </c>
      <c r="G1584" s="22" t="s">
        <v>28</v>
      </c>
      <c r="H1584" s="37">
        <v>6.5998312236286898</v>
      </c>
      <c r="I1584" s="3">
        <v>237</v>
      </c>
      <c r="J1584" s="27">
        <v>3.6926016788563498E-2</v>
      </c>
      <c r="K1584" s="27" t="str">
        <f>IF(OR(LEFT(G1584,3)="SRM", LEFT(G1584,3)="IRM", LEFT(G1584,3)="CRM"),"", IF((J1584*100/H1584)&gt;5,"x",""))</f>
        <v/>
      </c>
      <c r="L1584" s="26">
        <f>2*J1584</f>
        <v>7.3852033577126996E-2</v>
      </c>
      <c r="M1584" s="20"/>
      <c r="N1584" s="20"/>
      <c r="O1584" s="58">
        <f>IF(F1584="Repeatability","---", SQRT(L1584^2+(N1584*H1584*0.01)^2)+ABS(M1584)*0.01*H1584)</f>
        <v>7.3852033577126996E-2</v>
      </c>
      <c r="P1584" s="6">
        <f>IF(F1584="Repeatability","---", O1584*100/H1584)</f>
        <v>1.1189988209504849</v>
      </c>
      <c r="Q1584" s="31" t="str">
        <f>IF(F1584="Repeatability", "n/a",IF(E1584="MG_P_KG",6,IF(E1584="G_P_100G",2,"n/a")))</f>
        <v>n/a</v>
      </c>
      <c r="R1584" s="34" t="str">
        <f>IF(Q1584="n/a","-",2*(H1584*2^(1-0.5*LOG(H1584/(10^Q1584))))/100)</f>
        <v>-</v>
      </c>
      <c r="S1584" s="3">
        <f>IF(F1584="Intermed. Precision","---",IF(LOG(J1584/2)&lt;0,10^(TRUNC(LOG(J1584/2))-1), 10^(TRUNC(LOG(J1584/2)))))</f>
        <v>0.01</v>
      </c>
      <c r="T1584" s="4">
        <f>2*SQRT(2)*J1584</f>
        <v>0.10444254749360621</v>
      </c>
      <c r="U1584" s="22" t="str">
        <f>IF(F1584="Repeatability",10*J1584,"---")</f>
        <v>---</v>
      </c>
      <c r="V1584" s="22" t="str">
        <f>IF(AND(U1584&gt;H1584,U1584&lt;&gt;"---"),"x","")</f>
        <v/>
      </c>
      <c r="W1584" s="51">
        <v>42102</v>
      </c>
    </row>
    <row r="1585" spans="1:23" ht="25.5" customHeight="1">
      <c r="A1585" s="65" t="s">
        <v>26</v>
      </c>
      <c r="B1585" s="8" t="s">
        <v>229</v>
      </c>
      <c r="C1585" s="61"/>
      <c r="D1585" s="10" t="s">
        <v>230</v>
      </c>
      <c r="E1585" s="3" t="s">
        <v>231</v>
      </c>
      <c r="F1585" s="19" t="s">
        <v>23</v>
      </c>
      <c r="G1585" s="22" t="s">
        <v>27</v>
      </c>
      <c r="H1585" s="37">
        <v>6.7889583333333299</v>
      </c>
      <c r="I1585" s="3">
        <v>48</v>
      </c>
      <c r="J1585" s="27">
        <v>2.53687345966538E-2</v>
      </c>
      <c r="K1585" s="27" t="str">
        <f>IF(OR(LEFT(G1585,3)="SRM", LEFT(G1585,3)="IRM", LEFT(G1585,3)="CRM"),"", IF((J1585*100/H1585)&gt;5,"x",""))</f>
        <v/>
      </c>
      <c r="L1585" s="26">
        <f>2*J1585</f>
        <v>5.0737469193307599E-2</v>
      </c>
      <c r="M1585" s="20"/>
      <c r="N1585" s="20"/>
      <c r="O1585" s="58">
        <f>IF(F1585="Repeatability","---", SQRT(L1585^2+(N1585*H1585*0.01)^2)+ABS(M1585)*0.01*H1585)</f>
        <v>5.0737469193307599E-2</v>
      </c>
      <c r="P1585" s="6">
        <f>IF(F1585="Repeatability","---", O1585*100/H1585)</f>
        <v>0.74735278524527138</v>
      </c>
      <c r="Q1585" s="31" t="str">
        <f>IF(F1585="Repeatability", "n/a",IF(E1585="MG_P_KG",6,IF(E1585="G_P_100G",2,"n/a")))</f>
        <v>n/a</v>
      </c>
      <c r="R1585" s="34" t="str">
        <f>IF(Q1585="n/a","-",2*(H1585*2^(1-0.5*LOG(H1585/(10^Q1585))))/100)</f>
        <v>-</v>
      </c>
      <c r="S1585" s="3">
        <f>IF(F1585="Intermed. Precision","---",IF(LOG(J1585/2)&lt;0,10^(TRUNC(LOG(J1585/2))-1), 10^(TRUNC(LOG(J1585/2)))))</f>
        <v>0.01</v>
      </c>
      <c r="T1585" s="4">
        <f>2*SQRT(2)*J1585</f>
        <v>7.1753617053662705E-2</v>
      </c>
      <c r="U1585" s="22" t="str">
        <f>IF(F1585="Repeatability",10*J1585,"---")</f>
        <v>---</v>
      </c>
      <c r="V1585" s="22" t="str">
        <f>IF(AND(U1585&gt;H1585,U1585&lt;&gt;"---"),"x","")</f>
        <v/>
      </c>
      <c r="W1585" s="51">
        <v>42101</v>
      </c>
    </row>
    <row r="1586" spans="1:23" ht="25.5" customHeight="1">
      <c r="A1586" s="65" t="s">
        <v>26</v>
      </c>
      <c r="B1586" s="8" t="s">
        <v>229</v>
      </c>
      <c r="C1586" s="61"/>
      <c r="D1586" s="10" t="s">
        <v>230</v>
      </c>
      <c r="E1586" s="3" t="s">
        <v>231</v>
      </c>
      <c r="F1586" s="42" t="s">
        <v>23</v>
      </c>
      <c r="G1586" s="22" t="s">
        <v>27</v>
      </c>
      <c r="H1586" s="37">
        <v>6.7889583333333299</v>
      </c>
      <c r="I1586" s="3">
        <v>48</v>
      </c>
      <c r="J1586" s="27">
        <v>2.53687345966538E-2</v>
      </c>
      <c r="K1586" s="27" t="str">
        <f>IF(OR(LEFT(G1586,3)="SRM", LEFT(G1586,3)="IRM", LEFT(G1586,3)="CRM"),"", IF((J1586*100/H1586)&gt;5,"x",""))</f>
        <v/>
      </c>
      <c r="L1586" s="26">
        <f>2*J1586</f>
        <v>5.0737469193307599E-2</v>
      </c>
      <c r="M1586" s="20"/>
      <c r="N1586" s="20"/>
      <c r="O1586" s="58">
        <f>IF(F1586="Repeatability","---", SQRT(L1586^2+(N1586*H1586*0.01)^2)+ABS(M1586)*0.01*H1586)</f>
        <v>5.0737469193307599E-2</v>
      </c>
      <c r="P1586" s="6">
        <f>IF(F1586="Repeatability","---", O1586*100/H1586)</f>
        <v>0.74735278524527138</v>
      </c>
      <c r="Q1586" s="31" t="str">
        <f>IF(F1586="Repeatability", "n/a",IF(E1586="MG_P_KG",6,IF(E1586="G_P_100G",2,"n/a")))</f>
        <v>n/a</v>
      </c>
      <c r="R1586" s="34" t="str">
        <f>IF(Q1586="n/a","-",2*(H1586*2^(1-0.5*LOG(H1586/(10^Q1586))))/100)</f>
        <v>-</v>
      </c>
      <c r="S1586" s="3">
        <f>IF(F1586="Intermed. Precision","---",IF(LOG(J1586/2)&lt;0,10^(TRUNC(LOG(J1586/2))-1), 10^(TRUNC(LOG(J1586/2)))))</f>
        <v>0.01</v>
      </c>
      <c r="T1586" s="4">
        <f>2*SQRT(2)*J1586</f>
        <v>7.1753617053662705E-2</v>
      </c>
      <c r="U1586" s="22" t="str">
        <f>IF(F1586="Repeatability",10*J1586,"---")</f>
        <v>---</v>
      </c>
      <c r="V1586" s="22" t="str">
        <f>IF(AND(U1586&gt;H1586,U1586&lt;&gt;"---"),"x","")</f>
        <v/>
      </c>
      <c r="W1586" s="51">
        <v>42102</v>
      </c>
    </row>
    <row r="1587" spans="1:23" ht="25.5" hidden="1" customHeight="1">
      <c r="A1587" s="65" t="s">
        <v>80</v>
      </c>
      <c r="B1587" s="8" t="s">
        <v>229</v>
      </c>
      <c r="C1587" s="61"/>
      <c r="D1587" s="10" t="s">
        <v>230</v>
      </c>
      <c r="E1587" s="3" t="s">
        <v>231</v>
      </c>
      <c r="F1587" s="42" t="s">
        <v>24</v>
      </c>
      <c r="G1587" s="22" t="s">
        <v>25</v>
      </c>
      <c r="H1587" s="37">
        <v>5.4111538461538498</v>
      </c>
      <c r="I1587" s="3">
        <v>26</v>
      </c>
      <c r="J1587" s="27">
        <v>3.7800081399993697E-2</v>
      </c>
      <c r="K1587" s="27" t="str">
        <f>IF(OR(LEFT(G1587,3)="SRM", LEFT(G1587,3)="IRM", LEFT(G1587,3)="CRM"),"", IF((J1587*100/H1587)&gt;5,"x",""))</f>
        <v/>
      </c>
      <c r="L1587" s="26">
        <f>2*J1587</f>
        <v>7.5600162799987394E-2</v>
      </c>
      <c r="M1587" s="20"/>
      <c r="N1587" s="20"/>
      <c r="O1587" s="58" t="str">
        <f>IF(F1587="Repeatability","---", SQRT(L1587^2+(N1587*H1587*0.01)^2)+ABS(M1587)*0.01*H1587)</f>
        <v>---</v>
      </c>
      <c r="P1587" s="6" t="str">
        <f>IF(F1587="Repeatability","---", O1587*100/H1587)</f>
        <v>---</v>
      </c>
      <c r="Q1587" s="31" t="str">
        <f>IF(F1587="Repeatability", "n/a",IF(E1587="MG_P_KG",6,IF(E1587="G_P_100G",2,"n/a")))</f>
        <v>n/a</v>
      </c>
      <c r="R1587" s="34" t="str">
        <f>IF(Q1587="n/a","-",2*(H1587*2^(1-0.5*LOG(H1587/(10^Q1587))))/100)</f>
        <v>-</v>
      </c>
      <c r="S1587" s="3">
        <f>IF(F1587="Intermed. Precision","---",IF(LOG(J1587/2)&lt;0,10^(TRUNC(LOG(J1587/2))-1), 10^(TRUNC(LOG(J1587/2)))))</f>
        <v>0.01</v>
      </c>
      <c r="T1587" s="4">
        <f>2*SQRT(2)*J1587</f>
        <v>0.10691477554935612</v>
      </c>
      <c r="U1587" s="22">
        <f>IF(F1587="Repeatability",10*J1587,"---")</f>
        <v>0.37800081399993696</v>
      </c>
      <c r="V1587" s="22" t="str">
        <f>IF(AND(U1587&gt;H1587,U1587&lt;&gt;"---"),"x","")</f>
        <v/>
      </c>
      <c r="W1587" s="51">
        <v>42101</v>
      </c>
    </row>
    <row r="1588" spans="1:23" ht="25.5" hidden="1" customHeight="1">
      <c r="A1588" s="65" t="s">
        <v>80</v>
      </c>
      <c r="B1588" s="8" t="s">
        <v>229</v>
      </c>
      <c r="C1588" s="61"/>
      <c r="D1588" s="10" t="s">
        <v>230</v>
      </c>
      <c r="E1588" s="3" t="s">
        <v>231</v>
      </c>
      <c r="F1588" s="42" t="s">
        <v>24</v>
      </c>
      <c r="G1588" s="22" t="s">
        <v>25</v>
      </c>
      <c r="H1588" s="37">
        <v>5.4111538461538498</v>
      </c>
      <c r="I1588" s="3">
        <v>26</v>
      </c>
      <c r="J1588" s="27">
        <v>3.7800081399993697E-2</v>
      </c>
      <c r="K1588" s="27" t="str">
        <f>IF(OR(LEFT(G1588,3)="SRM", LEFT(G1588,3)="IRM", LEFT(G1588,3)="CRM"),"", IF((J1588*100/H1588)&gt;5,"x",""))</f>
        <v/>
      </c>
      <c r="L1588" s="26">
        <f>2*J1588</f>
        <v>7.5600162799987394E-2</v>
      </c>
      <c r="M1588" s="20"/>
      <c r="N1588" s="20"/>
      <c r="O1588" s="58" t="str">
        <f>IF(F1588="Repeatability","---", SQRT(L1588^2+(N1588*H1588*0.01)^2)+ABS(M1588)*0.01*H1588)</f>
        <v>---</v>
      </c>
      <c r="P1588" s="6" t="str">
        <f>IF(F1588="Repeatability","---", O1588*100/H1588)</f>
        <v>---</v>
      </c>
      <c r="Q1588" s="31" t="str">
        <f>IF(F1588="Repeatability", "n/a",IF(E1588="MG_P_KG",6,IF(E1588="G_P_100G",2,"n/a")))</f>
        <v>n/a</v>
      </c>
      <c r="R1588" s="34" t="str">
        <f>IF(Q1588="n/a","-",2*(H1588*2^(1-0.5*LOG(H1588/(10^Q1588))))/100)</f>
        <v>-</v>
      </c>
      <c r="S1588" s="3">
        <f>IF(F1588="Intermed. Precision","---",IF(LOG(J1588/2)&lt;0,10^(TRUNC(LOG(J1588/2))-1), 10^(TRUNC(LOG(J1588/2)))))</f>
        <v>0.01</v>
      </c>
      <c r="T1588" s="4">
        <f>2*SQRT(2)*J1588</f>
        <v>0.10691477554935612</v>
      </c>
      <c r="U1588" s="22">
        <f>IF(F1588="Repeatability",10*J1588,"---")</f>
        <v>0.37800081399993696</v>
      </c>
      <c r="V1588" s="22" t="str">
        <f>IF(AND(U1588&gt;H1588,U1588&lt;&gt;"---"),"x","")</f>
        <v/>
      </c>
      <c r="W1588" s="51">
        <v>42102</v>
      </c>
    </row>
    <row r="1589" spans="1:23" ht="25.5" hidden="1" customHeight="1">
      <c r="A1589" s="65" t="s">
        <v>64</v>
      </c>
      <c r="B1589" s="8" t="s">
        <v>229</v>
      </c>
      <c r="C1589" s="61"/>
      <c r="D1589" s="10" t="s">
        <v>230</v>
      </c>
      <c r="E1589" s="3" t="s">
        <v>231</v>
      </c>
      <c r="F1589" s="19" t="s">
        <v>24</v>
      </c>
      <c r="G1589" s="22" t="s">
        <v>25</v>
      </c>
      <c r="H1589" s="37">
        <v>7.0175000000000001</v>
      </c>
      <c r="I1589" s="3">
        <v>20</v>
      </c>
      <c r="J1589" s="27">
        <v>5.29150262212916E-2</v>
      </c>
      <c r="K1589" s="27" t="str">
        <f>IF(OR(LEFT(G1589,3)="SRM", LEFT(G1589,3)="IRM", LEFT(G1589,3)="CRM"),"", IF((J1589*100/H1589)&gt;5,"x",""))</f>
        <v/>
      </c>
      <c r="L1589" s="26">
        <f>2*J1589</f>
        <v>0.1058300524425832</v>
      </c>
      <c r="M1589" s="20"/>
      <c r="N1589" s="20"/>
      <c r="O1589" s="58" t="str">
        <f>IF(F1589="Repeatability","---", SQRT(L1589^2+(N1589*H1589*0.01)^2)+ABS(M1589)*0.01*H1589)</f>
        <v>---</v>
      </c>
      <c r="P1589" s="6" t="str">
        <f>IF(F1589="Repeatability","---", O1589*100/H1589)</f>
        <v>---</v>
      </c>
      <c r="Q1589" s="31" t="str">
        <f>IF(F1589="Repeatability", "n/a",IF(E1589="MG_P_KG",6,IF(E1589="G_P_100G",2,"n/a")))</f>
        <v>n/a</v>
      </c>
      <c r="R1589" s="34" t="str">
        <f>IF(Q1589="n/a","-",2*(H1589*2^(1-0.5*LOG(H1589/(10^Q1589))))/100)</f>
        <v>-</v>
      </c>
      <c r="S1589" s="3">
        <f>IF(F1589="Intermed. Precision","---",IF(LOG(J1589/2)&lt;0,10^(TRUNC(LOG(J1589/2))-1), 10^(TRUNC(LOG(J1589/2)))))</f>
        <v>0.01</v>
      </c>
      <c r="T1589" s="4">
        <f>2*SQRT(2)*J1589</f>
        <v>0.14966629547095706</v>
      </c>
      <c r="U1589" s="22">
        <f>IF(F1589="Repeatability",10*J1589,"---")</f>
        <v>0.52915026221291606</v>
      </c>
      <c r="V1589" s="22" t="str">
        <f>IF(AND(U1589&gt;H1589,U1589&lt;&gt;"---"),"x","")</f>
        <v/>
      </c>
      <c r="W1589" s="51">
        <v>42101</v>
      </c>
    </row>
    <row r="1590" spans="1:23" ht="25.5" hidden="1" customHeight="1">
      <c r="A1590" s="65" t="s">
        <v>64</v>
      </c>
      <c r="B1590" s="8" t="s">
        <v>229</v>
      </c>
      <c r="C1590" s="61"/>
      <c r="D1590" s="10" t="s">
        <v>230</v>
      </c>
      <c r="E1590" s="3" t="s">
        <v>231</v>
      </c>
      <c r="F1590" s="42" t="s">
        <v>24</v>
      </c>
      <c r="G1590" s="22" t="s">
        <v>25</v>
      </c>
      <c r="H1590" s="37">
        <v>7.0175000000000001</v>
      </c>
      <c r="I1590" s="3">
        <v>20</v>
      </c>
      <c r="J1590" s="27">
        <v>5.29150262212916E-2</v>
      </c>
      <c r="K1590" s="27" t="str">
        <f>IF(OR(LEFT(G1590,3)="SRM", LEFT(G1590,3)="IRM", LEFT(G1590,3)="CRM"),"", IF((J1590*100/H1590)&gt;5,"x",""))</f>
        <v/>
      </c>
      <c r="L1590" s="26">
        <f>2*J1590</f>
        <v>0.1058300524425832</v>
      </c>
      <c r="M1590" s="20"/>
      <c r="N1590" s="20"/>
      <c r="O1590" s="58" t="str">
        <f>IF(F1590="Repeatability","---", SQRT(L1590^2+(N1590*H1590*0.01)^2)+ABS(M1590)*0.01*H1590)</f>
        <v>---</v>
      </c>
      <c r="P1590" s="6" t="str">
        <f>IF(F1590="Repeatability","---", O1590*100/H1590)</f>
        <v>---</v>
      </c>
      <c r="Q1590" s="31" t="str">
        <f>IF(F1590="Repeatability", "n/a",IF(E1590="MG_P_KG",6,IF(E1590="G_P_100G",2,"n/a")))</f>
        <v>n/a</v>
      </c>
      <c r="R1590" s="34" t="str">
        <f>IF(Q1590="n/a","-",2*(H1590*2^(1-0.5*LOG(H1590/(10^Q1590))))/100)</f>
        <v>-</v>
      </c>
      <c r="S1590" s="3">
        <f>IF(F1590="Intermed. Precision","---",IF(LOG(J1590/2)&lt;0,10^(TRUNC(LOG(J1590/2))-1), 10^(TRUNC(LOG(J1590/2)))))</f>
        <v>0.01</v>
      </c>
      <c r="T1590" s="4">
        <f>2*SQRT(2)*J1590</f>
        <v>0.14966629547095706</v>
      </c>
      <c r="U1590" s="22">
        <f>IF(F1590="Repeatability",10*J1590,"---")</f>
        <v>0.52915026221291606</v>
      </c>
      <c r="V1590" s="22" t="str">
        <f>IF(AND(U1590&gt;H1590,U1590&lt;&gt;"---"),"x","")</f>
        <v/>
      </c>
      <c r="W1590" s="51">
        <v>42102</v>
      </c>
    </row>
    <row r="1591" spans="1:23" ht="25.5" hidden="1" customHeight="1">
      <c r="A1591" s="65" t="s">
        <v>142</v>
      </c>
      <c r="B1591" s="8" t="s">
        <v>229</v>
      </c>
      <c r="C1591" s="61"/>
      <c r="D1591" s="10" t="s">
        <v>230</v>
      </c>
      <c r="E1591" s="3" t="s">
        <v>231</v>
      </c>
      <c r="F1591" s="42" t="s">
        <v>24</v>
      </c>
      <c r="G1591" s="22" t="s">
        <v>25</v>
      </c>
      <c r="H1591" s="37">
        <v>6.9625000000000004</v>
      </c>
      <c r="I1591" s="3">
        <v>12</v>
      </c>
      <c r="J1591" s="27">
        <v>0.151272381264173</v>
      </c>
      <c r="K1591" s="27" t="str">
        <f>IF(OR(LEFT(G1591,3)="SRM", LEFT(G1591,3)="IRM", LEFT(G1591,3)="CRM"),"", IF((J1591*100/H1591)&gt;5,"x",""))</f>
        <v/>
      </c>
      <c r="L1591" s="26">
        <f>2*J1591</f>
        <v>0.302544762528346</v>
      </c>
      <c r="M1591" s="20"/>
      <c r="N1591" s="20"/>
      <c r="O1591" s="58" t="str">
        <f>IF(F1591="Repeatability","---", SQRT(L1591^2+(N1591*H1591*0.01)^2)+ABS(M1591)*0.01*H1591)</f>
        <v>---</v>
      </c>
      <c r="P1591" s="6" t="str">
        <f>IF(F1591="Repeatability","---", O1591*100/H1591)</f>
        <v>---</v>
      </c>
      <c r="Q1591" s="31" t="str">
        <f>IF(F1591="Repeatability", "n/a",IF(E1591="MG_P_KG",6,IF(E1591="G_P_100G",2,"n/a")))</f>
        <v>n/a</v>
      </c>
      <c r="R1591" s="34" t="str">
        <f>IF(Q1591="n/a","-",2*(H1591*2^(1-0.5*LOG(H1591/(10^Q1591))))/100)</f>
        <v>-</v>
      </c>
      <c r="S1591" s="3">
        <f>IF(F1591="Intermed. Precision","---",IF(LOG(J1591/2)&lt;0,10^(TRUNC(LOG(J1591/2))-1), 10^(TRUNC(LOG(J1591/2)))))</f>
        <v>0.01</v>
      </c>
      <c r="T1591" s="4">
        <f>2*SQRT(2)*J1591</f>
        <v>0.42786290639253433</v>
      </c>
      <c r="U1591" s="22">
        <f>IF(F1591="Repeatability",10*J1591,"---")</f>
        <v>1.5127238126417299</v>
      </c>
      <c r="V1591" s="22" t="str">
        <f>IF(AND(U1591&gt;H1591,U1591&lt;&gt;"---"),"x","")</f>
        <v/>
      </c>
      <c r="W1591" s="51">
        <v>42101</v>
      </c>
    </row>
    <row r="1592" spans="1:23" ht="25.5" hidden="1" customHeight="1">
      <c r="A1592" s="65" t="s">
        <v>142</v>
      </c>
      <c r="B1592" s="8" t="s">
        <v>229</v>
      </c>
      <c r="C1592" s="61"/>
      <c r="D1592" s="10" t="s">
        <v>230</v>
      </c>
      <c r="E1592" s="3" t="s">
        <v>231</v>
      </c>
      <c r="F1592" s="42" t="s">
        <v>24</v>
      </c>
      <c r="G1592" s="22" t="s">
        <v>25</v>
      </c>
      <c r="H1592" s="37">
        <v>6.9625000000000004</v>
      </c>
      <c r="I1592" s="3">
        <v>12</v>
      </c>
      <c r="J1592" s="27">
        <v>0.151272381264173</v>
      </c>
      <c r="K1592" s="27" t="str">
        <f>IF(OR(LEFT(G1592,3)="SRM", LEFT(G1592,3)="IRM", LEFT(G1592,3)="CRM"),"", IF((J1592*100/H1592)&gt;5,"x",""))</f>
        <v/>
      </c>
      <c r="L1592" s="26">
        <f>2*J1592</f>
        <v>0.302544762528346</v>
      </c>
      <c r="M1592" s="20"/>
      <c r="N1592" s="20"/>
      <c r="O1592" s="58" t="str">
        <f>IF(F1592="Repeatability","---", SQRT(L1592^2+(N1592*H1592*0.01)^2)+ABS(M1592)*0.01*H1592)</f>
        <v>---</v>
      </c>
      <c r="P1592" s="6" t="str">
        <f>IF(F1592="Repeatability","---", O1592*100/H1592)</f>
        <v>---</v>
      </c>
      <c r="Q1592" s="31" t="str">
        <f>IF(F1592="Repeatability", "n/a",IF(E1592="MG_P_KG",6,IF(E1592="G_P_100G",2,"n/a")))</f>
        <v>n/a</v>
      </c>
      <c r="R1592" s="34" t="str">
        <f>IF(Q1592="n/a","-",2*(H1592*2^(1-0.5*LOG(H1592/(10^Q1592))))/100)</f>
        <v>-</v>
      </c>
      <c r="S1592" s="3">
        <f>IF(F1592="Intermed. Precision","---",IF(LOG(J1592/2)&lt;0,10^(TRUNC(LOG(J1592/2))-1), 10^(TRUNC(LOG(J1592/2)))))</f>
        <v>0.01</v>
      </c>
      <c r="T1592" s="4">
        <f>2*SQRT(2)*J1592</f>
        <v>0.42786290639253433</v>
      </c>
      <c r="U1592" s="22">
        <f>IF(F1592="Repeatability",10*J1592,"---")</f>
        <v>1.5127238126417299</v>
      </c>
      <c r="V1592" s="22" t="str">
        <f>IF(AND(U1592&gt;H1592,U1592&lt;&gt;"---"),"x","")</f>
        <v/>
      </c>
      <c r="W1592" s="51">
        <v>42102</v>
      </c>
    </row>
    <row r="1593" spans="1:23" ht="25.5" customHeight="1">
      <c r="A1593" s="65" t="s">
        <v>52</v>
      </c>
      <c r="B1593" s="8" t="s">
        <v>229</v>
      </c>
      <c r="C1593" s="61"/>
      <c r="D1593" s="10" t="s">
        <v>230</v>
      </c>
      <c r="E1593" s="3" t="s">
        <v>231</v>
      </c>
      <c r="F1593" s="19" t="s">
        <v>23</v>
      </c>
      <c r="G1593" s="22" t="s">
        <v>4</v>
      </c>
      <c r="H1593" s="37">
        <v>5.7424999999999997</v>
      </c>
      <c r="I1593" s="3">
        <v>8</v>
      </c>
      <c r="J1593" s="27">
        <v>1.7499999999999901E-2</v>
      </c>
      <c r="K1593" s="27" t="str">
        <f>IF(OR(LEFT(G1593,3)="SRM", LEFT(G1593,3)="IRM", LEFT(G1593,3)="CRM"),"", IF((J1593*100/H1593)&gt;5,"x",""))</f>
        <v/>
      </c>
      <c r="L1593" s="26">
        <f>2*J1593</f>
        <v>3.4999999999999802E-2</v>
      </c>
      <c r="M1593" s="20"/>
      <c r="N1593" s="20"/>
      <c r="O1593" s="58">
        <f>IF(F1593="Repeatability","---", SQRT(L1593^2+(N1593*H1593*0.01)^2)+ABS(M1593)*0.01*H1593)</f>
        <v>3.4999999999999802E-2</v>
      </c>
      <c r="P1593" s="6">
        <f>IF(F1593="Repeatability","---", O1593*100/H1593)</f>
        <v>0.6094906399651685</v>
      </c>
      <c r="Q1593" s="31" t="str">
        <f>IF(F1593="Repeatability", "n/a",IF(E1593="MG_P_KG",6,IF(E1593="G_P_100G",2,"n/a")))</f>
        <v>n/a</v>
      </c>
      <c r="R1593" s="34" t="str">
        <f>IF(Q1593="n/a","-",2*(H1593*2^(1-0.5*LOG(H1593/(10^Q1593))))/100)</f>
        <v>-</v>
      </c>
      <c r="S1593" s="3">
        <f>IF(F1593="Intermed. Precision","---",IF(LOG(J1593/2)&lt;0,10^(TRUNC(LOG(J1593/2))-1), 10^(TRUNC(LOG(J1593/2)))))</f>
        <v>1E-3</v>
      </c>
      <c r="T1593" s="4">
        <f>2*SQRT(2)*J1593</f>
        <v>4.9497474683058047E-2</v>
      </c>
      <c r="U1593" s="22" t="str">
        <f>IF(F1593="Repeatability",10*J1593,"---")</f>
        <v>---</v>
      </c>
      <c r="V1593" s="22" t="str">
        <f>IF(AND(U1593&gt;H1593,U1593&lt;&gt;"---"),"x","")</f>
        <v/>
      </c>
      <c r="W1593" s="51">
        <v>42101</v>
      </c>
    </row>
    <row r="1594" spans="1:23" ht="25.5" customHeight="1">
      <c r="A1594" s="65" t="s">
        <v>52</v>
      </c>
      <c r="B1594" s="8" t="s">
        <v>229</v>
      </c>
      <c r="C1594" s="61"/>
      <c r="D1594" s="10" t="s">
        <v>230</v>
      </c>
      <c r="E1594" s="3" t="s">
        <v>231</v>
      </c>
      <c r="F1594" s="42" t="s">
        <v>23</v>
      </c>
      <c r="G1594" s="22" t="s">
        <v>4</v>
      </c>
      <c r="H1594" s="37">
        <v>5.7424999999999997</v>
      </c>
      <c r="I1594" s="3">
        <v>8</v>
      </c>
      <c r="J1594" s="27">
        <v>1.7499999999999901E-2</v>
      </c>
      <c r="K1594" s="27" t="str">
        <f>IF(OR(LEFT(G1594,3)="SRM", LEFT(G1594,3)="IRM", LEFT(G1594,3)="CRM"),"", IF((J1594*100/H1594)&gt;5,"x",""))</f>
        <v/>
      </c>
      <c r="L1594" s="26">
        <f>2*J1594</f>
        <v>3.4999999999999802E-2</v>
      </c>
      <c r="M1594" s="20"/>
      <c r="N1594" s="20"/>
      <c r="O1594" s="58">
        <f>IF(F1594="Repeatability","---", SQRT(L1594^2+(N1594*H1594*0.01)^2)+ABS(M1594)*0.01*H1594)</f>
        <v>3.4999999999999802E-2</v>
      </c>
      <c r="P1594" s="6">
        <f>IF(F1594="Repeatability","---", O1594*100/H1594)</f>
        <v>0.6094906399651685</v>
      </c>
      <c r="Q1594" s="31" t="str">
        <f>IF(F1594="Repeatability", "n/a",IF(E1594="MG_P_KG",6,IF(E1594="G_P_100G",2,"n/a")))</f>
        <v>n/a</v>
      </c>
      <c r="R1594" s="34" t="str">
        <f>IF(Q1594="n/a","-",2*(H1594*2^(1-0.5*LOG(H1594/(10^Q1594))))/100)</f>
        <v>-</v>
      </c>
      <c r="S1594" s="3">
        <f>IF(F1594="Intermed. Precision","---",IF(LOG(J1594/2)&lt;0,10^(TRUNC(LOG(J1594/2))-1), 10^(TRUNC(LOG(J1594/2)))))</f>
        <v>1E-3</v>
      </c>
      <c r="T1594" s="4">
        <f>2*SQRT(2)*J1594</f>
        <v>4.9497474683058047E-2</v>
      </c>
      <c r="U1594" s="22" t="str">
        <f>IF(F1594="Repeatability",10*J1594,"---")</f>
        <v>---</v>
      </c>
      <c r="V1594" s="22" t="str">
        <f>IF(AND(U1594&gt;H1594,U1594&lt;&gt;"---"),"x","")</f>
        <v/>
      </c>
      <c r="W1594" s="51">
        <v>42102</v>
      </c>
    </row>
    <row r="1595" spans="1:23" ht="25.5" customHeight="1">
      <c r="A1595" s="65" t="s">
        <v>82</v>
      </c>
      <c r="B1595" s="8" t="s">
        <v>229</v>
      </c>
      <c r="C1595" s="61"/>
      <c r="D1595" s="10" t="s">
        <v>230</v>
      </c>
      <c r="E1595" s="3" t="s">
        <v>231</v>
      </c>
      <c r="F1595" s="42" t="s">
        <v>23</v>
      </c>
      <c r="G1595" s="22" t="s">
        <v>4</v>
      </c>
      <c r="H1595" s="37">
        <v>6.8342857142857101</v>
      </c>
      <c r="I1595" s="3">
        <v>7</v>
      </c>
      <c r="J1595" s="27">
        <v>3.2950178841916603E-2</v>
      </c>
      <c r="K1595" s="27" t="str">
        <f>IF(OR(LEFT(G1595,3)="SRM", LEFT(G1595,3)="IRM", LEFT(G1595,3)="CRM"),"", IF((J1595*100/H1595)&gt;5,"x",""))</f>
        <v/>
      </c>
      <c r="L1595" s="26">
        <f>2*J1595</f>
        <v>6.5900357683833205E-2</v>
      </c>
      <c r="M1595" s="20"/>
      <c r="N1595" s="20"/>
      <c r="O1595" s="58">
        <f>IF(F1595="Repeatability","---", SQRT(L1595^2+(N1595*H1595*0.01)^2)+ABS(M1595)*0.01*H1595)</f>
        <v>6.5900357683833205E-2</v>
      </c>
      <c r="P1595" s="6">
        <f>IF(F1595="Repeatability","---", O1595*100/H1595)</f>
        <v>0.964261086510938</v>
      </c>
      <c r="Q1595" s="31" t="str">
        <f>IF(F1595="Repeatability", "n/a",IF(E1595="MG_P_KG",6,IF(E1595="G_P_100G",2,"n/a")))</f>
        <v>n/a</v>
      </c>
      <c r="R1595" s="34" t="str">
        <f>IF(Q1595="n/a","-",2*(H1595*2^(1-0.5*LOG(H1595/(10^Q1595))))/100)</f>
        <v>-</v>
      </c>
      <c r="S1595" s="3">
        <f>IF(F1595="Intermed. Precision","---",IF(LOG(J1595/2)&lt;0,10^(TRUNC(LOG(J1595/2))-1), 10^(TRUNC(LOG(J1595/2)))))</f>
        <v>0.01</v>
      </c>
      <c r="T1595" s="4">
        <f>2*SQRT(2)*J1595</f>
        <v>9.3197179601714933E-2</v>
      </c>
      <c r="U1595" s="22" t="str">
        <f>IF(F1595="Repeatability",10*J1595,"---")</f>
        <v>---</v>
      </c>
      <c r="V1595" s="22" t="str">
        <f>IF(AND(U1595&gt;H1595,U1595&lt;&gt;"---"),"x","")</f>
        <v/>
      </c>
      <c r="W1595" s="51">
        <v>42101</v>
      </c>
    </row>
    <row r="1596" spans="1:23" ht="25.5" customHeight="1">
      <c r="A1596" s="65" t="s">
        <v>82</v>
      </c>
      <c r="B1596" s="8" t="s">
        <v>229</v>
      </c>
      <c r="C1596" s="61"/>
      <c r="D1596" s="10" t="s">
        <v>230</v>
      </c>
      <c r="E1596" s="3" t="s">
        <v>231</v>
      </c>
      <c r="F1596" s="42" t="s">
        <v>23</v>
      </c>
      <c r="G1596" s="22" t="s">
        <v>4</v>
      </c>
      <c r="H1596" s="37">
        <v>6.8342857142857101</v>
      </c>
      <c r="I1596" s="3">
        <v>7</v>
      </c>
      <c r="J1596" s="27">
        <v>3.2950178841916603E-2</v>
      </c>
      <c r="K1596" s="27" t="str">
        <f>IF(OR(LEFT(G1596,3)="SRM", LEFT(G1596,3)="IRM", LEFT(G1596,3)="CRM"),"", IF((J1596*100/H1596)&gt;5,"x",""))</f>
        <v/>
      </c>
      <c r="L1596" s="26">
        <f>2*J1596</f>
        <v>6.5900357683833205E-2</v>
      </c>
      <c r="M1596" s="20"/>
      <c r="N1596" s="20"/>
      <c r="O1596" s="58">
        <f>IF(F1596="Repeatability","---", SQRT(L1596^2+(N1596*H1596*0.01)^2)+ABS(M1596)*0.01*H1596)</f>
        <v>6.5900357683833205E-2</v>
      </c>
      <c r="P1596" s="6">
        <f>IF(F1596="Repeatability","---", O1596*100/H1596)</f>
        <v>0.964261086510938</v>
      </c>
      <c r="Q1596" s="31" t="str">
        <f>IF(F1596="Repeatability", "n/a",IF(E1596="MG_P_KG",6,IF(E1596="G_P_100G",2,"n/a")))</f>
        <v>n/a</v>
      </c>
      <c r="R1596" s="34" t="str">
        <f>IF(Q1596="n/a","-",2*(H1596*2^(1-0.5*LOG(H1596/(10^Q1596))))/100)</f>
        <v>-</v>
      </c>
      <c r="S1596" s="3">
        <f>IF(F1596="Intermed. Precision","---",IF(LOG(J1596/2)&lt;0,10^(TRUNC(LOG(J1596/2))-1), 10^(TRUNC(LOG(J1596/2)))))</f>
        <v>0.01</v>
      </c>
      <c r="T1596" s="4">
        <f>2*SQRT(2)*J1596</f>
        <v>9.3197179601714933E-2</v>
      </c>
      <c r="U1596" s="22" t="str">
        <f>IF(F1596="Repeatability",10*J1596,"---")</f>
        <v>---</v>
      </c>
      <c r="V1596" s="22" t="str">
        <f>IF(AND(U1596&gt;H1596,U1596&lt;&gt;"---"),"x","")</f>
        <v/>
      </c>
      <c r="W1596" s="51">
        <v>42102</v>
      </c>
    </row>
    <row r="1597" spans="1:23" ht="25.5" hidden="1" customHeight="1">
      <c r="A1597" s="65" t="s">
        <v>58</v>
      </c>
      <c r="B1597" s="8" t="s">
        <v>232</v>
      </c>
      <c r="C1597" s="61"/>
      <c r="D1597" s="10" t="s">
        <v>233</v>
      </c>
      <c r="E1597" s="3" t="s">
        <v>231</v>
      </c>
      <c r="F1597" s="42" t="s">
        <v>24</v>
      </c>
      <c r="G1597" s="22" t="s">
        <v>25</v>
      </c>
      <c r="H1597" s="37">
        <v>5.2331707317073199</v>
      </c>
      <c r="I1597" s="3">
        <v>41</v>
      </c>
      <c r="J1597" s="27">
        <v>7.2414794338066099E-3</v>
      </c>
      <c r="K1597" s="27" t="str">
        <f>IF(OR(LEFT(G1597,3)="SRM", LEFT(G1597,3)="IRM", LEFT(G1597,3)="CRM"),"", IF((J1597*100/H1597)&gt;5,"x",""))</f>
        <v/>
      </c>
      <c r="L1597" s="26">
        <f>2*J1597</f>
        <v>1.448295886761322E-2</v>
      </c>
      <c r="M1597" s="20"/>
      <c r="N1597" s="20"/>
      <c r="O1597" s="58" t="str">
        <f>IF(F1597="Repeatability","---", SQRT(L1597^2+(N1597*H1597*0.01)^2)+ABS(M1597)*0.01*H1597)</f>
        <v>---</v>
      </c>
      <c r="P1597" s="6" t="str">
        <f>IF(F1597="Repeatability","---", O1597*100/H1597)</f>
        <v>---</v>
      </c>
      <c r="Q1597" s="31" t="str">
        <f>IF(F1597="Repeatability", "n/a",IF(E1597="MG_P_KG",6,IF(E1597="G_P_100G",2,"n/a")))</f>
        <v>n/a</v>
      </c>
      <c r="R1597" s="34" t="str">
        <f>IF(Q1597="n/a","-",2*(H1597*2^(1-0.5*LOG(H1597/(10^Q1597))))/100)</f>
        <v>-</v>
      </c>
      <c r="S1597" s="3">
        <f>IF(F1597="Intermed. Precision","---",IF(LOG(J1597/2)&lt;0,10^(TRUNC(LOG(J1597/2))-1), 10^(TRUNC(LOG(J1597/2)))))</f>
        <v>1E-3</v>
      </c>
      <c r="T1597" s="4">
        <f>2*SQRT(2)*J1597</f>
        <v>2.04819968538703E-2</v>
      </c>
      <c r="U1597" s="22">
        <f>IF(F1597="Repeatability",10*J1597,"---")</f>
        <v>7.2414794338066094E-2</v>
      </c>
      <c r="V1597" s="22" t="str">
        <f>IF(AND(U1597&gt;H1597,U1597&lt;&gt;"---"),"x","")</f>
        <v/>
      </c>
      <c r="W1597" s="51">
        <v>42101</v>
      </c>
    </row>
    <row r="1598" spans="1:23" ht="25.5" hidden="1" customHeight="1">
      <c r="A1598" s="65" t="s">
        <v>58</v>
      </c>
      <c r="B1598" s="8" t="s">
        <v>232</v>
      </c>
      <c r="C1598" s="61"/>
      <c r="D1598" s="10" t="s">
        <v>233</v>
      </c>
      <c r="E1598" s="3" t="s">
        <v>231</v>
      </c>
      <c r="F1598" s="42" t="s">
        <v>24</v>
      </c>
      <c r="G1598" s="22" t="s">
        <v>25</v>
      </c>
      <c r="H1598" s="37">
        <v>5.2331707317073199</v>
      </c>
      <c r="I1598" s="3">
        <v>41</v>
      </c>
      <c r="J1598" s="27">
        <v>7.2414794338066099E-3</v>
      </c>
      <c r="K1598" s="27" t="str">
        <f>IF(OR(LEFT(G1598,3)="SRM", LEFT(G1598,3)="IRM", LEFT(G1598,3)="CRM"),"", IF((J1598*100/H1598)&gt;5,"x",""))</f>
        <v/>
      </c>
      <c r="L1598" s="26">
        <f>2*J1598</f>
        <v>1.448295886761322E-2</v>
      </c>
      <c r="M1598" s="20"/>
      <c r="N1598" s="20"/>
      <c r="O1598" s="58" t="str">
        <f>IF(F1598="Repeatability","---", SQRT(L1598^2+(N1598*H1598*0.01)^2)+ABS(M1598)*0.01*H1598)</f>
        <v>---</v>
      </c>
      <c r="P1598" s="6" t="str">
        <f>IF(F1598="Repeatability","---", O1598*100/H1598)</f>
        <v>---</v>
      </c>
      <c r="Q1598" s="31" t="str">
        <f>IF(F1598="Repeatability", "n/a",IF(E1598="MG_P_KG",6,IF(E1598="G_P_100G",2,"n/a")))</f>
        <v>n/a</v>
      </c>
      <c r="R1598" s="34" t="str">
        <f>IF(Q1598="n/a","-",2*(H1598*2^(1-0.5*LOG(H1598/(10^Q1598))))/100)</f>
        <v>-</v>
      </c>
      <c r="S1598" s="3">
        <f>IF(F1598="Intermed. Precision","---",IF(LOG(J1598/2)&lt;0,10^(TRUNC(LOG(J1598/2))-1), 10^(TRUNC(LOG(J1598/2)))))</f>
        <v>1E-3</v>
      </c>
      <c r="T1598" s="4">
        <f>2*SQRT(2)*J1598</f>
        <v>2.04819968538703E-2</v>
      </c>
      <c r="U1598" s="22">
        <f>IF(F1598="Repeatability",10*J1598,"---")</f>
        <v>7.2414794338066094E-2</v>
      </c>
      <c r="V1598" s="22" t="str">
        <f>IF(AND(U1598&gt;H1598,U1598&lt;&gt;"---"),"x","")</f>
        <v/>
      </c>
      <c r="W1598" s="51">
        <v>42102</v>
      </c>
    </row>
    <row r="1599" spans="1:23" ht="25.5" hidden="1" customHeight="1">
      <c r="A1599" s="65" t="s">
        <v>55</v>
      </c>
      <c r="B1599" s="8" t="s">
        <v>232</v>
      </c>
      <c r="C1599" s="61"/>
      <c r="D1599" s="10" t="s">
        <v>233</v>
      </c>
      <c r="E1599" s="3" t="s">
        <v>231</v>
      </c>
      <c r="F1599" s="42" t="s">
        <v>24</v>
      </c>
      <c r="G1599" s="22" t="s">
        <v>25</v>
      </c>
      <c r="H1599" s="37">
        <v>5.9059375000000003</v>
      </c>
      <c r="I1599" s="3">
        <v>32</v>
      </c>
      <c r="J1599" s="27">
        <v>9.9215674164922808E-3</v>
      </c>
      <c r="K1599" s="27" t="str">
        <f>IF(OR(LEFT(G1599,3)="SRM", LEFT(G1599,3)="IRM", LEFT(G1599,3)="CRM"),"", IF((J1599*100/H1599)&gt;5,"x",""))</f>
        <v/>
      </c>
      <c r="L1599" s="26">
        <f>2*J1599</f>
        <v>1.9843134832984562E-2</v>
      </c>
      <c r="M1599" s="20"/>
      <c r="N1599" s="20"/>
      <c r="O1599" s="58" t="str">
        <f>IF(F1599="Repeatability","---", SQRT(L1599^2+(N1599*H1599*0.01)^2)+ABS(M1599)*0.01*H1599)</f>
        <v>---</v>
      </c>
      <c r="P1599" s="6" t="str">
        <f>IF(F1599="Repeatability","---", O1599*100/H1599)</f>
        <v>---</v>
      </c>
      <c r="Q1599" s="31" t="str">
        <f>IF(F1599="Repeatability", "n/a",IF(E1599="MG_P_KG",6,IF(E1599="G_P_100G",2,"n/a")))</f>
        <v>n/a</v>
      </c>
      <c r="R1599" s="34" t="str">
        <f>IF(Q1599="n/a","-",2*(H1599*2^(1-0.5*LOG(H1599/(10^Q1599))))/100)</f>
        <v>-</v>
      </c>
      <c r="S1599" s="3">
        <f>IF(F1599="Intermed. Precision","---",IF(LOG(J1599/2)&lt;0,10^(TRUNC(LOG(J1599/2))-1), 10^(TRUNC(LOG(J1599/2)))))</f>
        <v>1E-3</v>
      </c>
      <c r="T1599" s="4">
        <f>2*SQRT(2)*J1599</f>
        <v>2.806243040080475E-2</v>
      </c>
      <c r="U1599" s="22">
        <f>IF(F1599="Repeatability",10*J1599,"---")</f>
        <v>9.9215674164922801E-2</v>
      </c>
      <c r="V1599" s="22" t="str">
        <f>IF(AND(U1599&gt;H1599,U1599&lt;&gt;"---"),"x","")</f>
        <v/>
      </c>
      <c r="W1599" s="51">
        <v>42101</v>
      </c>
    </row>
    <row r="1600" spans="1:23" ht="25.5" hidden="1" customHeight="1">
      <c r="A1600" s="65" t="s">
        <v>55</v>
      </c>
      <c r="B1600" s="8" t="s">
        <v>232</v>
      </c>
      <c r="C1600" s="61"/>
      <c r="D1600" s="10" t="s">
        <v>233</v>
      </c>
      <c r="E1600" s="3" t="s">
        <v>231</v>
      </c>
      <c r="F1600" s="42" t="s">
        <v>24</v>
      </c>
      <c r="G1600" s="22" t="s">
        <v>25</v>
      </c>
      <c r="H1600" s="37">
        <v>5.9059375000000003</v>
      </c>
      <c r="I1600" s="3">
        <v>32</v>
      </c>
      <c r="J1600" s="27">
        <v>9.9215674164922808E-3</v>
      </c>
      <c r="K1600" s="27" t="str">
        <f>IF(OR(LEFT(G1600,3)="SRM", LEFT(G1600,3)="IRM", LEFT(G1600,3)="CRM"),"", IF((J1600*100/H1600)&gt;5,"x",""))</f>
        <v/>
      </c>
      <c r="L1600" s="26">
        <f>2*J1600</f>
        <v>1.9843134832984562E-2</v>
      </c>
      <c r="M1600" s="20"/>
      <c r="N1600" s="20"/>
      <c r="O1600" s="58" t="str">
        <f>IF(F1600="Repeatability","---", SQRT(L1600^2+(N1600*H1600*0.01)^2)+ABS(M1600)*0.01*H1600)</f>
        <v>---</v>
      </c>
      <c r="P1600" s="6" t="str">
        <f>IF(F1600="Repeatability","---", O1600*100/H1600)</f>
        <v>---</v>
      </c>
      <c r="Q1600" s="31" t="str">
        <f>IF(F1600="Repeatability", "n/a",IF(E1600="MG_P_KG",6,IF(E1600="G_P_100G",2,"n/a")))</f>
        <v>n/a</v>
      </c>
      <c r="R1600" s="34" t="str">
        <f>IF(Q1600="n/a","-",2*(H1600*2^(1-0.5*LOG(H1600/(10^Q1600))))/100)</f>
        <v>-</v>
      </c>
      <c r="S1600" s="3">
        <f>IF(F1600="Intermed. Precision","---",IF(LOG(J1600/2)&lt;0,10^(TRUNC(LOG(J1600/2))-1), 10^(TRUNC(LOG(J1600/2)))))</f>
        <v>1E-3</v>
      </c>
      <c r="T1600" s="4">
        <f>2*SQRT(2)*J1600</f>
        <v>2.806243040080475E-2</v>
      </c>
      <c r="U1600" s="22">
        <f>IF(F1600="Repeatability",10*J1600,"---")</f>
        <v>9.9215674164922801E-2</v>
      </c>
      <c r="V1600" s="22" t="str">
        <f>IF(AND(U1600&gt;H1600,U1600&lt;&gt;"---"),"x","")</f>
        <v/>
      </c>
      <c r="W1600" s="51">
        <v>42102</v>
      </c>
    </row>
    <row r="1601" spans="1:23" ht="25.5" hidden="1" customHeight="1">
      <c r="A1601" s="65" t="s">
        <v>104</v>
      </c>
      <c r="B1601" s="8" t="s">
        <v>232</v>
      </c>
      <c r="C1601" s="61"/>
      <c r="D1601" s="10" t="s">
        <v>233</v>
      </c>
      <c r="E1601" s="3" t="s">
        <v>231</v>
      </c>
      <c r="F1601" s="42" t="s">
        <v>24</v>
      </c>
      <c r="G1601" s="22" t="s">
        <v>25</v>
      </c>
      <c r="H1601" s="37">
        <v>6.4611538461538496</v>
      </c>
      <c r="I1601" s="3">
        <v>26</v>
      </c>
      <c r="J1601" s="27">
        <v>0</v>
      </c>
      <c r="K1601" s="27" t="str">
        <f>IF(OR(LEFT(G1601,3)="SRM", LEFT(G1601,3)="IRM", LEFT(G1601,3)="CRM"),"", IF((J1601*100/H1601)&gt;5,"x",""))</f>
        <v/>
      </c>
      <c r="L1601" s="26">
        <f>2*J1601</f>
        <v>0</v>
      </c>
      <c r="M1601" s="20"/>
      <c r="N1601" s="20"/>
      <c r="O1601" s="58" t="str">
        <f>IF(F1601="Repeatability","---", SQRT(L1601^2+(N1601*H1601*0.01)^2)+ABS(M1601)*0.01*H1601)</f>
        <v>---</v>
      </c>
      <c r="P1601" s="6" t="str">
        <f>IF(F1601="Repeatability","---", O1601*100/H1601)</f>
        <v>---</v>
      </c>
      <c r="Q1601" s="31" t="str">
        <f>IF(F1601="Repeatability", "n/a",IF(E1601="MG_P_KG",6,IF(E1601="G_P_100G",2,"n/a")))</f>
        <v>n/a</v>
      </c>
      <c r="R1601" s="34" t="str">
        <f>IF(Q1601="n/a","-",2*(H1601*2^(1-0.5*LOG(H1601/(10^Q1601))))/100)</f>
        <v>-</v>
      </c>
      <c r="S1601" s="3" t="e">
        <f>IF(F1601="Intermed. Precision","---",IF(LOG(J1601/2)&lt;0,10^(TRUNC(LOG(J1601/2))-1), 10^(TRUNC(LOG(J1601/2)))))</f>
        <v>#NUM!</v>
      </c>
      <c r="T1601" s="4">
        <f>2*SQRT(2)*J1601</f>
        <v>0</v>
      </c>
      <c r="U1601" s="22">
        <f>IF(F1601="Repeatability",10*J1601,"---")</f>
        <v>0</v>
      </c>
      <c r="V1601" s="22" t="str">
        <f>IF(AND(U1601&gt;H1601,U1601&lt;&gt;"---"),"x","")</f>
        <v/>
      </c>
      <c r="W1601" s="51">
        <v>42101</v>
      </c>
    </row>
    <row r="1602" spans="1:23" ht="25.5" hidden="1" customHeight="1">
      <c r="A1602" s="65" t="s">
        <v>104</v>
      </c>
      <c r="B1602" s="8" t="s">
        <v>232</v>
      </c>
      <c r="C1602" s="61"/>
      <c r="D1602" s="10" t="s">
        <v>233</v>
      </c>
      <c r="E1602" s="3" t="s">
        <v>231</v>
      </c>
      <c r="F1602" s="42" t="s">
        <v>24</v>
      </c>
      <c r="G1602" s="22" t="s">
        <v>25</v>
      </c>
      <c r="H1602" s="37">
        <v>6.4611538461538496</v>
      </c>
      <c r="I1602" s="3">
        <v>26</v>
      </c>
      <c r="J1602" s="27">
        <v>0</v>
      </c>
      <c r="K1602" s="27" t="str">
        <f>IF(OR(LEFT(G1602,3)="SRM", LEFT(G1602,3)="IRM", LEFT(G1602,3)="CRM"),"", IF((J1602*100/H1602)&gt;5,"x",""))</f>
        <v/>
      </c>
      <c r="L1602" s="26">
        <f>2*J1602</f>
        <v>0</v>
      </c>
      <c r="M1602" s="20"/>
      <c r="N1602" s="20"/>
      <c r="O1602" s="58" t="str">
        <f>IF(F1602="Repeatability","---", SQRT(L1602^2+(N1602*H1602*0.01)^2)+ABS(M1602)*0.01*H1602)</f>
        <v>---</v>
      </c>
      <c r="P1602" s="6" t="str">
        <f>IF(F1602="Repeatability","---", O1602*100/H1602)</f>
        <v>---</v>
      </c>
      <c r="Q1602" s="31" t="str">
        <f>IF(F1602="Repeatability", "n/a",IF(E1602="MG_P_KG",6,IF(E1602="G_P_100G",2,"n/a")))</f>
        <v>n/a</v>
      </c>
      <c r="R1602" s="34" t="str">
        <f>IF(Q1602="n/a","-",2*(H1602*2^(1-0.5*LOG(H1602/(10^Q1602))))/100)</f>
        <v>-</v>
      </c>
      <c r="S1602" s="3" t="e">
        <f>IF(F1602="Intermed. Precision","---",IF(LOG(J1602/2)&lt;0,10^(TRUNC(LOG(J1602/2))-1), 10^(TRUNC(LOG(J1602/2)))))</f>
        <v>#NUM!</v>
      </c>
      <c r="T1602" s="4">
        <f>2*SQRT(2)*J1602</f>
        <v>0</v>
      </c>
      <c r="U1602" s="22">
        <f>IF(F1602="Repeatability",10*J1602,"---")</f>
        <v>0</v>
      </c>
      <c r="V1602" s="22" t="str">
        <f>IF(AND(U1602&gt;H1602,U1602&lt;&gt;"---"),"x","")</f>
        <v/>
      </c>
      <c r="W1602" s="51">
        <v>42102</v>
      </c>
    </row>
    <row r="1603" spans="1:23" ht="25.5" hidden="1" customHeight="1">
      <c r="A1603" s="65" t="s">
        <v>86</v>
      </c>
      <c r="B1603" s="8" t="s">
        <v>232</v>
      </c>
      <c r="C1603" s="61"/>
      <c r="D1603" s="10" t="s">
        <v>233</v>
      </c>
      <c r="E1603" s="3" t="s">
        <v>231</v>
      </c>
      <c r="F1603" s="42" t="s">
        <v>24</v>
      </c>
      <c r="G1603" s="22" t="s">
        <v>25</v>
      </c>
      <c r="H1603" s="37">
        <v>4.0952173913043497</v>
      </c>
      <c r="I1603" s="3">
        <v>23</v>
      </c>
      <c r="J1603" s="27">
        <v>7.5180941155611703E-3</v>
      </c>
      <c r="K1603" s="27" t="str">
        <f>IF(OR(LEFT(G1603,3)="SRM", LEFT(G1603,3)="IRM", LEFT(G1603,3)="CRM"),"", IF((J1603*100/H1603)&gt;5,"x",""))</f>
        <v/>
      </c>
      <c r="L1603" s="26">
        <f>2*J1603</f>
        <v>1.5036188231122341E-2</v>
      </c>
      <c r="M1603" s="20"/>
      <c r="N1603" s="20"/>
      <c r="O1603" s="58" t="str">
        <f>IF(F1603="Repeatability","---", SQRT(L1603^2+(N1603*H1603*0.01)^2)+ABS(M1603)*0.01*H1603)</f>
        <v>---</v>
      </c>
      <c r="P1603" s="6" t="str">
        <f>IF(F1603="Repeatability","---", O1603*100/H1603)</f>
        <v>---</v>
      </c>
      <c r="Q1603" s="31" t="str">
        <f>IF(F1603="Repeatability", "n/a",IF(E1603="MG_P_KG",6,IF(E1603="G_P_100G",2,"n/a")))</f>
        <v>n/a</v>
      </c>
      <c r="R1603" s="34" t="str">
        <f>IF(Q1603="n/a","-",2*(H1603*2^(1-0.5*LOG(H1603/(10^Q1603))))/100)</f>
        <v>-</v>
      </c>
      <c r="S1603" s="3">
        <f>IF(F1603="Intermed. Precision","---",IF(LOG(J1603/2)&lt;0,10^(TRUNC(LOG(J1603/2))-1), 10^(TRUNC(LOG(J1603/2)))))</f>
        <v>1E-3</v>
      </c>
      <c r="T1603" s="4">
        <f>2*SQRT(2)*J1603</f>
        <v>2.1264381322847935E-2</v>
      </c>
      <c r="U1603" s="22">
        <f>IF(F1603="Repeatability",10*J1603,"---")</f>
        <v>7.5180941155611705E-2</v>
      </c>
      <c r="V1603" s="22" t="str">
        <f>IF(AND(U1603&gt;H1603,U1603&lt;&gt;"---"),"x","")</f>
        <v/>
      </c>
      <c r="W1603" s="51">
        <v>42101</v>
      </c>
    </row>
    <row r="1604" spans="1:23" ht="25.5" hidden="1" customHeight="1">
      <c r="A1604" s="65" t="s">
        <v>86</v>
      </c>
      <c r="B1604" s="8" t="s">
        <v>232</v>
      </c>
      <c r="C1604" s="61"/>
      <c r="D1604" s="10" t="s">
        <v>233</v>
      </c>
      <c r="E1604" s="3" t="s">
        <v>231</v>
      </c>
      <c r="F1604" s="42" t="s">
        <v>24</v>
      </c>
      <c r="G1604" s="22" t="s">
        <v>25</v>
      </c>
      <c r="H1604" s="37">
        <v>4.0952173913043497</v>
      </c>
      <c r="I1604" s="3">
        <v>23</v>
      </c>
      <c r="J1604" s="27">
        <v>7.5180941155611703E-3</v>
      </c>
      <c r="K1604" s="27" t="str">
        <f>IF(OR(LEFT(G1604,3)="SRM", LEFT(G1604,3)="IRM", LEFT(G1604,3)="CRM"),"", IF((J1604*100/H1604)&gt;5,"x",""))</f>
        <v/>
      </c>
      <c r="L1604" s="26">
        <f>2*J1604</f>
        <v>1.5036188231122341E-2</v>
      </c>
      <c r="M1604" s="20"/>
      <c r="N1604" s="20"/>
      <c r="O1604" s="58" t="str">
        <f>IF(F1604="Repeatability","---", SQRT(L1604^2+(N1604*H1604*0.01)^2)+ABS(M1604)*0.01*H1604)</f>
        <v>---</v>
      </c>
      <c r="P1604" s="6" t="str">
        <f>IF(F1604="Repeatability","---", O1604*100/H1604)</f>
        <v>---</v>
      </c>
      <c r="Q1604" s="31" t="str">
        <f>IF(F1604="Repeatability", "n/a",IF(E1604="MG_P_KG",6,IF(E1604="G_P_100G",2,"n/a")))</f>
        <v>n/a</v>
      </c>
      <c r="R1604" s="34" t="str">
        <f>IF(Q1604="n/a","-",2*(H1604*2^(1-0.5*LOG(H1604/(10^Q1604))))/100)</f>
        <v>-</v>
      </c>
      <c r="S1604" s="3">
        <f>IF(F1604="Intermed. Precision","---",IF(LOG(J1604/2)&lt;0,10^(TRUNC(LOG(J1604/2))-1), 10^(TRUNC(LOG(J1604/2)))))</f>
        <v>1E-3</v>
      </c>
      <c r="T1604" s="4">
        <f>2*SQRT(2)*J1604</f>
        <v>2.1264381322847935E-2</v>
      </c>
      <c r="U1604" s="22">
        <f>IF(F1604="Repeatability",10*J1604,"---")</f>
        <v>7.5180941155611705E-2</v>
      </c>
      <c r="V1604" s="22" t="str">
        <f>IF(AND(U1604&gt;H1604,U1604&lt;&gt;"---"),"x","")</f>
        <v/>
      </c>
      <c r="W1604" s="51">
        <v>42102</v>
      </c>
    </row>
    <row r="1605" spans="1:23" ht="25.5" hidden="1" customHeight="1">
      <c r="A1605" s="65" t="s">
        <v>103</v>
      </c>
      <c r="B1605" s="8" t="s">
        <v>232</v>
      </c>
      <c r="C1605" s="61"/>
      <c r="D1605" s="10" t="s">
        <v>233</v>
      </c>
      <c r="E1605" s="3" t="s">
        <v>231</v>
      </c>
      <c r="F1605" s="42" t="s">
        <v>24</v>
      </c>
      <c r="G1605" s="22" t="s">
        <v>25</v>
      </c>
      <c r="H1605" s="37">
        <v>4.8606249999999998</v>
      </c>
      <c r="I1605" s="3">
        <v>16</v>
      </c>
      <c r="J1605" s="27">
        <v>5.5901699437495003E-3</v>
      </c>
      <c r="K1605" s="27" t="str">
        <f>IF(OR(LEFT(G1605,3)="SRM", LEFT(G1605,3)="IRM", LEFT(G1605,3)="CRM"),"", IF((J1605*100/H1605)&gt;5,"x",""))</f>
        <v/>
      </c>
      <c r="L1605" s="26">
        <f>2*J1605</f>
        <v>1.1180339887499001E-2</v>
      </c>
      <c r="M1605" s="20"/>
      <c r="N1605" s="20"/>
      <c r="O1605" s="58" t="str">
        <f>IF(F1605="Repeatability","---", SQRT(L1605^2+(N1605*H1605*0.01)^2)+ABS(M1605)*0.01*H1605)</f>
        <v>---</v>
      </c>
      <c r="P1605" s="6" t="str">
        <f>IF(F1605="Repeatability","---", O1605*100/H1605)</f>
        <v>---</v>
      </c>
      <c r="Q1605" s="31" t="str">
        <f>IF(F1605="Repeatability", "n/a",IF(E1605="MG_P_KG",6,IF(E1605="G_P_100G",2,"n/a")))</f>
        <v>n/a</v>
      </c>
      <c r="R1605" s="34" t="str">
        <f>IF(Q1605="n/a","-",2*(H1605*2^(1-0.5*LOG(H1605/(10^Q1605))))/100)</f>
        <v>-</v>
      </c>
      <c r="S1605" s="3">
        <f>IF(F1605="Intermed. Precision","---",IF(LOG(J1605/2)&lt;0,10^(TRUNC(LOG(J1605/2))-1), 10^(TRUNC(LOG(J1605/2)))))</f>
        <v>1E-3</v>
      </c>
      <c r="T1605" s="4">
        <f>2*SQRT(2)*J1605</f>
        <v>1.5811388300841972E-2</v>
      </c>
      <c r="U1605" s="22">
        <f>IF(F1605="Repeatability",10*J1605,"---")</f>
        <v>5.5901699437495005E-2</v>
      </c>
      <c r="V1605" s="22" t="str">
        <f>IF(AND(U1605&gt;H1605,U1605&lt;&gt;"---"),"x","")</f>
        <v/>
      </c>
      <c r="W1605" s="51">
        <v>42101</v>
      </c>
    </row>
    <row r="1606" spans="1:23" ht="25.5" hidden="1" customHeight="1">
      <c r="A1606" s="65" t="s">
        <v>103</v>
      </c>
      <c r="B1606" s="8" t="s">
        <v>232</v>
      </c>
      <c r="C1606" s="61"/>
      <c r="D1606" s="10" t="s">
        <v>233</v>
      </c>
      <c r="E1606" s="3" t="s">
        <v>231</v>
      </c>
      <c r="F1606" s="42" t="s">
        <v>24</v>
      </c>
      <c r="G1606" s="22" t="s">
        <v>25</v>
      </c>
      <c r="H1606" s="37">
        <v>4.8606249999999998</v>
      </c>
      <c r="I1606" s="3">
        <v>16</v>
      </c>
      <c r="J1606" s="27">
        <v>5.5901699437495003E-3</v>
      </c>
      <c r="K1606" s="27" t="str">
        <f>IF(OR(LEFT(G1606,3)="SRM", LEFT(G1606,3)="IRM", LEFT(G1606,3)="CRM"),"", IF((J1606*100/H1606)&gt;5,"x",""))</f>
        <v/>
      </c>
      <c r="L1606" s="26">
        <f>2*J1606</f>
        <v>1.1180339887499001E-2</v>
      </c>
      <c r="M1606" s="20"/>
      <c r="N1606" s="20"/>
      <c r="O1606" s="58" t="str">
        <f>IF(F1606="Repeatability","---", SQRT(L1606^2+(N1606*H1606*0.01)^2)+ABS(M1606)*0.01*H1606)</f>
        <v>---</v>
      </c>
      <c r="P1606" s="6" t="str">
        <f>IF(F1606="Repeatability","---", O1606*100/H1606)</f>
        <v>---</v>
      </c>
      <c r="Q1606" s="31" t="str">
        <f>IF(F1606="Repeatability", "n/a",IF(E1606="MG_P_KG",6,IF(E1606="G_P_100G",2,"n/a")))</f>
        <v>n/a</v>
      </c>
      <c r="R1606" s="34" t="str">
        <f>IF(Q1606="n/a","-",2*(H1606*2^(1-0.5*LOG(H1606/(10^Q1606))))/100)</f>
        <v>-</v>
      </c>
      <c r="S1606" s="3">
        <f>IF(F1606="Intermed. Precision","---",IF(LOG(J1606/2)&lt;0,10^(TRUNC(LOG(J1606/2))-1), 10^(TRUNC(LOG(J1606/2)))))</f>
        <v>1E-3</v>
      </c>
      <c r="T1606" s="4">
        <f>2*SQRT(2)*J1606</f>
        <v>1.5811388300841972E-2</v>
      </c>
      <c r="U1606" s="22">
        <f>IF(F1606="Repeatability",10*J1606,"---")</f>
        <v>5.5901699437495005E-2</v>
      </c>
      <c r="V1606" s="22" t="str">
        <f>IF(AND(U1606&gt;H1606,U1606&lt;&gt;"---"),"x","")</f>
        <v/>
      </c>
      <c r="W1606" s="51">
        <v>42102</v>
      </c>
    </row>
    <row r="1607" spans="1:23" ht="25.5" hidden="1" customHeight="1">
      <c r="A1607" s="65" t="s">
        <v>61</v>
      </c>
      <c r="B1607" s="8" t="s">
        <v>232</v>
      </c>
      <c r="C1607" s="61"/>
      <c r="D1607" s="10" t="s">
        <v>233</v>
      </c>
      <c r="E1607" s="3" t="s">
        <v>231</v>
      </c>
      <c r="F1607" s="42" t="s">
        <v>24</v>
      </c>
      <c r="G1607" s="22" t="s">
        <v>25</v>
      </c>
      <c r="H1607" s="37">
        <v>5.3076923076923102</v>
      </c>
      <c r="I1607" s="3">
        <v>13</v>
      </c>
      <c r="J1607" s="27">
        <v>4.8038446141525802E-3</v>
      </c>
      <c r="K1607" s="27" t="str">
        <f>IF(OR(LEFT(G1607,3)="SRM", LEFT(G1607,3)="IRM", LEFT(G1607,3)="CRM"),"", IF((J1607*100/H1607)&gt;5,"x",""))</f>
        <v/>
      </c>
      <c r="L1607" s="26">
        <f>2*J1607</f>
        <v>9.6076892283051604E-3</v>
      </c>
      <c r="M1607" s="20"/>
      <c r="N1607" s="20"/>
      <c r="O1607" s="58" t="str">
        <f>IF(F1607="Repeatability","---", SQRT(L1607^2+(N1607*H1607*0.01)^2)+ABS(M1607)*0.01*H1607)</f>
        <v>---</v>
      </c>
      <c r="P1607" s="6" t="str">
        <f>IF(F1607="Repeatability","---", O1607*100/H1607)</f>
        <v>---</v>
      </c>
      <c r="Q1607" s="31" t="str">
        <f>IF(F1607="Repeatability", "n/a",IF(E1607="MG_P_KG",6,IF(E1607="G_P_100G",2,"n/a")))</f>
        <v>n/a</v>
      </c>
      <c r="R1607" s="34" t="str">
        <f>IF(Q1607="n/a","-",2*(H1607*2^(1-0.5*LOG(H1607/(10^Q1607))))/100)</f>
        <v>-</v>
      </c>
      <c r="S1607" s="3">
        <f>IF(F1607="Intermed. Precision","---",IF(LOG(J1607/2)&lt;0,10^(TRUNC(LOG(J1607/2))-1), 10^(TRUNC(LOG(J1607/2)))))</f>
        <v>1E-3</v>
      </c>
      <c r="T1607" s="4">
        <f>2*SQRT(2)*J1607</f>
        <v>1.3587324409735054E-2</v>
      </c>
      <c r="U1607" s="22">
        <f>IF(F1607="Repeatability",10*J1607,"---")</f>
        <v>4.8038446141525804E-2</v>
      </c>
      <c r="V1607" s="22" t="str">
        <f>IF(AND(U1607&gt;H1607,U1607&lt;&gt;"---"),"x","")</f>
        <v/>
      </c>
      <c r="W1607" s="51">
        <v>42101</v>
      </c>
    </row>
    <row r="1608" spans="1:23" ht="25.5" hidden="1" customHeight="1">
      <c r="A1608" s="65" t="s">
        <v>61</v>
      </c>
      <c r="B1608" s="8" t="s">
        <v>232</v>
      </c>
      <c r="C1608" s="61"/>
      <c r="D1608" s="10" t="s">
        <v>233</v>
      </c>
      <c r="E1608" s="3" t="s">
        <v>231</v>
      </c>
      <c r="F1608" s="42" t="s">
        <v>24</v>
      </c>
      <c r="G1608" s="22" t="s">
        <v>25</v>
      </c>
      <c r="H1608" s="37">
        <v>5.3076923076923102</v>
      </c>
      <c r="I1608" s="3">
        <v>13</v>
      </c>
      <c r="J1608" s="27">
        <v>4.8038446141525802E-3</v>
      </c>
      <c r="K1608" s="27" t="str">
        <f>IF(OR(LEFT(G1608,3)="SRM", LEFT(G1608,3)="IRM", LEFT(G1608,3)="CRM"),"", IF((J1608*100/H1608)&gt;5,"x",""))</f>
        <v/>
      </c>
      <c r="L1608" s="26">
        <f>2*J1608</f>
        <v>9.6076892283051604E-3</v>
      </c>
      <c r="M1608" s="20"/>
      <c r="N1608" s="20"/>
      <c r="O1608" s="58" t="str">
        <f>IF(F1608="Repeatability","---", SQRT(L1608^2+(N1608*H1608*0.01)^2)+ABS(M1608)*0.01*H1608)</f>
        <v>---</v>
      </c>
      <c r="P1608" s="6" t="str">
        <f>IF(F1608="Repeatability","---", O1608*100/H1608)</f>
        <v>---</v>
      </c>
      <c r="Q1608" s="31" t="str">
        <f>IF(F1608="Repeatability", "n/a",IF(E1608="MG_P_KG",6,IF(E1608="G_P_100G",2,"n/a")))</f>
        <v>n/a</v>
      </c>
      <c r="R1608" s="34" t="str">
        <f>IF(Q1608="n/a","-",2*(H1608*2^(1-0.5*LOG(H1608/(10^Q1608))))/100)</f>
        <v>-</v>
      </c>
      <c r="S1608" s="3">
        <f>IF(F1608="Intermed. Precision","---",IF(LOG(J1608/2)&lt;0,10^(TRUNC(LOG(J1608/2))-1), 10^(TRUNC(LOG(J1608/2)))))</f>
        <v>1E-3</v>
      </c>
      <c r="T1608" s="4">
        <f>2*SQRT(2)*J1608</f>
        <v>1.3587324409735054E-2</v>
      </c>
      <c r="U1608" s="22">
        <f>IF(F1608="Repeatability",10*J1608,"---")</f>
        <v>4.8038446141525804E-2</v>
      </c>
      <c r="V1608" s="22" t="str">
        <f>IF(AND(U1608&gt;H1608,U1608&lt;&gt;"---"),"x","")</f>
        <v/>
      </c>
      <c r="W1608" s="51">
        <v>42102</v>
      </c>
    </row>
    <row r="1609" spans="1:23" ht="25.5" hidden="1" customHeight="1">
      <c r="A1609" s="65" t="s">
        <v>98</v>
      </c>
      <c r="B1609" s="8" t="s">
        <v>232</v>
      </c>
      <c r="C1609" s="61"/>
      <c r="D1609" s="10" t="s">
        <v>233</v>
      </c>
      <c r="E1609" s="3" t="s">
        <v>231</v>
      </c>
      <c r="F1609" s="42" t="s">
        <v>24</v>
      </c>
      <c r="G1609" s="22" t="s">
        <v>25</v>
      </c>
      <c r="H1609" s="37">
        <v>3.9563636363636401</v>
      </c>
      <c r="I1609" s="3">
        <v>11</v>
      </c>
      <c r="J1609" s="27">
        <v>5.2223296786710902E-3</v>
      </c>
      <c r="K1609" s="27" t="str">
        <f>IF(OR(LEFT(G1609,3)="SRM", LEFT(G1609,3)="IRM", LEFT(G1609,3)="CRM"),"", IF((J1609*100/H1609)&gt;5,"x",""))</f>
        <v/>
      </c>
      <c r="L1609" s="26">
        <f>2*J1609</f>
        <v>1.044465935734218E-2</v>
      </c>
      <c r="M1609" s="20"/>
      <c r="N1609" s="20"/>
      <c r="O1609" s="58" t="str">
        <f>IF(F1609="Repeatability","---", SQRT(L1609^2+(N1609*H1609*0.01)^2)+ABS(M1609)*0.01*H1609)</f>
        <v>---</v>
      </c>
      <c r="P1609" s="6" t="str">
        <f>IF(F1609="Repeatability","---", O1609*100/H1609)</f>
        <v>---</v>
      </c>
      <c r="Q1609" s="31" t="str">
        <f>IF(F1609="Repeatability", "n/a",IF(E1609="MG_P_KG",6,IF(E1609="G_P_100G",2,"n/a")))</f>
        <v>n/a</v>
      </c>
      <c r="R1609" s="34" t="str">
        <f>IF(Q1609="n/a","-",2*(H1609*2^(1-0.5*LOG(H1609/(10^Q1609))))/100)</f>
        <v>-</v>
      </c>
      <c r="S1609" s="3">
        <f>IF(F1609="Intermed. Precision","---",IF(LOG(J1609/2)&lt;0,10^(TRUNC(LOG(J1609/2))-1), 10^(TRUNC(LOG(J1609/2)))))</f>
        <v>1E-3</v>
      </c>
      <c r="T1609" s="4">
        <f>2*SQRT(2)*J1609</f>
        <v>1.4770978917520368E-2</v>
      </c>
      <c r="U1609" s="22">
        <f>IF(F1609="Repeatability",10*J1609,"---")</f>
        <v>5.22232967867109E-2</v>
      </c>
      <c r="V1609" s="22" t="str">
        <f>IF(AND(U1609&gt;H1609,U1609&lt;&gt;"---"),"x","")</f>
        <v/>
      </c>
      <c r="W1609" s="51">
        <v>42101</v>
      </c>
    </row>
    <row r="1610" spans="1:23" ht="25.5" hidden="1" customHeight="1">
      <c r="A1610" s="65" t="s">
        <v>98</v>
      </c>
      <c r="B1610" s="8" t="s">
        <v>232</v>
      </c>
      <c r="C1610" s="61"/>
      <c r="D1610" s="10" t="s">
        <v>233</v>
      </c>
      <c r="E1610" s="3" t="s">
        <v>231</v>
      </c>
      <c r="F1610" s="42" t="s">
        <v>24</v>
      </c>
      <c r="G1610" s="22" t="s">
        <v>25</v>
      </c>
      <c r="H1610" s="37">
        <v>3.9563636363636401</v>
      </c>
      <c r="I1610" s="3">
        <v>11</v>
      </c>
      <c r="J1610" s="27">
        <v>5.2223296786710902E-3</v>
      </c>
      <c r="K1610" s="27" t="str">
        <f>IF(OR(LEFT(G1610,3)="SRM", LEFT(G1610,3)="IRM", LEFT(G1610,3)="CRM"),"", IF((J1610*100/H1610)&gt;5,"x",""))</f>
        <v/>
      </c>
      <c r="L1610" s="26">
        <f>2*J1610</f>
        <v>1.044465935734218E-2</v>
      </c>
      <c r="M1610" s="20"/>
      <c r="N1610" s="20"/>
      <c r="O1610" s="58" t="str">
        <f>IF(F1610="Repeatability","---", SQRT(L1610^2+(N1610*H1610*0.01)^2)+ABS(M1610)*0.01*H1610)</f>
        <v>---</v>
      </c>
      <c r="P1610" s="6" t="str">
        <f>IF(F1610="Repeatability","---", O1610*100/H1610)</f>
        <v>---</v>
      </c>
      <c r="Q1610" s="31" t="str">
        <f>IF(F1610="Repeatability", "n/a",IF(E1610="MG_P_KG",6,IF(E1610="G_P_100G",2,"n/a")))</f>
        <v>n/a</v>
      </c>
      <c r="R1610" s="34" t="str">
        <f>IF(Q1610="n/a","-",2*(H1610*2^(1-0.5*LOG(H1610/(10^Q1610))))/100)</f>
        <v>-</v>
      </c>
      <c r="S1610" s="3">
        <f>IF(F1610="Intermed. Precision","---",IF(LOG(J1610/2)&lt;0,10^(TRUNC(LOG(J1610/2))-1), 10^(TRUNC(LOG(J1610/2)))))</f>
        <v>1E-3</v>
      </c>
      <c r="T1610" s="4">
        <f>2*SQRT(2)*J1610</f>
        <v>1.4770978917520368E-2</v>
      </c>
      <c r="U1610" s="22">
        <f>IF(F1610="Repeatability",10*J1610,"---")</f>
        <v>5.22232967867109E-2</v>
      </c>
      <c r="V1610" s="22" t="str">
        <f>IF(AND(U1610&gt;H1610,U1610&lt;&gt;"---"),"x","")</f>
        <v/>
      </c>
      <c r="W1610" s="51">
        <v>42102</v>
      </c>
    </row>
    <row r="1611" spans="1:23" ht="25.5" hidden="1" customHeight="1">
      <c r="A1611" s="65" t="s">
        <v>102</v>
      </c>
      <c r="B1611" s="8" t="s">
        <v>232</v>
      </c>
      <c r="C1611" s="61"/>
      <c r="D1611" s="10" t="s">
        <v>233</v>
      </c>
      <c r="E1611" s="3" t="s">
        <v>231</v>
      </c>
      <c r="F1611" s="42" t="s">
        <v>24</v>
      </c>
      <c r="G1611" s="22" t="s">
        <v>25</v>
      </c>
      <c r="H1611" s="37">
        <v>5.8010000000000002</v>
      </c>
      <c r="I1611" s="3">
        <v>10</v>
      </c>
      <c r="J1611" s="27">
        <v>0</v>
      </c>
      <c r="K1611" s="27" t="str">
        <f>IF(OR(LEFT(G1611,3)="SRM", LEFT(G1611,3)="IRM", LEFT(G1611,3)="CRM"),"", IF((J1611*100/H1611)&gt;5,"x",""))</f>
        <v/>
      </c>
      <c r="L1611" s="26">
        <f>2*J1611</f>
        <v>0</v>
      </c>
      <c r="M1611" s="20"/>
      <c r="N1611" s="20"/>
      <c r="O1611" s="58" t="str">
        <f>IF(F1611="Repeatability","---", SQRT(L1611^2+(N1611*H1611*0.01)^2)+ABS(M1611)*0.01*H1611)</f>
        <v>---</v>
      </c>
      <c r="P1611" s="6" t="str">
        <f>IF(F1611="Repeatability","---", O1611*100/H1611)</f>
        <v>---</v>
      </c>
      <c r="Q1611" s="31" t="str">
        <f>IF(F1611="Repeatability", "n/a",IF(E1611="MG_P_KG",6,IF(E1611="G_P_100G",2,"n/a")))</f>
        <v>n/a</v>
      </c>
      <c r="R1611" s="34" t="str">
        <f>IF(Q1611="n/a","-",2*(H1611*2^(1-0.5*LOG(H1611/(10^Q1611))))/100)</f>
        <v>-</v>
      </c>
      <c r="S1611" s="3" t="e">
        <f>IF(F1611="Intermed. Precision","---",IF(LOG(J1611/2)&lt;0,10^(TRUNC(LOG(J1611/2))-1), 10^(TRUNC(LOG(J1611/2)))))</f>
        <v>#NUM!</v>
      </c>
      <c r="T1611" s="4">
        <f>2*SQRT(2)*J1611</f>
        <v>0</v>
      </c>
      <c r="U1611" s="22">
        <f>IF(F1611="Repeatability",10*J1611,"---")</f>
        <v>0</v>
      </c>
      <c r="V1611" s="22" t="str">
        <f>IF(AND(U1611&gt;H1611,U1611&lt;&gt;"---"),"x","")</f>
        <v/>
      </c>
      <c r="W1611" s="51">
        <v>42101</v>
      </c>
    </row>
    <row r="1612" spans="1:23" ht="25.5" hidden="1" customHeight="1">
      <c r="A1612" s="65" t="s">
        <v>102</v>
      </c>
      <c r="B1612" s="8" t="s">
        <v>232</v>
      </c>
      <c r="C1612" s="61"/>
      <c r="D1612" s="10" t="s">
        <v>233</v>
      </c>
      <c r="E1612" s="3" t="s">
        <v>231</v>
      </c>
      <c r="F1612" s="42" t="s">
        <v>24</v>
      </c>
      <c r="G1612" s="22" t="s">
        <v>25</v>
      </c>
      <c r="H1612" s="37">
        <v>5.8010000000000002</v>
      </c>
      <c r="I1612" s="3">
        <v>10</v>
      </c>
      <c r="J1612" s="27">
        <v>0</v>
      </c>
      <c r="K1612" s="27" t="str">
        <f>IF(OR(LEFT(G1612,3)="SRM", LEFT(G1612,3)="IRM", LEFT(G1612,3)="CRM"),"", IF((J1612*100/H1612)&gt;5,"x",""))</f>
        <v/>
      </c>
      <c r="L1612" s="26">
        <f>2*J1612</f>
        <v>0</v>
      </c>
      <c r="M1612" s="20"/>
      <c r="N1612" s="20"/>
      <c r="O1612" s="58" t="str">
        <f>IF(F1612="Repeatability","---", SQRT(L1612^2+(N1612*H1612*0.01)^2)+ABS(M1612)*0.01*H1612)</f>
        <v>---</v>
      </c>
      <c r="P1612" s="6" t="str">
        <f>IF(F1612="Repeatability","---", O1612*100/H1612)</f>
        <v>---</v>
      </c>
      <c r="Q1612" s="31" t="str">
        <f>IF(F1612="Repeatability", "n/a",IF(E1612="MG_P_KG",6,IF(E1612="G_P_100G",2,"n/a")))</f>
        <v>n/a</v>
      </c>
      <c r="R1612" s="34" t="str">
        <f>IF(Q1612="n/a","-",2*(H1612*2^(1-0.5*LOG(H1612/(10^Q1612))))/100)</f>
        <v>-</v>
      </c>
      <c r="S1612" s="3" t="e">
        <f>IF(F1612="Intermed. Precision","---",IF(LOG(J1612/2)&lt;0,10^(TRUNC(LOG(J1612/2))-1), 10^(TRUNC(LOG(J1612/2)))))</f>
        <v>#NUM!</v>
      </c>
      <c r="T1612" s="4">
        <f>2*SQRT(2)*J1612</f>
        <v>0</v>
      </c>
      <c r="U1612" s="22">
        <f>IF(F1612="Repeatability",10*J1612,"---")</f>
        <v>0</v>
      </c>
      <c r="V1612" s="22" t="str">
        <f>IF(AND(U1612&gt;H1612,U1612&lt;&gt;"---"),"x","")</f>
        <v/>
      </c>
      <c r="W1612" s="51">
        <v>42102</v>
      </c>
    </row>
    <row r="1613" spans="1:23" ht="25.5" hidden="1" customHeight="1">
      <c r="A1613" s="65" t="s">
        <v>234</v>
      </c>
      <c r="B1613" s="8" t="s">
        <v>232</v>
      </c>
      <c r="C1613" s="61"/>
      <c r="D1613" s="10" t="s">
        <v>233</v>
      </c>
      <c r="E1613" s="3" t="s">
        <v>231</v>
      </c>
      <c r="F1613" s="42" t="s">
        <v>24</v>
      </c>
      <c r="G1613" s="22" t="s">
        <v>25</v>
      </c>
      <c r="H1613" s="37">
        <v>4.5599999999999996</v>
      </c>
      <c r="I1613" s="3">
        <v>9</v>
      </c>
      <c r="J1613" s="27">
        <v>4.7140452079104302E-3</v>
      </c>
      <c r="K1613" s="27" t="str">
        <f>IF(OR(LEFT(G1613,3)="SRM", LEFT(G1613,3)="IRM", LEFT(G1613,3)="CRM"),"", IF((J1613*100/H1613)&gt;5,"x",""))</f>
        <v/>
      </c>
      <c r="L1613" s="26">
        <f>2*J1613</f>
        <v>9.4280904158208605E-3</v>
      </c>
      <c r="M1613" s="20"/>
      <c r="N1613" s="20"/>
      <c r="O1613" s="58" t="str">
        <f>IF(F1613="Repeatability","---", SQRT(L1613^2+(N1613*H1613*0.01)^2)+ABS(M1613)*0.01*H1613)</f>
        <v>---</v>
      </c>
      <c r="P1613" s="6" t="str">
        <f>IF(F1613="Repeatability","---", O1613*100/H1613)</f>
        <v>---</v>
      </c>
      <c r="Q1613" s="31" t="str">
        <f>IF(F1613="Repeatability", "n/a",IF(E1613="MG_P_KG",6,IF(E1613="G_P_100G",2,"n/a")))</f>
        <v>n/a</v>
      </c>
      <c r="R1613" s="34" t="str">
        <f>IF(Q1613="n/a","-",2*(H1613*2^(1-0.5*LOG(H1613/(10^Q1613))))/100)</f>
        <v>-</v>
      </c>
      <c r="S1613" s="3">
        <f>IF(F1613="Intermed. Precision","---",IF(LOG(J1613/2)&lt;0,10^(TRUNC(LOG(J1613/2))-1), 10^(TRUNC(LOG(J1613/2)))))</f>
        <v>1E-3</v>
      </c>
      <c r="T1613" s="4">
        <f>2*SQRT(2)*J1613</f>
        <v>1.3333333333333655E-2</v>
      </c>
      <c r="U1613" s="22">
        <f>IF(F1613="Repeatability",10*J1613,"---")</f>
        <v>4.7140452079104306E-2</v>
      </c>
      <c r="V1613" s="22" t="str">
        <f>IF(AND(U1613&gt;H1613,U1613&lt;&gt;"---"),"x","")</f>
        <v/>
      </c>
      <c r="W1613" s="51">
        <v>42101</v>
      </c>
    </row>
    <row r="1614" spans="1:23" ht="25.5" hidden="1" customHeight="1">
      <c r="A1614" s="65" t="s">
        <v>128</v>
      </c>
      <c r="B1614" s="8" t="s">
        <v>232</v>
      </c>
      <c r="C1614" s="61"/>
      <c r="D1614" s="10" t="s">
        <v>233</v>
      </c>
      <c r="E1614" s="3" t="s">
        <v>231</v>
      </c>
      <c r="F1614" s="42" t="s">
        <v>24</v>
      </c>
      <c r="G1614" s="22" t="s">
        <v>25</v>
      </c>
      <c r="H1614" s="37">
        <v>3.52111111111111</v>
      </c>
      <c r="I1614" s="3">
        <v>9</v>
      </c>
      <c r="J1614" s="27">
        <v>0</v>
      </c>
      <c r="K1614" s="27" t="str">
        <f>IF(OR(LEFT(G1614,3)="SRM", LEFT(G1614,3)="IRM", LEFT(G1614,3)="CRM"),"", IF((J1614*100/H1614)&gt;5,"x",""))</f>
        <v/>
      </c>
      <c r="L1614" s="26">
        <f>2*J1614</f>
        <v>0</v>
      </c>
      <c r="M1614" s="20"/>
      <c r="N1614" s="20"/>
      <c r="O1614" s="58" t="str">
        <f>IF(F1614="Repeatability","---", SQRT(L1614^2+(N1614*H1614*0.01)^2)+ABS(M1614)*0.01*H1614)</f>
        <v>---</v>
      </c>
      <c r="P1614" s="6" t="str">
        <f>IF(F1614="Repeatability","---", O1614*100/H1614)</f>
        <v>---</v>
      </c>
      <c r="Q1614" s="31" t="str">
        <f>IF(F1614="Repeatability", "n/a",IF(E1614="MG_P_KG",6,IF(E1614="G_P_100G",2,"n/a")))</f>
        <v>n/a</v>
      </c>
      <c r="R1614" s="34" t="str">
        <f>IF(Q1614="n/a","-",2*(H1614*2^(1-0.5*LOG(H1614/(10^Q1614))))/100)</f>
        <v>-</v>
      </c>
      <c r="S1614" s="3" t="e">
        <f>IF(F1614="Intermed. Precision","---",IF(LOG(J1614/2)&lt;0,10^(TRUNC(LOG(J1614/2))-1), 10^(TRUNC(LOG(J1614/2)))))</f>
        <v>#NUM!</v>
      </c>
      <c r="T1614" s="4">
        <f>2*SQRT(2)*J1614</f>
        <v>0</v>
      </c>
      <c r="U1614" s="22">
        <f>IF(F1614="Repeatability",10*J1614,"---")</f>
        <v>0</v>
      </c>
      <c r="V1614" s="22" t="str">
        <f>IF(AND(U1614&gt;H1614,U1614&lt;&gt;"---"),"x","")</f>
        <v/>
      </c>
      <c r="W1614" s="51">
        <v>42101</v>
      </c>
    </row>
    <row r="1615" spans="1:23" ht="25.5" hidden="1" customHeight="1">
      <c r="A1615" s="65" t="s">
        <v>234</v>
      </c>
      <c r="B1615" s="8" t="s">
        <v>232</v>
      </c>
      <c r="C1615" s="61"/>
      <c r="D1615" s="10" t="s">
        <v>233</v>
      </c>
      <c r="E1615" s="3" t="s">
        <v>231</v>
      </c>
      <c r="F1615" s="42" t="s">
        <v>24</v>
      </c>
      <c r="G1615" s="22" t="s">
        <v>25</v>
      </c>
      <c r="H1615" s="37">
        <v>4.5599999999999996</v>
      </c>
      <c r="I1615" s="3">
        <v>9</v>
      </c>
      <c r="J1615" s="27">
        <v>4.7140452079104302E-3</v>
      </c>
      <c r="K1615" s="27" t="str">
        <f>IF(OR(LEFT(G1615,3)="SRM", LEFT(G1615,3)="IRM", LEFT(G1615,3)="CRM"),"", IF((J1615*100/H1615)&gt;5,"x",""))</f>
        <v/>
      </c>
      <c r="L1615" s="26">
        <f>2*J1615</f>
        <v>9.4280904158208605E-3</v>
      </c>
      <c r="M1615" s="20"/>
      <c r="N1615" s="20"/>
      <c r="O1615" s="58" t="str">
        <f>IF(F1615="Repeatability","---", SQRT(L1615^2+(N1615*H1615*0.01)^2)+ABS(M1615)*0.01*H1615)</f>
        <v>---</v>
      </c>
      <c r="P1615" s="6" t="str">
        <f>IF(F1615="Repeatability","---", O1615*100/H1615)</f>
        <v>---</v>
      </c>
      <c r="Q1615" s="31" t="str">
        <f>IF(F1615="Repeatability", "n/a",IF(E1615="MG_P_KG",6,IF(E1615="G_P_100G",2,"n/a")))</f>
        <v>n/a</v>
      </c>
      <c r="R1615" s="34" t="str">
        <f>IF(Q1615="n/a","-",2*(H1615*2^(1-0.5*LOG(H1615/(10^Q1615))))/100)</f>
        <v>-</v>
      </c>
      <c r="S1615" s="3">
        <f>IF(F1615="Intermed. Precision","---",IF(LOG(J1615/2)&lt;0,10^(TRUNC(LOG(J1615/2))-1), 10^(TRUNC(LOG(J1615/2)))))</f>
        <v>1E-3</v>
      </c>
      <c r="T1615" s="4">
        <f>2*SQRT(2)*J1615</f>
        <v>1.3333333333333655E-2</v>
      </c>
      <c r="U1615" s="22">
        <f>IF(F1615="Repeatability",10*J1615,"---")</f>
        <v>4.7140452079104306E-2</v>
      </c>
      <c r="V1615" s="22" t="str">
        <f>IF(AND(U1615&gt;H1615,U1615&lt;&gt;"---"),"x","")</f>
        <v/>
      </c>
      <c r="W1615" s="51">
        <v>42102</v>
      </c>
    </row>
    <row r="1616" spans="1:23" ht="25.5" hidden="1" customHeight="1">
      <c r="A1616" s="65" t="s">
        <v>128</v>
      </c>
      <c r="B1616" s="8" t="s">
        <v>232</v>
      </c>
      <c r="C1616" s="61"/>
      <c r="D1616" s="10" t="s">
        <v>233</v>
      </c>
      <c r="E1616" s="3" t="s">
        <v>231</v>
      </c>
      <c r="F1616" s="42" t="s">
        <v>24</v>
      </c>
      <c r="G1616" s="22" t="s">
        <v>25</v>
      </c>
      <c r="H1616" s="37">
        <v>3.52111111111111</v>
      </c>
      <c r="I1616" s="3">
        <v>9</v>
      </c>
      <c r="J1616" s="27">
        <v>0</v>
      </c>
      <c r="K1616" s="27" t="str">
        <f>IF(OR(LEFT(G1616,3)="SRM", LEFT(G1616,3)="IRM", LEFT(G1616,3)="CRM"),"", IF((J1616*100/H1616)&gt;5,"x",""))</f>
        <v/>
      </c>
      <c r="L1616" s="26">
        <f>2*J1616</f>
        <v>0</v>
      </c>
      <c r="M1616" s="20"/>
      <c r="N1616" s="20"/>
      <c r="O1616" s="58" t="str">
        <f>IF(F1616="Repeatability","---", SQRT(L1616^2+(N1616*H1616*0.01)^2)+ABS(M1616)*0.01*H1616)</f>
        <v>---</v>
      </c>
      <c r="P1616" s="6" t="str">
        <f>IF(F1616="Repeatability","---", O1616*100/H1616)</f>
        <v>---</v>
      </c>
      <c r="Q1616" s="31" t="str">
        <f>IF(F1616="Repeatability", "n/a",IF(E1616="MG_P_KG",6,IF(E1616="G_P_100G",2,"n/a")))</f>
        <v>n/a</v>
      </c>
      <c r="R1616" s="34" t="str">
        <f>IF(Q1616="n/a","-",2*(H1616*2^(1-0.5*LOG(H1616/(10^Q1616))))/100)</f>
        <v>-</v>
      </c>
      <c r="S1616" s="3" t="e">
        <f>IF(F1616="Intermed. Precision","---",IF(LOG(J1616/2)&lt;0,10^(TRUNC(LOG(J1616/2))-1), 10^(TRUNC(LOG(J1616/2)))))</f>
        <v>#NUM!</v>
      </c>
      <c r="T1616" s="4">
        <f>2*SQRT(2)*J1616</f>
        <v>0</v>
      </c>
      <c r="U1616" s="22">
        <f>IF(F1616="Repeatability",10*J1616,"---")</f>
        <v>0</v>
      </c>
      <c r="V1616" s="22" t="str">
        <f>IF(AND(U1616&gt;H1616,U1616&lt;&gt;"---"),"x","")</f>
        <v/>
      </c>
      <c r="W1616" s="51">
        <v>42102</v>
      </c>
    </row>
    <row r="1617" spans="1:23" ht="25.5" customHeight="1">
      <c r="A1617" s="65" t="s">
        <v>26</v>
      </c>
      <c r="B1617" s="8" t="s">
        <v>232</v>
      </c>
      <c r="C1617" s="61"/>
      <c r="D1617" s="10" t="s">
        <v>252</v>
      </c>
      <c r="E1617" s="3" t="s">
        <v>231</v>
      </c>
      <c r="F1617" s="42" t="s">
        <v>23</v>
      </c>
      <c r="G1617" s="22" t="s">
        <v>89</v>
      </c>
      <c r="H1617" s="37">
        <v>5.0728082191780803</v>
      </c>
      <c r="I1617" s="3">
        <v>73</v>
      </c>
      <c r="J1617" s="27">
        <v>3.9852037984359698E-2</v>
      </c>
      <c r="K1617" s="27" t="str">
        <f>IF(OR(LEFT(G1617,3)="SRM", LEFT(G1617,3)="IRM", LEFT(G1617,3)="CRM"),"", IF((J1617*100/H1617)&gt;5,"x",""))</f>
        <v/>
      </c>
      <c r="L1617" s="26">
        <f>2*J1617</f>
        <v>7.9704075968719396E-2</v>
      </c>
      <c r="M1617" s="20"/>
      <c r="N1617" s="20"/>
      <c r="O1617" s="58">
        <f>IF(F1617="Repeatability","---", SQRT(L1617^2+(N1617*H1617*0.01)^2)+ABS(M1617)*0.01*H1617)</f>
        <v>7.9704075968719396E-2</v>
      </c>
      <c r="P1617" s="6">
        <f>IF(F1617="Repeatability","---", O1617*100/H1617)</f>
        <v>1.5712022320771553</v>
      </c>
      <c r="Q1617" s="31" t="str">
        <f>IF(F1617="Repeatability", "n/a",IF(E1617="MG_P_KG",6,IF(E1617="G_P_100G",2,"n/a")))</f>
        <v>n/a</v>
      </c>
      <c r="R1617" s="34" t="str">
        <f>IF(Q1617="n/a","-",2*(H1617*2^(1-0.5*LOG(H1617/(10^Q1617))))/100)</f>
        <v>-</v>
      </c>
      <c r="S1617" s="3">
        <f>IF(F1617="Intermed. Precision","---",IF(LOG(J1617/2)&lt;0,10^(TRUNC(LOG(J1617/2))-1), 10^(TRUNC(LOG(J1617/2)))))</f>
        <v>0.01</v>
      </c>
      <c r="T1617" s="4">
        <f>2*SQRT(2)*J1617</f>
        <v>0.11271858521137847</v>
      </c>
      <c r="U1617" s="22" t="str">
        <f>IF(F1617="Repeatability",10*J1617,"---")</f>
        <v>---</v>
      </c>
      <c r="V1617" s="22" t="str">
        <f>IF(AND(U1617&gt;H1617,U1617&lt;&gt;"---"),"x","")</f>
        <v/>
      </c>
      <c r="W1617" s="51">
        <v>42102</v>
      </c>
    </row>
    <row r="1618" spans="1:23" ht="25.5" customHeight="1">
      <c r="A1618" s="65" t="s">
        <v>26</v>
      </c>
      <c r="B1618" s="8" t="s">
        <v>232</v>
      </c>
      <c r="C1618" s="61"/>
      <c r="D1618" s="10" t="s">
        <v>252</v>
      </c>
      <c r="E1618" s="3" t="s">
        <v>231</v>
      </c>
      <c r="F1618" s="42" t="s">
        <v>23</v>
      </c>
      <c r="G1618" s="22" t="s">
        <v>91</v>
      </c>
      <c r="H1618" s="37">
        <v>5.0731343283582104</v>
      </c>
      <c r="I1618" s="3">
        <v>67</v>
      </c>
      <c r="J1618" s="27">
        <v>2.7370020937751802E-2</v>
      </c>
      <c r="K1618" s="27" t="str">
        <f>IF(OR(LEFT(G1618,3)="SRM", LEFT(G1618,3)="IRM", LEFT(G1618,3)="CRM"),"", IF((J1618*100/H1618)&gt;5,"x",""))</f>
        <v/>
      </c>
      <c r="L1618" s="26">
        <f>2*J1618</f>
        <v>5.4740041875503603E-2</v>
      </c>
      <c r="M1618" s="20"/>
      <c r="N1618" s="20"/>
      <c r="O1618" s="58">
        <f>IF(F1618="Repeatability","---", SQRT(L1618^2+(N1618*H1618*0.01)^2)+ABS(M1618)*0.01*H1618)</f>
        <v>5.4740041875503603E-2</v>
      </c>
      <c r="P1618" s="6">
        <f>IF(F1618="Repeatability","---", O1618*100/H1618)</f>
        <v>1.0790181834830068</v>
      </c>
      <c r="Q1618" s="31" t="str">
        <f>IF(F1618="Repeatability", "n/a",IF(E1618="MG_P_KG",6,IF(E1618="G_P_100G",2,"n/a")))</f>
        <v>n/a</v>
      </c>
      <c r="R1618" s="34" t="str">
        <f>IF(Q1618="n/a","-",2*(H1618*2^(1-0.5*LOG(H1618/(10^Q1618))))/100)</f>
        <v>-</v>
      </c>
      <c r="S1618" s="3">
        <f>IF(F1618="Intermed. Precision","---",IF(LOG(J1618/2)&lt;0,10^(TRUNC(LOG(J1618/2))-1), 10^(TRUNC(LOG(J1618/2)))))</f>
        <v>0.01</v>
      </c>
      <c r="T1618" s="4">
        <f>2*SQRT(2)*J1618</f>
        <v>7.7414109625208352E-2</v>
      </c>
      <c r="U1618" s="22" t="str">
        <f>IF(F1618="Repeatability",10*J1618,"---")</f>
        <v>---</v>
      </c>
      <c r="V1618" s="22" t="str">
        <f>IF(AND(U1618&gt;H1618,U1618&lt;&gt;"---"),"x","")</f>
        <v/>
      </c>
      <c r="W1618" s="51">
        <v>42102</v>
      </c>
    </row>
    <row r="1619" spans="1:23" ht="25.5" customHeight="1">
      <c r="A1619" s="65" t="s">
        <v>26</v>
      </c>
      <c r="B1619" s="8" t="s">
        <v>232</v>
      </c>
      <c r="C1619" s="61"/>
      <c r="D1619" s="10" t="s">
        <v>252</v>
      </c>
      <c r="E1619" s="3" t="s">
        <v>231</v>
      </c>
      <c r="F1619" s="42" t="s">
        <v>23</v>
      </c>
      <c r="G1619" s="22" t="s">
        <v>92</v>
      </c>
      <c r="H1619" s="37">
        <v>5.0322222222222202</v>
      </c>
      <c r="I1619" s="3">
        <v>36</v>
      </c>
      <c r="J1619" s="27">
        <v>2.79909282356278E-2</v>
      </c>
      <c r="K1619" s="27" t="str">
        <f>IF(OR(LEFT(G1619,3)="SRM", LEFT(G1619,3)="IRM", LEFT(G1619,3)="CRM"),"", IF((J1619*100/H1619)&gt;5,"x",""))</f>
        <v/>
      </c>
      <c r="L1619" s="26">
        <f>2*J1619</f>
        <v>5.59818564712556E-2</v>
      </c>
      <c r="M1619" s="20"/>
      <c r="N1619" s="20"/>
      <c r="O1619" s="58">
        <f>IF(F1619="Repeatability","---", SQRT(L1619^2+(N1619*H1619*0.01)^2)+ABS(M1619)*0.01*H1619)</f>
        <v>5.59818564712556E-2</v>
      </c>
      <c r="P1619" s="6">
        <f>IF(F1619="Repeatability","---", O1619*100/H1619)</f>
        <v>1.1124678918995377</v>
      </c>
      <c r="Q1619" s="31" t="str">
        <f>IF(F1619="Repeatability", "n/a",IF(E1619="MG_P_KG",6,IF(E1619="G_P_100G",2,"n/a")))</f>
        <v>n/a</v>
      </c>
      <c r="R1619" s="34" t="str">
        <f>IF(Q1619="n/a","-",2*(H1619*2^(1-0.5*LOG(H1619/(10^Q1619))))/100)</f>
        <v>-</v>
      </c>
      <c r="S1619" s="3">
        <f>IF(F1619="Intermed. Precision","---",IF(LOG(J1619/2)&lt;0,10^(TRUNC(LOG(J1619/2))-1), 10^(TRUNC(LOG(J1619/2)))))</f>
        <v>0.01</v>
      </c>
      <c r="T1619" s="4">
        <f>2*SQRT(2)*J1619</f>
        <v>7.9170300668473692E-2</v>
      </c>
      <c r="U1619" s="22" t="str">
        <f>IF(F1619="Repeatability",10*J1619,"---")</f>
        <v>---</v>
      </c>
      <c r="V1619" s="22" t="str">
        <f>IF(AND(U1619&gt;H1619,U1619&lt;&gt;"---"),"x","")</f>
        <v/>
      </c>
      <c r="W1619" s="51">
        <v>42102</v>
      </c>
    </row>
    <row r="1620" spans="1:23" ht="25.5" customHeight="1">
      <c r="A1620" s="65" t="s">
        <v>71</v>
      </c>
      <c r="B1620" s="8" t="s">
        <v>232</v>
      </c>
      <c r="C1620" s="61"/>
      <c r="D1620" s="10" t="s">
        <v>252</v>
      </c>
      <c r="E1620" s="3" t="s">
        <v>231</v>
      </c>
      <c r="F1620" s="42" t="s">
        <v>23</v>
      </c>
      <c r="G1620" s="22" t="s">
        <v>4</v>
      </c>
      <c r="H1620" s="37">
        <v>5.9908823529411803</v>
      </c>
      <c r="I1620" s="3">
        <v>34</v>
      </c>
      <c r="J1620" s="27">
        <v>0.26283801766375398</v>
      </c>
      <c r="K1620" s="27" t="str">
        <f>IF(OR(LEFT(G1620,3)="SRM", LEFT(G1620,3)="IRM", LEFT(G1620,3)="CRM"),"", IF((J1620*100/H1620)&gt;5,"x",""))</f>
        <v/>
      </c>
      <c r="L1620" s="26">
        <f>2*J1620</f>
        <v>0.52567603532750795</v>
      </c>
      <c r="M1620" s="20">
        <v>0.42</v>
      </c>
      <c r="N1620" s="20">
        <v>0.46</v>
      </c>
      <c r="O1620" s="58">
        <f>IF(F1620="Repeatability","---", SQRT(L1620^2+(N1620*H1620*0.01)^2)+ABS(M1620)*0.01*H1620)</f>
        <v>0.55155959790298836</v>
      </c>
      <c r="P1620" s="6">
        <f>IF(F1620="Repeatability","---", O1620*100/H1620)</f>
        <v>9.206650463302859</v>
      </c>
      <c r="Q1620" s="31" t="str">
        <f>IF(F1620="Repeatability", "n/a",IF(E1620="MG_P_KG",6,IF(E1620="G_P_100G",2,"n/a")))</f>
        <v>n/a</v>
      </c>
      <c r="R1620" s="34" t="str">
        <f>IF(Q1620="n/a","-",2*(H1620*2^(1-0.5*LOG(H1620/(10^Q1620))))/100)</f>
        <v>-</v>
      </c>
      <c r="S1620" s="3">
        <f>IF(F1620="Intermed. Precision","---",IF(LOG(J1620/2)&lt;0,10^(TRUNC(LOG(J1620/2))-1), 10^(TRUNC(LOG(J1620/2)))))</f>
        <v>0.1</v>
      </c>
      <c r="T1620" s="4">
        <f>2*SQRT(2)*J1620</f>
        <v>0.74341817857468007</v>
      </c>
      <c r="U1620" s="22" t="str">
        <f>IF(F1620="Repeatability",10*J1620,"---")</f>
        <v>---</v>
      </c>
      <c r="V1620" s="22" t="str">
        <f>IF(AND(U1620&gt;H1620,U1620&lt;&gt;"---"),"x","")</f>
        <v/>
      </c>
      <c r="W1620" s="51">
        <v>42102</v>
      </c>
    </row>
    <row r="1621" spans="1:23" ht="25.5" customHeight="1">
      <c r="A1621" s="65" t="s">
        <v>26</v>
      </c>
      <c r="B1621" s="8" t="s">
        <v>232</v>
      </c>
      <c r="C1621" s="61"/>
      <c r="D1621" s="10" t="s">
        <v>252</v>
      </c>
      <c r="E1621" s="3" t="s">
        <v>231</v>
      </c>
      <c r="F1621" s="42" t="s">
        <v>23</v>
      </c>
      <c r="G1621" s="22" t="s">
        <v>93</v>
      </c>
      <c r="H1621" s="37">
        <v>5.0734374999999998</v>
      </c>
      <c r="I1621" s="3">
        <v>32</v>
      </c>
      <c r="J1621" s="27">
        <v>3.7036109232703902E-2</v>
      </c>
      <c r="K1621" s="27" t="str">
        <f>IF(OR(LEFT(G1621,3)="SRM", LEFT(G1621,3)="IRM", LEFT(G1621,3)="CRM"),"", IF((J1621*100/H1621)&gt;5,"x",""))</f>
        <v/>
      </c>
      <c r="L1621" s="26">
        <f>2*J1621</f>
        <v>7.4072218465407805E-2</v>
      </c>
      <c r="M1621" s="20"/>
      <c r="N1621" s="20"/>
      <c r="O1621" s="58">
        <f>IF(F1621="Repeatability","---", SQRT(L1621^2+(N1621*H1621*0.01)^2)+ABS(M1621)*0.01*H1621)</f>
        <v>7.4072218465407805E-2</v>
      </c>
      <c r="P1621" s="6">
        <f>IF(F1621="Repeatability","---", O1621*100/H1621)</f>
        <v>1.4600006103437326</v>
      </c>
      <c r="Q1621" s="31" t="str">
        <f>IF(F1621="Repeatability", "n/a",IF(E1621="MG_P_KG",6,IF(E1621="G_P_100G",2,"n/a")))</f>
        <v>n/a</v>
      </c>
      <c r="R1621" s="34" t="str">
        <f>IF(Q1621="n/a","-",2*(H1621*2^(1-0.5*LOG(H1621/(10^Q1621))))/100)</f>
        <v>-</v>
      </c>
      <c r="S1621" s="3">
        <f>IF(F1621="Intermed. Precision","---",IF(LOG(J1621/2)&lt;0,10^(TRUNC(LOG(J1621/2))-1), 10^(TRUNC(LOG(J1621/2)))))</f>
        <v>0.01</v>
      </c>
      <c r="T1621" s="4">
        <f>2*SQRT(2)*J1621</f>
        <v>0.10475393594884252</v>
      </c>
      <c r="U1621" s="22" t="str">
        <f>IF(F1621="Repeatability",10*J1621,"---")</f>
        <v>---</v>
      </c>
      <c r="V1621" s="22" t="str">
        <f>IF(AND(U1621&gt;H1621,U1621&lt;&gt;"---"),"x","")</f>
        <v/>
      </c>
      <c r="W1621" s="51">
        <v>42102</v>
      </c>
    </row>
    <row r="1622" spans="1:23" ht="25.5" customHeight="1">
      <c r="A1622" s="65" t="s">
        <v>26</v>
      </c>
      <c r="B1622" s="8" t="s">
        <v>232</v>
      </c>
      <c r="C1622" s="61"/>
      <c r="D1622" s="10" t="s">
        <v>252</v>
      </c>
      <c r="E1622" s="3" t="s">
        <v>231</v>
      </c>
      <c r="F1622" s="42" t="s">
        <v>23</v>
      </c>
      <c r="G1622" s="22" t="s">
        <v>94</v>
      </c>
      <c r="H1622" s="37">
        <v>5.0536000000000003</v>
      </c>
      <c r="I1622" s="3">
        <v>25</v>
      </c>
      <c r="J1622" s="27">
        <v>4.55411901469428E-2</v>
      </c>
      <c r="K1622" s="27" t="str">
        <f>IF(OR(LEFT(G1622,3)="SRM", LEFT(G1622,3)="IRM", LEFT(G1622,3)="CRM"),"", IF((J1622*100/H1622)&gt;5,"x",""))</f>
        <v/>
      </c>
      <c r="L1622" s="26">
        <f>2*J1622</f>
        <v>9.1082380293885601E-2</v>
      </c>
      <c r="M1622" s="20"/>
      <c r="N1622" s="20"/>
      <c r="O1622" s="58">
        <f>IF(F1622="Repeatability","---", SQRT(L1622^2+(N1622*H1622*0.01)^2)+ABS(M1622)*0.01*H1622)</f>
        <v>9.1082380293885601E-2</v>
      </c>
      <c r="P1622" s="6">
        <f>IF(F1622="Repeatability","---", O1622*100/H1622)</f>
        <v>1.8023266640392115</v>
      </c>
      <c r="Q1622" s="31" t="str">
        <f>IF(F1622="Repeatability", "n/a",IF(E1622="MG_P_KG",6,IF(E1622="G_P_100G",2,"n/a")))</f>
        <v>n/a</v>
      </c>
      <c r="R1622" s="34" t="str">
        <f>IF(Q1622="n/a","-",2*(H1622*2^(1-0.5*LOG(H1622/(10^Q1622))))/100)</f>
        <v>-</v>
      </c>
      <c r="S1622" s="3">
        <f>IF(F1622="Intermed. Precision","---",IF(LOG(J1622/2)&lt;0,10^(TRUNC(LOG(J1622/2))-1), 10^(TRUNC(LOG(J1622/2)))))</f>
        <v>0.01</v>
      </c>
      <c r="T1622" s="4">
        <f>2*SQRT(2)*J1622</f>
        <v>0.12880993750483696</v>
      </c>
      <c r="U1622" s="22" t="str">
        <f>IF(F1622="Repeatability",10*J1622,"---")</f>
        <v>---</v>
      </c>
      <c r="V1622" s="22" t="str">
        <f>IF(AND(U1622&gt;H1622,U1622&lt;&gt;"---"),"x","")</f>
        <v/>
      </c>
      <c r="W1622" s="51">
        <v>42102</v>
      </c>
    </row>
    <row r="1623" spans="1:23" ht="25.5" customHeight="1">
      <c r="A1623" s="65" t="s">
        <v>26</v>
      </c>
      <c r="B1623" s="8" t="s">
        <v>232</v>
      </c>
      <c r="C1623" s="61"/>
      <c r="D1623" s="10" t="s">
        <v>252</v>
      </c>
      <c r="E1623" s="3" t="s">
        <v>231</v>
      </c>
      <c r="F1623" s="42" t="s">
        <v>23</v>
      </c>
      <c r="G1623" s="22" t="s">
        <v>90</v>
      </c>
      <c r="H1623" s="37">
        <v>5.056</v>
      </c>
      <c r="I1623" s="3">
        <v>10</v>
      </c>
      <c r="J1623" s="27">
        <v>1.6465452046971502E-2</v>
      </c>
      <c r="K1623" s="27" t="str">
        <f>IF(OR(LEFT(G1623,3)="SRM", LEFT(G1623,3)="IRM", LEFT(G1623,3)="CRM"),"", IF((J1623*100/H1623)&gt;5,"x",""))</f>
        <v/>
      </c>
      <c r="L1623" s="26">
        <f>2*J1623</f>
        <v>3.2930904093943003E-2</v>
      </c>
      <c r="M1623" s="20"/>
      <c r="N1623" s="20"/>
      <c r="O1623" s="58">
        <f>IF(F1623="Repeatability","---", SQRT(L1623^2+(N1623*H1623*0.01)^2)+ABS(M1623)*0.01*H1623)</f>
        <v>3.2930904093943003E-2</v>
      </c>
      <c r="P1623" s="6">
        <f>IF(F1623="Repeatability","---", O1623*100/H1623)</f>
        <v>0.65132326135172069</v>
      </c>
      <c r="Q1623" s="31" t="str">
        <f>IF(F1623="Repeatability", "n/a",IF(E1623="MG_P_KG",6,IF(E1623="G_P_100G",2,"n/a")))</f>
        <v>n/a</v>
      </c>
      <c r="R1623" s="34" t="str">
        <f>IF(Q1623="n/a","-",2*(H1623*2^(1-0.5*LOG(H1623/(10^Q1623))))/100)</f>
        <v>-</v>
      </c>
      <c r="S1623" s="3">
        <f>IF(F1623="Intermed. Precision","---",IF(LOG(J1623/2)&lt;0,10^(TRUNC(LOG(J1623/2))-1), 10^(TRUNC(LOG(J1623/2)))))</f>
        <v>1E-3</v>
      </c>
      <c r="T1623" s="4">
        <f>2*SQRT(2)*J1623</f>
        <v>4.6571331190861875E-2</v>
      </c>
      <c r="U1623" s="22" t="str">
        <f>IF(F1623="Repeatability",10*J1623,"---")</f>
        <v>---</v>
      </c>
      <c r="V1623" s="22" t="str">
        <f>IF(AND(U1623&gt;H1623,U1623&lt;&gt;"---"),"x","")</f>
        <v/>
      </c>
      <c r="W1623" s="51">
        <v>42102</v>
      </c>
    </row>
    <row r="1624" spans="1:23" ht="25.5" hidden="1" customHeight="1">
      <c r="A1624" s="65" t="s">
        <v>71</v>
      </c>
      <c r="B1624" s="8" t="s">
        <v>232</v>
      </c>
      <c r="C1624" s="61"/>
      <c r="D1624" s="10" t="s">
        <v>252</v>
      </c>
      <c r="E1624" s="3" t="s">
        <v>231</v>
      </c>
      <c r="F1624" s="42" t="s">
        <v>24</v>
      </c>
      <c r="G1624" s="22" t="s">
        <v>25</v>
      </c>
      <c r="H1624" s="37">
        <v>5.8033333333333301</v>
      </c>
      <c r="I1624" s="3">
        <v>9</v>
      </c>
      <c r="J1624" s="27">
        <v>5.2704627669472801E-3</v>
      </c>
      <c r="K1624" s="27" t="str">
        <f>IF(OR(LEFT(G1624,3)="SRM", LEFT(G1624,3)="IRM", LEFT(G1624,3)="CRM"),"", IF((J1624*100/H1624)&gt;5,"x",""))</f>
        <v/>
      </c>
      <c r="L1624" s="26">
        <f>2*J1624</f>
        <v>1.054092553389456E-2</v>
      </c>
      <c r="M1624" s="20"/>
      <c r="N1624" s="20"/>
      <c r="O1624" s="58" t="str">
        <f>IF(F1624="Repeatability","---", SQRT(L1624^2+(N1624*H1624*0.01)^2)+ABS(M1624)*0.01*H1624)</f>
        <v>---</v>
      </c>
      <c r="P1624" s="6" t="str">
        <f>IF(F1624="Repeatability","---", O1624*100/H1624)</f>
        <v>---</v>
      </c>
      <c r="Q1624" s="31" t="str">
        <f>IF(F1624="Repeatability", "n/a",IF(E1624="MG_P_KG",6,IF(E1624="G_P_100G",2,"n/a")))</f>
        <v>n/a</v>
      </c>
      <c r="R1624" s="34" t="str">
        <f>IF(Q1624="n/a","-",2*(H1624*2^(1-0.5*LOG(H1624/(10^Q1624))))/100)</f>
        <v>-</v>
      </c>
      <c r="S1624" s="3">
        <f>IF(F1624="Intermed. Precision","---",IF(LOG(J1624/2)&lt;0,10^(TRUNC(LOG(J1624/2))-1), 10^(TRUNC(LOG(J1624/2)))))</f>
        <v>1E-3</v>
      </c>
      <c r="T1624" s="4">
        <f>2*SQRT(2)*J1624</f>
        <v>1.4907119849998545E-2</v>
      </c>
      <c r="U1624" s="22">
        <f>IF(F1624="Repeatability",10*J1624,"---")</f>
        <v>5.2704627669472801E-2</v>
      </c>
      <c r="V1624" s="22" t="str">
        <f>IF(AND(U1624&gt;H1624,U1624&lt;&gt;"---"),"x","")</f>
        <v/>
      </c>
      <c r="W1624" s="51">
        <v>42102</v>
      </c>
    </row>
    <row r="1625" spans="1:23" ht="25.5" hidden="1" customHeight="1">
      <c r="A1625" s="65" t="s">
        <v>71</v>
      </c>
      <c r="B1625" s="8" t="s">
        <v>232</v>
      </c>
      <c r="C1625" s="61"/>
      <c r="D1625" s="10" t="s">
        <v>235</v>
      </c>
      <c r="E1625" s="3" t="s">
        <v>231</v>
      </c>
      <c r="F1625" s="42" t="s">
        <v>24</v>
      </c>
      <c r="G1625" s="22" t="s">
        <v>25</v>
      </c>
      <c r="H1625" s="37">
        <v>6.4849056603773603</v>
      </c>
      <c r="I1625" s="3">
        <v>53</v>
      </c>
      <c r="J1625" s="27">
        <v>0</v>
      </c>
      <c r="K1625" s="27" t="str">
        <f>IF(OR(LEFT(G1625,3)="SRM", LEFT(G1625,3)="IRM", LEFT(G1625,3)="CRM"),"", IF((J1625*100/H1625)&gt;5,"x",""))</f>
        <v/>
      </c>
      <c r="L1625" s="26">
        <f>2*J1625</f>
        <v>0</v>
      </c>
      <c r="M1625" s="20"/>
      <c r="N1625" s="20"/>
      <c r="O1625" s="58" t="str">
        <f>IF(F1625="Repeatability","---", SQRT(L1625^2+(N1625*H1625*0.01)^2)+ABS(M1625)*0.01*H1625)</f>
        <v>---</v>
      </c>
      <c r="P1625" s="6" t="str">
        <f>IF(F1625="Repeatability","---", O1625*100/H1625)</f>
        <v>---</v>
      </c>
      <c r="Q1625" s="31" t="str">
        <f>IF(F1625="Repeatability", "n/a",IF(E1625="MG_P_KG",6,IF(E1625="G_P_100G",2,"n/a")))</f>
        <v>n/a</v>
      </c>
      <c r="R1625" s="34" t="str">
        <f>IF(Q1625="n/a","-",2*(H1625*2^(1-0.5*LOG(H1625/(10^Q1625))))/100)</f>
        <v>-</v>
      </c>
      <c r="S1625" s="3" t="e">
        <f>IF(F1625="Intermed. Precision","---",IF(LOG(J1625/2)&lt;0,10^(TRUNC(LOG(J1625/2))-1), 10^(TRUNC(LOG(J1625/2)))))</f>
        <v>#NUM!</v>
      </c>
      <c r="T1625" s="4">
        <f>2*SQRT(2)*J1625</f>
        <v>0</v>
      </c>
      <c r="U1625" s="22">
        <f>IF(F1625="Repeatability",10*J1625,"---")</f>
        <v>0</v>
      </c>
      <c r="V1625" s="22" t="str">
        <f>IF(AND(U1625&gt;H1625,U1625&lt;&gt;"---"),"x","")</f>
        <v/>
      </c>
      <c r="W1625" s="51">
        <v>42101</v>
      </c>
    </row>
    <row r="1626" spans="1:23" ht="25.5" hidden="1" customHeight="1">
      <c r="A1626" s="65" t="s">
        <v>71</v>
      </c>
      <c r="B1626" s="8" t="s">
        <v>232</v>
      </c>
      <c r="C1626" s="61"/>
      <c r="D1626" s="10" t="s">
        <v>235</v>
      </c>
      <c r="E1626" s="3" t="s">
        <v>231</v>
      </c>
      <c r="F1626" s="42" t="s">
        <v>24</v>
      </c>
      <c r="G1626" s="22" t="s">
        <v>25</v>
      </c>
      <c r="H1626" s="37">
        <v>6.4849056603773603</v>
      </c>
      <c r="I1626" s="3">
        <v>53</v>
      </c>
      <c r="J1626" s="27">
        <v>0</v>
      </c>
      <c r="K1626" s="27" t="str">
        <f>IF(OR(LEFT(G1626,3)="SRM", LEFT(G1626,3)="IRM", LEFT(G1626,3)="CRM"),"", IF((J1626*100/H1626)&gt;5,"x",""))</f>
        <v/>
      </c>
      <c r="L1626" s="26">
        <f>2*J1626</f>
        <v>0</v>
      </c>
      <c r="M1626" s="20"/>
      <c r="N1626" s="20"/>
      <c r="O1626" s="58" t="str">
        <f>IF(F1626="Repeatability","---", SQRT(L1626^2+(N1626*H1626*0.01)^2)+ABS(M1626)*0.01*H1626)</f>
        <v>---</v>
      </c>
      <c r="P1626" s="6" t="str">
        <f>IF(F1626="Repeatability","---", O1626*100/H1626)</f>
        <v>---</v>
      </c>
      <c r="Q1626" s="31" t="str">
        <f>IF(F1626="Repeatability", "n/a",IF(E1626="MG_P_KG",6,IF(E1626="G_P_100G",2,"n/a")))</f>
        <v>n/a</v>
      </c>
      <c r="R1626" s="34" t="str">
        <f>IF(Q1626="n/a","-",2*(H1626*2^(1-0.5*LOG(H1626/(10^Q1626))))/100)</f>
        <v>-</v>
      </c>
      <c r="S1626" s="3" t="e">
        <f>IF(F1626="Intermed. Precision","---",IF(LOG(J1626/2)&lt;0,10^(TRUNC(LOG(J1626/2))-1), 10^(TRUNC(LOG(J1626/2)))))</f>
        <v>#NUM!</v>
      </c>
      <c r="T1626" s="4">
        <f>2*SQRT(2)*J1626</f>
        <v>0</v>
      </c>
      <c r="U1626" s="22">
        <f>IF(F1626="Repeatability",10*J1626,"---")</f>
        <v>0</v>
      </c>
      <c r="V1626" s="22" t="str">
        <f>IF(AND(U1626&gt;H1626,U1626&lt;&gt;"---"),"x","")</f>
        <v/>
      </c>
      <c r="W1626" s="51">
        <v>42102</v>
      </c>
    </row>
    <row r="1627" spans="1:23" ht="25.5" hidden="1" customHeight="1">
      <c r="A1627" s="65" t="s">
        <v>31</v>
      </c>
      <c r="B1627" s="8" t="s">
        <v>232</v>
      </c>
      <c r="C1627" s="61"/>
      <c r="D1627" s="10" t="s">
        <v>235</v>
      </c>
      <c r="E1627" s="3" t="s">
        <v>231</v>
      </c>
      <c r="F1627" s="42" t="s">
        <v>24</v>
      </c>
      <c r="G1627" s="22" t="s">
        <v>25</v>
      </c>
      <c r="H1627" s="37">
        <v>6.5295744680851104</v>
      </c>
      <c r="I1627" s="3">
        <v>47</v>
      </c>
      <c r="J1627" s="27">
        <v>0</v>
      </c>
      <c r="K1627" s="27" t="str">
        <f>IF(OR(LEFT(G1627,3)="SRM", LEFT(G1627,3)="IRM", LEFT(G1627,3)="CRM"),"", IF((J1627*100/H1627)&gt;5,"x",""))</f>
        <v/>
      </c>
      <c r="L1627" s="26">
        <f>2*J1627</f>
        <v>0</v>
      </c>
      <c r="M1627" s="20"/>
      <c r="N1627" s="20"/>
      <c r="O1627" s="58" t="str">
        <f>IF(F1627="Repeatability","---", SQRT(L1627^2+(N1627*H1627*0.01)^2)+ABS(M1627)*0.01*H1627)</f>
        <v>---</v>
      </c>
      <c r="P1627" s="6" t="str">
        <f>IF(F1627="Repeatability","---", O1627*100/H1627)</f>
        <v>---</v>
      </c>
      <c r="Q1627" s="31" t="str">
        <f>IF(F1627="Repeatability", "n/a",IF(E1627="MG_P_KG",6,IF(E1627="G_P_100G",2,"n/a")))</f>
        <v>n/a</v>
      </c>
      <c r="R1627" s="34" t="str">
        <f>IF(Q1627="n/a","-",2*(H1627*2^(1-0.5*LOG(H1627/(10^Q1627))))/100)</f>
        <v>-</v>
      </c>
      <c r="S1627" s="3" t="e">
        <f>IF(F1627="Intermed. Precision","---",IF(LOG(J1627/2)&lt;0,10^(TRUNC(LOG(J1627/2))-1), 10^(TRUNC(LOG(J1627/2)))))</f>
        <v>#NUM!</v>
      </c>
      <c r="T1627" s="4">
        <f>2*SQRT(2)*J1627</f>
        <v>0</v>
      </c>
      <c r="U1627" s="22">
        <f>IF(F1627="Repeatability",10*J1627,"---")</f>
        <v>0</v>
      </c>
      <c r="V1627" s="22" t="str">
        <f>IF(AND(U1627&gt;H1627,U1627&lt;&gt;"---"),"x","")</f>
        <v/>
      </c>
      <c r="W1627" s="51">
        <v>42101</v>
      </c>
    </row>
    <row r="1628" spans="1:23" ht="25.5" hidden="1" customHeight="1">
      <c r="A1628" s="65" t="s">
        <v>31</v>
      </c>
      <c r="B1628" s="8" t="s">
        <v>232</v>
      </c>
      <c r="C1628" s="61"/>
      <c r="D1628" s="10" t="s">
        <v>235</v>
      </c>
      <c r="E1628" s="3" t="s">
        <v>231</v>
      </c>
      <c r="F1628" s="42" t="s">
        <v>24</v>
      </c>
      <c r="G1628" s="22" t="s">
        <v>25</v>
      </c>
      <c r="H1628" s="37">
        <v>6.5295744680851104</v>
      </c>
      <c r="I1628" s="3">
        <v>47</v>
      </c>
      <c r="J1628" s="27">
        <v>0</v>
      </c>
      <c r="K1628" s="27" t="str">
        <f>IF(OR(LEFT(G1628,3)="SRM", LEFT(G1628,3)="IRM", LEFT(G1628,3)="CRM"),"", IF((J1628*100/H1628)&gt;5,"x",""))</f>
        <v/>
      </c>
      <c r="L1628" s="26">
        <f>2*J1628</f>
        <v>0</v>
      </c>
      <c r="M1628" s="20"/>
      <c r="N1628" s="20"/>
      <c r="O1628" s="58" t="str">
        <f>IF(F1628="Repeatability","---", SQRT(L1628^2+(N1628*H1628*0.01)^2)+ABS(M1628)*0.01*H1628)</f>
        <v>---</v>
      </c>
      <c r="P1628" s="6" t="str">
        <f>IF(F1628="Repeatability","---", O1628*100/H1628)</f>
        <v>---</v>
      </c>
      <c r="Q1628" s="31" t="str">
        <f>IF(F1628="Repeatability", "n/a",IF(E1628="MG_P_KG",6,IF(E1628="G_P_100G",2,"n/a")))</f>
        <v>n/a</v>
      </c>
      <c r="R1628" s="34" t="str">
        <f>IF(Q1628="n/a","-",2*(H1628*2^(1-0.5*LOG(H1628/(10^Q1628))))/100)</f>
        <v>-</v>
      </c>
      <c r="S1628" s="3" t="e">
        <f>IF(F1628="Intermed. Precision","---",IF(LOG(J1628/2)&lt;0,10^(TRUNC(LOG(J1628/2))-1), 10^(TRUNC(LOG(J1628/2)))))</f>
        <v>#NUM!</v>
      </c>
      <c r="T1628" s="4">
        <f>2*SQRT(2)*J1628</f>
        <v>0</v>
      </c>
      <c r="U1628" s="22">
        <f>IF(F1628="Repeatability",10*J1628,"---")</f>
        <v>0</v>
      </c>
      <c r="V1628" s="22" t="str">
        <f>IF(AND(U1628&gt;H1628,U1628&lt;&gt;"---"),"x","")</f>
        <v/>
      </c>
      <c r="W1628" s="51">
        <v>42102</v>
      </c>
    </row>
    <row r="1629" spans="1:23" ht="25.5" customHeight="1">
      <c r="A1629" s="65" t="s">
        <v>31</v>
      </c>
      <c r="B1629" s="8" t="s">
        <v>232</v>
      </c>
      <c r="C1629" s="61"/>
      <c r="D1629" s="10" t="s">
        <v>235</v>
      </c>
      <c r="E1629" s="3" t="s">
        <v>231</v>
      </c>
      <c r="F1629" s="42" t="s">
        <v>23</v>
      </c>
      <c r="G1629" s="22" t="s">
        <v>4</v>
      </c>
      <c r="H1629" s="37">
        <v>6.6262068965517198</v>
      </c>
      <c r="I1629" s="3">
        <v>29</v>
      </c>
      <c r="J1629" s="27">
        <v>5.1427887242301698E-2</v>
      </c>
      <c r="K1629" s="27" t="str">
        <f>IF(OR(LEFT(G1629,3)="SRM", LEFT(G1629,3)="IRM", LEFT(G1629,3)="CRM"),"", IF((J1629*100/H1629)&gt;5,"x",""))</f>
        <v/>
      </c>
      <c r="L1629" s="26">
        <f>2*J1629</f>
        <v>0.1028557744846034</v>
      </c>
      <c r="M1629" s="20"/>
      <c r="N1629" s="20"/>
      <c r="O1629" s="58">
        <f>IF(F1629="Repeatability","---", SQRT(L1629^2+(N1629*H1629*0.01)^2)+ABS(M1629)*0.01*H1629)</f>
        <v>0.1028557744846034</v>
      </c>
      <c r="P1629" s="6">
        <f>IF(F1629="Repeatability","---", O1629*100/H1629)</f>
        <v>1.5522572127672254</v>
      </c>
      <c r="Q1629" s="31" t="str">
        <f>IF(F1629="Repeatability", "n/a",IF(E1629="MG_P_KG",6,IF(E1629="G_P_100G",2,"n/a")))</f>
        <v>n/a</v>
      </c>
      <c r="R1629" s="34" t="str">
        <f>IF(Q1629="n/a","-",2*(H1629*2^(1-0.5*LOG(H1629/(10^Q1629))))/100)</f>
        <v>-</v>
      </c>
      <c r="S1629" s="3">
        <f>IF(F1629="Intermed. Precision","---",IF(LOG(J1629/2)&lt;0,10^(TRUNC(LOG(J1629/2))-1), 10^(TRUNC(LOG(J1629/2)))))</f>
        <v>0.01</v>
      </c>
      <c r="T1629" s="4">
        <f>2*SQRT(2)*J1629</f>
        <v>0.14546003124451468</v>
      </c>
      <c r="U1629" s="22" t="str">
        <f>IF(F1629="Repeatability",10*J1629,"---")</f>
        <v>---</v>
      </c>
      <c r="V1629" s="22" t="str">
        <f>IF(AND(U1629&gt;H1629,U1629&lt;&gt;"---"),"x","")</f>
        <v/>
      </c>
      <c r="W1629" s="51">
        <v>42101</v>
      </c>
    </row>
    <row r="1630" spans="1:23" ht="25.5" customHeight="1">
      <c r="A1630" s="65" t="s">
        <v>31</v>
      </c>
      <c r="B1630" s="8" t="s">
        <v>232</v>
      </c>
      <c r="C1630" s="61"/>
      <c r="D1630" s="10" t="s">
        <v>235</v>
      </c>
      <c r="E1630" s="3" t="s">
        <v>231</v>
      </c>
      <c r="F1630" s="42" t="s">
        <v>23</v>
      </c>
      <c r="G1630" s="22" t="s">
        <v>4</v>
      </c>
      <c r="H1630" s="37">
        <v>6.6262068965517198</v>
      </c>
      <c r="I1630" s="3">
        <v>29</v>
      </c>
      <c r="J1630" s="27">
        <v>5.1427887242301698E-2</v>
      </c>
      <c r="K1630" s="27" t="str">
        <f>IF(OR(LEFT(G1630,3)="SRM", LEFT(G1630,3)="IRM", LEFT(G1630,3)="CRM"),"", IF((J1630*100/H1630)&gt;5,"x",""))</f>
        <v/>
      </c>
      <c r="L1630" s="26">
        <f>2*J1630</f>
        <v>0.1028557744846034</v>
      </c>
      <c r="M1630" s="20"/>
      <c r="N1630" s="20"/>
      <c r="O1630" s="58">
        <f>IF(F1630="Repeatability","---", SQRT(L1630^2+(N1630*H1630*0.01)^2)+ABS(M1630)*0.01*H1630)</f>
        <v>0.1028557744846034</v>
      </c>
      <c r="P1630" s="6">
        <f>IF(F1630="Repeatability","---", O1630*100/H1630)</f>
        <v>1.5522572127672254</v>
      </c>
      <c r="Q1630" s="31" t="str">
        <f>IF(F1630="Repeatability", "n/a",IF(E1630="MG_P_KG",6,IF(E1630="G_P_100G",2,"n/a")))</f>
        <v>n/a</v>
      </c>
      <c r="R1630" s="34" t="str">
        <f>IF(Q1630="n/a","-",2*(H1630*2^(1-0.5*LOG(H1630/(10^Q1630))))/100)</f>
        <v>-</v>
      </c>
      <c r="S1630" s="3">
        <f>IF(F1630="Intermed. Precision","---",IF(LOG(J1630/2)&lt;0,10^(TRUNC(LOG(J1630/2))-1), 10^(TRUNC(LOG(J1630/2)))))</f>
        <v>0.01</v>
      </c>
      <c r="T1630" s="4">
        <f>2*SQRT(2)*J1630</f>
        <v>0.14546003124451468</v>
      </c>
      <c r="U1630" s="22" t="str">
        <f>IF(F1630="Repeatability",10*J1630,"---")</f>
        <v>---</v>
      </c>
      <c r="V1630" s="22" t="str">
        <f>IF(AND(U1630&gt;H1630,U1630&lt;&gt;"---"),"x","")</f>
        <v/>
      </c>
      <c r="W1630" s="51">
        <v>42102</v>
      </c>
    </row>
    <row r="1631" spans="1:23" ht="25.5" hidden="1" customHeight="1">
      <c r="A1631" s="65" t="s">
        <v>86</v>
      </c>
      <c r="B1631" s="8" t="s">
        <v>232</v>
      </c>
      <c r="C1631" s="61"/>
      <c r="D1631" s="10" t="s">
        <v>235</v>
      </c>
      <c r="E1631" s="3" t="s">
        <v>231</v>
      </c>
      <c r="F1631" s="42" t="s">
        <v>24</v>
      </c>
      <c r="G1631" s="22" t="s">
        <v>25</v>
      </c>
      <c r="H1631" s="37">
        <v>4.2185714285714297</v>
      </c>
      <c r="I1631" s="3">
        <v>28</v>
      </c>
      <c r="J1631" s="27">
        <v>0</v>
      </c>
      <c r="K1631" s="27" t="str">
        <f>IF(OR(LEFT(G1631,3)="SRM", LEFT(G1631,3)="IRM", LEFT(G1631,3)="CRM"),"", IF((J1631*100/H1631)&gt;5,"x",""))</f>
        <v/>
      </c>
      <c r="L1631" s="26">
        <f>2*J1631</f>
        <v>0</v>
      </c>
      <c r="M1631" s="20"/>
      <c r="N1631" s="20"/>
      <c r="O1631" s="58" t="str">
        <f>IF(F1631="Repeatability","---", SQRT(L1631^2+(N1631*H1631*0.01)^2)+ABS(M1631)*0.01*H1631)</f>
        <v>---</v>
      </c>
      <c r="P1631" s="6" t="str">
        <f>IF(F1631="Repeatability","---", O1631*100/H1631)</f>
        <v>---</v>
      </c>
      <c r="Q1631" s="31" t="str">
        <f>IF(F1631="Repeatability", "n/a",IF(E1631="MG_P_KG",6,IF(E1631="G_P_100G",2,"n/a")))</f>
        <v>n/a</v>
      </c>
      <c r="R1631" s="34" t="str">
        <f>IF(Q1631="n/a","-",2*(H1631*2^(1-0.5*LOG(H1631/(10^Q1631))))/100)</f>
        <v>-</v>
      </c>
      <c r="S1631" s="3" t="e">
        <f>IF(F1631="Intermed. Precision","---",IF(LOG(J1631/2)&lt;0,10^(TRUNC(LOG(J1631/2))-1), 10^(TRUNC(LOG(J1631/2)))))</f>
        <v>#NUM!</v>
      </c>
      <c r="T1631" s="4">
        <f>2*SQRT(2)*J1631</f>
        <v>0</v>
      </c>
      <c r="U1631" s="22">
        <f>IF(F1631="Repeatability",10*J1631,"---")</f>
        <v>0</v>
      </c>
      <c r="V1631" s="22" t="str">
        <f>IF(AND(U1631&gt;H1631,U1631&lt;&gt;"---"),"x","")</f>
        <v/>
      </c>
      <c r="W1631" s="51">
        <v>42101</v>
      </c>
    </row>
    <row r="1632" spans="1:23" ht="25.5" hidden="1" customHeight="1">
      <c r="A1632" s="65" t="s">
        <v>86</v>
      </c>
      <c r="B1632" s="8" t="s">
        <v>232</v>
      </c>
      <c r="C1632" s="61"/>
      <c r="D1632" s="10" t="s">
        <v>235</v>
      </c>
      <c r="E1632" s="3" t="s">
        <v>231</v>
      </c>
      <c r="F1632" s="42" t="s">
        <v>24</v>
      </c>
      <c r="G1632" s="22" t="s">
        <v>25</v>
      </c>
      <c r="H1632" s="37">
        <v>4.2185714285714297</v>
      </c>
      <c r="I1632" s="3">
        <v>28</v>
      </c>
      <c r="J1632" s="27">
        <v>0</v>
      </c>
      <c r="K1632" s="27" t="str">
        <f>IF(OR(LEFT(G1632,3)="SRM", LEFT(G1632,3)="IRM", LEFT(G1632,3)="CRM"),"", IF((J1632*100/H1632)&gt;5,"x",""))</f>
        <v/>
      </c>
      <c r="L1632" s="26">
        <f>2*J1632</f>
        <v>0</v>
      </c>
      <c r="M1632" s="20"/>
      <c r="N1632" s="20"/>
      <c r="O1632" s="58" t="str">
        <f>IF(F1632="Repeatability","---", SQRT(L1632^2+(N1632*H1632*0.01)^2)+ABS(M1632)*0.01*H1632)</f>
        <v>---</v>
      </c>
      <c r="P1632" s="6" t="str">
        <f>IF(F1632="Repeatability","---", O1632*100/H1632)</f>
        <v>---</v>
      </c>
      <c r="Q1632" s="31" t="str">
        <f>IF(F1632="Repeatability", "n/a",IF(E1632="MG_P_KG",6,IF(E1632="G_P_100G",2,"n/a")))</f>
        <v>n/a</v>
      </c>
      <c r="R1632" s="34" t="str">
        <f>IF(Q1632="n/a","-",2*(H1632*2^(1-0.5*LOG(H1632/(10^Q1632))))/100)</f>
        <v>-</v>
      </c>
      <c r="S1632" s="3" t="e">
        <f>IF(F1632="Intermed. Precision","---",IF(LOG(J1632/2)&lt;0,10^(TRUNC(LOG(J1632/2))-1), 10^(TRUNC(LOG(J1632/2)))))</f>
        <v>#NUM!</v>
      </c>
      <c r="T1632" s="4">
        <f>2*SQRT(2)*J1632</f>
        <v>0</v>
      </c>
      <c r="U1632" s="22">
        <f>IF(F1632="Repeatability",10*J1632,"---")</f>
        <v>0</v>
      </c>
      <c r="V1632" s="22" t="str">
        <f>IF(AND(U1632&gt;H1632,U1632&lt;&gt;"---"),"x","")</f>
        <v/>
      </c>
      <c r="W1632" s="51">
        <v>42102</v>
      </c>
    </row>
    <row r="1633" spans="1:23" ht="25.5" customHeight="1">
      <c r="A1633" s="65" t="s">
        <v>73</v>
      </c>
      <c r="B1633" s="8" t="s">
        <v>232</v>
      </c>
      <c r="C1633" s="61"/>
      <c r="D1633" s="10" t="s">
        <v>235</v>
      </c>
      <c r="E1633" s="3" t="s">
        <v>231</v>
      </c>
      <c r="F1633" s="42" t="s">
        <v>23</v>
      </c>
      <c r="G1633" s="22" t="s">
        <v>4</v>
      </c>
      <c r="H1633" s="37">
        <v>5.5094736842105299</v>
      </c>
      <c r="I1633" s="3">
        <v>19</v>
      </c>
      <c r="J1633" s="27">
        <v>0.65290242681994104</v>
      </c>
      <c r="K1633" s="27" t="str">
        <f>IF(OR(LEFT(G1633,3)="SRM", LEFT(G1633,3)="IRM", LEFT(G1633,3)="CRM"),"", IF((J1633*100/H1633)&gt;5,"x",""))</f>
        <v>x</v>
      </c>
      <c r="L1633" s="26">
        <f>2*J1633</f>
        <v>1.3058048536398821</v>
      </c>
      <c r="M1633" s="20"/>
      <c r="N1633" s="20"/>
      <c r="O1633" s="58">
        <f>IF(F1633="Repeatability","---", SQRT(L1633^2+(N1633*H1633*0.01)^2)+ABS(M1633)*0.01*H1633)</f>
        <v>1.3058048536398821</v>
      </c>
      <c r="P1633" s="6">
        <f>IF(F1633="Repeatability","---", O1633*100/H1633)</f>
        <v>23.701081600265326</v>
      </c>
      <c r="Q1633" s="31" t="str">
        <f>IF(F1633="Repeatability", "n/a",IF(E1633="MG_P_KG",6,IF(E1633="G_P_100G",2,"n/a")))</f>
        <v>n/a</v>
      </c>
      <c r="R1633" s="34" t="str">
        <f>IF(Q1633="n/a","-",2*(H1633*2^(1-0.5*LOG(H1633/(10^Q1633))))/100)</f>
        <v>-</v>
      </c>
      <c r="S1633" s="3">
        <f>IF(F1633="Intermed. Precision","---",IF(LOG(J1633/2)&lt;0,10^(TRUNC(LOG(J1633/2))-1), 10^(TRUNC(LOG(J1633/2)))))</f>
        <v>0.1</v>
      </c>
      <c r="T1633" s="4">
        <f>2*SQRT(2)*J1633</f>
        <v>1.8466869338301357</v>
      </c>
      <c r="U1633" s="22" t="str">
        <f>IF(F1633="Repeatability",10*J1633,"---")</f>
        <v>---</v>
      </c>
      <c r="V1633" s="22" t="str">
        <f>IF(AND(U1633&gt;H1633,U1633&lt;&gt;"---"),"x","")</f>
        <v/>
      </c>
      <c r="W1633" s="51">
        <v>42101</v>
      </c>
    </row>
    <row r="1634" spans="1:23" ht="25.5" customHeight="1">
      <c r="A1634" s="65" t="s">
        <v>73</v>
      </c>
      <c r="B1634" s="8" t="s">
        <v>232</v>
      </c>
      <c r="C1634" s="61"/>
      <c r="D1634" s="10" t="s">
        <v>235</v>
      </c>
      <c r="E1634" s="3" t="s">
        <v>231</v>
      </c>
      <c r="F1634" s="42" t="s">
        <v>23</v>
      </c>
      <c r="G1634" s="22" t="s">
        <v>4</v>
      </c>
      <c r="H1634" s="37">
        <v>5.5094736842105299</v>
      </c>
      <c r="I1634" s="3">
        <v>19</v>
      </c>
      <c r="J1634" s="27">
        <v>0.65290242681994104</v>
      </c>
      <c r="K1634" s="27" t="str">
        <f>IF(OR(LEFT(G1634,3)="SRM", LEFT(G1634,3)="IRM", LEFT(G1634,3)="CRM"),"", IF((J1634*100/H1634)&gt;5,"x",""))</f>
        <v>x</v>
      </c>
      <c r="L1634" s="26">
        <f>2*J1634</f>
        <v>1.3058048536398821</v>
      </c>
      <c r="M1634" s="20"/>
      <c r="N1634" s="20"/>
      <c r="O1634" s="58">
        <f>IF(F1634="Repeatability","---", SQRT(L1634^2+(N1634*H1634*0.01)^2)+ABS(M1634)*0.01*H1634)</f>
        <v>1.3058048536398821</v>
      </c>
      <c r="P1634" s="6">
        <f>IF(F1634="Repeatability","---", O1634*100/H1634)</f>
        <v>23.701081600265326</v>
      </c>
      <c r="Q1634" s="31" t="str">
        <f>IF(F1634="Repeatability", "n/a",IF(E1634="MG_P_KG",6,IF(E1634="G_P_100G",2,"n/a")))</f>
        <v>n/a</v>
      </c>
      <c r="R1634" s="34" t="str">
        <f>IF(Q1634="n/a","-",2*(H1634*2^(1-0.5*LOG(H1634/(10^Q1634))))/100)</f>
        <v>-</v>
      </c>
      <c r="S1634" s="3">
        <f>IF(F1634="Intermed. Precision","---",IF(LOG(J1634/2)&lt;0,10^(TRUNC(LOG(J1634/2))-1), 10^(TRUNC(LOG(J1634/2)))))</f>
        <v>0.1</v>
      </c>
      <c r="T1634" s="4">
        <f>2*SQRT(2)*J1634</f>
        <v>1.8466869338301357</v>
      </c>
      <c r="U1634" s="22" t="str">
        <f>IF(F1634="Repeatability",10*J1634,"---")</f>
        <v>---</v>
      </c>
      <c r="V1634" s="22" t="str">
        <f>IF(AND(U1634&gt;H1634,U1634&lt;&gt;"---"),"x","")</f>
        <v/>
      </c>
      <c r="W1634" s="51">
        <v>42102</v>
      </c>
    </row>
    <row r="1635" spans="1:23" ht="25.5" customHeight="1">
      <c r="A1635" s="65" t="s">
        <v>129</v>
      </c>
      <c r="B1635" s="8" t="s">
        <v>232</v>
      </c>
      <c r="C1635" s="61"/>
      <c r="D1635" s="10" t="s">
        <v>253</v>
      </c>
      <c r="E1635" s="3" t="s">
        <v>231</v>
      </c>
      <c r="F1635" s="42" t="s">
        <v>23</v>
      </c>
      <c r="G1635" s="22" t="s">
        <v>4</v>
      </c>
      <c r="H1635" s="37">
        <v>6.4912345679012304</v>
      </c>
      <c r="I1635" s="3">
        <v>81</v>
      </c>
      <c r="J1635" s="27">
        <v>2.17022499829163E-2</v>
      </c>
      <c r="K1635" s="27" t="str">
        <f>IF(OR(LEFT(G1635,3)="SRM", LEFT(G1635,3)="IRM", LEFT(G1635,3)="CRM"),"", IF((J1635*100/H1635)&gt;5,"x",""))</f>
        <v/>
      </c>
      <c r="L1635" s="26">
        <f>2*J1635</f>
        <v>4.3404499965832601E-2</v>
      </c>
      <c r="M1635" s="20"/>
      <c r="N1635" s="20"/>
      <c r="O1635" s="58">
        <f>IF(F1635="Repeatability","---", SQRT(L1635^2+(N1635*H1635*0.01)^2)+ABS(M1635)*0.01*H1635)</f>
        <v>4.3404499965832601E-2</v>
      </c>
      <c r="P1635" s="6">
        <f>IF(F1635="Repeatability","---", O1635*100/H1635)</f>
        <v>0.6686632490599751</v>
      </c>
      <c r="Q1635" s="31" t="str">
        <f>IF(F1635="Repeatability", "n/a",IF(E1635="MG_P_KG",6,IF(E1635="G_P_100G",2,"n/a")))</f>
        <v>n/a</v>
      </c>
      <c r="R1635" s="34" t="str">
        <f>IF(Q1635="n/a","-",2*(H1635*2^(1-0.5*LOG(H1635/(10^Q1635))))/100)</f>
        <v>-</v>
      </c>
      <c r="S1635" s="3">
        <f>IF(F1635="Intermed. Precision","---",IF(LOG(J1635/2)&lt;0,10^(TRUNC(LOG(J1635/2))-1), 10^(TRUNC(LOG(J1635/2)))))</f>
        <v>0.01</v>
      </c>
      <c r="T1635" s="4">
        <f>2*SQRT(2)*J1635</f>
        <v>6.1383232519703006E-2</v>
      </c>
      <c r="U1635" s="22" t="str">
        <f>IF(F1635="Repeatability",10*J1635,"---")</f>
        <v>---</v>
      </c>
      <c r="V1635" s="22" t="str">
        <f>IF(AND(U1635&gt;H1635,U1635&lt;&gt;"---"),"x","")</f>
        <v/>
      </c>
      <c r="W1635" s="51">
        <v>42102</v>
      </c>
    </row>
    <row r="1636" spans="1:23" ht="25.5" hidden="1" customHeight="1">
      <c r="A1636" s="65" t="s">
        <v>129</v>
      </c>
      <c r="B1636" s="8" t="s">
        <v>232</v>
      </c>
      <c r="C1636" s="61"/>
      <c r="D1636" s="10" t="s">
        <v>253</v>
      </c>
      <c r="E1636" s="3" t="s">
        <v>231</v>
      </c>
      <c r="F1636" s="42" t="s">
        <v>24</v>
      </c>
      <c r="G1636" s="22" t="s">
        <v>25</v>
      </c>
      <c r="H1636" s="37">
        <v>6.8769999999999998</v>
      </c>
      <c r="I1636" s="3">
        <v>40</v>
      </c>
      <c r="J1636" s="27">
        <v>2.8240042492885999E-2</v>
      </c>
      <c r="K1636" s="27" t="str">
        <f>IF(OR(LEFT(G1636,3)="SRM", LEFT(G1636,3)="IRM", LEFT(G1636,3)="CRM"),"", IF((J1636*100/H1636)&gt;5,"x",""))</f>
        <v/>
      </c>
      <c r="L1636" s="26">
        <f>2*J1636</f>
        <v>5.6480084985771999E-2</v>
      </c>
      <c r="M1636" s="20"/>
      <c r="N1636" s="20"/>
      <c r="O1636" s="58" t="str">
        <f>IF(F1636="Repeatability","---", SQRT(L1636^2+(N1636*H1636*0.01)^2)+ABS(M1636)*0.01*H1636)</f>
        <v>---</v>
      </c>
      <c r="P1636" s="6" t="str">
        <f>IF(F1636="Repeatability","---", O1636*100/H1636)</f>
        <v>---</v>
      </c>
      <c r="Q1636" s="31" t="str">
        <f>IF(F1636="Repeatability", "n/a",IF(E1636="MG_P_KG",6,IF(E1636="G_P_100G",2,"n/a")))</f>
        <v>n/a</v>
      </c>
      <c r="R1636" s="34" t="str">
        <f>IF(Q1636="n/a","-",2*(H1636*2^(1-0.5*LOG(H1636/(10^Q1636))))/100)</f>
        <v>-</v>
      </c>
      <c r="S1636" s="3">
        <f>IF(F1636="Intermed. Precision","---",IF(LOG(J1636/2)&lt;0,10^(TRUNC(LOG(J1636/2))-1), 10^(TRUNC(LOG(J1636/2)))))</f>
        <v>0.01</v>
      </c>
      <c r="T1636" s="4">
        <f>2*SQRT(2)*J1636</f>
        <v>7.9874902190863781E-2</v>
      </c>
      <c r="U1636" s="22">
        <f>IF(F1636="Repeatability",10*J1636,"---")</f>
        <v>0.28240042492885997</v>
      </c>
      <c r="V1636" s="22" t="str">
        <f>IF(AND(U1636&gt;H1636,U1636&lt;&gt;"---"),"x","")</f>
        <v/>
      </c>
      <c r="W1636" s="51">
        <v>42102</v>
      </c>
    </row>
    <row r="1637" spans="1:23" ht="25.5" customHeight="1">
      <c r="A1637" s="65" t="s">
        <v>64</v>
      </c>
      <c r="B1637" s="8" t="s">
        <v>232</v>
      </c>
      <c r="C1637" s="61"/>
      <c r="D1637" s="10" t="s">
        <v>253</v>
      </c>
      <c r="E1637" s="3" t="s">
        <v>231</v>
      </c>
      <c r="F1637" s="42" t="s">
        <v>23</v>
      </c>
      <c r="G1637" s="22" t="s">
        <v>4</v>
      </c>
      <c r="H1637" s="37">
        <v>6.3714285714285701</v>
      </c>
      <c r="I1637" s="3">
        <v>35</v>
      </c>
      <c r="J1637" s="27">
        <v>1.6080156360291701E-2</v>
      </c>
      <c r="K1637" s="27" t="str">
        <f>IF(OR(LEFT(G1637,3)="SRM", LEFT(G1637,3)="IRM", LEFT(G1637,3)="CRM"),"", IF((J1637*100/H1637)&gt;5,"x",""))</f>
        <v/>
      </c>
      <c r="L1637" s="26">
        <f>2*J1637</f>
        <v>3.2160312720583402E-2</v>
      </c>
      <c r="M1637" s="20"/>
      <c r="N1637" s="20"/>
      <c r="O1637" s="58">
        <f>IF(F1637="Repeatability","---", SQRT(L1637^2+(N1637*H1637*0.01)^2)+ABS(M1637)*0.01*H1637)</f>
        <v>3.2160312720583402E-2</v>
      </c>
      <c r="P1637" s="6">
        <f>IF(F1637="Repeatability","---", O1637*100/H1637)</f>
        <v>0.50475827139929119</v>
      </c>
      <c r="Q1637" s="31" t="str">
        <f>IF(F1637="Repeatability", "n/a",IF(E1637="MG_P_KG",6,IF(E1637="G_P_100G",2,"n/a")))</f>
        <v>n/a</v>
      </c>
      <c r="R1637" s="34" t="str">
        <f>IF(Q1637="n/a","-",2*(H1637*2^(1-0.5*LOG(H1637/(10^Q1637))))/100)</f>
        <v>-</v>
      </c>
      <c r="S1637" s="3">
        <f>IF(F1637="Intermed. Precision","---",IF(LOG(J1637/2)&lt;0,10^(TRUNC(LOG(J1637/2))-1), 10^(TRUNC(LOG(J1637/2)))))</f>
        <v>1E-3</v>
      </c>
      <c r="T1637" s="4">
        <f>2*SQRT(2)*J1637</f>
        <v>4.5481550419609017E-2</v>
      </c>
      <c r="U1637" s="22" t="str">
        <f>IF(F1637="Repeatability",10*J1637,"---")</f>
        <v>---</v>
      </c>
      <c r="V1637" s="22" t="str">
        <f>IF(AND(U1637&gt;H1637,U1637&lt;&gt;"---"),"x","")</f>
        <v/>
      </c>
      <c r="W1637" s="51">
        <v>42102</v>
      </c>
    </row>
    <row r="1638" spans="1:23" ht="25.5" hidden="1" customHeight="1">
      <c r="A1638" s="65" t="s">
        <v>64</v>
      </c>
      <c r="B1638" s="8" t="s">
        <v>232</v>
      </c>
      <c r="C1638" s="61"/>
      <c r="D1638" s="10" t="s">
        <v>253</v>
      </c>
      <c r="E1638" s="3" t="s">
        <v>231</v>
      </c>
      <c r="F1638" s="42" t="s">
        <v>24</v>
      </c>
      <c r="G1638" s="22" t="s">
        <v>25</v>
      </c>
      <c r="H1638" s="37">
        <v>6.9316666666666702</v>
      </c>
      <c r="I1638" s="3">
        <v>12</v>
      </c>
      <c r="J1638" s="27">
        <v>2.86501890627851E-2</v>
      </c>
      <c r="K1638" s="27" t="str">
        <f>IF(OR(LEFT(G1638,3)="SRM", LEFT(G1638,3)="IRM", LEFT(G1638,3)="CRM"),"", IF((J1638*100/H1638)&gt;5,"x",""))</f>
        <v/>
      </c>
      <c r="L1638" s="26">
        <f>2*J1638</f>
        <v>5.7300378125570199E-2</v>
      </c>
      <c r="M1638" s="20"/>
      <c r="N1638" s="20"/>
      <c r="O1638" s="58" t="str">
        <f>IF(F1638="Repeatability","---", SQRT(L1638^2+(N1638*H1638*0.01)^2)+ABS(M1638)*0.01*H1638)</f>
        <v>---</v>
      </c>
      <c r="P1638" s="6" t="str">
        <f>IF(F1638="Repeatability","---", O1638*100/H1638)</f>
        <v>---</v>
      </c>
      <c r="Q1638" s="31" t="str">
        <f>IF(F1638="Repeatability", "n/a",IF(E1638="MG_P_KG",6,IF(E1638="G_P_100G",2,"n/a")))</f>
        <v>n/a</v>
      </c>
      <c r="R1638" s="34" t="str">
        <f>IF(Q1638="n/a","-",2*(H1638*2^(1-0.5*LOG(H1638/(10^Q1638))))/100)</f>
        <v>-</v>
      </c>
      <c r="S1638" s="3">
        <f>IF(F1638="Intermed. Precision","---",IF(LOG(J1638/2)&lt;0,10^(TRUNC(LOG(J1638/2))-1), 10^(TRUNC(LOG(J1638/2)))))</f>
        <v>0.01</v>
      </c>
      <c r="T1638" s="4">
        <f>2*SQRT(2)*J1638</f>
        <v>8.1034971874288014E-2</v>
      </c>
      <c r="U1638" s="22">
        <f>IF(F1638="Repeatability",10*J1638,"---")</f>
        <v>0.28650189062785097</v>
      </c>
      <c r="V1638" s="22" t="str">
        <f>IF(AND(U1638&gt;H1638,U1638&lt;&gt;"---"),"x","")</f>
        <v/>
      </c>
      <c r="W1638" s="51">
        <v>42102</v>
      </c>
    </row>
    <row r="1639" spans="1:23" ht="25.5" customHeight="1">
      <c r="A1639" s="65" t="s">
        <v>26</v>
      </c>
      <c r="B1639" s="8" t="s">
        <v>36</v>
      </c>
      <c r="C1639" s="61"/>
      <c r="D1639" s="10" t="s">
        <v>37</v>
      </c>
      <c r="E1639" s="3" t="s">
        <v>22</v>
      </c>
      <c r="F1639" s="42" t="s">
        <v>23</v>
      </c>
      <c r="G1639" s="22" t="s">
        <v>255</v>
      </c>
      <c r="H1639" s="37">
        <v>5.20257077437613</v>
      </c>
      <c r="I1639" s="3">
        <v>3887</v>
      </c>
      <c r="J1639" s="27">
        <v>3.2182830284137001E-2</v>
      </c>
      <c r="K1639" s="27" t="str">
        <f>IF(OR(LEFT(G1639,3)="SRM", LEFT(G1639,3)="IRM", LEFT(G1639,3)="CRM"),"", IF((J1639*100/H1639)&gt;5,"x",""))</f>
        <v/>
      </c>
      <c r="L1639" s="26">
        <f>2*J1639</f>
        <v>6.4365660568274002E-2</v>
      </c>
      <c r="M1639" s="20"/>
      <c r="N1639" s="20"/>
      <c r="O1639" s="58">
        <f>IF(F1639="Repeatability","---", SQRT(L1639^2+(N1639*H1639*0.01)^2)+ABS(M1639)*0.01*H1639)</f>
        <v>6.4365660568274002E-2</v>
      </c>
      <c r="P1639" s="6">
        <f>IF(F1639="Repeatability","---", O1639*100/H1639)</f>
        <v>1.2371895234042725</v>
      </c>
      <c r="Q1639" s="31">
        <f>IF(F1639="Repeatability", "n/a",IF(E1639="MG_P_KG",6,IF(E1639="G_P_100G",2,"n/a")))</f>
        <v>2</v>
      </c>
      <c r="R1639" s="34">
        <f>IF(Q1639="n/a","-",2*(H1639*2^(1-0.5*LOG(H1639/(10^Q1639))))/100)</f>
        <v>0.32471805253890579</v>
      </c>
      <c r="S1639" s="3">
        <f>IF(F1639="Intermed. Precision","---",IF(LOG(J1639/2)&lt;0,10^(TRUNC(LOG(J1639/2))-1), 10^(TRUNC(LOG(J1639/2)))))</f>
        <v>0.01</v>
      </c>
      <c r="T1639" s="4">
        <f>2*SQRT(2)*J1639</f>
        <v>9.1026790126756241E-2</v>
      </c>
      <c r="U1639" s="22" t="str">
        <f>IF(F1639="Repeatability",10*J1639,"---")</f>
        <v>---</v>
      </c>
      <c r="V1639" s="22" t="str">
        <f>IF(AND(U1639&gt;H1639,U1639&lt;&gt;"---"),"x","")</f>
        <v/>
      </c>
      <c r="W1639" s="51">
        <v>42102</v>
      </c>
    </row>
    <row r="1640" spans="1:23" ht="25.5" customHeight="1">
      <c r="A1640" s="65" t="s">
        <v>26</v>
      </c>
      <c r="B1640" s="8" t="s">
        <v>36</v>
      </c>
      <c r="C1640" s="61"/>
      <c r="D1640" s="10" t="s">
        <v>37</v>
      </c>
      <c r="E1640" s="3" t="s">
        <v>22</v>
      </c>
      <c r="F1640" s="42" t="s">
        <v>23</v>
      </c>
      <c r="G1640" s="22" t="s">
        <v>256</v>
      </c>
      <c r="H1640" s="37">
        <v>5.1558864170657399</v>
      </c>
      <c r="I1640" s="3">
        <v>2297</v>
      </c>
      <c r="J1640" s="27">
        <v>3.7872006132823099E-2</v>
      </c>
      <c r="K1640" s="27" t="str">
        <f>IF(OR(LEFT(G1640,3)="SRM", LEFT(G1640,3)="IRM", LEFT(G1640,3)="CRM"),"", IF((J1640*100/H1640)&gt;5,"x",""))</f>
        <v/>
      </c>
      <c r="L1640" s="26">
        <f>2*J1640</f>
        <v>7.5744012265646199E-2</v>
      </c>
      <c r="M1640" s="20"/>
      <c r="N1640" s="20"/>
      <c r="O1640" s="58">
        <f>IF(F1640="Repeatability","---", SQRT(L1640^2+(N1640*H1640*0.01)^2)+ABS(M1640)*0.01*H1640)</f>
        <v>7.5744012265646199E-2</v>
      </c>
      <c r="P1640" s="6">
        <f>IF(F1640="Repeatability","---", O1640*100/H1640)</f>
        <v>1.4690783725362355</v>
      </c>
      <c r="Q1640" s="31">
        <f>IF(F1640="Repeatability", "n/a",IF(E1640="MG_P_KG",6,IF(E1640="G_P_100G",2,"n/a")))</f>
        <v>2</v>
      </c>
      <c r="R1640" s="34">
        <f>IF(Q1640="n/a","-",2*(H1640*2^(1-0.5*LOG(H1640/(10^Q1640))))/100)</f>
        <v>0.32224114534371667</v>
      </c>
      <c r="S1640" s="3">
        <f>IF(F1640="Intermed. Precision","---",IF(LOG(J1640/2)&lt;0,10^(TRUNC(LOG(J1640/2))-1), 10^(TRUNC(LOG(J1640/2)))))</f>
        <v>0.01</v>
      </c>
      <c r="T1640" s="4">
        <f>2*SQRT(2)*J1640</f>
        <v>0.10711820941463092</v>
      </c>
      <c r="U1640" s="22" t="str">
        <f>IF(F1640="Repeatability",10*J1640,"---")</f>
        <v>---</v>
      </c>
      <c r="V1640" s="22" t="str">
        <f>IF(AND(U1640&gt;H1640,U1640&lt;&gt;"---"),"x","")</f>
        <v/>
      </c>
      <c r="W1640" s="51">
        <v>42102</v>
      </c>
    </row>
    <row r="1641" spans="1:23" ht="25.5" hidden="1" customHeight="1">
      <c r="A1641" s="65" t="s">
        <v>31</v>
      </c>
      <c r="B1641" s="8" t="s">
        <v>36</v>
      </c>
      <c r="C1641" s="61"/>
      <c r="D1641" s="10" t="s">
        <v>37</v>
      </c>
      <c r="E1641" s="3" t="s">
        <v>22</v>
      </c>
      <c r="F1641" s="42" t="s">
        <v>24</v>
      </c>
      <c r="G1641" s="22" t="s">
        <v>25</v>
      </c>
      <c r="H1641" s="37">
        <v>0.6185592039801</v>
      </c>
      <c r="I1641" s="3">
        <v>1005</v>
      </c>
      <c r="J1641" s="27">
        <v>9.6584971483238205E-4</v>
      </c>
      <c r="K1641" s="27" t="str">
        <f>IF(OR(LEFT(G1641,3)="SRM", LEFT(G1641,3)="IRM", LEFT(G1641,3)="CRM"),"", IF((J1641*100/H1641)&gt;5,"x",""))</f>
        <v/>
      </c>
      <c r="L1641" s="26">
        <f>2*J1641</f>
        <v>1.9316994296647641E-3</v>
      </c>
      <c r="M1641" s="20"/>
      <c r="N1641" s="20"/>
      <c r="O1641" s="58" t="str">
        <f>IF(F1641="Repeatability","---", SQRT(L1641^2+(N1641*H1641*0.01)^2)+ABS(M1641)*0.01*H1641)</f>
        <v>---</v>
      </c>
      <c r="P1641" s="6" t="str">
        <f>IF(F1641="Repeatability","---", O1641*100/H1641)</f>
        <v>---</v>
      </c>
      <c r="Q1641" s="31" t="str">
        <f>IF(F1641="Repeatability", "n/a",IF(E1641="MG_P_KG",6,IF(E1641="G_P_100G",2,"n/a")))</f>
        <v>n/a</v>
      </c>
      <c r="R1641" s="34" t="str">
        <f>IF(Q1641="n/a","-",2*(H1641*2^(1-0.5*LOG(H1641/(10^Q1641))))/100)</f>
        <v>-</v>
      </c>
      <c r="S1641" s="3">
        <f>IF(F1641="Intermed. Precision","---",IF(LOG(J1641/2)&lt;0,10^(TRUNC(LOG(J1641/2))-1), 10^(TRUNC(LOG(J1641/2)))))</f>
        <v>1E-4</v>
      </c>
      <c r="T1641" s="4">
        <f>2*SQRT(2)*J1641</f>
        <v>2.7318355318602821E-3</v>
      </c>
      <c r="U1641" s="22">
        <f>IF(F1641="Repeatability",10*J1641,"---")</f>
        <v>9.6584971483238205E-3</v>
      </c>
      <c r="V1641" s="22" t="str">
        <f>IF(AND(U1641&gt;H1641,U1641&lt;&gt;"---"),"x","")</f>
        <v/>
      </c>
      <c r="W1641" s="51">
        <v>42102</v>
      </c>
    </row>
    <row r="1642" spans="1:23" ht="25.5" hidden="1" customHeight="1">
      <c r="A1642" s="65" t="s">
        <v>64</v>
      </c>
      <c r="B1642" s="8" t="s">
        <v>36</v>
      </c>
      <c r="C1642" s="61"/>
      <c r="D1642" s="10" t="s">
        <v>37</v>
      </c>
      <c r="E1642" s="3" t="s">
        <v>22</v>
      </c>
      <c r="F1642" s="42" t="s">
        <v>24</v>
      </c>
      <c r="G1642" s="22" t="s">
        <v>25</v>
      </c>
      <c r="H1642" s="37">
        <v>1.74433894878706</v>
      </c>
      <c r="I1642" s="3">
        <v>742</v>
      </c>
      <c r="J1642" s="27">
        <v>6.1150454064912898E-3</v>
      </c>
      <c r="K1642" s="27" t="str">
        <f>IF(OR(LEFT(G1642,3)="SRM", LEFT(G1642,3)="IRM", LEFT(G1642,3)="CRM"),"", IF((J1642*100/H1642)&gt;5,"x",""))</f>
        <v/>
      </c>
      <c r="L1642" s="26">
        <f>2*J1642</f>
        <v>1.223009081298258E-2</v>
      </c>
      <c r="M1642" s="20"/>
      <c r="N1642" s="20"/>
      <c r="O1642" s="58" t="str">
        <f>IF(F1642="Repeatability","---", SQRT(L1642^2+(N1642*H1642*0.01)^2)+ABS(M1642)*0.01*H1642)</f>
        <v>---</v>
      </c>
      <c r="P1642" s="6" t="str">
        <f>IF(F1642="Repeatability","---", O1642*100/H1642)</f>
        <v>---</v>
      </c>
      <c r="Q1642" s="31" t="str">
        <f>IF(F1642="Repeatability", "n/a",IF(E1642="MG_P_KG",6,IF(E1642="G_P_100G",2,"n/a")))</f>
        <v>n/a</v>
      </c>
      <c r="R1642" s="34" t="str">
        <f>IF(Q1642="n/a","-",2*(H1642*2^(1-0.5*LOG(H1642/(10^Q1642))))/100)</f>
        <v>-</v>
      </c>
      <c r="S1642" s="3">
        <f>IF(F1642="Intermed. Precision","---",IF(LOG(J1642/2)&lt;0,10^(TRUNC(LOG(J1642/2))-1), 10^(TRUNC(LOG(J1642/2)))))</f>
        <v>1E-3</v>
      </c>
      <c r="T1642" s="4">
        <f>2*SQRT(2)*J1642</f>
        <v>1.7295960296774559E-2</v>
      </c>
      <c r="U1642" s="22">
        <f>IF(F1642="Repeatability",10*J1642,"---")</f>
        <v>6.1150454064912901E-2</v>
      </c>
      <c r="V1642" s="22" t="str">
        <f>IF(AND(U1642&gt;H1642,U1642&lt;&gt;"---"),"x","")</f>
        <v/>
      </c>
      <c r="W1642" s="51">
        <v>42102</v>
      </c>
    </row>
    <row r="1643" spans="1:23" ht="25.5" hidden="1" customHeight="1">
      <c r="A1643" s="65" t="s">
        <v>71</v>
      </c>
      <c r="B1643" s="8" t="s">
        <v>36</v>
      </c>
      <c r="C1643" s="61"/>
      <c r="D1643" s="10" t="s">
        <v>37</v>
      </c>
      <c r="E1643" s="3" t="s">
        <v>22</v>
      </c>
      <c r="F1643" s="42" t="s">
        <v>24</v>
      </c>
      <c r="G1643" s="22" t="s">
        <v>25</v>
      </c>
      <c r="H1643" s="37">
        <v>3.3367887656033299</v>
      </c>
      <c r="I1643" s="3">
        <v>721</v>
      </c>
      <c r="J1643" s="27">
        <v>1.32475530307957E-2</v>
      </c>
      <c r="K1643" s="27" t="str">
        <f>IF(OR(LEFT(G1643,3)="SRM", LEFT(G1643,3)="IRM", LEFT(G1643,3)="CRM"),"", IF((J1643*100/H1643)&gt;5,"x",""))</f>
        <v/>
      </c>
      <c r="L1643" s="26">
        <f>2*J1643</f>
        <v>2.64951060615914E-2</v>
      </c>
      <c r="M1643" s="20"/>
      <c r="N1643" s="20"/>
      <c r="O1643" s="58" t="str">
        <f>IF(F1643="Repeatability","---", SQRT(L1643^2+(N1643*H1643*0.01)^2)+ABS(M1643)*0.01*H1643)</f>
        <v>---</v>
      </c>
      <c r="P1643" s="6" t="str">
        <f>IF(F1643="Repeatability","---", O1643*100/H1643)</f>
        <v>---</v>
      </c>
      <c r="Q1643" s="31" t="str">
        <f>IF(F1643="Repeatability", "n/a",IF(E1643="MG_P_KG",6,IF(E1643="G_P_100G",2,"n/a")))</f>
        <v>n/a</v>
      </c>
      <c r="R1643" s="34" t="str">
        <f>IF(Q1643="n/a","-",2*(H1643*2^(1-0.5*LOG(H1643/(10^Q1643))))/100)</f>
        <v>-</v>
      </c>
      <c r="S1643" s="3">
        <f>IF(F1643="Intermed. Precision","---",IF(LOG(J1643/2)&lt;0,10^(TRUNC(LOG(J1643/2))-1), 10^(TRUNC(LOG(J1643/2)))))</f>
        <v>1E-3</v>
      </c>
      <c r="T1643" s="4">
        <f>2*SQRT(2)*J1643</f>
        <v>3.7469738328816157E-2</v>
      </c>
      <c r="U1643" s="22">
        <f>IF(F1643="Repeatability",10*J1643,"---")</f>
        <v>0.132475530307957</v>
      </c>
      <c r="V1643" s="22" t="str">
        <f>IF(AND(U1643&gt;H1643,U1643&lt;&gt;"---"),"x","")</f>
        <v/>
      </c>
      <c r="W1643" s="51">
        <v>42102</v>
      </c>
    </row>
    <row r="1644" spans="1:23" ht="25.5" hidden="1" customHeight="1">
      <c r="A1644" s="65" t="s">
        <v>29</v>
      </c>
      <c r="B1644" s="8" t="s">
        <v>36</v>
      </c>
      <c r="C1644" s="61"/>
      <c r="D1644" s="10" t="s">
        <v>37</v>
      </c>
      <c r="E1644" s="3" t="s">
        <v>22</v>
      </c>
      <c r="F1644" s="42" t="s">
        <v>24</v>
      </c>
      <c r="G1644" s="22" t="s">
        <v>25</v>
      </c>
      <c r="H1644" s="37">
        <v>4.4366505813953498</v>
      </c>
      <c r="I1644" s="3">
        <v>516</v>
      </c>
      <c r="J1644" s="27">
        <v>1.00640612804854E-2</v>
      </c>
      <c r="K1644" s="27" t="str">
        <f>IF(OR(LEFT(G1644,3)="SRM", LEFT(G1644,3)="IRM", LEFT(G1644,3)="CRM"),"", IF((J1644*100/H1644)&gt;5,"x",""))</f>
        <v/>
      </c>
      <c r="L1644" s="26">
        <f>2*J1644</f>
        <v>2.0128122560970799E-2</v>
      </c>
      <c r="M1644" s="20"/>
      <c r="N1644" s="20"/>
      <c r="O1644" s="58" t="str">
        <f>IF(F1644="Repeatability","---", SQRT(L1644^2+(N1644*H1644*0.01)^2)+ABS(M1644)*0.01*H1644)</f>
        <v>---</v>
      </c>
      <c r="P1644" s="6" t="str">
        <f>IF(F1644="Repeatability","---", O1644*100/H1644)</f>
        <v>---</v>
      </c>
      <c r="Q1644" s="31" t="str">
        <f>IF(F1644="Repeatability", "n/a",IF(E1644="MG_P_KG",6,IF(E1644="G_P_100G",2,"n/a")))</f>
        <v>n/a</v>
      </c>
      <c r="R1644" s="34" t="str">
        <f>IF(Q1644="n/a","-",2*(H1644*2^(1-0.5*LOG(H1644/(10^Q1644))))/100)</f>
        <v>-</v>
      </c>
      <c r="S1644" s="3">
        <f>IF(F1644="Intermed. Precision","---",IF(LOG(J1644/2)&lt;0,10^(TRUNC(LOG(J1644/2))-1), 10^(TRUNC(LOG(J1644/2)))))</f>
        <v>1E-3</v>
      </c>
      <c r="T1644" s="4">
        <f>2*SQRT(2)*J1644</f>
        <v>2.8465463910832781E-2</v>
      </c>
      <c r="U1644" s="22">
        <f>IF(F1644="Repeatability",10*J1644,"---")</f>
        <v>0.10064061280485399</v>
      </c>
      <c r="V1644" s="22" t="str">
        <f>IF(AND(U1644&gt;H1644,U1644&lt;&gt;"---"),"x","")</f>
        <v/>
      </c>
      <c r="W1644" s="51">
        <v>42102</v>
      </c>
    </row>
    <row r="1645" spans="1:23" ht="25.5" hidden="1" customHeight="1">
      <c r="A1645" s="65" t="s">
        <v>69</v>
      </c>
      <c r="B1645" s="8" t="s">
        <v>36</v>
      </c>
      <c r="C1645" s="61"/>
      <c r="D1645" s="10" t="s">
        <v>37</v>
      </c>
      <c r="E1645" s="3" t="s">
        <v>22</v>
      </c>
      <c r="F1645" s="42" t="s">
        <v>24</v>
      </c>
      <c r="G1645" s="22" t="s">
        <v>25</v>
      </c>
      <c r="H1645" s="37">
        <v>5.2051324489795903</v>
      </c>
      <c r="I1645" s="3">
        <v>490</v>
      </c>
      <c r="J1645" s="27">
        <v>1.04817192662039E-2</v>
      </c>
      <c r="K1645" s="27" t="str">
        <f>IF(OR(LEFT(G1645,3)="SRM", LEFT(G1645,3)="IRM", LEFT(G1645,3)="CRM"),"", IF((J1645*100/H1645)&gt;5,"x",""))</f>
        <v/>
      </c>
      <c r="L1645" s="26">
        <f>2*J1645</f>
        <v>2.0963438532407799E-2</v>
      </c>
      <c r="M1645" s="20"/>
      <c r="N1645" s="20"/>
      <c r="O1645" s="58" t="str">
        <f>IF(F1645="Repeatability","---", SQRT(L1645^2+(N1645*H1645*0.01)^2)+ABS(M1645)*0.01*H1645)</f>
        <v>---</v>
      </c>
      <c r="P1645" s="6" t="str">
        <f>IF(F1645="Repeatability","---", O1645*100/H1645)</f>
        <v>---</v>
      </c>
      <c r="Q1645" s="31" t="str">
        <f>IF(F1645="Repeatability", "n/a",IF(E1645="MG_P_KG",6,IF(E1645="G_P_100G",2,"n/a")))</f>
        <v>n/a</v>
      </c>
      <c r="R1645" s="34" t="str">
        <f>IF(Q1645="n/a","-",2*(H1645*2^(1-0.5*LOG(H1645/(10^Q1645))))/100)</f>
        <v>-</v>
      </c>
      <c r="S1645" s="3">
        <f>IF(F1645="Intermed. Precision","---",IF(LOG(J1645/2)&lt;0,10^(TRUNC(LOG(J1645/2))-1), 10^(TRUNC(LOG(J1645/2)))))</f>
        <v>1E-3</v>
      </c>
      <c r="T1645" s="4">
        <f>2*SQRT(2)*J1645</f>
        <v>2.9646779086505842E-2</v>
      </c>
      <c r="U1645" s="22">
        <f>IF(F1645="Repeatability",10*J1645,"---")</f>
        <v>0.104817192662039</v>
      </c>
      <c r="V1645" s="22" t="str">
        <f>IF(AND(U1645&gt;H1645,U1645&lt;&gt;"---"),"x","")</f>
        <v/>
      </c>
      <c r="W1645" s="51">
        <v>42102</v>
      </c>
    </row>
    <row r="1646" spans="1:23" ht="25.5" customHeight="1">
      <c r="A1646" s="65" t="s">
        <v>71</v>
      </c>
      <c r="B1646" s="8" t="s">
        <v>36</v>
      </c>
      <c r="C1646" s="61"/>
      <c r="D1646" s="10" t="s">
        <v>37</v>
      </c>
      <c r="E1646" s="3" t="s">
        <v>22</v>
      </c>
      <c r="F1646" s="42" t="s">
        <v>23</v>
      </c>
      <c r="G1646" s="22" t="s">
        <v>4</v>
      </c>
      <c r="H1646" s="37">
        <v>3.55418456375839</v>
      </c>
      <c r="I1646" s="3">
        <v>447</v>
      </c>
      <c r="J1646" s="27">
        <v>3.76806724470602E-2</v>
      </c>
      <c r="K1646" s="27" t="str">
        <f>IF(OR(LEFT(G1646,3)="SRM", LEFT(G1646,3)="IRM", LEFT(G1646,3)="CRM"),"", IF((J1646*100/H1646)&gt;5,"x",""))</f>
        <v/>
      </c>
      <c r="L1646" s="26">
        <f>2*J1646</f>
        <v>7.5361344894120399E-2</v>
      </c>
      <c r="M1646" s="20">
        <v>0.77</v>
      </c>
      <c r="N1646" s="20">
        <v>0.83</v>
      </c>
      <c r="O1646" s="58">
        <f>IF(F1646="Repeatability","---", SQRT(L1646^2+(N1646*H1646*0.01)^2)+ABS(M1646)*0.01*H1646)</f>
        <v>0.10829661311440583</v>
      </c>
      <c r="P1646" s="6">
        <f>IF(F1646="Repeatability","---", O1646*100/H1646)</f>
        <v>3.0470171475813017</v>
      </c>
      <c r="Q1646" s="31">
        <f>IF(F1646="Repeatability", "n/a",IF(E1646="MG_P_KG",6,IF(E1646="G_P_100G",2,"n/a")))</f>
        <v>2</v>
      </c>
      <c r="R1646" s="34">
        <f>IF(Q1646="n/a","-",2*(H1646*2^(1-0.5*LOG(H1646/(10^Q1646))))/100)</f>
        <v>0.23492830052003871</v>
      </c>
      <c r="S1646" s="3">
        <f>IF(F1646="Intermed. Precision","---",IF(LOG(J1646/2)&lt;0,10^(TRUNC(LOG(J1646/2))-1), 10^(TRUNC(LOG(J1646/2)))))</f>
        <v>0.01</v>
      </c>
      <c r="T1646" s="4">
        <f>2*SQRT(2)*J1646</f>
        <v>0.10657703602794147</v>
      </c>
      <c r="U1646" s="22" t="str">
        <f>IF(F1646="Repeatability",10*J1646,"---")</f>
        <v>---</v>
      </c>
      <c r="V1646" s="22" t="str">
        <f>IF(AND(U1646&gt;H1646,U1646&lt;&gt;"---"),"x","")</f>
        <v/>
      </c>
      <c r="W1646" s="51">
        <v>42102</v>
      </c>
    </row>
    <row r="1647" spans="1:23" ht="25.5" customHeight="1">
      <c r="A1647" s="65" t="s">
        <v>69</v>
      </c>
      <c r="B1647" s="8" t="s">
        <v>36</v>
      </c>
      <c r="C1647" s="61"/>
      <c r="D1647" s="10" t="s">
        <v>37</v>
      </c>
      <c r="E1647" s="3" t="s">
        <v>22</v>
      </c>
      <c r="F1647" s="42" t="s">
        <v>23</v>
      </c>
      <c r="G1647" s="22" t="s">
        <v>4</v>
      </c>
      <c r="H1647" s="37">
        <v>5.2278442367601201</v>
      </c>
      <c r="I1647" s="3">
        <v>321</v>
      </c>
      <c r="J1647" s="27">
        <v>3.0952433107347101E-2</v>
      </c>
      <c r="K1647" s="27" t="str">
        <f>IF(OR(LEFT(G1647,3)="SRM", LEFT(G1647,3)="IRM", LEFT(G1647,3)="CRM"),"", IF((J1647*100/H1647)&gt;5,"x",""))</f>
        <v/>
      </c>
      <c r="L1647" s="26">
        <f>2*J1647</f>
        <v>6.1904866214694203E-2</v>
      </c>
      <c r="M1647" s="20">
        <v>0.23</v>
      </c>
      <c r="N1647" s="20">
        <v>0.26</v>
      </c>
      <c r="O1647" s="58">
        <f>IF(F1647="Repeatability","---", SQRT(L1647^2+(N1647*H1647*0.01)^2)+ABS(M1647)*0.01*H1647)</f>
        <v>7.5403578373642144E-2</v>
      </c>
      <c r="P1647" s="6">
        <f>IF(F1647="Repeatability","---", O1647*100/H1647)</f>
        <v>1.4423455435690717</v>
      </c>
      <c r="Q1647" s="31">
        <f>IF(F1647="Repeatability", "n/a",IF(E1647="MG_P_KG",6,IF(E1647="G_P_100G",2,"n/a")))</f>
        <v>2</v>
      </c>
      <c r="R1647" s="34">
        <f>IF(Q1647="n/a","-",2*(H1647*2^(1-0.5*LOG(H1647/(10^Q1647))))/100)</f>
        <v>0.32605757619283149</v>
      </c>
      <c r="S1647" s="3">
        <f>IF(F1647="Intermed. Precision","---",IF(LOG(J1647/2)&lt;0,10^(TRUNC(LOG(J1647/2))-1), 10^(TRUNC(LOG(J1647/2)))))</f>
        <v>0.01</v>
      </c>
      <c r="T1647" s="4">
        <f>2*SQRT(2)*J1647</f>
        <v>8.7546701377712546E-2</v>
      </c>
      <c r="U1647" s="22" t="str">
        <f>IF(F1647="Repeatability",10*J1647,"---")</f>
        <v>---</v>
      </c>
      <c r="V1647" s="22" t="str">
        <f>IF(AND(U1647&gt;H1647,U1647&lt;&gt;"---"),"x","")</f>
        <v/>
      </c>
      <c r="W1647" s="51">
        <v>42102</v>
      </c>
    </row>
    <row r="1648" spans="1:23" ht="25.5" customHeight="1">
      <c r="A1648" s="65" t="s">
        <v>29</v>
      </c>
      <c r="B1648" s="8" t="s">
        <v>36</v>
      </c>
      <c r="C1648" s="61"/>
      <c r="D1648" s="10" t="s">
        <v>37</v>
      </c>
      <c r="E1648" s="3" t="s">
        <v>22</v>
      </c>
      <c r="F1648" s="42" t="s">
        <v>23</v>
      </c>
      <c r="G1648" s="22" t="s">
        <v>4</v>
      </c>
      <c r="H1648" s="37">
        <v>4.10838945454545</v>
      </c>
      <c r="I1648" s="3">
        <v>275</v>
      </c>
      <c r="J1648" s="27">
        <v>3.4650211595838198E-2</v>
      </c>
      <c r="K1648" s="27" t="str">
        <f>IF(OR(LEFT(G1648,3)="SRM", LEFT(G1648,3)="IRM", LEFT(G1648,3)="CRM"),"", IF((J1648*100/H1648)&gt;5,"x",""))</f>
        <v/>
      </c>
      <c r="L1648" s="26">
        <f>2*J1648</f>
        <v>6.9300423191676397E-2</v>
      </c>
      <c r="M1648" s="20">
        <v>0.33</v>
      </c>
      <c r="N1648" s="20">
        <v>0.36</v>
      </c>
      <c r="O1648" s="58">
        <f>IF(F1648="Repeatability","---", SQRT(L1648^2+(N1648*H1648*0.01)^2)+ABS(M1648)*0.01*H1648)</f>
        <v>8.441880804477217E-2</v>
      </c>
      <c r="P1648" s="6">
        <f>IF(F1648="Repeatability","---", O1648*100/H1648)</f>
        <v>2.0547907879417973</v>
      </c>
      <c r="Q1648" s="31">
        <f>IF(F1648="Repeatability", "n/a",IF(E1648="MG_P_KG",6,IF(E1648="G_P_100G",2,"n/a")))</f>
        <v>2</v>
      </c>
      <c r="R1648" s="34">
        <f>IF(Q1648="n/a","-",2*(H1648*2^(1-0.5*LOG(H1648/(10^Q1648))))/100)</f>
        <v>0.26570199321898691</v>
      </c>
      <c r="S1648" s="3">
        <f>IF(F1648="Intermed. Precision","---",IF(LOG(J1648/2)&lt;0,10^(TRUNC(LOG(J1648/2))-1), 10^(TRUNC(LOG(J1648/2)))))</f>
        <v>0.01</v>
      </c>
      <c r="T1648" s="4">
        <f>2*SQRT(2)*J1648</f>
        <v>9.8005598355863741E-2</v>
      </c>
      <c r="U1648" s="22" t="str">
        <f>IF(F1648="Repeatability",10*J1648,"---")</f>
        <v>---</v>
      </c>
      <c r="V1648" s="22" t="str">
        <f>IF(AND(U1648&gt;H1648,U1648&lt;&gt;"---"),"x","")</f>
        <v/>
      </c>
      <c r="W1648" s="51">
        <v>42102</v>
      </c>
    </row>
    <row r="1649" spans="1:23" ht="25.5" customHeight="1">
      <c r="A1649" s="65" t="s">
        <v>64</v>
      </c>
      <c r="B1649" s="8" t="s">
        <v>36</v>
      </c>
      <c r="C1649" s="61"/>
      <c r="D1649" s="10" t="s">
        <v>37</v>
      </c>
      <c r="E1649" s="3" t="s">
        <v>22</v>
      </c>
      <c r="F1649" s="42" t="s">
        <v>23</v>
      </c>
      <c r="G1649" s="22" t="s">
        <v>4</v>
      </c>
      <c r="H1649" s="37">
        <v>2.0486138461538501</v>
      </c>
      <c r="I1649" s="3">
        <v>260</v>
      </c>
      <c r="J1649" s="27">
        <v>3.6605434390580303E-2</v>
      </c>
      <c r="K1649" s="27" t="str">
        <f>IF(OR(LEFT(G1649,3)="SRM", LEFT(G1649,3)="IRM", LEFT(G1649,3)="CRM"),"", IF((J1649*100/H1649)&gt;5,"x",""))</f>
        <v/>
      </c>
      <c r="L1649" s="26">
        <f>2*J1649</f>
        <v>7.3210868781160607E-2</v>
      </c>
      <c r="M1649" s="20"/>
      <c r="N1649" s="20"/>
      <c r="O1649" s="58">
        <f>IF(F1649="Repeatability","---", SQRT(L1649^2+(N1649*H1649*0.01)^2)+ABS(M1649)*0.01*H1649)</f>
        <v>7.3210868781160607E-2</v>
      </c>
      <c r="P1649" s="6">
        <f>IF(F1649="Repeatability","---", O1649*100/H1649)</f>
        <v>3.573678315150004</v>
      </c>
      <c r="Q1649" s="31">
        <f>IF(F1649="Repeatability", "n/a",IF(E1649="MG_P_KG",6,IF(E1649="G_P_100G",2,"n/a")))</f>
        <v>2</v>
      </c>
      <c r="R1649" s="34">
        <f>IF(Q1649="n/a","-",2*(H1649*2^(1-0.5*LOG(H1649/(10^Q1649))))/100)</f>
        <v>0.14711964688966142</v>
      </c>
      <c r="S1649" s="3">
        <f>IF(F1649="Intermed. Precision","---",IF(LOG(J1649/2)&lt;0,10^(TRUNC(LOG(J1649/2))-1), 10^(TRUNC(LOG(J1649/2)))))</f>
        <v>0.01</v>
      </c>
      <c r="T1649" s="4">
        <f>2*SQRT(2)*J1649</f>
        <v>0.10353580354343436</v>
      </c>
      <c r="U1649" s="22" t="str">
        <f>IF(F1649="Repeatability",10*J1649,"---")</f>
        <v>---</v>
      </c>
      <c r="V1649" s="22" t="str">
        <f>IF(AND(U1649&gt;H1649,U1649&lt;&gt;"---"),"x","")</f>
        <v/>
      </c>
      <c r="W1649" s="51">
        <v>42102</v>
      </c>
    </row>
    <row r="1650" spans="1:23" ht="25.5" customHeight="1">
      <c r="A1650" s="65" t="s">
        <v>31</v>
      </c>
      <c r="B1650" s="8" t="s">
        <v>36</v>
      </c>
      <c r="C1650" s="61"/>
      <c r="D1650" s="10" t="s">
        <v>37</v>
      </c>
      <c r="E1650" s="3" t="s">
        <v>22</v>
      </c>
      <c r="F1650" s="42" t="s">
        <v>23</v>
      </c>
      <c r="G1650" s="22" t="s">
        <v>4</v>
      </c>
      <c r="H1650" s="37">
        <v>0.66732393617021302</v>
      </c>
      <c r="I1650" s="3">
        <v>188</v>
      </c>
      <c r="J1650" s="27">
        <v>2.5284656014809398E-3</v>
      </c>
      <c r="K1650" s="27" t="str">
        <f>IF(OR(LEFT(G1650,3)="SRM", LEFT(G1650,3)="IRM", LEFT(G1650,3)="CRM"),"", IF((J1650*100/H1650)&gt;5,"x",""))</f>
        <v/>
      </c>
      <c r="L1650" s="26">
        <f>2*J1650</f>
        <v>5.0569312029618797E-3</v>
      </c>
      <c r="M1650" s="20"/>
      <c r="N1650" s="20"/>
      <c r="O1650" s="58">
        <f>IF(F1650="Repeatability","---", SQRT(L1650^2+(N1650*H1650*0.01)^2)+ABS(M1650)*0.01*H1650)</f>
        <v>5.0569312029618797E-3</v>
      </c>
      <c r="P1650" s="6">
        <f>IF(F1650="Repeatability","---", O1650*100/H1650)</f>
        <v>0.75779256952533736</v>
      </c>
      <c r="Q1650" s="31">
        <f>IF(F1650="Repeatability", "n/a",IF(E1650="MG_P_KG",6,IF(E1650="G_P_100G",2,"n/a")))</f>
        <v>2</v>
      </c>
      <c r="R1650" s="34">
        <f>IF(Q1650="n/a","-",2*(H1650*2^(1-0.5*LOG(H1650/(10^Q1650))))/100)</f>
        <v>5.6737036850718132E-2</v>
      </c>
      <c r="S1650" s="3">
        <f>IF(F1650="Intermed. Precision","---",IF(LOG(J1650/2)&lt;0,10^(TRUNC(LOG(J1650/2))-1), 10^(TRUNC(LOG(J1650/2)))))</f>
        <v>1E-3</v>
      </c>
      <c r="T1650" s="4">
        <f>2*SQRT(2)*J1650</f>
        <v>7.1515806912163813E-3</v>
      </c>
      <c r="U1650" s="22" t="str">
        <f>IF(F1650="Repeatability",10*J1650,"---")</f>
        <v>---</v>
      </c>
      <c r="V1650" s="22" t="str">
        <f>IF(AND(U1650&gt;H1650,U1650&lt;&gt;"---"),"x","")</f>
        <v/>
      </c>
      <c r="W1650" s="51">
        <v>42102</v>
      </c>
    </row>
    <row r="1651" spans="1:23" ht="25.5" hidden="1" customHeight="1">
      <c r="A1651" s="65" t="s">
        <v>73</v>
      </c>
      <c r="B1651" s="8" t="s">
        <v>36</v>
      </c>
      <c r="C1651" s="61"/>
      <c r="D1651" s="10" t="s">
        <v>37</v>
      </c>
      <c r="E1651" s="3" t="s">
        <v>22</v>
      </c>
      <c r="F1651" s="42" t="s">
        <v>24</v>
      </c>
      <c r="G1651" s="22" t="s">
        <v>25</v>
      </c>
      <c r="H1651" s="37">
        <v>0.37083735632183901</v>
      </c>
      <c r="I1651" s="3">
        <v>174</v>
      </c>
      <c r="J1651" s="27">
        <v>2.2353417800334702E-3</v>
      </c>
      <c r="K1651" s="27" t="str">
        <f>IF(OR(LEFT(G1651,3)="SRM", LEFT(G1651,3)="IRM", LEFT(G1651,3)="CRM"),"", IF((J1651*100/H1651)&gt;5,"x",""))</f>
        <v/>
      </c>
      <c r="L1651" s="26">
        <f>2*J1651</f>
        <v>4.4706835600669403E-3</v>
      </c>
      <c r="M1651" s="20"/>
      <c r="N1651" s="20"/>
      <c r="O1651" s="58" t="str">
        <f>IF(F1651="Repeatability","---", SQRT(L1651^2+(N1651*H1651*0.01)^2)+ABS(M1651)*0.01*H1651)</f>
        <v>---</v>
      </c>
      <c r="P1651" s="6" t="str">
        <f>IF(F1651="Repeatability","---", O1651*100/H1651)</f>
        <v>---</v>
      </c>
      <c r="Q1651" s="31" t="str">
        <f>IF(F1651="Repeatability", "n/a",IF(E1651="MG_P_KG",6,IF(E1651="G_P_100G",2,"n/a")))</f>
        <v>n/a</v>
      </c>
      <c r="R1651" s="34" t="str">
        <f>IF(Q1651="n/a","-",2*(H1651*2^(1-0.5*LOG(H1651/(10^Q1651))))/100)</f>
        <v>-</v>
      </c>
      <c r="S1651" s="3">
        <f>IF(F1651="Intermed. Precision","---",IF(LOG(J1651/2)&lt;0,10^(TRUNC(LOG(J1651/2))-1), 10^(TRUNC(LOG(J1651/2)))))</f>
        <v>1E-3</v>
      </c>
      <c r="T1651" s="4">
        <f>2*SQRT(2)*J1651</f>
        <v>6.3225013237250991E-3</v>
      </c>
      <c r="U1651" s="22">
        <f>IF(F1651="Repeatability",10*J1651,"---")</f>
        <v>2.2353417800334702E-2</v>
      </c>
      <c r="V1651" s="22" t="str">
        <f>IF(AND(U1651&gt;H1651,U1651&lt;&gt;"---"),"x","")</f>
        <v/>
      </c>
      <c r="W1651" s="51">
        <v>42102</v>
      </c>
    </row>
    <row r="1652" spans="1:23" ht="25.5" customHeight="1">
      <c r="A1652" s="65" t="s">
        <v>52</v>
      </c>
      <c r="B1652" s="8" t="s">
        <v>36</v>
      </c>
      <c r="C1652" s="61"/>
      <c r="D1652" s="10" t="s">
        <v>37</v>
      </c>
      <c r="E1652" s="3" t="s">
        <v>22</v>
      </c>
      <c r="F1652" s="42" t="s">
        <v>23</v>
      </c>
      <c r="G1652" s="22" t="s">
        <v>4</v>
      </c>
      <c r="H1652" s="37">
        <v>2.2431836363636402</v>
      </c>
      <c r="I1652" s="3">
        <v>110</v>
      </c>
      <c r="J1652" s="27">
        <v>2.26559384147853E-2</v>
      </c>
      <c r="K1652" s="27" t="str">
        <f>IF(OR(LEFT(G1652,3)="SRM", LEFT(G1652,3)="IRM", LEFT(G1652,3)="CRM"),"", IF((J1652*100/H1652)&gt;5,"x",""))</f>
        <v/>
      </c>
      <c r="L1652" s="26">
        <f>2*J1652</f>
        <v>4.5311876829570601E-2</v>
      </c>
      <c r="M1652" s="20"/>
      <c r="N1652" s="20"/>
      <c r="O1652" s="58">
        <f>IF(F1652="Repeatability","---", SQRT(L1652^2+(N1652*H1652*0.01)^2)+ABS(M1652)*0.01*H1652)</f>
        <v>4.5311876829570601E-2</v>
      </c>
      <c r="P1652" s="6">
        <f>IF(F1652="Repeatability","---", O1652*100/H1652)</f>
        <v>2.0199807137958783</v>
      </c>
      <c r="Q1652" s="31">
        <f>IF(F1652="Repeatability", "n/a",IF(E1652="MG_P_KG",6,IF(E1652="G_P_100G",2,"n/a")))</f>
        <v>2</v>
      </c>
      <c r="R1652" s="34">
        <f>IF(Q1652="n/a","-",2*(H1652*2^(1-0.5*LOG(H1652/(10^Q1652))))/100)</f>
        <v>0.1589075004124984</v>
      </c>
      <c r="S1652" s="3">
        <f>IF(F1652="Intermed. Precision","---",IF(LOG(J1652/2)&lt;0,10^(TRUNC(LOG(J1652/2))-1), 10^(TRUNC(LOG(J1652/2)))))</f>
        <v>0.01</v>
      </c>
      <c r="T1652" s="4">
        <f>2*SQRT(2)*J1652</f>
        <v>6.4080670748957944E-2</v>
      </c>
      <c r="U1652" s="22" t="str">
        <f>IF(F1652="Repeatability",10*J1652,"---")</f>
        <v>---</v>
      </c>
      <c r="V1652" s="22" t="str">
        <f>IF(AND(U1652&gt;H1652,U1652&lt;&gt;"---"),"x","")</f>
        <v/>
      </c>
      <c r="W1652" s="51">
        <v>42102</v>
      </c>
    </row>
    <row r="1653" spans="1:23" ht="25.5" hidden="1" customHeight="1">
      <c r="A1653" s="65" t="s">
        <v>31</v>
      </c>
      <c r="B1653" s="8" t="s">
        <v>36</v>
      </c>
      <c r="C1653" s="61"/>
      <c r="D1653" s="10" t="s">
        <v>37</v>
      </c>
      <c r="E1653" s="3" t="s">
        <v>22</v>
      </c>
      <c r="F1653" s="42" t="s">
        <v>24</v>
      </c>
      <c r="G1653" s="22" t="s">
        <v>25</v>
      </c>
      <c r="H1653" s="37">
        <v>0.65100000000000002</v>
      </c>
      <c r="I1653" s="3">
        <v>109</v>
      </c>
      <c r="J1653" s="27">
        <v>1E-3</v>
      </c>
      <c r="K1653" s="27" t="str">
        <f>IF(OR(LEFT(G1653,3)="SRM", LEFT(G1653,3)="IRM", LEFT(G1653,3)="CRM"),"", IF((J1653*100/H1653)&gt;5,"x",""))</f>
        <v/>
      </c>
      <c r="L1653" s="26">
        <f>2*J1653</f>
        <v>2E-3</v>
      </c>
      <c r="M1653" s="20"/>
      <c r="N1653" s="20"/>
      <c r="O1653" s="58" t="str">
        <f>IF(F1653="Repeatability","---", SQRT(L1653^2+(N1653*H1653*0.01)^2)+ABS(M1653)*0.01*H1653)</f>
        <v>---</v>
      </c>
      <c r="P1653" s="6" t="str">
        <f>IF(F1653="Repeatability","---", O1653*100/H1653)</f>
        <v>---</v>
      </c>
      <c r="Q1653" s="31" t="str">
        <f>IF(F1653="Repeatability", "n/a",IF(E1653="MG_P_KG",6,IF(E1653="G_P_100G",2,"n/a")))</f>
        <v>n/a</v>
      </c>
      <c r="R1653" s="34" t="str">
        <f>IF(Q1653="n/a","-",2*(H1653*2^(1-0.5*LOG(H1653/(10^Q1653))))/100)</f>
        <v>-</v>
      </c>
      <c r="S1653" s="3">
        <f>IF(F1653="Intermed. Precision","---",IF(LOG(J1653/2)&lt;0,10^(TRUNC(LOG(J1653/2))-1), 10^(TRUNC(LOG(J1653/2)))))</f>
        <v>1E-4</v>
      </c>
      <c r="T1653" s="4">
        <f>2*SQRT(2)*J1653</f>
        <v>2.8284271247461905E-3</v>
      </c>
      <c r="U1653" s="22">
        <f>IF(F1653="Repeatability",10*J1653,"---")</f>
        <v>0.01</v>
      </c>
      <c r="V1653" s="22" t="str">
        <f>IF(AND(U1653&gt;H1653,U1653&lt;&gt;"---"),"x","")</f>
        <v/>
      </c>
      <c r="W1653" s="51">
        <v>42093</v>
      </c>
    </row>
    <row r="1654" spans="1:23" ht="25.5" hidden="1" customHeight="1">
      <c r="A1654" s="65" t="s">
        <v>31</v>
      </c>
      <c r="B1654" s="8" t="s">
        <v>36</v>
      </c>
      <c r="C1654" s="61"/>
      <c r="D1654" s="10" t="s">
        <v>37</v>
      </c>
      <c r="E1654" s="3" t="s">
        <v>22</v>
      </c>
      <c r="F1654" s="42" t="s">
        <v>24</v>
      </c>
      <c r="G1654" s="22" t="s">
        <v>25</v>
      </c>
      <c r="H1654" s="37">
        <v>0.54</v>
      </c>
      <c r="I1654" s="3">
        <v>105</v>
      </c>
      <c r="J1654" s="27">
        <v>1E-3</v>
      </c>
      <c r="K1654" s="27" t="str">
        <f>IF(OR(LEFT(G1654,3)="SRM", LEFT(G1654,3)="IRM", LEFT(G1654,3)="CRM"),"", IF((J1654*100/H1654)&gt;5,"x",""))</f>
        <v/>
      </c>
      <c r="L1654" s="26">
        <f>2*J1654</f>
        <v>2E-3</v>
      </c>
      <c r="M1654" s="20"/>
      <c r="N1654" s="20"/>
      <c r="O1654" s="58" t="str">
        <f>IF(F1654="Repeatability","---", SQRT(L1654^2+(N1654*H1654*0.01)^2)+ABS(M1654)*0.01*H1654)</f>
        <v>---</v>
      </c>
      <c r="P1654" s="6" t="str">
        <f>IF(F1654="Repeatability","---", O1654*100/H1654)</f>
        <v>---</v>
      </c>
      <c r="Q1654" s="31" t="str">
        <f>IF(F1654="Repeatability", "n/a",IF(E1654="MG_P_KG",6,IF(E1654="G_P_100G",2,"n/a")))</f>
        <v>n/a</v>
      </c>
      <c r="R1654" s="34" t="str">
        <f>IF(Q1654="n/a","-",2*(H1654*2^(1-0.5*LOG(H1654/(10^Q1654))))/100)</f>
        <v>-</v>
      </c>
      <c r="S1654" s="3">
        <f>IF(F1654="Intermed. Precision","---",IF(LOG(J1654/2)&lt;0,10^(TRUNC(LOG(J1654/2))-1), 10^(TRUNC(LOG(J1654/2)))))</f>
        <v>1E-4</v>
      </c>
      <c r="T1654" s="4">
        <f>2*SQRT(2)*J1654</f>
        <v>2.8284271247461905E-3</v>
      </c>
      <c r="U1654" s="22">
        <f>IF(F1654="Repeatability",10*J1654,"---")</f>
        <v>0.01</v>
      </c>
      <c r="V1654" s="22" t="str">
        <f>IF(AND(U1654&gt;H1654,U1654&lt;&gt;"---"),"x","")</f>
        <v/>
      </c>
      <c r="W1654" s="51">
        <v>42093</v>
      </c>
    </row>
    <row r="1655" spans="1:23" ht="25.5" customHeight="1">
      <c r="A1655" s="65" t="s">
        <v>254</v>
      </c>
      <c r="B1655" s="8" t="s">
        <v>36</v>
      </c>
      <c r="C1655" s="61"/>
      <c r="D1655" s="10" t="s">
        <v>37</v>
      </c>
      <c r="E1655" s="3" t="s">
        <v>22</v>
      </c>
      <c r="F1655" s="42" t="s">
        <v>23</v>
      </c>
      <c r="G1655" s="22" t="s">
        <v>4</v>
      </c>
      <c r="H1655" s="37">
        <v>2.19934639175258</v>
      </c>
      <c r="I1655" s="3">
        <v>97</v>
      </c>
      <c r="J1655" s="27">
        <v>6.0034771711342402E-2</v>
      </c>
      <c r="K1655" s="27" t="str">
        <f>IF(OR(LEFT(G1655,3)="SRM", LEFT(G1655,3)="IRM", LEFT(G1655,3)="CRM"),"", IF((J1655*100/H1655)&gt;5,"x",""))</f>
        <v/>
      </c>
      <c r="L1655" s="26">
        <f>2*J1655</f>
        <v>0.1200695434226848</v>
      </c>
      <c r="M1655" s="20"/>
      <c r="N1655" s="20"/>
      <c r="O1655" s="58">
        <f>IF(F1655="Repeatability","---", SQRT(L1655^2+(N1655*H1655*0.01)^2)+ABS(M1655)*0.01*H1655)</f>
        <v>0.1200695434226848</v>
      </c>
      <c r="P1655" s="6">
        <f>IF(F1655="Repeatability","---", O1655*100/H1655)</f>
        <v>5.4593284565332025</v>
      </c>
      <c r="Q1655" s="31">
        <f>IF(F1655="Repeatability", "n/a",IF(E1655="MG_P_KG",6,IF(E1655="G_P_100G",2,"n/a")))</f>
        <v>2</v>
      </c>
      <c r="R1655" s="34">
        <f>IF(Q1655="n/a","-",2*(H1655*2^(1-0.5*LOG(H1655/(10^Q1655))))/100)</f>
        <v>0.15626556852278692</v>
      </c>
      <c r="S1655" s="3">
        <f>IF(F1655="Intermed. Precision","---",IF(LOG(J1655/2)&lt;0,10^(TRUNC(LOG(J1655/2))-1), 10^(TRUNC(LOG(J1655/2)))))</f>
        <v>0.01</v>
      </c>
      <c r="T1655" s="4">
        <f>2*SQRT(2)*J1655</f>
        <v>0.16980397673630612</v>
      </c>
      <c r="U1655" s="22" t="str">
        <f>IF(F1655="Repeatability",10*J1655,"---")</f>
        <v>---</v>
      </c>
      <c r="V1655" s="22" t="str">
        <f>IF(AND(U1655&gt;H1655,U1655&lt;&gt;"---"),"x","")</f>
        <v/>
      </c>
      <c r="W1655" s="51">
        <v>42102</v>
      </c>
    </row>
    <row r="1656" spans="1:23" ht="25.5" hidden="1" customHeight="1">
      <c r="A1656" s="65" t="s">
        <v>34</v>
      </c>
      <c r="B1656" s="8" t="s">
        <v>36</v>
      </c>
      <c r="C1656" s="61"/>
      <c r="D1656" s="10" t="s">
        <v>37</v>
      </c>
      <c r="E1656" s="3" t="s">
        <v>22</v>
      </c>
      <c r="F1656" s="42" t="s">
        <v>24</v>
      </c>
      <c r="G1656" s="22" t="s">
        <v>25</v>
      </c>
      <c r="H1656" s="37">
        <v>4.7672038961038998</v>
      </c>
      <c r="I1656" s="3">
        <v>77</v>
      </c>
      <c r="J1656" s="27">
        <v>9.4439529198978092E-3</v>
      </c>
      <c r="K1656" s="27" t="str">
        <f>IF(OR(LEFT(G1656,3)="SRM", LEFT(G1656,3)="IRM", LEFT(G1656,3)="CRM"),"", IF((J1656*100/H1656)&gt;5,"x",""))</f>
        <v/>
      </c>
      <c r="L1656" s="26">
        <f>2*J1656</f>
        <v>1.8887905839795618E-2</v>
      </c>
      <c r="M1656" s="20"/>
      <c r="N1656" s="20"/>
      <c r="O1656" s="58" t="str">
        <f>IF(F1656="Repeatability","---", SQRT(L1656^2+(N1656*H1656*0.01)^2)+ABS(M1656)*0.01*H1656)</f>
        <v>---</v>
      </c>
      <c r="P1656" s="6" t="str">
        <f>IF(F1656="Repeatability","---", O1656*100/H1656)</f>
        <v>---</v>
      </c>
      <c r="Q1656" s="31" t="str">
        <f>IF(F1656="Repeatability", "n/a",IF(E1656="MG_P_KG",6,IF(E1656="G_P_100G",2,"n/a")))</f>
        <v>n/a</v>
      </c>
      <c r="R1656" s="34" t="str">
        <f>IF(Q1656="n/a","-",2*(H1656*2^(1-0.5*LOG(H1656/(10^Q1656))))/100)</f>
        <v>-</v>
      </c>
      <c r="S1656" s="3">
        <f>IF(F1656="Intermed. Precision","---",IF(LOG(J1656/2)&lt;0,10^(TRUNC(LOG(J1656/2))-1), 10^(TRUNC(LOG(J1656/2)))))</f>
        <v>1E-3</v>
      </c>
      <c r="T1656" s="4">
        <f>2*SQRT(2)*J1656</f>
        <v>2.6711532603464948E-2</v>
      </c>
      <c r="U1656" s="22">
        <f>IF(F1656="Repeatability",10*J1656,"---")</f>
        <v>9.4439529198978092E-2</v>
      </c>
      <c r="V1656" s="22" t="str">
        <f>IF(AND(U1656&gt;H1656,U1656&lt;&gt;"---"),"x","")</f>
        <v/>
      </c>
      <c r="W1656" s="51">
        <v>42102</v>
      </c>
    </row>
    <row r="1657" spans="1:23" ht="25.5" customHeight="1">
      <c r="A1657" s="65" t="s">
        <v>82</v>
      </c>
      <c r="B1657" s="8" t="s">
        <v>36</v>
      </c>
      <c r="C1657" s="61"/>
      <c r="D1657" s="10" t="s">
        <v>37</v>
      </c>
      <c r="E1657" s="3" t="s">
        <v>22</v>
      </c>
      <c r="F1657" s="42" t="s">
        <v>23</v>
      </c>
      <c r="G1657" s="22" t="s">
        <v>4</v>
      </c>
      <c r="H1657" s="37">
        <v>7.2001532467532501</v>
      </c>
      <c r="I1657" s="3">
        <v>77</v>
      </c>
      <c r="J1657" s="27">
        <v>3.2552103090037303E-2</v>
      </c>
      <c r="K1657" s="27" t="str">
        <f>IF(OR(LEFT(G1657,3)="SRM", LEFT(G1657,3)="IRM", LEFT(G1657,3)="CRM"),"", IF((J1657*100/H1657)&gt;5,"x",""))</f>
        <v/>
      </c>
      <c r="L1657" s="26">
        <f>2*J1657</f>
        <v>6.5104206180074606E-2</v>
      </c>
      <c r="M1657" s="20"/>
      <c r="N1657" s="20"/>
      <c r="O1657" s="58">
        <f>IF(F1657="Repeatability","---", SQRT(L1657^2+(N1657*H1657*0.01)^2)+ABS(M1657)*0.01*H1657)</f>
        <v>6.5104206180074606E-2</v>
      </c>
      <c r="P1657" s="6">
        <f>IF(F1657="Repeatability","---", O1657*100/H1657)</f>
        <v>0.90420584047196362</v>
      </c>
      <c r="Q1657" s="31">
        <f>IF(F1657="Repeatability", "n/a",IF(E1657="MG_P_KG",6,IF(E1657="G_P_100G",2,"n/a")))</f>
        <v>2</v>
      </c>
      <c r="R1657" s="34">
        <f>IF(Q1657="n/a","-",2*(H1657*2^(1-0.5*LOG(H1657/(10^Q1657))))/100)</f>
        <v>0.42794596594543705</v>
      </c>
      <c r="S1657" s="3">
        <f>IF(F1657="Intermed. Precision","---",IF(LOG(J1657/2)&lt;0,10^(TRUNC(LOG(J1657/2))-1), 10^(TRUNC(LOG(J1657/2)))))</f>
        <v>0.01</v>
      </c>
      <c r="T1657" s="4">
        <f>2*SQRT(2)*J1657</f>
        <v>9.2071251347395786E-2</v>
      </c>
      <c r="U1657" s="22" t="str">
        <f>IF(F1657="Repeatability",10*J1657,"---")</f>
        <v>---</v>
      </c>
      <c r="V1657" s="22" t="str">
        <f>IF(AND(U1657&gt;H1657,U1657&lt;&gt;"---"),"x","")</f>
        <v/>
      </c>
      <c r="W1657" s="51">
        <v>42102</v>
      </c>
    </row>
    <row r="1658" spans="1:23" ht="25.5" hidden="1" customHeight="1">
      <c r="A1658" s="65" t="s">
        <v>83</v>
      </c>
      <c r="B1658" s="8" t="s">
        <v>36</v>
      </c>
      <c r="C1658" s="61"/>
      <c r="D1658" s="10" t="s">
        <v>37</v>
      </c>
      <c r="E1658" s="3" t="s">
        <v>22</v>
      </c>
      <c r="F1658" s="42" t="s">
        <v>24</v>
      </c>
      <c r="G1658" s="22" t="s">
        <v>25</v>
      </c>
      <c r="H1658" s="37">
        <v>0.30185733333333298</v>
      </c>
      <c r="I1658" s="3">
        <v>75</v>
      </c>
      <c r="J1658" s="27">
        <v>1.0377861051295699E-3</v>
      </c>
      <c r="K1658" s="27" t="str">
        <f>IF(OR(LEFT(G1658,3)="SRM", LEFT(G1658,3)="IRM", LEFT(G1658,3)="CRM"),"", IF((J1658*100/H1658)&gt;5,"x",""))</f>
        <v/>
      </c>
      <c r="L1658" s="26">
        <f>2*J1658</f>
        <v>2.0755722102591399E-3</v>
      </c>
      <c r="M1658" s="20"/>
      <c r="N1658" s="20"/>
      <c r="O1658" s="58" t="str">
        <f>IF(F1658="Repeatability","---", SQRT(L1658^2+(N1658*H1658*0.01)^2)+ABS(M1658)*0.01*H1658)</f>
        <v>---</v>
      </c>
      <c r="P1658" s="6" t="str">
        <f>IF(F1658="Repeatability","---", O1658*100/H1658)</f>
        <v>---</v>
      </c>
      <c r="Q1658" s="31" t="str">
        <f>IF(F1658="Repeatability", "n/a",IF(E1658="MG_P_KG",6,IF(E1658="G_P_100G",2,"n/a")))</f>
        <v>n/a</v>
      </c>
      <c r="R1658" s="34" t="str">
        <f>IF(Q1658="n/a","-",2*(H1658*2^(1-0.5*LOG(H1658/(10^Q1658))))/100)</f>
        <v>-</v>
      </c>
      <c r="S1658" s="3">
        <f>IF(F1658="Intermed. Precision","---",IF(LOG(J1658/2)&lt;0,10^(TRUNC(LOG(J1658/2))-1), 10^(TRUNC(LOG(J1658/2)))))</f>
        <v>1E-4</v>
      </c>
      <c r="T1658" s="4">
        <f>2*SQRT(2)*J1658</f>
        <v>2.9353023694331771E-3</v>
      </c>
      <c r="U1658" s="22">
        <f>IF(F1658="Repeatability",10*J1658,"---")</f>
        <v>1.0377861051295699E-2</v>
      </c>
      <c r="V1658" s="22" t="str">
        <f>IF(AND(U1658&gt;H1658,U1658&lt;&gt;"---"),"x","")</f>
        <v/>
      </c>
      <c r="W1658" s="51">
        <v>42102</v>
      </c>
    </row>
    <row r="1659" spans="1:23" ht="25.5" hidden="1" customHeight="1">
      <c r="A1659" s="65" t="s">
        <v>67</v>
      </c>
      <c r="B1659" s="8" t="s">
        <v>36</v>
      </c>
      <c r="C1659" s="61"/>
      <c r="D1659" s="10" t="s">
        <v>37</v>
      </c>
      <c r="E1659" s="3" t="s">
        <v>22</v>
      </c>
      <c r="F1659" s="42" t="s">
        <v>24</v>
      </c>
      <c r="G1659" s="22" t="s">
        <v>25</v>
      </c>
      <c r="H1659" s="37">
        <v>2.3418095890410999</v>
      </c>
      <c r="I1659" s="3">
        <v>73</v>
      </c>
      <c r="J1659" s="27">
        <v>6.4192614690647496E-3</v>
      </c>
      <c r="K1659" s="27" t="str">
        <f>IF(OR(LEFT(G1659,3)="SRM", LEFT(G1659,3)="IRM", LEFT(G1659,3)="CRM"),"", IF((J1659*100/H1659)&gt;5,"x",""))</f>
        <v/>
      </c>
      <c r="L1659" s="26">
        <f>2*J1659</f>
        <v>1.2838522938129499E-2</v>
      </c>
      <c r="M1659" s="20"/>
      <c r="N1659" s="20"/>
      <c r="O1659" s="58" t="str">
        <f>IF(F1659="Repeatability","---", SQRT(L1659^2+(N1659*H1659*0.01)^2)+ABS(M1659)*0.01*H1659)</f>
        <v>---</v>
      </c>
      <c r="P1659" s="6" t="str">
        <f>IF(F1659="Repeatability","---", O1659*100/H1659)</f>
        <v>---</v>
      </c>
      <c r="Q1659" s="31" t="str">
        <f>IF(F1659="Repeatability", "n/a",IF(E1659="MG_P_KG",6,IF(E1659="G_P_100G",2,"n/a")))</f>
        <v>n/a</v>
      </c>
      <c r="R1659" s="34" t="str">
        <f>IF(Q1659="n/a","-",2*(H1659*2^(1-0.5*LOG(H1659/(10^Q1659))))/100)</f>
        <v>-</v>
      </c>
      <c r="S1659" s="3">
        <f>IF(F1659="Intermed. Precision","---",IF(LOG(J1659/2)&lt;0,10^(TRUNC(LOG(J1659/2))-1), 10^(TRUNC(LOG(J1659/2)))))</f>
        <v>1E-3</v>
      </c>
      <c r="T1659" s="4">
        <f>2*SQRT(2)*J1659</f>
        <v>1.8156413259940815E-2</v>
      </c>
      <c r="U1659" s="22">
        <f>IF(F1659="Repeatability",10*J1659,"---")</f>
        <v>6.4192614690647493E-2</v>
      </c>
      <c r="V1659" s="22" t="str">
        <f>IF(AND(U1659&gt;H1659,U1659&lt;&gt;"---"),"x","")</f>
        <v/>
      </c>
      <c r="W1659" s="51">
        <v>42102</v>
      </c>
    </row>
    <row r="1660" spans="1:23" ht="25.5" hidden="1" customHeight="1">
      <c r="A1660" s="65" t="s">
        <v>52</v>
      </c>
      <c r="B1660" s="8" t="s">
        <v>36</v>
      </c>
      <c r="C1660" s="61"/>
      <c r="D1660" s="10" t="s">
        <v>37</v>
      </c>
      <c r="E1660" s="3" t="s">
        <v>22</v>
      </c>
      <c r="F1660" s="42" t="s">
        <v>24</v>
      </c>
      <c r="G1660" s="22" t="s">
        <v>25</v>
      </c>
      <c r="H1660" s="37">
        <v>2.26958767123288</v>
      </c>
      <c r="I1660" s="3">
        <v>73</v>
      </c>
      <c r="J1660" s="27">
        <v>1.4420367065417199E-2</v>
      </c>
      <c r="K1660" s="27" t="str">
        <f>IF(OR(LEFT(G1660,3)="SRM", LEFT(G1660,3)="IRM", LEFT(G1660,3)="CRM"),"", IF((J1660*100/H1660)&gt;5,"x",""))</f>
        <v/>
      </c>
      <c r="L1660" s="26">
        <f>2*J1660</f>
        <v>2.8840734130834399E-2</v>
      </c>
      <c r="M1660" s="20"/>
      <c r="N1660" s="20"/>
      <c r="O1660" s="58" t="str">
        <f>IF(F1660="Repeatability","---", SQRT(L1660^2+(N1660*H1660*0.01)^2)+ABS(M1660)*0.01*H1660)</f>
        <v>---</v>
      </c>
      <c r="P1660" s="6" t="str">
        <f>IF(F1660="Repeatability","---", O1660*100/H1660)</f>
        <v>---</v>
      </c>
      <c r="Q1660" s="31" t="str">
        <f>IF(F1660="Repeatability", "n/a",IF(E1660="MG_P_KG",6,IF(E1660="G_P_100G",2,"n/a")))</f>
        <v>n/a</v>
      </c>
      <c r="R1660" s="34" t="str">
        <f>IF(Q1660="n/a","-",2*(H1660*2^(1-0.5*LOG(H1660/(10^Q1660))))/100)</f>
        <v>-</v>
      </c>
      <c r="S1660" s="3">
        <f>IF(F1660="Intermed. Precision","---",IF(LOG(J1660/2)&lt;0,10^(TRUNC(LOG(J1660/2))-1), 10^(TRUNC(LOG(J1660/2)))))</f>
        <v>1E-3</v>
      </c>
      <c r="T1660" s="4">
        <f>2*SQRT(2)*J1660</f>
        <v>4.0786957356622626E-2</v>
      </c>
      <c r="U1660" s="22">
        <f>IF(F1660="Repeatability",10*J1660,"---")</f>
        <v>0.144203670654172</v>
      </c>
      <c r="V1660" s="22" t="str">
        <f>IF(AND(U1660&gt;H1660,U1660&lt;&gt;"---"),"x","")</f>
        <v/>
      </c>
      <c r="W1660" s="51">
        <v>42102</v>
      </c>
    </row>
    <row r="1661" spans="1:23" ht="25.5" customHeight="1">
      <c r="A1661" s="65" t="s">
        <v>81</v>
      </c>
      <c r="B1661" s="8" t="s">
        <v>36</v>
      </c>
      <c r="C1661" s="61"/>
      <c r="D1661" s="10" t="s">
        <v>37</v>
      </c>
      <c r="E1661" s="3" t="s">
        <v>22</v>
      </c>
      <c r="F1661" s="42" t="s">
        <v>23</v>
      </c>
      <c r="G1661" s="22" t="s">
        <v>4</v>
      </c>
      <c r="H1661" s="37">
        <v>12.5761194444444</v>
      </c>
      <c r="I1661" s="3">
        <v>72</v>
      </c>
      <c r="J1661" s="27">
        <v>6.0195845879189303E-2</v>
      </c>
      <c r="K1661" s="27" t="str">
        <f>IF(OR(LEFT(G1661,3)="SRM", LEFT(G1661,3)="IRM", LEFT(G1661,3)="CRM"),"", IF((J1661*100/H1661)&gt;5,"x",""))</f>
        <v/>
      </c>
      <c r="L1661" s="26">
        <f>2*J1661</f>
        <v>0.12039169175837861</v>
      </c>
      <c r="M1661" s="20"/>
      <c r="N1661" s="20"/>
      <c r="O1661" s="58">
        <f>IF(F1661="Repeatability","---", SQRT(L1661^2+(N1661*H1661*0.01)^2)+ABS(M1661)*0.01*H1661)</f>
        <v>0.12039169175837861</v>
      </c>
      <c r="P1661" s="6">
        <f>IF(F1661="Repeatability","---", O1661*100/H1661)</f>
        <v>0.95730397830757397</v>
      </c>
      <c r="Q1661" s="31">
        <f>IF(F1661="Repeatability", "n/a",IF(E1661="MG_P_KG",6,IF(E1661="G_P_100G",2,"n/a")))</f>
        <v>2</v>
      </c>
      <c r="R1661" s="34">
        <f>IF(Q1661="n/a","-",2*(H1661*2^(1-0.5*LOG(H1661/(10^Q1661))))/100)</f>
        <v>0.68728739407522621</v>
      </c>
      <c r="S1661" s="3">
        <f>IF(F1661="Intermed. Precision","---",IF(LOG(J1661/2)&lt;0,10^(TRUNC(LOG(J1661/2))-1), 10^(TRUNC(LOG(J1661/2)))))</f>
        <v>0.01</v>
      </c>
      <c r="T1661" s="4">
        <f>2*SQRT(2)*J1661</f>
        <v>0.17025956328174022</v>
      </c>
      <c r="U1661" s="22" t="str">
        <f>IF(F1661="Repeatability",10*J1661,"---")</f>
        <v>---</v>
      </c>
      <c r="V1661" s="22" t="str">
        <f>IF(AND(U1661&gt;H1661,U1661&lt;&gt;"---"),"x","")</f>
        <v/>
      </c>
      <c r="W1661" s="51">
        <v>42102</v>
      </c>
    </row>
    <row r="1662" spans="1:23" ht="25.5" customHeight="1">
      <c r="A1662" s="65" t="s">
        <v>34</v>
      </c>
      <c r="B1662" s="8" t="s">
        <v>36</v>
      </c>
      <c r="C1662" s="61"/>
      <c r="D1662" s="10" t="s">
        <v>37</v>
      </c>
      <c r="E1662" s="3" t="s">
        <v>22</v>
      </c>
      <c r="F1662" s="42" t="s">
        <v>23</v>
      </c>
      <c r="G1662" s="22" t="s">
        <v>4</v>
      </c>
      <c r="H1662" s="37">
        <v>4.76755483870968</v>
      </c>
      <c r="I1662" s="3">
        <v>62</v>
      </c>
      <c r="J1662" s="27">
        <v>1.66205202550457E-2</v>
      </c>
      <c r="K1662" s="27" t="str">
        <f>IF(OR(LEFT(G1662,3)="SRM", LEFT(G1662,3)="IRM", LEFT(G1662,3)="CRM"),"", IF((J1662*100/H1662)&gt;5,"x",""))</f>
        <v/>
      </c>
      <c r="L1662" s="26">
        <f>2*J1662</f>
        <v>3.3241040510091399E-2</v>
      </c>
      <c r="M1662" s="20"/>
      <c r="N1662" s="20"/>
      <c r="O1662" s="58">
        <f>IF(F1662="Repeatability","---", SQRT(L1662^2+(N1662*H1662*0.01)^2)+ABS(M1662)*0.01*H1662)</f>
        <v>3.3241040510091399E-2</v>
      </c>
      <c r="P1662" s="6">
        <f>IF(F1662="Repeatability","---", O1662*100/H1662)</f>
        <v>0.69723457064812611</v>
      </c>
      <c r="Q1662" s="31">
        <f>IF(F1662="Repeatability", "n/a",IF(E1662="MG_P_KG",6,IF(E1662="G_P_100G",2,"n/a")))</f>
        <v>2</v>
      </c>
      <c r="R1662" s="34">
        <f>IF(Q1662="n/a","-",2*(H1662*2^(1-0.5*LOG(H1662/(10^Q1662))))/100)</f>
        <v>0.30150325757210461</v>
      </c>
      <c r="S1662" s="3">
        <f>IF(F1662="Intermed. Precision","---",IF(LOG(J1662/2)&lt;0,10^(TRUNC(LOG(J1662/2))-1), 10^(TRUNC(LOG(J1662/2)))))</f>
        <v>1E-3</v>
      </c>
      <c r="T1662" s="4">
        <f>2*SQRT(2)*J1662</f>
        <v>4.7009930316764724E-2</v>
      </c>
      <c r="U1662" s="22" t="str">
        <f>IF(F1662="Repeatability",10*J1662,"---")</f>
        <v>---</v>
      </c>
      <c r="V1662" s="22" t="str">
        <f>IF(AND(U1662&gt;H1662,U1662&lt;&gt;"---"),"x","")</f>
        <v/>
      </c>
      <c r="W1662" s="51">
        <v>42102</v>
      </c>
    </row>
    <row r="1663" spans="1:23" ht="25.5" hidden="1" customHeight="1">
      <c r="A1663" s="65" t="s">
        <v>81</v>
      </c>
      <c r="B1663" s="8" t="s">
        <v>36</v>
      </c>
      <c r="C1663" s="61"/>
      <c r="D1663" s="10" t="s">
        <v>37</v>
      </c>
      <c r="E1663" s="3" t="s">
        <v>22</v>
      </c>
      <c r="F1663" s="42" t="s">
        <v>24</v>
      </c>
      <c r="G1663" s="22" t="s">
        <v>25</v>
      </c>
      <c r="H1663" s="37">
        <v>11.6488612903226</v>
      </c>
      <c r="I1663" s="3">
        <v>62</v>
      </c>
      <c r="J1663" s="27">
        <v>1.8618497999085201E-2</v>
      </c>
      <c r="K1663" s="27" t="str">
        <f>IF(OR(LEFT(G1663,3)="SRM", LEFT(G1663,3)="IRM", LEFT(G1663,3)="CRM"),"", IF((J1663*100/H1663)&gt;5,"x",""))</f>
        <v/>
      </c>
      <c r="L1663" s="26">
        <f>2*J1663</f>
        <v>3.7236995998170402E-2</v>
      </c>
      <c r="M1663" s="20"/>
      <c r="N1663" s="20"/>
      <c r="O1663" s="58" t="str">
        <f>IF(F1663="Repeatability","---", SQRT(L1663^2+(N1663*H1663*0.01)^2)+ABS(M1663)*0.01*H1663)</f>
        <v>---</v>
      </c>
      <c r="P1663" s="6" t="str">
        <f>IF(F1663="Repeatability","---", O1663*100/H1663)</f>
        <v>---</v>
      </c>
      <c r="Q1663" s="31" t="str">
        <f>IF(F1663="Repeatability", "n/a",IF(E1663="MG_P_KG",6,IF(E1663="G_P_100G",2,"n/a")))</f>
        <v>n/a</v>
      </c>
      <c r="R1663" s="34" t="str">
        <f>IF(Q1663="n/a","-",2*(H1663*2^(1-0.5*LOG(H1663/(10^Q1663))))/100)</f>
        <v>-</v>
      </c>
      <c r="S1663" s="3">
        <f>IF(F1663="Intermed. Precision","---",IF(LOG(J1663/2)&lt;0,10^(TRUNC(LOG(J1663/2))-1), 10^(TRUNC(LOG(J1663/2)))))</f>
        <v>1E-3</v>
      </c>
      <c r="T1663" s="4">
        <f>2*SQRT(2)*J1663</f>
        <v>5.2661064762645253E-2</v>
      </c>
      <c r="U1663" s="22">
        <f>IF(F1663="Repeatability",10*J1663,"---")</f>
        <v>0.18618497999085201</v>
      </c>
      <c r="V1663" s="22" t="str">
        <f>IF(AND(U1663&gt;H1663,U1663&lt;&gt;"---"),"x","")</f>
        <v/>
      </c>
      <c r="W1663" s="51">
        <v>42102</v>
      </c>
    </row>
    <row r="1664" spans="1:23" ht="25.5" customHeight="1">
      <c r="A1664" s="65" t="s">
        <v>67</v>
      </c>
      <c r="B1664" s="8" t="s">
        <v>36</v>
      </c>
      <c r="C1664" s="61"/>
      <c r="D1664" s="10" t="s">
        <v>37</v>
      </c>
      <c r="E1664" s="3" t="s">
        <v>22</v>
      </c>
      <c r="F1664" s="42" t="s">
        <v>23</v>
      </c>
      <c r="G1664" s="22" t="s">
        <v>4</v>
      </c>
      <c r="H1664" s="37">
        <v>1.769668</v>
      </c>
      <c r="I1664" s="3">
        <v>50</v>
      </c>
      <c r="J1664" s="27">
        <v>1.6148777043479199E-2</v>
      </c>
      <c r="K1664" s="27" t="str">
        <f>IF(OR(LEFT(G1664,3)="SRM", LEFT(G1664,3)="IRM", LEFT(G1664,3)="CRM"),"", IF((J1664*100/H1664)&gt;5,"x",""))</f>
        <v/>
      </c>
      <c r="L1664" s="26">
        <f>2*J1664</f>
        <v>3.2297554086958398E-2</v>
      </c>
      <c r="M1664" s="20"/>
      <c r="N1664" s="20"/>
      <c r="O1664" s="58">
        <f>IF(F1664="Repeatability","---", SQRT(L1664^2+(N1664*H1664*0.01)^2)+ABS(M1664)*0.01*H1664)</f>
        <v>3.2297554086958398E-2</v>
      </c>
      <c r="P1664" s="6">
        <f>IF(F1664="Repeatability","---", O1664*100/H1664)</f>
        <v>1.8250628980666654</v>
      </c>
      <c r="Q1664" s="31">
        <f>IF(F1664="Repeatability", "n/a",IF(E1664="MG_P_KG",6,IF(E1664="G_P_100G",2,"n/a")))</f>
        <v>2</v>
      </c>
      <c r="R1664" s="34">
        <f>IF(Q1664="n/a","-",2*(H1664*2^(1-0.5*LOG(H1664/(10^Q1664))))/100)</f>
        <v>0.12991830666682377</v>
      </c>
      <c r="S1664" s="3">
        <f>IF(F1664="Intermed. Precision","---",IF(LOG(J1664/2)&lt;0,10^(TRUNC(LOG(J1664/2))-1), 10^(TRUNC(LOG(J1664/2)))))</f>
        <v>1E-3</v>
      </c>
      <c r="T1664" s="4">
        <f>2*SQRT(2)*J1664</f>
        <v>4.5675639021255154E-2</v>
      </c>
      <c r="U1664" s="22" t="str">
        <f>IF(F1664="Repeatability",10*J1664,"---")</f>
        <v>---</v>
      </c>
      <c r="V1664" s="22" t="str">
        <f>IF(AND(U1664&gt;H1664,U1664&lt;&gt;"---"),"x","")</f>
        <v/>
      </c>
      <c r="W1664" s="51">
        <v>42102</v>
      </c>
    </row>
    <row r="1665" spans="1:23" ht="25.5" hidden="1" customHeight="1">
      <c r="A1665" s="65" t="s">
        <v>68</v>
      </c>
      <c r="B1665" s="8" t="s">
        <v>36</v>
      </c>
      <c r="C1665" s="61"/>
      <c r="D1665" s="10" t="s">
        <v>37</v>
      </c>
      <c r="E1665" s="3" t="s">
        <v>22</v>
      </c>
      <c r="F1665" s="42" t="s">
        <v>24</v>
      </c>
      <c r="G1665" s="22" t="s">
        <v>25</v>
      </c>
      <c r="H1665" s="37">
        <v>9.7909145833333309</v>
      </c>
      <c r="I1665" s="3">
        <v>48</v>
      </c>
      <c r="J1665" s="27">
        <v>2.5888927411153902E-2</v>
      </c>
      <c r="K1665" s="27" t="str">
        <f>IF(OR(LEFT(G1665,3)="SRM", LEFT(G1665,3)="IRM", LEFT(G1665,3)="CRM"),"", IF((J1665*100/H1665)&gt;5,"x",""))</f>
        <v/>
      </c>
      <c r="L1665" s="26">
        <f>2*J1665</f>
        <v>5.1777854822307803E-2</v>
      </c>
      <c r="M1665" s="20"/>
      <c r="N1665" s="20"/>
      <c r="O1665" s="58" t="str">
        <f>IF(F1665="Repeatability","---", SQRT(L1665^2+(N1665*H1665*0.01)^2)+ABS(M1665)*0.01*H1665)</f>
        <v>---</v>
      </c>
      <c r="P1665" s="6" t="str">
        <f>IF(F1665="Repeatability","---", O1665*100/H1665)</f>
        <v>---</v>
      </c>
      <c r="Q1665" s="31" t="str">
        <f>IF(F1665="Repeatability", "n/a",IF(E1665="MG_P_KG",6,IF(E1665="G_P_100G",2,"n/a")))</f>
        <v>n/a</v>
      </c>
      <c r="R1665" s="34" t="str">
        <f>IF(Q1665="n/a","-",2*(H1665*2^(1-0.5*LOG(H1665/(10^Q1665))))/100)</f>
        <v>-</v>
      </c>
      <c r="S1665" s="3">
        <f>IF(F1665="Intermed. Precision","---",IF(LOG(J1665/2)&lt;0,10^(TRUNC(LOG(J1665/2))-1), 10^(TRUNC(LOG(J1665/2)))))</f>
        <v>0.01</v>
      </c>
      <c r="T1665" s="4">
        <f>2*SQRT(2)*J1665</f>
        <v>7.3224944520292864E-2</v>
      </c>
      <c r="U1665" s="22">
        <f>IF(F1665="Repeatability",10*J1665,"---")</f>
        <v>0.258889274111539</v>
      </c>
      <c r="V1665" s="22" t="str">
        <f>IF(AND(U1665&gt;H1665,U1665&lt;&gt;"---"),"x","")</f>
        <v/>
      </c>
      <c r="W1665" s="51">
        <v>42102</v>
      </c>
    </row>
    <row r="1666" spans="1:23" ht="25.5" customHeight="1">
      <c r="A1666" s="65" t="s">
        <v>68</v>
      </c>
      <c r="B1666" s="8" t="s">
        <v>36</v>
      </c>
      <c r="C1666" s="61"/>
      <c r="D1666" s="10" t="s">
        <v>37</v>
      </c>
      <c r="E1666" s="3" t="s">
        <v>22</v>
      </c>
      <c r="F1666" s="42" t="s">
        <v>23</v>
      </c>
      <c r="G1666" s="22" t="s">
        <v>4</v>
      </c>
      <c r="H1666" s="37">
        <v>7.9519644444444397</v>
      </c>
      <c r="I1666" s="3">
        <v>45</v>
      </c>
      <c r="J1666" s="27">
        <v>7.0786606548602499E-2</v>
      </c>
      <c r="K1666" s="27" t="str">
        <f>IF(OR(LEFT(G1666,3)="SRM", LEFT(G1666,3)="IRM", LEFT(G1666,3)="CRM"),"", IF((J1666*100/H1666)&gt;5,"x",""))</f>
        <v/>
      </c>
      <c r="L1666" s="26">
        <f>2*J1666</f>
        <v>0.141573213097205</v>
      </c>
      <c r="M1666" s="20"/>
      <c r="N1666" s="20"/>
      <c r="O1666" s="58">
        <f>IF(F1666="Repeatability","---", SQRT(L1666^2+(N1666*H1666*0.01)^2)+ABS(M1666)*0.01*H1666)</f>
        <v>0.141573213097205</v>
      </c>
      <c r="P1666" s="6">
        <f>IF(F1666="Repeatability","---", O1666*100/H1666)</f>
        <v>1.78035520765078</v>
      </c>
      <c r="Q1666" s="31">
        <f>IF(F1666="Repeatability", "n/a",IF(E1666="MG_P_KG",6,IF(E1666="G_P_100G",2,"n/a")))</f>
        <v>2</v>
      </c>
      <c r="R1666" s="34">
        <f>IF(Q1666="n/a","-",2*(H1666*2^(1-0.5*LOG(H1666/(10^Q1666))))/100)</f>
        <v>0.46561773053886929</v>
      </c>
      <c r="S1666" s="3">
        <f>IF(F1666="Intermed. Precision","---",IF(LOG(J1666/2)&lt;0,10^(TRUNC(LOG(J1666/2))-1), 10^(TRUNC(LOG(J1666/2)))))</f>
        <v>0.01</v>
      </c>
      <c r="T1666" s="4">
        <f>2*SQRT(2)*J1666</f>
        <v>0.2002147580308036</v>
      </c>
      <c r="U1666" s="22" t="str">
        <f>IF(F1666="Repeatability",10*J1666,"---")</f>
        <v>---</v>
      </c>
      <c r="V1666" s="22" t="str">
        <f>IF(AND(U1666&gt;H1666,U1666&lt;&gt;"---"),"x","")</f>
        <v/>
      </c>
      <c r="W1666" s="51">
        <v>42102</v>
      </c>
    </row>
    <row r="1667" spans="1:23" ht="25.5" customHeight="1">
      <c r="A1667" s="65" t="s">
        <v>101</v>
      </c>
      <c r="B1667" s="8" t="s">
        <v>36</v>
      </c>
      <c r="C1667" s="61"/>
      <c r="D1667" s="10" t="s">
        <v>37</v>
      </c>
      <c r="E1667" s="3" t="s">
        <v>22</v>
      </c>
      <c r="F1667" s="42" t="s">
        <v>23</v>
      </c>
      <c r="G1667" s="22" t="s">
        <v>4</v>
      </c>
      <c r="H1667" s="37">
        <v>3.9209209302325601</v>
      </c>
      <c r="I1667" s="3">
        <v>43</v>
      </c>
      <c r="J1667" s="27">
        <v>5.0844273190587201E-2</v>
      </c>
      <c r="K1667" s="27" t="str">
        <f>IF(OR(LEFT(G1667,3)="SRM", LEFT(G1667,3)="IRM", LEFT(G1667,3)="CRM"),"", IF((J1667*100/H1667)&gt;5,"x",""))</f>
        <v/>
      </c>
      <c r="L1667" s="26">
        <f>2*J1667</f>
        <v>0.1016885463811744</v>
      </c>
      <c r="M1667" s="20"/>
      <c r="N1667" s="20"/>
      <c r="O1667" s="58">
        <f>IF(F1667="Repeatability","---", SQRT(L1667^2+(N1667*H1667*0.01)^2)+ABS(M1667)*0.01*H1667)</f>
        <v>0.1016885463811744</v>
      </c>
      <c r="P1667" s="6">
        <f>IF(F1667="Repeatability","---", O1667*100/H1667)</f>
        <v>2.5934862801516116</v>
      </c>
      <c r="Q1667" s="31">
        <f>IF(F1667="Repeatability", "n/a",IF(E1667="MG_P_KG",6,IF(E1667="G_P_100G",2,"n/a")))</f>
        <v>2</v>
      </c>
      <c r="R1667" s="34">
        <f>IF(Q1667="n/a","-",2*(H1667*2^(1-0.5*LOG(H1667/(10^Q1667))))/100)</f>
        <v>0.25536670047407078</v>
      </c>
      <c r="S1667" s="3">
        <f>IF(F1667="Intermed. Precision","---",IF(LOG(J1667/2)&lt;0,10^(TRUNC(LOG(J1667/2))-1), 10^(TRUNC(LOG(J1667/2)))))</f>
        <v>0.01</v>
      </c>
      <c r="T1667" s="4">
        <f>2*SQRT(2)*J1667</f>
        <v>0.14380932143026237</v>
      </c>
      <c r="U1667" s="22" t="str">
        <f>IF(F1667="Repeatability",10*J1667,"---")</f>
        <v>---</v>
      </c>
      <c r="V1667" s="22" t="str">
        <f>IF(AND(U1667&gt;H1667,U1667&lt;&gt;"---"),"x","")</f>
        <v/>
      </c>
      <c r="W1667" s="51">
        <v>42102</v>
      </c>
    </row>
    <row r="1668" spans="1:23" ht="25.5" hidden="1" customHeight="1">
      <c r="A1668" s="65" t="s">
        <v>82</v>
      </c>
      <c r="B1668" s="8" t="s">
        <v>36</v>
      </c>
      <c r="C1668" s="61"/>
      <c r="D1668" s="10" t="s">
        <v>37</v>
      </c>
      <c r="E1668" s="3" t="s">
        <v>22</v>
      </c>
      <c r="F1668" s="42" t="s">
        <v>24</v>
      </c>
      <c r="G1668" s="22" t="s">
        <v>25</v>
      </c>
      <c r="H1668" s="37">
        <v>7.1476175</v>
      </c>
      <c r="I1668" s="3">
        <v>40</v>
      </c>
      <c r="J1668" s="27">
        <v>1.8363938847643702E-2</v>
      </c>
      <c r="K1668" s="27" t="str">
        <f>IF(OR(LEFT(G1668,3)="SRM", LEFT(G1668,3)="IRM", LEFT(G1668,3)="CRM"),"", IF((J1668*100/H1668)&gt;5,"x",""))</f>
        <v/>
      </c>
      <c r="L1668" s="26">
        <f>2*J1668</f>
        <v>3.6727877695287403E-2</v>
      </c>
      <c r="M1668" s="20"/>
      <c r="N1668" s="20"/>
      <c r="O1668" s="58" t="str">
        <f>IF(F1668="Repeatability","---", SQRT(L1668^2+(N1668*H1668*0.01)^2)+ABS(M1668)*0.01*H1668)</f>
        <v>---</v>
      </c>
      <c r="P1668" s="6" t="str">
        <f>IF(F1668="Repeatability","---", O1668*100/H1668)</f>
        <v>---</v>
      </c>
      <c r="Q1668" s="31" t="str">
        <f>IF(F1668="Repeatability", "n/a",IF(E1668="MG_P_KG",6,IF(E1668="G_P_100G",2,"n/a")))</f>
        <v>n/a</v>
      </c>
      <c r="R1668" s="34" t="str">
        <f>IF(Q1668="n/a","-",2*(H1668*2^(1-0.5*LOG(H1668/(10^Q1668))))/100)</f>
        <v>-</v>
      </c>
      <c r="S1668" s="3">
        <f>IF(F1668="Intermed. Precision","---",IF(LOG(J1668/2)&lt;0,10^(TRUNC(LOG(J1668/2))-1), 10^(TRUNC(LOG(J1668/2)))))</f>
        <v>1E-3</v>
      </c>
      <c r="T1668" s="4">
        <f>2*SQRT(2)*J1668</f>
        <v>5.1941062753855745E-2</v>
      </c>
      <c r="U1668" s="22">
        <f>IF(F1668="Repeatability",10*J1668,"---")</f>
        <v>0.18363938847643702</v>
      </c>
      <c r="V1668" s="22" t="str">
        <f>IF(AND(U1668&gt;H1668,U1668&lt;&gt;"---"),"x","")</f>
        <v/>
      </c>
      <c r="W1668" s="51">
        <v>42102</v>
      </c>
    </row>
    <row r="1669" spans="1:23" ht="25.5" customHeight="1">
      <c r="A1669" s="65" t="s">
        <v>31</v>
      </c>
      <c r="B1669" s="8" t="s">
        <v>36</v>
      </c>
      <c r="C1669" s="61"/>
      <c r="D1669" s="10" t="s">
        <v>37</v>
      </c>
      <c r="E1669" s="3" t="s">
        <v>22</v>
      </c>
      <c r="F1669" s="19" t="s">
        <v>23</v>
      </c>
      <c r="G1669" s="22" t="s">
        <v>4</v>
      </c>
      <c r="H1669" s="37">
        <v>0.627</v>
      </c>
      <c r="I1669" s="3">
        <v>38</v>
      </c>
      <c r="J1669" s="27">
        <v>3.0000000000000001E-3</v>
      </c>
      <c r="K1669" s="27" t="str">
        <f>IF(OR(LEFT(G1669,3)="SRM", LEFT(G1669,3)="IRM", LEFT(G1669,3)="CRM"),"", IF((J1669*100/H1669)&gt;5,"x",""))</f>
        <v/>
      </c>
      <c r="L1669" s="26">
        <f>2*J1669</f>
        <v>6.0000000000000001E-3</v>
      </c>
      <c r="M1669" s="20"/>
      <c r="N1669" s="20"/>
      <c r="O1669" s="58">
        <f>IF(F1669="Repeatability","---", SQRT(L1669^2+(N1669*H1669*0.01)^2)+ABS(M1669)*0.01*H1669)</f>
        <v>6.0000000000000001E-3</v>
      </c>
      <c r="P1669" s="6">
        <f>IF(F1669="Repeatability","---", O1669*100/H1669)</f>
        <v>0.9569377990430622</v>
      </c>
      <c r="Q1669" s="31">
        <f>IF(F1669="Repeatability", "n/a",IF(E1669="MG_P_KG",6,IF(E1669="G_P_100G",2,"n/a")))</f>
        <v>2</v>
      </c>
      <c r="R1669" s="34">
        <f>IF(Q1669="n/a","-",2*(H1669*2^(1-0.5*LOG(H1669/(10^Q1669))))/100)</f>
        <v>5.3811091765605133E-2</v>
      </c>
      <c r="S1669" s="3">
        <f>IF(F1669="Intermed. Precision","---",IF(LOG(J1669/2)&lt;0,10^(TRUNC(LOG(J1669/2))-1), 10^(TRUNC(LOG(J1669/2)))))</f>
        <v>1E-3</v>
      </c>
      <c r="T1669" s="4">
        <f>2*SQRT(2)*J1669</f>
        <v>8.4852813742385715E-3</v>
      </c>
      <c r="U1669" s="22" t="str">
        <f>IF(F1669="Repeatability",10*J1669,"---")</f>
        <v>---</v>
      </c>
      <c r="V1669" s="22" t="str">
        <f>IF(AND(U1669&gt;H1669,U1669&lt;&gt;"---"),"x","")</f>
        <v/>
      </c>
      <c r="W1669" s="51">
        <v>42093</v>
      </c>
    </row>
    <row r="1670" spans="1:23" ht="25.5" hidden="1" customHeight="1">
      <c r="A1670" s="65" t="s">
        <v>76</v>
      </c>
      <c r="B1670" s="8" t="s">
        <v>36</v>
      </c>
      <c r="C1670" s="61"/>
      <c r="D1670" s="10" t="s">
        <v>37</v>
      </c>
      <c r="E1670" s="3" t="s">
        <v>22</v>
      </c>
      <c r="F1670" s="42" t="s">
        <v>24</v>
      </c>
      <c r="G1670" s="22" t="s">
        <v>25</v>
      </c>
      <c r="H1670" s="37">
        <v>0.58220263157894703</v>
      </c>
      <c r="I1670" s="3">
        <v>38</v>
      </c>
      <c r="J1670" s="27">
        <v>9.01095824100037E-4</v>
      </c>
      <c r="K1670" s="27" t="str">
        <f>IF(OR(LEFT(G1670,3)="SRM", LEFT(G1670,3)="IRM", LEFT(G1670,3)="CRM"),"", IF((J1670*100/H1670)&gt;5,"x",""))</f>
        <v/>
      </c>
      <c r="L1670" s="26">
        <f>2*J1670</f>
        <v>1.802191648200074E-3</v>
      </c>
      <c r="M1670" s="20"/>
      <c r="N1670" s="20"/>
      <c r="O1670" s="58" t="str">
        <f>IF(F1670="Repeatability","---", SQRT(L1670^2+(N1670*H1670*0.01)^2)+ABS(M1670)*0.01*H1670)</f>
        <v>---</v>
      </c>
      <c r="P1670" s="6" t="str">
        <f>IF(F1670="Repeatability","---", O1670*100/H1670)</f>
        <v>---</v>
      </c>
      <c r="Q1670" s="31" t="str">
        <f>IF(F1670="Repeatability", "n/a",IF(E1670="MG_P_KG",6,IF(E1670="G_P_100G",2,"n/a")))</f>
        <v>n/a</v>
      </c>
      <c r="R1670" s="34" t="str">
        <f>IF(Q1670="n/a","-",2*(H1670*2^(1-0.5*LOG(H1670/(10^Q1670))))/100)</f>
        <v>-</v>
      </c>
      <c r="S1670" s="3">
        <f>IF(F1670="Intermed. Precision","---",IF(LOG(J1670/2)&lt;0,10^(TRUNC(LOG(J1670/2))-1), 10^(TRUNC(LOG(J1670/2)))))</f>
        <v>1E-4</v>
      </c>
      <c r="T1670" s="4">
        <f>2*SQRT(2)*J1670</f>
        <v>2.5486838708800664E-3</v>
      </c>
      <c r="U1670" s="22">
        <f>IF(F1670="Repeatability",10*J1670,"---")</f>
        <v>9.0109582410003702E-3</v>
      </c>
      <c r="V1670" s="22" t="str">
        <f>IF(AND(U1670&gt;H1670,U1670&lt;&gt;"---"),"x","")</f>
        <v/>
      </c>
      <c r="W1670" s="51">
        <v>42102</v>
      </c>
    </row>
    <row r="1671" spans="1:23" ht="25.5" customHeight="1">
      <c r="A1671" s="65" t="s">
        <v>104</v>
      </c>
      <c r="B1671" s="8" t="s">
        <v>36</v>
      </c>
      <c r="C1671" s="61"/>
      <c r="D1671" s="10" t="s">
        <v>37</v>
      </c>
      <c r="E1671" s="3" t="s">
        <v>22</v>
      </c>
      <c r="F1671" s="42" t="s">
        <v>23</v>
      </c>
      <c r="G1671" s="22" t="s">
        <v>4</v>
      </c>
      <c r="H1671" s="37">
        <v>4.95112857142857</v>
      </c>
      <c r="I1671" s="3">
        <v>35</v>
      </c>
      <c r="J1671" s="27">
        <v>3.8470905518697703E-2</v>
      </c>
      <c r="K1671" s="27" t="str">
        <f>IF(OR(LEFT(G1671,3)="SRM", LEFT(G1671,3)="IRM", LEFT(G1671,3)="CRM"),"", IF((J1671*100/H1671)&gt;5,"x",""))</f>
        <v/>
      </c>
      <c r="L1671" s="26">
        <f>2*J1671</f>
        <v>7.6941811037395405E-2</v>
      </c>
      <c r="M1671" s="20"/>
      <c r="N1671" s="20"/>
      <c r="O1671" s="58">
        <f>IF(F1671="Repeatability","---", SQRT(L1671^2+(N1671*H1671*0.01)^2)+ABS(M1671)*0.01*H1671)</f>
        <v>7.6941811037395405E-2</v>
      </c>
      <c r="P1671" s="6">
        <f>IF(F1671="Repeatability","---", O1671*100/H1671)</f>
        <v>1.5540257120649781</v>
      </c>
      <c r="Q1671" s="31">
        <f>IF(F1671="Repeatability", "n/a",IF(E1671="MG_P_KG",6,IF(E1671="G_P_100G",2,"n/a")))</f>
        <v>2</v>
      </c>
      <c r="R1671" s="34">
        <f>IF(Q1671="n/a","-",2*(H1671*2^(1-0.5*LOG(H1671/(10^Q1671))))/100)</f>
        <v>0.31133703812058761</v>
      </c>
      <c r="S1671" s="3">
        <f>IF(F1671="Intermed. Precision","---",IF(LOG(J1671/2)&lt;0,10^(TRUNC(LOG(J1671/2))-1), 10^(TRUNC(LOG(J1671/2)))))</f>
        <v>0.01</v>
      </c>
      <c r="T1671" s="4">
        <f>2*SQRT(2)*J1671</f>
        <v>0.10881215268263249</v>
      </c>
      <c r="U1671" s="22" t="str">
        <f>IF(F1671="Repeatability",10*J1671,"---")</f>
        <v>---</v>
      </c>
      <c r="V1671" s="22" t="str">
        <f>IF(AND(U1671&gt;H1671,U1671&lt;&gt;"---"),"x","")</f>
        <v/>
      </c>
      <c r="W1671" s="51">
        <v>42102</v>
      </c>
    </row>
    <row r="1672" spans="1:23" ht="25.5" customHeight="1">
      <c r="A1672" s="65" t="s">
        <v>26</v>
      </c>
      <c r="B1672" s="8" t="s">
        <v>36</v>
      </c>
      <c r="C1672" s="61"/>
      <c r="D1672" s="10" t="s">
        <v>37</v>
      </c>
      <c r="E1672" s="3" t="s">
        <v>22</v>
      </c>
      <c r="F1672" s="42" t="s">
        <v>23</v>
      </c>
      <c r="G1672" s="22" t="s">
        <v>258</v>
      </c>
      <c r="H1672" s="37">
        <v>1.0564312499999999</v>
      </c>
      <c r="I1672" s="3">
        <v>32</v>
      </c>
      <c r="J1672" s="27">
        <v>0.10730495415163201</v>
      </c>
      <c r="K1672" s="27" t="str">
        <f>IF(OR(LEFT(G1672,3)="SRM", LEFT(G1672,3)="IRM", LEFT(G1672,3)="CRM"),"", IF((J1672*100/H1672)&gt;5,"x",""))</f>
        <v/>
      </c>
      <c r="L1672" s="26">
        <f>2*J1672</f>
        <v>0.21460990830326401</v>
      </c>
      <c r="M1672" s="20"/>
      <c r="N1672" s="20"/>
      <c r="O1672" s="58">
        <f>IF(F1672="Repeatability","---", SQRT(L1672^2+(N1672*H1672*0.01)^2)+ABS(M1672)*0.01*H1672)</f>
        <v>0.21460990830326401</v>
      </c>
      <c r="P1672" s="6">
        <f>IF(F1672="Repeatability","---", O1672*100/H1672)</f>
        <v>20.314611888209861</v>
      </c>
      <c r="Q1672" s="31">
        <f>IF(F1672="Repeatability", "n/a",IF(E1672="MG_P_KG",6,IF(E1672="G_P_100G",2,"n/a")))</f>
        <v>2</v>
      </c>
      <c r="R1672" s="34">
        <f>IF(Q1672="n/a","-",2*(H1672*2^(1-0.5*LOG(H1672/(10^Q1672))))/100)</f>
        <v>8.3819055422524491E-2</v>
      </c>
      <c r="S1672" s="3">
        <f>IF(F1672="Intermed. Precision","---",IF(LOG(J1672/2)&lt;0,10^(TRUNC(LOG(J1672/2))-1), 10^(TRUNC(LOG(J1672/2)))))</f>
        <v>0.01</v>
      </c>
      <c r="T1672" s="4">
        <f>2*SQRT(2)*J1672</f>
        <v>0.3035042429421223</v>
      </c>
      <c r="U1672" s="22" t="str">
        <f>IF(F1672="Repeatability",10*J1672,"---")</f>
        <v>---</v>
      </c>
      <c r="V1672" s="22" t="str">
        <f>IF(AND(U1672&gt;H1672,U1672&lt;&gt;"---"),"x","")</f>
        <v/>
      </c>
      <c r="W1672" s="51">
        <v>42102</v>
      </c>
    </row>
    <row r="1673" spans="1:23" ht="25.5" customHeight="1">
      <c r="A1673" s="65" t="s">
        <v>73</v>
      </c>
      <c r="B1673" s="8" t="s">
        <v>36</v>
      </c>
      <c r="C1673" s="61"/>
      <c r="D1673" s="10" t="s">
        <v>37</v>
      </c>
      <c r="E1673" s="3" t="s">
        <v>22</v>
      </c>
      <c r="F1673" s="42" t="s">
        <v>23</v>
      </c>
      <c r="G1673" s="22" t="s">
        <v>4</v>
      </c>
      <c r="H1673" s="37">
        <v>0.45376666666666698</v>
      </c>
      <c r="I1673" s="3">
        <v>27</v>
      </c>
      <c r="J1673" s="27">
        <v>6.0393922922144403E-3</v>
      </c>
      <c r="K1673" s="27" t="str">
        <f>IF(OR(LEFT(G1673,3)="SRM", LEFT(G1673,3)="IRM", LEFT(G1673,3)="CRM"),"", IF((J1673*100/H1673)&gt;5,"x",""))</f>
        <v/>
      </c>
      <c r="L1673" s="26">
        <f>2*J1673</f>
        <v>1.2078784584428881E-2</v>
      </c>
      <c r="M1673" s="20"/>
      <c r="N1673" s="20"/>
      <c r="O1673" s="58">
        <f>IF(F1673="Repeatability","---", SQRT(L1673^2+(N1673*H1673*0.01)^2)+ABS(M1673)*0.01*H1673)</f>
        <v>1.2078784584428881E-2</v>
      </c>
      <c r="P1673" s="6">
        <f>IF(F1673="Repeatability","---", O1673*100/H1673)</f>
        <v>2.6618933191277909</v>
      </c>
      <c r="Q1673" s="31">
        <f>IF(F1673="Repeatability", "n/a",IF(E1673="MG_P_KG",6,IF(E1673="G_P_100G",2,"n/a")))</f>
        <v>2</v>
      </c>
      <c r="R1673" s="34">
        <f>IF(Q1673="n/a","-",2*(H1673*2^(1-0.5*LOG(H1673/(10^Q1673))))/100)</f>
        <v>4.0885980652746588E-2</v>
      </c>
      <c r="S1673" s="3">
        <f>IF(F1673="Intermed. Precision","---",IF(LOG(J1673/2)&lt;0,10^(TRUNC(LOG(J1673/2))-1), 10^(TRUNC(LOG(J1673/2)))))</f>
        <v>1E-3</v>
      </c>
      <c r="T1673" s="4">
        <f>2*SQRT(2)*J1673</f>
        <v>1.7081980976282392E-2</v>
      </c>
      <c r="U1673" s="22" t="str">
        <f>IF(F1673="Repeatability",10*J1673,"---")</f>
        <v>---</v>
      </c>
      <c r="V1673" s="22" t="str">
        <f>IF(AND(U1673&gt;H1673,U1673&lt;&gt;"---"),"x","")</f>
        <v/>
      </c>
      <c r="W1673" s="51">
        <v>42102</v>
      </c>
    </row>
    <row r="1674" spans="1:23" ht="25.5" customHeight="1">
      <c r="A1674" s="65" t="s">
        <v>77</v>
      </c>
      <c r="B1674" s="8" t="s">
        <v>36</v>
      </c>
      <c r="C1674" s="61"/>
      <c r="D1674" s="10" t="s">
        <v>37</v>
      </c>
      <c r="E1674" s="3" t="s">
        <v>22</v>
      </c>
      <c r="F1674" s="42" t="s">
        <v>23</v>
      </c>
      <c r="G1674" s="22" t="s">
        <v>4</v>
      </c>
      <c r="H1674" s="37">
        <v>9.7530249999999992</v>
      </c>
      <c r="I1674" s="3">
        <v>24</v>
      </c>
      <c r="J1674" s="27">
        <v>4.7410428705085599E-2</v>
      </c>
      <c r="K1674" s="27" t="str">
        <f>IF(OR(LEFT(G1674,3)="SRM", LEFT(G1674,3)="IRM", LEFT(G1674,3)="CRM"),"", IF((J1674*100/H1674)&gt;5,"x",""))</f>
        <v/>
      </c>
      <c r="L1674" s="26">
        <f>2*J1674</f>
        <v>9.4820857410171197E-2</v>
      </c>
      <c r="M1674" s="20"/>
      <c r="N1674" s="20"/>
      <c r="O1674" s="58">
        <f>IF(F1674="Repeatability","---", SQRT(L1674^2+(N1674*H1674*0.01)^2)+ABS(M1674)*0.01*H1674)</f>
        <v>9.4820857410171197E-2</v>
      </c>
      <c r="P1674" s="6">
        <f>IF(F1674="Repeatability","---", O1674*100/H1674)</f>
        <v>0.97221997698325602</v>
      </c>
      <c r="Q1674" s="31">
        <f>IF(F1674="Repeatability", "n/a",IF(E1674="MG_P_KG",6,IF(E1674="G_P_100G",2,"n/a")))</f>
        <v>2</v>
      </c>
      <c r="R1674" s="34">
        <f>IF(Q1674="n/a","-",2*(H1674*2^(1-0.5*LOG(H1674/(10^Q1674))))/100)</f>
        <v>0.55379498579076725</v>
      </c>
      <c r="S1674" s="3">
        <f>IF(F1674="Intermed. Precision","---",IF(LOG(J1674/2)&lt;0,10^(TRUNC(LOG(J1674/2))-1), 10^(TRUNC(LOG(J1674/2)))))</f>
        <v>0.01</v>
      </c>
      <c r="T1674" s="4">
        <f>2*SQRT(2)*J1674</f>
        <v>0.13409694254530952</v>
      </c>
      <c r="U1674" s="22" t="str">
        <f>IF(F1674="Repeatability",10*J1674,"---")</f>
        <v>---</v>
      </c>
      <c r="V1674" s="22" t="str">
        <f>IF(AND(U1674&gt;H1674,U1674&lt;&gt;"---"),"x","")</f>
        <v/>
      </c>
      <c r="W1674" s="51">
        <v>42102</v>
      </c>
    </row>
    <row r="1675" spans="1:23" ht="25.5" hidden="1" customHeight="1">
      <c r="A1675" s="65" t="s">
        <v>80</v>
      </c>
      <c r="B1675" s="8" t="s">
        <v>36</v>
      </c>
      <c r="C1675" s="61"/>
      <c r="D1675" s="10" t="s">
        <v>37</v>
      </c>
      <c r="E1675" s="3" t="s">
        <v>22</v>
      </c>
      <c r="F1675" s="42" t="s">
        <v>24</v>
      </c>
      <c r="G1675" s="22" t="s">
        <v>25</v>
      </c>
      <c r="H1675" s="37">
        <v>4.09026666666667</v>
      </c>
      <c r="I1675" s="3">
        <v>24</v>
      </c>
      <c r="J1675" s="27">
        <v>1.1741211252109701E-2</v>
      </c>
      <c r="K1675" s="27" t="str">
        <f>IF(OR(LEFT(G1675,3)="SRM", LEFT(G1675,3)="IRM", LEFT(G1675,3)="CRM"),"", IF((J1675*100/H1675)&gt;5,"x",""))</f>
        <v/>
      </c>
      <c r="L1675" s="26">
        <f>2*J1675</f>
        <v>2.3482422504219402E-2</v>
      </c>
      <c r="M1675" s="20"/>
      <c r="N1675" s="20"/>
      <c r="O1675" s="58" t="str">
        <f>IF(F1675="Repeatability","---", SQRT(L1675^2+(N1675*H1675*0.01)^2)+ABS(M1675)*0.01*H1675)</f>
        <v>---</v>
      </c>
      <c r="P1675" s="6" t="str">
        <f>IF(F1675="Repeatability","---", O1675*100/H1675)</f>
        <v>---</v>
      </c>
      <c r="Q1675" s="31" t="str">
        <f>IF(F1675="Repeatability", "n/a",IF(E1675="MG_P_KG",6,IF(E1675="G_P_100G",2,"n/a")))</f>
        <v>n/a</v>
      </c>
      <c r="R1675" s="34" t="str">
        <f>IF(Q1675="n/a","-",2*(H1675*2^(1-0.5*LOG(H1675/(10^Q1675))))/100)</f>
        <v>-</v>
      </c>
      <c r="S1675" s="3">
        <f>IF(F1675="Intermed. Precision","---",IF(LOG(J1675/2)&lt;0,10^(TRUNC(LOG(J1675/2))-1), 10^(TRUNC(LOG(J1675/2)))))</f>
        <v>1E-3</v>
      </c>
      <c r="T1675" s="4">
        <f>2*SQRT(2)*J1675</f>
        <v>3.3209160382842259E-2</v>
      </c>
      <c r="U1675" s="22">
        <f>IF(F1675="Repeatability",10*J1675,"---")</f>
        <v>0.11741211252109701</v>
      </c>
      <c r="V1675" s="22" t="str">
        <f>IF(AND(U1675&gt;H1675,U1675&lt;&gt;"---"),"x","")</f>
        <v/>
      </c>
      <c r="W1675" s="51">
        <v>42102</v>
      </c>
    </row>
    <row r="1676" spans="1:23" ht="25.5" customHeight="1">
      <c r="A1676" s="65" t="s">
        <v>26</v>
      </c>
      <c r="B1676" s="8" t="s">
        <v>36</v>
      </c>
      <c r="C1676" s="61"/>
      <c r="D1676" s="10" t="s">
        <v>37</v>
      </c>
      <c r="E1676" s="3" t="s">
        <v>22</v>
      </c>
      <c r="F1676" s="42" t="s">
        <v>23</v>
      </c>
      <c r="G1676" s="22" t="s">
        <v>257</v>
      </c>
      <c r="H1676" s="37">
        <v>0.97961791666666698</v>
      </c>
      <c r="I1676" s="3">
        <v>24</v>
      </c>
      <c r="J1676" s="27">
        <v>6.68928647640432E-2</v>
      </c>
      <c r="K1676" s="27" t="str">
        <f>IF(OR(LEFT(G1676,3)="SRM", LEFT(G1676,3)="IRM", LEFT(G1676,3)="CRM"),"", IF((J1676*100/H1676)&gt;5,"x",""))</f>
        <v/>
      </c>
      <c r="L1676" s="26">
        <f>2*J1676</f>
        <v>0.1337857295280864</v>
      </c>
      <c r="M1676" s="20"/>
      <c r="N1676" s="20"/>
      <c r="O1676" s="58">
        <f>IF(F1676="Repeatability","---", SQRT(L1676^2+(N1676*H1676*0.01)^2)+ABS(M1676)*0.01*H1676)</f>
        <v>0.1337857295280864</v>
      </c>
      <c r="P1676" s="6">
        <f>IF(F1676="Repeatability","---", O1676*100/H1676)</f>
        <v>13.656929630617347</v>
      </c>
      <c r="Q1676" s="31">
        <f>IF(F1676="Repeatability", "n/a",IF(E1676="MG_P_KG",6,IF(E1676="G_P_100G",2,"n/a")))</f>
        <v>2</v>
      </c>
      <c r="R1676" s="34">
        <f>IF(Q1676="n/a","-",2*(H1676*2^(1-0.5*LOG(H1676/(10^Q1676))))/100)</f>
        <v>7.8612716603872396E-2</v>
      </c>
      <c r="S1676" s="3">
        <f>IF(F1676="Intermed. Precision","---",IF(LOG(J1676/2)&lt;0,10^(TRUNC(LOG(J1676/2))-1), 10^(TRUNC(LOG(J1676/2)))))</f>
        <v>0.01</v>
      </c>
      <c r="T1676" s="4">
        <f>2*SQRT(2)*J1676</f>
        <v>0.18920159315059845</v>
      </c>
      <c r="U1676" s="22" t="str">
        <f>IF(F1676="Repeatability",10*J1676,"---")</f>
        <v>---</v>
      </c>
      <c r="V1676" s="22" t="str">
        <f>IF(AND(U1676&gt;H1676,U1676&lt;&gt;"---"),"x","")</f>
        <v/>
      </c>
      <c r="W1676" s="51">
        <v>42102</v>
      </c>
    </row>
    <row r="1677" spans="1:23" ht="25.5" customHeight="1">
      <c r="A1677" s="65" t="s">
        <v>83</v>
      </c>
      <c r="B1677" s="8" t="s">
        <v>36</v>
      </c>
      <c r="C1677" s="61"/>
      <c r="D1677" s="10" t="s">
        <v>37</v>
      </c>
      <c r="E1677" s="3" t="s">
        <v>22</v>
      </c>
      <c r="F1677" s="42" t="s">
        <v>23</v>
      </c>
      <c r="G1677" s="22" t="s">
        <v>4</v>
      </c>
      <c r="H1677" s="37">
        <v>0.56091304347826099</v>
      </c>
      <c r="I1677" s="3">
        <v>23</v>
      </c>
      <c r="J1677" s="27">
        <v>3.20325920980762E-3</v>
      </c>
      <c r="K1677" s="27" t="str">
        <f>IF(OR(LEFT(G1677,3)="SRM", LEFT(G1677,3)="IRM", LEFT(G1677,3)="CRM"),"", IF((J1677*100/H1677)&gt;5,"x",""))</f>
        <v/>
      </c>
      <c r="L1677" s="26">
        <f>2*J1677</f>
        <v>6.4065184196152401E-3</v>
      </c>
      <c r="M1677" s="20"/>
      <c r="N1677" s="20"/>
      <c r="O1677" s="58">
        <f>IF(F1677="Repeatability","---", SQRT(L1677^2+(N1677*H1677*0.01)^2)+ABS(M1677)*0.01*H1677)</f>
        <v>6.4065184196152401E-3</v>
      </c>
      <c r="P1677" s="6">
        <f>IF(F1677="Repeatability","---", O1677*100/H1677)</f>
        <v>1.1421589307119642</v>
      </c>
      <c r="Q1677" s="31">
        <f>IF(F1677="Repeatability", "n/a",IF(E1677="MG_P_KG",6,IF(E1677="G_P_100G",2,"n/a")))</f>
        <v>2</v>
      </c>
      <c r="R1677" s="34">
        <f>IF(Q1677="n/a","-",2*(H1677*2^(1-0.5*LOG(H1677/(10^Q1677))))/100)</f>
        <v>4.8953135446819757E-2</v>
      </c>
      <c r="S1677" s="3">
        <f>IF(F1677="Intermed. Precision","---",IF(LOG(J1677/2)&lt;0,10^(TRUNC(LOG(J1677/2))-1), 10^(TRUNC(LOG(J1677/2)))))</f>
        <v>1E-3</v>
      </c>
      <c r="T1677" s="4">
        <f>2*SQRT(2)*J1677</f>
        <v>9.0601852366129203E-3</v>
      </c>
      <c r="U1677" s="22" t="str">
        <f>IF(F1677="Repeatability",10*J1677,"---")</f>
        <v>---</v>
      </c>
      <c r="V1677" s="22" t="str">
        <f>IF(AND(U1677&gt;H1677,U1677&lt;&gt;"---"),"x","")</f>
        <v/>
      </c>
      <c r="W1677" s="51">
        <v>42102</v>
      </c>
    </row>
    <row r="1678" spans="1:23" ht="25.5" hidden="1" customHeight="1">
      <c r="A1678" s="65" t="s">
        <v>58</v>
      </c>
      <c r="B1678" s="8" t="s">
        <v>36</v>
      </c>
      <c r="C1678" s="61"/>
      <c r="D1678" s="10" t="s">
        <v>37</v>
      </c>
      <c r="E1678" s="3" t="s">
        <v>22</v>
      </c>
      <c r="F1678" s="42" t="s">
        <v>24</v>
      </c>
      <c r="G1678" s="22" t="s">
        <v>25</v>
      </c>
      <c r="H1678" s="37">
        <v>2.8858199999999998</v>
      </c>
      <c r="I1678" s="3">
        <v>20</v>
      </c>
      <c r="J1678" s="27">
        <v>3.1248191947695101E-2</v>
      </c>
      <c r="K1678" s="27" t="str">
        <f>IF(OR(LEFT(G1678,3)="SRM", LEFT(G1678,3)="IRM", LEFT(G1678,3)="CRM"),"", IF((J1678*100/H1678)&gt;5,"x",""))</f>
        <v/>
      </c>
      <c r="L1678" s="26">
        <f>2*J1678</f>
        <v>6.2496383895390202E-2</v>
      </c>
      <c r="M1678" s="20"/>
      <c r="N1678" s="20"/>
      <c r="O1678" s="58" t="str">
        <f>IF(F1678="Repeatability","---", SQRT(L1678^2+(N1678*H1678*0.01)^2)+ABS(M1678)*0.01*H1678)</f>
        <v>---</v>
      </c>
      <c r="P1678" s="6" t="str">
        <f>IF(F1678="Repeatability","---", O1678*100/H1678)</f>
        <v>---</v>
      </c>
      <c r="Q1678" s="31" t="str">
        <f>IF(F1678="Repeatability", "n/a",IF(E1678="MG_P_KG",6,IF(E1678="G_P_100G",2,"n/a")))</f>
        <v>n/a</v>
      </c>
      <c r="R1678" s="34" t="str">
        <f>IF(Q1678="n/a","-",2*(H1678*2^(1-0.5*LOG(H1678/(10^Q1678))))/100)</f>
        <v>-</v>
      </c>
      <c r="S1678" s="3">
        <f>IF(F1678="Intermed. Precision","---",IF(LOG(J1678/2)&lt;0,10^(TRUNC(LOG(J1678/2))-1), 10^(TRUNC(LOG(J1678/2)))))</f>
        <v>0.01</v>
      </c>
      <c r="T1678" s="4">
        <f>2*SQRT(2)*J1678</f>
        <v>8.838323370413631E-2</v>
      </c>
      <c r="U1678" s="22">
        <f>IF(F1678="Repeatability",10*J1678,"---")</f>
        <v>0.31248191947695103</v>
      </c>
      <c r="V1678" s="22" t="str">
        <f>IF(AND(U1678&gt;H1678,U1678&lt;&gt;"---"),"x","")</f>
        <v/>
      </c>
      <c r="W1678" s="51">
        <v>42102</v>
      </c>
    </row>
    <row r="1679" spans="1:23" ht="25.5" customHeight="1">
      <c r="A1679" s="65" t="s">
        <v>80</v>
      </c>
      <c r="B1679" s="8" t="s">
        <v>36</v>
      </c>
      <c r="C1679" s="61"/>
      <c r="D1679" s="10" t="s">
        <v>37</v>
      </c>
      <c r="E1679" s="3" t="s">
        <v>22</v>
      </c>
      <c r="F1679" s="42" t="s">
        <v>23</v>
      </c>
      <c r="G1679" s="22" t="s">
        <v>4</v>
      </c>
      <c r="H1679" s="37">
        <v>3.5123700000000002</v>
      </c>
      <c r="I1679" s="3">
        <v>20</v>
      </c>
      <c r="J1679" s="27">
        <v>1.4963898222054401E-2</v>
      </c>
      <c r="K1679" s="27" t="str">
        <f>IF(OR(LEFT(G1679,3)="SRM", LEFT(G1679,3)="IRM", LEFT(G1679,3)="CRM"),"", IF((J1679*100/H1679)&gt;5,"x",""))</f>
        <v/>
      </c>
      <c r="L1679" s="26">
        <f>2*J1679</f>
        <v>2.9927796444108801E-2</v>
      </c>
      <c r="M1679" s="20"/>
      <c r="N1679" s="20"/>
      <c r="O1679" s="58">
        <f>IF(F1679="Repeatability","---", SQRT(L1679^2+(N1679*H1679*0.01)^2)+ABS(M1679)*0.01*H1679)</f>
        <v>2.9927796444108801E-2</v>
      </c>
      <c r="P1679" s="6">
        <f>IF(F1679="Repeatability","---", O1679*100/H1679)</f>
        <v>0.85206844507010371</v>
      </c>
      <c r="Q1679" s="31">
        <f>IF(F1679="Repeatability", "n/a",IF(E1679="MG_P_KG",6,IF(E1679="G_P_100G",2,"n/a")))</f>
        <v>2</v>
      </c>
      <c r="R1679" s="34">
        <f>IF(Q1679="n/a","-",2*(H1679*2^(1-0.5*LOG(H1679/(10^Q1679))))/100)</f>
        <v>0.23257831739668317</v>
      </c>
      <c r="S1679" s="3">
        <f>IF(F1679="Intermed. Precision","---",IF(LOG(J1679/2)&lt;0,10^(TRUNC(LOG(J1679/2))-1), 10^(TRUNC(LOG(J1679/2)))))</f>
        <v>1E-3</v>
      </c>
      <c r="T1679" s="4">
        <f>2*SQRT(2)*J1679</f>
        <v>4.2324295623199955E-2</v>
      </c>
      <c r="U1679" s="22" t="str">
        <f>IF(F1679="Repeatability",10*J1679,"---")</f>
        <v>---</v>
      </c>
      <c r="V1679" s="22" t="str">
        <f>IF(AND(U1679&gt;H1679,U1679&lt;&gt;"---"),"x","")</f>
        <v/>
      </c>
      <c r="W1679" s="51">
        <v>42102</v>
      </c>
    </row>
    <row r="1680" spans="1:23" ht="25.5" hidden="1" customHeight="1">
      <c r="A1680" s="65" t="s">
        <v>85</v>
      </c>
      <c r="B1680" s="8" t="s">
        <v>36</v>
      </c>
      <c r="C1680" s="61"/>
      <c r="D1680" s="10" t="s">
        <v>37</v>
      </c>
      <c r="E1680" s="3" t="s">
        <v>22</v>
      </c>
      <c r="F1680" s="42" t="s">
        <v>24</v>
      </c>
      <c r="G1680" s="22" t="s">
        <v>25</v>
      </c>
      <c r="H1680" s="37">
        <v>0.36820999999999998</v>
      </c>
      <c r="I1680" s="3">
        <v>20</v>
      </c>
      <c r="J1680" s="27">
        <v>1.58113883008402E-5</v>
      </c>
      <c r="K1680" s="27" t="str">
        <f>IF(OR(LEFT(G1680,3)="SRM", LEFT(G1680,3)="IRM", LEFT(G1680,3)="CRM"),"", IF((J1680*100/H1680)&gt;5,"x",""))</f>
        <v/>
      </c>
      <c r="L1680" s="26">
        <f>2*J1680</f>
        <v>3.16227766016804E-5</v>
      </c>
      <c r="M1680" s="20"/>
      <c r="N1680" s="20"/>
      <c r="O1680" s="58" t="str">
        <f>IF(F1680="Repeatability","---", SQRT(L1680^2+(N1680*H1680*0.01)^2)+ABS(M1680)*0.01*H1680)</f>
        <v>---</v>
      </c>
      <c r="P1680" s="6" t="str">
        <f>IF(F1680="Repeatability","---", O1680*100/H1680)</f>
        <v>---</v>
      </c>
      <c r="Q1680" s="31" t="str">
        <f>IF(F1680="Repeatability", "n/a",IF(E1680="MG_P_KG",6,IF(E1680="G_P_100G",2,"n/a")))</f>
        <v>n/a</v>
      </c>
      <c r="R1680" s="34" t="str">
        <f>IF(Q1680="n/a","-",2*(H1680*2^(1-0.5*LOG(H1680/(10^Q1680))))/100)</f>
        <v>-</v>
      </c>
      <c r="S1680" s="3">
        <f>IF(F1680="Intermed. Precision","---",IF(LOG(J1680/2)&lt;0,10^(TRUNC(LOG(J1680/2))-1), 10^(TRUNC(LOG(J1680/2)))))</f>
        <v>9.9999999999999995E-7</v>
      </c>
      <c r="T1680" s="4">
        <f>2*SQRT(2)*J1680</f>
        <v>4.4721359549990998E-5</v>
      </c>
      <c r="U1680" s="22">
        <f>IF(F1680="Repeatability",10*J1680,"---")</f>
        <v>1.58113883008402E-4</v>
      </c>
      <c r="V1680" s="22" t="str">
        <f>IF(AND(U1680&gt;H1680,U1680&lt;&gt;"---"),"x","")</f>
        <v/>
      </c>
      <c r="W1680" s="51">
        <v>42102</v>
      </c>
    </row>
    <row r="1681" spans="1:23" ht="25.5" customHeight="1">
      <c r="A1681" s="65" t="s">
        <v>79</v>
      </c>
      <c r="B1681" s="8" t="s">
        <v>36</v>
      </c>
      <c r="C1681" s="61"/>
      <c r="D1681" s="10" t="s">
        <v>37</v>
      </c>
      <c r="E1681" s="3" t="s">
        <v>22</v>
      </c>
      <c r="F1681" s="42" t="s">
        <v>23</v>
      </c>
      <c r="G1681" s="22" t="s">
        <v>4</v>
      </c>
      <c r="H1681" s="37">
        <v>5.5484277777777802</v>
      </c>
      <c r="I1681" s="3">
        <v>18</v>
      </c>
      <c r="J1681" s="27">
        <v>2.6112991658048899E-2</v>
      </c>
      <c r="K1681" s="27" t="str">
        <f>IF(OR(LEFT(G1681,3)="SRM", LEFT(G1681,3)="IRM", LEFT(G1681,3)="CRM"),"", IF((J1681*100/H1681)&gt;5,"x",""))</f>
        <v/>
      </c>
      <c r="L1681" s="26">
        <f>2*J1681</f>
        <v>5.2225983316097797E-2</v>
      </c>
      <c r="M1681" s="20"/>
      <c r="N1681" s="20"/>
      <c r="O1681" s="58">
        <f>IF(F1681="Repeatability","---", SQRT(L1681^2+(N1681*H1681*0.01)^2)+ABS(M1681)*0.01*H1681)</f>
        <v>5.2225983316097797E-2</v>
      </c>
      <c r="P1681" s="6">
        <f>IF(F1681="Repeatability","---", O1681*100/H1681)</f>
        <v>0.94127535597147138</v>
      </c>
      <c r="Q1681" s="31">
        <f>IF(F1681="Repeatability", "n/a",IF(E1681="MG_P_KG",6,IF(E1681="G_P_100G",2,"n/a")))</f>
        <v>2</v>
      </c>
      <c r="R1681" s="34">
        <f>IF(Q1681="n/a","-",2*(H1681*2^(1-0.5*LOG(H1681/(10^Q1681))))/100)</f>
        <v>0.34296609437419079</v>
      </c>
      <c r="S1681" s="3">
        <f>IF(F1681="Intermed. Precision","---",IF(LOG(J1681/2)&lt;0,10^(TRUNC(LOG(J1681/2))-1), 10^(TRUNC(LOG(J1681/2)))))</f>
        <v>0.01</v>
      </c>
      <c r="T1681" s="4">
        <f>2*SQRT(2)*J1681</f>
        <v>7.3858693913896503E-2</v>
      </c>
      <c r="U1681" s="22" t="str">
        <f>IF(F1681="Repeatability",10*J1681,"---")</f>
        <v>---</v>
      </c>
      <c r="V1681" s="22" t="str">
        <f>IF(AND(U1681&gt;H1681,U1681&lt;&gt;"---"),"x","")</f>
        <v/>
      </c>
      <c r="W1681" s="51">
        <v>42102</v>
      </c>
    </row>
    <row r="1682" spans="1:23" ht="25.5" customHeight="1">
      <c r="A1682" s="65" t="s">
        <v>58</v>
      </c>
      <c r="B1682" s="8" t="s">
        <v>36</v>
      </c>
      <c r="C1682" s="61"/>
      <c r="D1682" s="10" t="s">
        <v>37</v>
      </c>
      <c r="E1682" s="3" t="s">
        <v>22</v>
      </c>
      <c r="F1682" s="42" t="s">
        <v>23</v>
      </c>
      <c r="G1682" s="22" t="s">
        <v>4</v>
      </c>
      <c r="H1682" s="37">
        <v>3.04588235294118</v>
      </c>
      <c r="I1682" s="3">
        <v>17</v>
      </c>
      <c r="J1682" s="27">
        <v>8.5740593721787897E-2</v>
      </c>
      <c r="K1682" s="27" t="str">
        <f>IF(OR(LEFT(G1682,3)="SRM", LEFT(G1682,3)="IRM", LEFT(G1682,3)="CRM"),"", IF((J1682*100/H1682)&gt;5,"x",""))</f>
        <v/>
      </c>
      <c r="L1682" s="26">
        <f>2*J1682</f>
        <v>0.17148118744357579</v>
      </c>
      <c r="M1682" s="20"/>
      <c r="N1682" s="20"/>
      <c r="O1682" s="58">
        <f>IF(F1682="Repeatability","---", SQRT(L1682^2+(N1682*H1682*0.01)^2)+ABS(M1682)*0.01*H1682)</f>
        <v>0.17148118744357579</v>
      </c>
      <c r="P1682" s="6">
        <f>IF(F1682="Repeatability","---", O1682*100/H1682)</f>
        <v>5.629934697838519</v>
      </c>
      <c r="Q1682" s="31">
        <f>IF(F1682="Repeatability", "n/a",IF(E1682="MG_P_KG",6,IF(E1682="G_P_100G",2,"n/a")))</f>
        <v>2</v>
      </c>
      <c r="R1682" s="34">
        <f>IF(Q1682="n/a","-",2*(H1682*2^(1-0.5*LOG(H1682/(10^Q1682))))/100)</f>
        <v>0.20606158298458901</v>
      </c>
      <c r="S1682" s="3">
        <f>IF(F1682="Intermed. Precision","---",IF(LOG(J1682/2)&lt;0,10^(TRUNC(LOG(J1682/2))-1), 10^(TRUNC(LOG(J1682/2)))))</f>
        <v>0.01</v>
      </c>
      <c r="T1682" s="4">
        <f>2*SQRT(2)*J1682</f>
        <v>0.2425110209745478</v>
      </c>
      <c r="U1682" s="22" t="str">
        <f>IF(F1682="Repeatability",10*J1682,"---")</f>
        <v>---</v>
      </c>
      <c r="V1682" s="22" t="str">
        <f>IF(AND(U1682&gt;H1682,U1682&lt;&gt;"---"),"x","")</f>
        <v/>
      </c>
      <c r="W1682" s="51">
        <v>42102</v>
      </c>
    </row>
    <row r="1683" spans="1:23" ht="25.5" customHeight="1">
      <c r="A1683" s="65" t="s">
        <v>113</v>
      </c>
      <c r="B1683" s="8" t="s">
        <v>36</v>
      </c>
      <c r="C1683" s="61"/>
      <c r="D1683" s="10" t="s">
        <v>37</v>
      </c>
      <c r="E1683" s="3" t="s">
        <v>22</v>
      </c>
      <c r="F1683" s="42" t="s">
        <v>23</v>
      </c>
      <c r="G1683" s="22" t="s">
        <v>4</v>
      </c>
      <c r="H1683" s="37">
        <v>13.0332875</v>
      </c>
      <c r="I1683" s="3">
        <v>16</v>
      </c>
      <c r="J1683" s="27">
        <v>9.8804409061539505E-2</v>
      </c>
      <c r="K1683" s="27" t="str">
        <f>IF(OR(LEFT(G1683,3)="SRM", LEFT(G1683,3)="IRM", LEFT(G1683,3)="CRM"),"", IF((J1683*100/H1683)&gt;5,"x",""))</f>
        <v/>
      </c>
      <c r="L1683" s="26">
        <f>2*J1683</f>
        <v>0.19760881812307901</v>
      </c>
      <c r="M1683" s="20"/>
      <c r="N1683" s="20"/>
      <c r="O1683" s="58">
        <f>IF(F1683="Repeatability","---", SQRT(L1683^2+(N1683*H1683*0.01)^2)+ABS(M1683)*0.01*H1683)</f>
        <v>0.19760881812307901</v>
      </c>
      <c r="P1683" s="6">
        <f>IF(F1683="Repeatability","---", O1683*100/H1683)</f>
        <v>1.5161855220571097</v>
      </c>
      <c r="Q1683" s="31">
        <f>IF(F1683="Repeatability", "n/a",IF(E1683="MG_P_KG",6,IF(E1683="G_P_100G",2,"n/a")))</f>
        <v>2</v>
      </c>
      <c r="R1683" s="34">
        <f>IF(Q1683="n/a","-",2*(H1683*2^(1-0.5*LOG(H1683/(10^Q1683))))/100)</f>
        <v>0.70845393313990979</v>
      </c>
      <c r="S1683" s="3">
        <f>IF(F1683="Intermed. Precision","---",IF(LOG(J1683/2)&lt;0,10^(TRUNC(LOG(J1683/2))-1), 10^(TRUNC(LOG(J1683/2)))))</f>
        <v>0.01</v>
      </c>
      <c r="T1683" s="4">
        <f>2*SQRT(2)*J1683</f>
        <v>0.27946107063417663</v>
      </c>
      <c r="U1683" s="22" t="str">
        <f>IF(F1683="Repeatability",10*J1683,"---")</f>
        <v>---</v>
      </c>
      <c r="V1683" s="22" t="str">
        <f>IF(AND(U1683&gt;H1683,U1683&lt;&gt;"---"),"x","")</f>
        <v/>
      </c>
      <c r="W1683" s="51">
        <v>42102</v>
      </c>
    </row>
    <row r="1684" spans="1:23" ht="25.5" customHeight="1">
      <c r="A1684" s="65" t="s">
        <v>55</v>
      </c>
      <c r="B1684" s="8" t="s">
        <v>36</v>
      </c>
      <c r="C1684" s="61"/>
      <c r="D1684" s="10" t="s">
        <v>37</v>
      </c>
      <c r="E1684" s="3" t="s">
        <v>22</v>
      </c>
      <c r="F1684" s="42" t="s">
        <v>23</v>
      </c>
      <c r="G1684" s="22" t="s">
        <v>4</v>
      </c>
      <c r="H1684" s="37">
        <v>2.4353937499999998</v>
      </c>
      <c r="I1684" s="3">
        <v>16</v>
      </c>
      <c r="J1684" s="27">
        <v>3.2129279870547998E-2</v>
      </c>
      <c r="K1684" s="27" t="str">
        <f>IF(OR(LEFT(G1684,3)="SRM", LEFT(G1684,3)="IRM", LEFT(G1684,3)="CRM"),"", IF((J1684*100/H1684)&gt;5,"x",""))</f>
        <v/>
      </c>
      <c r="L1684" s="26">
        <f>2*J1684</f>
        <v>6.4258559741095997E-2</v>
      </c>
      <c r="M1684" s="20"/>
      <c r="N1684" s="20"/>
      <c r="O1684" s="58">
        <f>IF(F1684="Repeatability","---", SQRT(L1684^2+(N1684*H1684*0.01)^2)+ABS(M1684)*0.01*H1684)</f>
        <v>6.4258559741095997E-2</v>
      </c>
      <c r="P1684" s="6">
        <f>IF(F1684="Repeatability","---", O1684*100/H1684)</f>
        <v>2.6385285640605756</v>
      </c>
      <c r="Q1684" s="31">
        <f>IF(F1684="Repeatability", "n/a",IF(E1684="MG_P_KG",6,IF(E1684="G_P_100G",2,"n/a")))</f>
        <v>2</v>
      </c>
      <c r="R1684" s="34">
        <f>IF(Q1684="n/a","-",2*(H1684*2^(1-0.5*LOG(H1684/(10^Q1684))))/100)</f>
        <v>0.17040201021480755</v>
      </c>
      <c r="S1684" s="3">
        <f>IF(F1684="Intermed. Precision","---",IF(LOG(J1684/2)&lt;0,10^(TRUNC(LOG(J1684/2))-1), 10^(TRUNC(LOG(J1684/2)))))</f>
        <v>0.01</v>
      </c>
      <c r="T1684" s="4">
        <f>2*SQRT(2)*J1684</f>
        <v>9.0875326684419722E-2</v>
      </c>
      <c r="U1684" s="22" t="str">
        <f>IF(F1684="Repeatability",10*J1684,"---")</f>
        <v>---</v>
      </c>
      <c r="V1684" s="22" t="str">
        <f>IF(AND(U1684&gt;H1684,U1684&lt;&gt;"---"),"x","")</f>
        <v/>
      </c>
      <c r="W1684" s="51">
        <v>42102</v>
      </c>
    </row>
    <row r="1685" spans="1:23" ht="25.5" customHeight="1">
      <c r="A1685" s="65" t="s">
        <v>76</v>
      </c>
      <c r="B1685" s="8" t="s">
        <v>36</v>
      </c>
      <c r="C1685" s="61"/>
      <c r="D1685" s="10" t="s">
        <v>37</v>
      </c>
      <c r="E1685" s="3" t="s">
        <v>22</v>
      </c>
      <c r="F1685" s="42" t="s">
        <v>23</v>
      </c>
      <c r="G1685" s="22" t="s">
        <v>4</v>
      </c>
      <c r="H1685" s="37">
        <v>0.33595000000000003</v>
      </c>
      <c r="I1685" s="3">
        <v>16</v>
      </c>
      <c r="J1685" s="27">
        <v>1.6353516441426101E-3</v>
      </c>
      <c r="K1685" s="27" t="str">
        <f>IF(OR(LEFT(G1685,3)="SRM", LEFT(G1685,3)="IRM", LEFT(G1685,3)="CRM"),"", IF((J1685*100/H1685)&gt;5,"x",""))</f>
        <v/>
      </c>
      <c r="L1685" s="26">
        <f>2*J1685</f>
        <v>3.2707032882852202E-3</v>
      </c>
      <c r="M1685" s="20"/>
      <c r="N1685" s="20"/>
      <c r="O1685" s="58">
        <f>IF(F1685="Repeatability","---", SQRT(L1685^2+(N1685*H1685*0.01)^2)+ABS(M1685)*0.01*H1685)</f>
        <v>3.2707032882852202E-3</v>
      </c>
      <c r="P1685" s="6">
        <f>IF(F1685="Repeatability","---", O1685*100/H1685)</f>
        <v>0.97356847396494117</v>
      </c>
      <c r="Q1685" s="31">
        <f>IF(F1685="Repeatability", "n/a",IF(E1685="MG_P_KG",6,IF(E1685="G_P_100G",2,"n/a")))</f>
        <v>2</v>
      </c>
      <c r="R1685" s="34">
        <f>IF(Q1685="n/a","-",2*(H1685*2^(1-0.5*LOG(H1685/(10^Q1685))))/100)</f>
        <v>3.1671410342385714E-2</v>
      </c>
      <c r="S1685" s="3">
        <f>IF(F1685="Intermed. Precision","---",IF(LOG(J1685/2)&lt;0,10^(TRUNC(LOG(J1685/2))-1), 10^(TRUNC(LOG(J1685/2)))))</f>
        <v>1E-4</v>
      </c>
      <c r="T1685" s="4">
        <f>2*SQRT(2)*J1685</f>
        <v>4.6254729487912377E-3</v>
      </c>
      <c r="U1685" s="22" t="str">
        <f>IF(F1685="Repeatability",10*J1685,"---")</f>
        <v>---</v>
      </c>
      <c r="V1685" s="22" t="str">
        <f>IF(AND(U1685&gt;H1685,U1685&lt;&gt;"---"),"x","")</f>
        <v/>
      </c>
      <c r="W1685" s="51">
        <v>42102</v>
      </c>
    </row>
    <row r="1686" spans="1:23" ht="25.5" customHeight="1">
      <c r="A1686" s="65" t="s">
        <v>84</v>
      </c>
      <c r="B1686" s="8" t="s">
        <v>36</v>
      </c>
      <c r="C1686" s="61"/>
      <c r="D1686" s="10" t="s">
        <v>37</v>
      </c>
      <c r="E1686" s="3" t="s">
        <v>22</v>
      </c>
      <c r="F1686" s="42" t="s">
        <v>23</v>
      </c>
      <c r="G1686" s="22" t="s">
        <v>4</v>
      </c>
      <c r="H1686" s="37">
        <v>0.34555625000000001</v>
      </c>
      <c r="I1686" s="3">
        <v>16</v>
      </c>
      <c r="J1686" s="27">
        <v>1.6581239398790501E-3</v>
      </c>
      <c r="K1686" s="27" t="str">
        <f>IF(OR(LEFT(G1686,3)="SRM", LEFT(G1686,3)="IRM", LEFT(G1686,3)="CRM"),"", IF((J1686*100/H1686)&gt;5,"x",""))</f>
        <v/>
      </c>
      <c r="L1686" s="26">
        <f>2*J1686</f>
        <v>3.3162478797581002E-3</v>
      </c>
      <c r="M1686" s="20"/>
      <c r="N1686" s="20"/>
      <c r="O1686" s="58">
        <f>IF(F1686="Repeatability","---", SQRT(L1686^2+(N1686*H1686*0.01)^2)+ABS(M1686)*0.01*H1686)</f>
        <v>3.3162478797581002E-3</v>
      </c>
      <c r="P1686" s="6">
        <f>IF(F1686="Repeatability","---", O1686*100/H1686)</f>
        <v>0.95968395297671516</v>
      </c>
      <c r="Q1686" s="31">
        <f>IF(F1686="Repeatability", "n/a",IF(E1686="MG_P_KG",6,IF(E1686="G_P_100G",2,"n/a")))</f>
        <v>2</v>
      </c>
      <c r="R1686" s="34">
        <f>IF(Q1686="n/a","-",2*(H1686*2^(1-0.5*LOG(H1686/(10^Q1686))))/100)</f>
        <v>3.2439084451197336E-2</v>
      </c>
      <c r="S1686" s="3">
        <f>IF(F1686="Intermed. Precision","---",IF(LOG(J1686/2)&lt;0,10^(TRUNC(LOG(J1686/2))-1), 10^(TRUNC(LOG(J1686/2)))))</f>
        <v>1E-4</v>
      </c>
      <c r="T1686" s="4">
        <f>2*SQRT(2)*J1686</f>
        <v>4.6898827277449262E-3</v>
      </c>
      <c r="U1686" s="22" t="str">
        <f>IF(F1686="Repeatability",10*J1686,"---")</f>
        <v>---</v>
      </c>
      <c r="V1686" s="22" t="str">
        <f>IF(AND(U1686&gt;H1686,U1686&lt;&gt;"---"),"x","")</f>
        <v/>
      </c>
      <c r="W1686" s="51">
        <v>42102</v>
      </c>
    </row>
    <row r="1687" spans="1:23" ht="25.5" hidden="1" customHeight="1">
      <c r="A1687" s="65" t="s">
        <v>84</v>
      </c>
      <c r="B1687" s="8" t="s">
        <v>36</v>
      </c>
      <c r="C1687" s="61"/>
      <c r="D1687" s="10" t="s">
        <v>37</v>
      </c>
      <c r="E1687" s="3" t="s">
        <v>22</v>
      </c>
      <c r="F1687" s="42" t="s">
        <v>24</v>
      </c>
      <c r="G1687" s="22" t="s">
        <v>25</v>
      </c>
      <c r="H1687" s="37">
        <v>0.41405625000000001</v>
      </c>
      <c r="I1687" s="3">
        <v>16</v>
      </c>
      <c r="J1687" s="27">
        <v>7.3484692283495596E-4</v>
      </c>
      <c r="K1687" s="27" t="str">
        <f>IF(OR(LEFT(G1687,3)="SRM", LEFT(G1687,3)="IRM", LEFT(G1687,3)="CRM"),"", IF((J1687*100/H1687)&gt;5,"x",""))</f>
        <v/>
      </c>
      <c r="L1687" s="26">
        <f>2*J1687</f>
        <v>1.4696938456699119E-3</v>
      </c>
      <c r="M1687" s="20"/>
      <c r="N1687" s="20"/>
      <c r="O1687" s="58" t="str">
        <f>IF(F1687="Repeatability","---", SQRT(L1687^2+(N1687*H1687*0.01)^2)+ABS(M1687)*0.01*H1687)</f>
        <v>---</v>
      </c>
      <c r="P1687" s="6" t="str">
        <f>IF(F1687="Repeatability","---", O1687*100/H1687)</f>
        <v>---</v>
      </c>
      <c r="Q1687" s="31" t="str">
        <f>IF(F1687="Repeatability", "n/a",IF(E1687="MG_P_KG",6,IF(E1687="G_P_100G",2,"n/a")))</f>
        <v>n/a</v>
      </c>
      <c r="R1687" s="34" t="str">
        <f>IF(Q1687="n/a","-",2*(H1687*2^(1-0.5*LOG(H1687/(10^Q1687))))/100)</f>
        <v>-</v>
      </c>
      <c r="S1687" s="3">
        <f>IF(F1687="Intermed. Precision","---",IF(LOG(J1687/2)&lt;0,10^(TRUNC(LOG(J1687/2))-1), 10^(TRUNC(LOG(J1687/2)))))</f>
        <v>1E-4</v>
      </c>
      <c r="T1687" s="4">
        <f>2*SQRT(2)*J1687</f>
        <v>2.0784609690826599E-3</v>
      </c>
      <c r="U1687" s="22">
        <f>IF(F1687="Repeatability",10*J1687,"---")</f>
        <v>7.3484692283495596E-3</v>
      </c>
      <c r="V1687" s="22" t="str">
        <f>IF(AND(U1687&gt;H1687,U1687&lt;&gt;"---"),"x","")</f>
        <v/>
      </c>
      <c r="W1687" s="51">
        <v>42102</v>
      </c>
    </row>
    <row r="1688" spans="1:23" ht="25.5" hidden="1" customHeight="1">
      <c r="A1688" s="65" t="s">
        <v>86</v>
      </c>
      <c r="B1688" s="8" t="s">
        <v>36</v>
      </c>
      <c r="C1688" s="61"/>
      <c r="D1688" s="10" t="s">
        <v>37</v>
      </c>
      <c r="E1688" s="3" t="s">
        <v>22</v>
      </c>
      <c r="F1688" s="42" t="s">
        <v>24</v>
      </c>
      <c r="G1688" s="22" t="s">
        <v>25</v>
      </c>
      <c r="H1688" s="37">
        <v>0.92838750000000003</v>
      </c>
      <c r="I1688" s="3">
        <v>16</v>
      </c>
      <c r="J1688" s="27">
        <v>5.7378676352805597E-3</v>
      </c>
      <c r="K1688" s="27" t="str">
        <f>IF(OR(LEFT(G1688,3)="SRM", LEFT(G1688,3)="IRM", LEFT(G1688,3)="CRM"),"", IF((J1688*100/H1688)&gt;5,"x",""))</f>
        <v/>
      </c>
      <c r="L1688" s="26">
        <f>2*J1688</f>
        <v>1.1475735270561119E-2</v>
      </c>
      <c r="M1688" s="20"/>
      <c r="N1688" s="20"/>
      <c r="O1688" s="58" t="str">
        <f>IF(F1688="Repeatability","---", SQRT(L1688^2+(N1688*H1688*0.01)^2)+ABS(M1688)*0.01*H1688)</f>
        <v>---</v>
      </c>
      <c r="P1688" s="6" t="str">
        <f>IF(F1688="Repeatability","---", O1688*100/H1688)</f>
        <v>---</v>
      </c>
      <c r="Q1688" s="31" t="str">
        <f>IF(F1688="Repeatability", "n/a",IF(E1688="MG_P_KG",6,IF(E1688="G_P_100G",2,"n/a")))</f>
        <v>n/a</v>
      </c>
      <c r="R1688" s="34" t="str">
        <f>IF(Q1688="n/a","-",2*(H1688*2^(1-0.5*LOG(H1688/(10^Q1688))))/100)</f>
        <v>-</v>
      </c>
      <c r="S1688" s="3">
        <f>IF(F1688="Intermed. Precision","---",IF(LOG(J1688/2)&lt;0,10^(TRUNC(LOG(J1688/2))-1), 10^(TRUNC(LOG(J1688/2)))))</f>
        <v>1E-3</v>
      </c>
      <c r="T1688" s="4">
        <f>2*SQRT(2)*J1688</f>
        <v>1.6229140457830814E-2</v>
      </c>
      <c r="U1688" s="22">
        <f>IF(F1688="Repeatability",10*J1688,"---")</f>
        <v>5.7378676352805594E-2</v>
      </c>
      <c r="V1688" s="22" t="str">
        <f>IF(AND(U1688&gt;H1688,U1688&lt;&gt;"---"),"x","")</f>
        <v/>
      </c>
      <c r="W1688" s="51">
        <v>42102</v>
      </c>
    </row>
    <row r="1689" spans="1:23" ht="25.5" hidden="1" customHeight="1">
      <c r="A1689" s="65" t="s">
        <v>101</v>
      </c>
      <c r="B1689" s="8" t="s">
        <v>36</v>
      </c>
      <c r="C1689" s="61"/>
      <c r="D1689" s="10" t="s">
        <v>37</v>
      </c>
      <c r="E1689" s="3" t="s">
        <v>22</v>
      </c>
      <c r="F1689" s="42" t="s">
        <v>24</v>
      </c>
      <c r="G1689" s="22" t="s">
        <v>25</v>
      </c>
      <c r="H1689" s="37">
        <v>4.1453800000000003</v>
      </c>
      <c r="I1689" s="3">
        <v>15</v>
      </c>
      <c r="J1689" s="27">
        <v>2.99410253665435E-2</v>
      </c>
      <c r="K1689" s="27" t="str">
        <f>IF(OR(LEFT(G1689,3)="SRM", LEFT(G1689,3)="IRM", LEFT(G1689,3)="CRM"),"", IF((J1689*100/H1689)&gt;5,"x",""))</f>
        <v/>
      </c>
      <c r="L1689" s="26">
        <f>2*J1689</f>
        <v>5.9882050733087E-2</v>
      </c>
      <c r="M1689" s="20"/>
      <c r="N1689" s="20"/>
      <c r="O1689" s="58" t="str">
        <f>IF(F1689="Repeatability","---", SQRT(L1689^2+(N1689*H1689*0.01)^2)+ABS(M1689)*0.01*H1689)</f>
        <v>---</v>
      </c>
      <c r="P1689" s="6" t="str">
        <f>IF(F1689="Repeatability","---", O1689*100/H1689)</f>
        <v>---</v>
      </c>
      <c r="Q1689" s="31" t="str">
        <f>IF(F1689="Repeatability", "n/a",IF(E1689="MG_P_KG",6,IF(E1689="G_P_100G",2,"n/a")))</f>
        <v>n/a</v>
      </c>
      <c r="R1689" s="34" t="str">
        <f>IF(Q1689="n/a","-",2*(H1689*2^(1-0.5*LOG(H1689/(10^Q1689))))/100)</f>
        <v>-</v>
      </c>
      <c r="S1689" s="3">
        <f>IF(F1689="Intermed. Precision","---",IF(LOG(J1689/2)&lt;0,10^(TRUNC(LOG(J1689/2))-1), 10^(TRUNC(LOG(J1689/2)))))</f>
        <v>0.01</v>
      </c>
      <c r="T1689" s="4">
        <f>2*SQRT(2)*J1689</f>
        <v>8.4686008289445378E-2</v>
      </c>
      <c r="U1689" s="22">
        <f>IF(F1689="Repeatability",10*J1689,"---")</f>
        <v>0.299410253665435</v>
      </c>
      <c r="V1689" s="22" t="str">
        <f>IF(AND(U1689&gt;H1689,U1689&lt;&gt;"---"),"x","")</f>
        <v/>
      </c>
      <c r="W1689" s="51">
        <v>42102</v>
      </c>
    </row>
    <row r="1690" spans="1:23" ht="25.5" hidden="1" customHeight="1">
      <c r="A1690" s="65" t="s">
        <v>59</v>
      </c>
      <c r="B1690" s="8" t="s">
        <v>36</v>
      </c>
      <c r="C1690" s="61"/>
      <c r="D1690" s="10" t="s">
        <v>37</v>
      </c>
      <c r="E1690" s="3" t="s">
        <v>22</v>
      </c>
      <c r="F1690" s="42" t="s">
        <v>24</v>
      </c>
      <c r="G1690" s="22" t="s">
        <v>25</v>
      </c>
      <c r="H1690" s="37">
        <v>1.67972307692308</v>
      </c>
      <c r="I1690" s="3">
        <v>13</v>
      </c>
      <c r="J1690" s="27">
        <v>2.03638820539624E-2</v>
      </c>
      <c r="K1690" s="27" t="str">
        <f>IF(OR(LEFT(G1690,3)="SRM", LEFT(G1690,3)="IRM", LEFT(G1690,3)="CRM"),"", IF((J1690*100/H1690)&gt;5,"x",""))</f>
        <v/>
      </c>
      <c r="L1690" s="26">
        <f>2*J1690</f>
        <v>4.0727764107924801E-2</v>
      </c>
      <c r="M1690" s="20"/>
      <c r="N1690" s="20"/>
      <c r="O1690" s="58" t="str">
        <f>IF(F1690="Repeatability","---", SQRT(L1690^2+(N1690*H1690*0.01)^2)+ABS(M1690)*0.01*H1690)</f>
        <v>---</v>
      </c>
      <c r="P1690" s="6" t="str">
        <f>IF(F1690="Repeatability","---", O1690*100/H1690)</f>
        <v>---</v>
      </c>
      <c r="Q1690" s="31" t="str">
        <f>IF(F1690="Repeatability", "n/a",IF(E1690="MG_P_KG",6,IF(E1690="G_P_100G",2,"n/a")))</f>
        <v>n/a</v>
      </c>
      <c r="R1690" s="34" t="str">
        <f>IF(Q1690="n/a","-",2*(H1690*2^(1-0.5*LOG(H1690/(10^Q1690))))/100)</f>
        <v>-</v>
      </c>
      <c r="S1690" s="3">
        <f>IF(F1690="Intermed. Precision","---",IF(LOG(J1690/2)&lt;0,10^(TRUNC(LOG(J1690/2))-1), 10^(TRUNC(LOG(J1690/2)))))</f>
        <v>0.01</v>
      </c>
      <c r="T1690" s="4">
        <f>2*SQRT(2)*J1690</f>
        <v>5.7597756366559415E-2</v>
      </c>
      <c r="U1690" s="22">
        <f>IF(F1690="Repeatability",10*J1690,"---")</f>
        <v>0.20363882053962401</v>
      </c>
      <c r="V1690" s="22" t="str">
        <f>IF(AND(U1690&gt;H1690,U1690&lt;&gt;"---"),"x","")</f>
        <v/>
      </c>
      <c r="W1690" s="51">
        <v>42102</v>
      </c>
    </row>
    <row r="1691" spans="1:23" ht="25.5" hidden="1" customHeight="1">
      <c r="A1691" s="65" t="s">
        <v>79</v>
      </c>
      <c r="B1691" s="8" t="s">
        <v>36</v>
      </c>
      <c r="C1691" s="61"/>
      <c r="D1691" s="10" t="s">
        <v>37</v>
      </c>
      <c r="E1691" s="3" t="s">
        <v>22</v>
      </c>
      <c r="F1691" s="42" t="s">
        <v>24</v>
      </c>
      <c r="G1691" s="22" t="s">
        <v>25</v>
      </c>
      <c r="H1691" s="37">
        <v>4.5393846153846198</v>
      </c>
      <c r="I1691" s="3">
        <v>13</v>
      </c>
      <c r="J1691" s="27">
        <v>1.1522569825547601E-2</v>
      </c>
      <c r="K1691" s="27" t="str">
        <f>IF(OR(LEFT(G1691,3)="SRM", LEFT(G1691,3)="IRM", LEFT(G1691,3)="CRM"),"", IF((J1691*100/H1691)&gt;5,"x",""))</f>
        <v/>
      </c>
      <c r="L1691" s="26">
        <f>2*J1691</f>
        <v>2.3045139651095201E-2</v>
      </c>
      <c r="M1691" s="20"/>
      <c r="N1691" s="20"/>
      <c r="O1691" s="58" t="str">
        <f>IF(F1691="Repeatability","---", SQRT(L1691^2+(N1691*H1691*0.01)^2)+ABS(M1691)*0.01*H1691)</f>
        <v>---</v>
      </c>
      <c r="P1691" s="6" t="str">
        <f>IF(F1691="Repeatability","---", O1691*100/H1691)</f>
        <v>---</v>
      </c>
      <c r="Q1691" s="31" t="str">
        <f>IF(F1691="Repeatability", "n/a",IF(E1691="MG_P_KG",6,IF(E1691="G_P_100G",2,"n/a")))</f>
        <v>n/a</v>
      </c>
      <c r="R1691" s="34" t="str">
        <f>IF(Q1691="n/a","-",2*(H1691*2^(1-0.5*LOG(H1691/(10^Q1691))))/100)</f>
        <v>-</v>
      </c>
      <c r="S1691" s="3">
        <f>IF(F1691="Intermed. Precision","---",IF(LOG(J1691/2)&lt;0,10^(TRUNC(LOG(J1691/2))-1), 10^(TRUNC(LOG(J1691/2)))))</f>
        <v>1E-3</v>
      </c>
      <c r="T1691" s="4">
        <f>2*SQRT(2)*J1691</f>
        <v>3.2590749041360813E-2</v>
      </c>
      <c r="U1691" s="22">
        <f>IF(F1691="Repeatability",10*J1691,"---")</f>
        <v>0.115225698255476</v>
      </c>
      <c r="V1691" s="22" t="str">
        <f>IF(AND(U1691&gt;H1691,U1691&lt;&gt;"---"),"x","")</f>
        <v/>
      </c>
      <c r="W1691" s="51">
        <v>42102</v>
      </c>
    </row>
    <row r="1692" spans="1:23" ht="25.5" hidden="1" customHeight="1">
      <c r="A1692" s="65" t="s">
        <v>60</v>
      </c>
      <c r="B1692" s="8" t="s">
        <v>36</v>
      </c>
      <c r="C1692" s="61"/>
      <c r="D1692" s="10" t="s">
        <v>37</v>
      </c>
      <c r="E1692" s="3" t="s">
        <v>22</v>
      </c>
      <c r="F1692" s="42" t="s">
        <v>24</v>
      </c>
      <c r="G1692" s="22" t="s">
        <v>25</v>
      </c>
      <c r="H1692" s="37">
        <v>1.5302615384615399</v>
      </c>
      <c r="I1692" s="3">
        <v>13</v>
      </c>
      <c r="J1692" s="27">
        <v>2.20718581700074E-2</v>
      </c>
      <c r="K1692" s="27" t="str">
        <f>IF(OR(LEFT(G1692,3)="SRM", LEFT(G1692,3)="IRM", LEFT(G1692,3)="CRM"),"", IF((J1692*100/H1692)&gt;5,"x",""))</f>
        <v/>
      </c>
      <c r="L1692" s="26">
        <f>2*J1692</f>
        <v>4.4143716340014801E-2</v>
      </c>
      <c r="M1692" s="20"/>
      <c r="N1692" s="20"/>
      <c r="O1692" s="58" t="str">
        <f>IF(F1692="Repeatability","---", SQRT(L1692^2+(N1692*H1692*0.01)^2)+ABS(M1692)*0.01*H1692)</f>
        <v>---</v>
      </c>
      <c r="P1692" s="6" t="str">
        <f>IF(F1692="Repeatability","---", O1692*100/H1692)</f>
        <v>---</v>
      </c>
      <c r="Q1692" s="31" t="str">
        <f>IF(F1692="Repeatability", "n/a",IF(E1692="MG_P_KG",6,IF(E1692="G_P_100G",2,"n/a")))</f>
        <v>n/a</v>
      </c>
      <c r="R1692" s="34" t="str">
        <f>IF(Q1692="n/a","-",2*(H1692*2^(1-0.5*LOG(H1692/(10^Q1692))))/100)</f>
        <v>-</v>
      </c>
      <c r="S1692" s="3">
        <f>IF(F1692="Intermed. Precision","---",IF(LOG(J1692/2)&lt;0,10^(TRUNC(LOG(J1692/2))-1), 10^(TRUNC(LOG(J1692/2)))))</f>
        <v>0.01</v>
      </c>
      <c r="T1692" s="4">
        <f>2*SQRT(2)*J1692</f>
        <v>6.2428642341599741E-2</v>
      </c>
      <c r="U1692" s="22">
        <f>IF(F1692="Repeatability",10*J1692,"---")</f>
        <v>0.220718581700074</v>
      </c>
      <c r="V1692" s="22" t="str">
        <f>IF(AND(U1692&gt;H1692,U1692&lt;&gt;"---"),"x","")</f>
        <v/>
      </c>
      <c r="W1692" s="51">
        <v>42102</v>
      </c>
    </row>
    <row r="1693" spans="1:23" ht="25.5" customHeight="1">
      <c r="A1693" s="65" t="s">
        <v>119</v>
      </c>
      <c r="B1693" s="8" t="s">
        <v>36</v>
      </c>
      <c r="C1693" s="61"/>
      <c r="D1693" s="10" t="s">
        <v>37</v>
      </c>
      <c r="E1693" s="3" t="s">
        <v>22</v>
      </c>
      <c r="F1693" s="42" t="s">
        <v>23</v>
      </c>
      <c r="G1693" s="22" t="s">
        <v>4</v>
      </c>
      <c r="H1693" s="37">
        <v>6.3605166666666699</v>
      </c>
      <c r="I1693" s="3">
        <v>12</v>
      </c>
      <c r="J1693" s="27">
        <v>0.10620341723943399</v>
      </c>
      <c r="K1693" s="27" t="str">
        <f>IF(OR(LEFT(G1693,3)="SRM", LEFT(G1693,3)="IRM", LEFT(G1693,3)="CRM"),"", IF((J1693*100/H1693)&gt;5,"x",""))</f>
        <v/>
      </c>
      <c r="L1693" s="26">
        <f>2*J1693</f>
        <v>0.21240683447886799</v>
      </c>
      <c r="M1693" s="20"/>
      <c r="N1693" s="20"/>
      <c r="O1693" s="58">
        <f>IF(F1693="Repeatability","---", SQRT(L1693^2+(N1693*H1693*0.01)^2)+ABS(M1693)*0.01*H1693)</f>
        <v>0.21240683447886799</v>
      </c>
      <c r="P1693" s="6">
        <f>IF(F1693="Repeatability","---", O1693*100/H1693)</f>
        <v>3.3394588145963175</v>
      </c>
      <c r="Q1693" s="31">
        <f>IF(F1693="Repeatability", "n/a",IF(E1693="MG_P_KG",6,IF(E1693="G_P_100G",2,"n/a")))</f>
        <v>2</v>
      </c>
      <c r="R1693" s="34">
        <f>IF(Q1693="n/a","-",2*(H1693*2^(1-0.5*LOG(H1693/(10^Q1693))))/100)</f>
        <v>0.38516314645056832</v>
      </c>
      <c r="S1693" s="3">
        <f>IF(F1693="Intermed. Precision","---",IF(LOG(J1693/2)&lt;0,10^(TRUNC(LOG(J1693/2))-1), 10^(TRUNC(LOG(J1693/2)))))</f>
        <v>0.01</v>
      </c>
      <c r="T1693" s="4">
        <f>2*SQRT(2)*J1693</f>
        <v>0.30038862606075228</v>
      </c>
      <c r="U1693" s="22" t="str">
        <f>IF(F1693="Repeatability",10*J1693,"---")</f>
        <v>---</v>
      </c>
      <c r="V1693" s="22" t="str">
        <f>IF(AND(U1693&gt;H1693,U1693&lt;&gt;"---"),"x","")</f>
        <v/>
      </c>
      <c r="W1693" s="51">
        <v>42102</v>
      </c>
    </row>
    <row r="1694" spans="1:23" ht="25.5" hidden="1" customHeight="1">
      <c r="A1694" s="65" t="s">
        <v>102</v>
      </c>
      <c r="B1694" s="8" t="s">
        <v>36</v>
      </c>
      <c r="C1694" s="61"/>
      <c r="D1694" s="10" t="s">
        <v>37</v>
      </c>
      <c r="E1694" s="3" t="s">
        <v>22</v>
      </c>
      <c r="F1694" s="42" t="s">
        <v>24</v>
      </c>
      <c r="G1694" s="22" t="s">
        <v>25</v>
      </c>
      <c r="H1694" s="37">
        <v>1.3542749999999999</v>
      </c>
      <c r="I1694" s="3">
        <v>12</v>
      </c>
      <c r="J1694" s="27">
        <v>8.7133996426958602E-3</v>
      </c>
      <c r="K1694" s="27" t="str">
        <f>IF(OR(LEFT(G1694,3)="SRM", LEFT(G1694,3)="IRM", LEFT(G1694,3)="CRM"),"", IF((J1694*100/H1694)&gt;5,"x",""))</f>
        <v/>
      </c>
      <c r="L1694" s="26">
        <f>2*J1694</f>
        <v>1.742679928539172E-2</v>
      </c>
      <c r="M1694" s="20"/>
      <c r="N1694" s="20"/>
      <c r="O1694" s="58" t="str">
        <f>IF(F1694="Repeatability","---", SQRT(L1694^2+(N1694*H1694*0.01)^2)+ABS(M1694)*0.01*H1694)</f>
        <v>---</v>
      </c>
      <c r="P1694" s="6" t="str">
        <f>IF(F1694="Repeatability","---", O1694*100/H1694)</f>
        <v>---</v>
      </c>
      <c r="Q1694" s="31" t="str">
        <f>IF(F1694="Repeatability", "n/a",IF(E1694="MG_P_KG",6,IF(E1694="G_P_100G",2,"n/a")))</f>
        <v>n/a</v>
      </c>
      <c r="R1694" s="34" t="str">
        <f>IF(Q1694="n/a","-",2*(H1694*2^(1-0.5*LOG(H1694/(10^Q1694))))/100)</f>
        <v>-</v>
      </c>
      <c r="S1694" s="3">
        <f>IF(F1694="Intermed. Precision","---",IF(LOG(J1694/2)&lt;0,10^(TRUNC(LOG(J1694/2))-1), 10^(TRUNC(LOG(J1694/2)))))</f>
        <v>1E-3</v>
      </c>
      <c r="T1694" s="4">
        <f>2*SQRT(2)*J1694</f>
        <v>2.4645215898154733E-2</v>
      </c>
      <c r="U1694" s="22">
        <f>IF(F1694="Repeatability",10*J1694,"---")</f>
        <v>8.7133996426958599E-2</v>
      </c>
      <c r="V1694" s="22" t="str">
        <f>IF(AND(U1694&gt;H1694,U1694&lt;&gt;"---"),"x","")</f>
        <v/>
      </c>
      <c r="W1694" s="51">
        <v>42102</v>
      </c>
    </row>
    <row r="1695" spans="1:23" ht="25.5" customHeight="1">
      <c r="A1695" s="65" t="s">
        <v>122</v>
      </c>
      <c r="B1695" s="8" t="s">
        <v>36</v>
      </c>
      <c r="C1695" s="61"/>
      <c r="D1695" s="10" t="s">
        <v>37</v>
      </c>
      <c r="E1695" s="3" t="s">
        <v>22</v>
      </c>
      <c r="F1695" s="42" t="s">
        <v>23</v>
      </c>
      <c r="G1695" s="22" t="s">
        <v>4</v>
      </c>
      <c r="H1695" s="37">
        <v>3.81666666666667</v>
      </c>
      <c r="I1695" s="3">
        <v>12</v>
      </c>
      <c r="J1695" s="27">
        <v>1.20761472884911E-2</v>
      </c>
      <c r="K1695" s="27" t="str">
        <f>IF(OR(LEFT(G1695,3)="SRM", LEFT(G1695,3)="IRM", LEFT(G1695,3)="CRM"),"", IF((J1695*100/H1695)&gt;5,"x",""))</f>
        <v/>
      </c>
      <c r="L1695" s="26">
        <f>2*J1695</f>
        <v>2.4152294576982199E-2</v>
      </c>
      <c r="M1695" s="20"/>
      <c r="N1695" s="20"/>
      <c r="O1695" s="58">
        <f>IF(F1695="Repeatability","---", SQRT(L1695^2+(N1695*H1695*0.01)^2)+ABS(M1695)*0.01*H1695)</f>
        <v>2.4152294576982199E-2</v>
      </c>
      <c r="P1695" s="6">
        <f>IF(F1695="Repeatability","---", O1695*100/H1695)</f>
        <v>0.63281121162398724</v>
      </c>
      <c r="Q1695" s="31">
        <f>IF(F1695="Repeatability", "n/a",IF(E1695="MG_P_KG",6,IF(E1695="G_P_100G",2,"n/a")))</f>
        <v>2</v>
      </c>
      <c r="R1695" s="34">
        <f>IF(Q1695="n/a","-",2*(H1695*2^(1-0.5*LOG(H1695/(10^Q1695))))/100)</f>
        <v>0.24958703282621905</v>
      </c>
      <c r="S1695" s="3">
        <f>IF(F1695="Intermed. Precision","---",IF(LOG(J1695/2)&lt;0,10^(TRUNC(LOG(J1695/2))-1), 10^(TRUNC(LOG(J1695/2)))))</f>
        <v>1E-3</v>
      </c>
      <c r="T1695" s="4">
        <f>2*SQRT(2)*J1695</f>
        <v>3.4156502553198381E-2</v>
      </c>
      <c r="U1695" s="22" t="str">
        <f>IF(F1695="Repeatability",10*J1695,"---")</f>
        <v>---</v>
      </c>
      <c r="V1695" s="22" t="str">
        <f>IF(AND(U1695&gt;H1695,U1695&lt;&gt;"---"),"x","")</f>
        <v/>
      </c>
      <c r="W1695" s="51">
        <v>42102</v>
      </c>
    </row>
    <row r="1696" spans="1:23" ht="25.5" hidden="1" customHeight="1">
      <c r="A1696" s="65" t="s">
        <v>55</v>
      </c>
      <c r="B1696" s="8" t="s">
        <v>36</v>
      </c>
      <c r="C1696" s="61"/>
      <c r="D1696" s="10" t="s">
        <v>37</v>
      </c>
      <c r="E1696" s="3" t="s">
        <v>22</v>
      </c>
      <c r="F1696" s="42" t="s">
        <v>24</v>
      </c>
      <c r="G1696" s="22" t="s">
        <v>25</v>
      </c>
      <c r="H1696" s="37">
        <v>1.9708454545454499</v>
      </c>
      <c r="I1696" s="3">
        <v>11</v>
      </c>
      <c r="J1696" s="27">
        <v>8.6637699121634298E-3</v>
      </c>
      <c r="K1696" s="27" t="str">
        <f>IF(OR(LEFT(G1696,3)="SRM", LEFT(G1696,3)="IRM", LEFT(G1696,3)="CRM"),"", IF((J1696*100/H1696)&gt;5,"x",""))</f>
        <v/>
      </c>
      <c r="L1696" s="26">
        <f>2*J1696</f>
        <v>1.732753982432686E-2</v>
      </c>
      <c r="M1696" s="20"/>
      <c r="N1696" s="20"/>
      <c r="O1696" s="58" t="str">
        <f>IF(F1696="Repeatability","---", SQRT(L1696^2+(N1696*H1696*0.01)^2)+ABS(M1696)*0.01*H1696)</f>
        <v>---</v>
      </c>
      <c r="P1696" s="6" t="str">
        <f>IF(F1696="Repeatability","---", O1696*100/H1696)</f>
        <v>---</v>
      </c>
      <c r="Q1696" s="31" t="str">
        <f>IF(F1696="Repeatability", "n/a",IF(E1696="MG_P_KG",6,IF(E1696="G_P_100G",2,"n/a")))</f>
        <v>n/a</v>
      </c>
      <c r="R1696" s="34" t="str">
        <f>IF(Q1696="n/a","-",2*(H1696*2^(1-0.5*LOG(H1696/(10^Q1696))))/100)</f>
        <v>-</v>
      </c>
      <c r="S1696" s="3">
        <f>IF(F1696="Intermed. Precision","---",IF(LOG(J1696/2)&lt;0,10^(TRUNC(LOG(J1696/2))-1), 10^(TRUNC(LOG(J1696/2)))))</f>
        <v>1E-3</v>
      </c>
      <c r="T1696" s="4">
        <f>2*SQRT(2)*J1696</f>
        <v>2.4504841822122963E-2</v>
      </c>
      <c r="U1696" s="22">
        <f>IF(F1696="Repeatability",10*J1696,"---")</f>
        <v>8.6637699121634298E-2</v>
      </c>
      <c r="V1696" s="22" t="str">
        <f>IF(AND(U1696&gt;H1696,U1696&lt;&gt;"---"),"x","")</f>
        <v/>
      </c>
      <c r="W1696" s="51">
        <v>42102</v>
      </c>
    </row>
    <row r="1697" spans="1:23" ht="25.5" customHeight="1">
      <c r="A1697" s="65" t="s">
        <v>102</v>
      </c>
      <c r="B1697" s="8" t="s">
        <v>36</v>
      </c>
      <c r="C1697" s="61"/>
      <c r="D1697" s="10" t="s">
        <v>37</v>
      </c>
      <c r="E1697" s="3" t="s">
        <v>22</v>
      </c>
      <c r="F1697" s="42" t="s">
        <v>23</v>
      </c>
      <c r="G1697" s="22" t="s">
        <v>4</v>
      </c>
      <c r="H1697" s="37">
        <v>1.4531818181818199</v>
      </c>
      <c r="I1697" s="3">
        <v>11</v>
      </c>
      <c r="J1697" s="27">
        <v>1.96133071709443E-2</v>
      </c>
      <c r="K1697" s="27" t="str">
        <f>IF(OR(LEFT(G1697,3)="SRM", LEFT(G1697,3)="IRM", LEFT(G1697,3)="CRM"),"", IF((J1697*100/H1697)&gt;5,"x",""))</f>
        <v/>
      </c>
      <c r="L1697" s="26">
        <f>2*J1697</f>
        <v>3.9226614341888601E-2</v>
      </c>
      <c r="M1697" s="20"/>
      <c r="N1697" s="20"/>
      <c r="O1697" s="58">
        <f>IF(F1697="Repeatability","---", SQRT(L1697^2+(N1697*H1697*0.01)^2)+ABS(M1697)*0.01*H1697)</f>
        <v>3.9226614341888601E-2</v>
      </c>
      <c r="P1697" s="6">
        <f>IF(F1697="Repeatability","---", O1697*100/H1697)</f>
        <v>2.6993603863670574</v>
      </c>
      <c r="Q1697" s="31">
        <f>IF(F1697="Repeatability", "n/a",IF(E1697="MG_P_KG",6,IF(E1697="G_P_100G",2,"n/a")))</f>
        <v>2</v>
      </c>
      <c r="R1697" s="34">
        <f>IF(Q1697="n/a","-",2*(H1697*2^(1-0.5*LOG(H1697/(10^Q1697))))/100)</f>
        <v>0.10989510661840786</v>
      </c>
      <c r="S1697" s="3">
        <f>IF(F1697="Intermed. Precision","---",IF(LOG(J1697/2)&lt;0,10^(TRUNC(LOG(J1697/2))-1), 10^(TRUNC(LOG(J1697/2)))))</f>
        <v>1E-3</v>
      </c>
      <c r="T1697" s="4">
        <f>2*SQRT(2)*J1697</f>
        <v>5.5474810008277822E-2</v>
      </c>
      <c r="U1697" s="22" t="str">
        <f>IF(F1697="Repeatability",10*J1697,"---")</f>
        <v>---</v>
      </c>
      <c r="V1697" s="22" t="str">
        <f>IF(AND(U1697&gt;H1697,U1697&lt;&gt;"---"),"x","")</f>
        <v/>
      </c>
      <c r="W1697" s="51">
        <v>42102</v>
      </c>
    </row>
    <row r="1698" spans="1:23" ht="25.5" hidden="1" customHeight="1">
      <c r="A1698" s="65" t="s">
        <v>156</v>
      </c>
      <c r="B1698" s="8" t="s">
        <v>36</v>
      </c>
      <c r="C1698" s="61"/>
      <c r="D1698" s="10" t="s">
        <v>37</v>
      </c>
      <c r="E1698" s="3" t="s">
        <v>22</v>
      </c>
      <c r="F1698" s="42" t="s">
        <v>24</v>
      </c>
      <c r="G1698" s="22" t="s">
        <v>25</v>
      </c>
      <c r="H1698" s="37">
        <v>1.6990909090909102E-2</v>
      </c>
      <c r="I1698" s="3">
        <v>11</v>
      </c>
      <c r="J1698" s="27">
        <v>7.5196711726946202E-4</v>
      </c>
      <c r="K1698" s="27" t="str">
        <f>IF(OR(LEFT(G1698,3)="SRM", LEFT(G1698,3)="IRM", LEFT(G1698,3)="CRM"),"", IF((J1698*100/H1698)&gt;5,"x",""))</f>
        <v/>
      </c>
      <c r="L1698" s="26">
        <f>2*J1698</f>
        <v>1.503934234538924E-3</v>
      </c>
      <c r="M1698" s="20"/>
      <c r="N1698" s="20"/>
      <c r="O1698" s="58" t="str">
        <f>IF(F1698="Repeatability","---", SQRT(L1698^2+(N1698*H1698*0.01)^2)+ABS(M1698)*0.01*H1698)</f>
        <v>---</v>
      </c>
      <c r="P1698" s="6" t="str">
        <f>IF(F1698="Repeatability","---", O1698*100/H1698)</f>
        <v>---</v>
      </c>
      <c r="Q1698" s="31" t="str">
        <f>IF(F1698="Repeatability", "n/a",IF(E1698="MG_P_KG",6,IF(E1698="G_P_100G",2,"n/a")))</f>
        <v>n/a</v>
      </c>
      <c r="R1698" s="34" t="str">
        <f>IF(Q1698="n/a","-",2*(H1698*2^(1-0.5*LOG(H1698/(10^Q1698))))/100)</f>
        <v>-</v>
      </c>
      <c r="S1698" s="3">
        <f>IF(F1698="Intermed. Precision","---",IF(LOG(J1698/2)&lt;0,10^(TRUNC(LOG(J1698/2))-1), 10^(TRUNC(LOG(J1698/2)))))</f>
        <v>1E-4</v>
      </c>
      <c r="T1698" s="4">
        <f>2*SQRT(2)*J1698</f>
        <v>2.1268841914021458E-3</v>
      </c>
      <c r="U1698" s="22">
        <f>IF(F1698="Repeatability",10*J1698,"---")</f>
        <v>7.5196711726946202E-3</v>
      </c>
      <c r="V1698" s="22" t="str">
        <f>IF(AND(U1698&gt;H1698,U1698&lt;&gt;"---"),"x","")</f>
        <v/>
      </c>
      <c r="W1698" s="51">
        <v>42102</v>
      </c>
    </row>
    <row r="1699" spans="1:23" ht="25.5" hidden="1" customHeight="1">
      <c r="A1699" s="65" t="s">
        <v>75</v>
      </c>
      <c r="B1699" s="8" t="s">
        <v>36</v>
      </c>
      <c r="C1699" s="61"/>
      <c r="D1699" s="10" t="s">
        <v>37</v>
      </c>
      <c r="E1699" s="3" t="s">
        <v>22</v>
      </c>
      <c r="F1699" s="42" t="s">
        <v>24</v>
      </c>
      <c r="G1699" s="22" t="s">
        <v>25</v>
      </c>
      <c r="H1699" s="37">
        <v>0.44002999999999998</v>
      </c>
      <c r="I1699" s="3">
        <v>10</v>
      </c>
      <c r="J1699" s="27">
        <v>2.1447610589527201E-3</v>
      </c>
      <c r="K1699" s="27" t="str">
        <f>IF(OR(LEFT(G1699,3)="SRM", LEFT(G1699,3)="IRM", LEFT(G1699,3)="CRM"),"", IF((J1699*100/H1699)&gt;5,"x",""))</f>
        <v/>
      </c>
      <c r="L1699" s="26">
        <f>2*J1699</f>
        <v>4.2895221179054402E-3</v>
      </c>
      <c r="M1699" s="20"/>
      <c r="N1699" s="20"/>
      <c r="O1699" s="58" t="str">
        <f>IF(F1699="Repeatability","---", SQRT(L1699^2+(N1699*H1699*0.01)^2)+ABS(M1699)*0.01*H1699)</f>
        <v>---</v>
      </c>
      <c r="P1699" s="6" t="str">
        <f>IF(F1699="Repeatability","---", O1699*100/H1699)</f>
        <v>---</v>
      </c>
      <c r="Q1699" s="31" t="str">
        <f>IF(F1699="Repeatability", "n/a",IF(E1699="MG_P_KG",6,IF(E1699="G_P_100G",2,"n/a")))</f>
        <v>n/a</v>
      </c>
      <c r="R1699" s="34" t="str">
        <f>IF(Q1699="n/a","-",2*(H1699*2^(1-0.5*LOG(H1699/(10^Q1699))))/100)</f>
        <v>-</v>
      </c>
      <c r="S1699" s="3">
        <f>IF(F1699="Intermed. Precision","---",IF(LOG(J1699/2)&lt;0,10^(TRUNC(LOG(J1699/2))-1), 10^(TRUNC(LOG(J1699/2)))))</f>
        <v>1E-3</v>
      </c>
      <c r="T1699" s="4">
        <f>2*SQRT(2)*J1699</f>
        <v>6.0663003552412368E-3</v>
      </c>
      <c r="U1699" s="22">
        <f>IF(F1699="Repeatability",10*J1699,"---")</f>
        <v>2.14476105895272E-2</v>
      </c>
      <c r="V1699" s="22" t="str">
        <f>IF(AND(U1699&gt;H1699,U1699&lt;&gt;"---"),"x","")</f>
        <v/>
      </c>
      <c r="W1699" s="51">
        <v>42102</v>
      </c>
    </row>
    <row r="1700" spans="1:23" ht="25.5" hidden="1" customHeight="1">
      <c r="A1700" s="65" t="s">
        <v>77</v>
      </c>
      <c r="B1700" s="8" t="s">
        <v>36</v>
      </c>
      <c r="C1700" s="61"/>
      <c r="D1700" s="10" t="s">
        <v>37</v>
      </c>
      <c r="E1700" s="3" t="s">
        <v>22</v>
      </c>
      <c r="F1700" s="42" t="s">
        <v>24</v>
      </c>
      <c r="G1700" s="22" t="s">
        <v>25</v>
      </c>
      <c r="H1700" s="37">
        <v>12.713559999999999</v>
      </c>
      <c r="I1700" s="3">
        <v>10</v>
      </c>
      <c r="J1700" s="27">
        <v>3.9349942820796999E-2</v>
      </c>
      <c r="K1700" s="27" t="str">
        <f>IF(OR(LEFT(G1700,3)="SRM", LEFT(G1700,3)="IRM", LEFT(G1700,3)="CRM"),"", IF((J1700*100/H1700)&gt;5,"x",""))</f>
        <v/>
      </c>
      <c r="L1700" s="26">
        <f>2*J1700</f>
        <v>7.8699885641593997E-2</v>
      </c>
      <c r="M1700" s="20"/>
      <c r="N1700" s="20"/>
      <c r="O1700" s="58" t="str">
        <f>IF(F1700="Repeatability","---", SQRT(L1700^2+(N1700*H1700*0.01)^2)+ABS(M1700)*0.01*H1700)</f>
        <v>---</v>
      </c>
      <c r="P1700" s="6" t="str">
        <f>IF(F1700="Repeatability","---", O1700*100/H1700)</f>
        <v>---</v>
      </c>
      <c r="Q1700" s="31" t="str">
        <f>IF(F1700="Repeatability", "n/a",IF(E1700="MG_P_KG",6,IF(E1700="G_P_100G",2,"n/a")))</f>
        <v>n/a</v>
      </c>
      <c r="R1700" s="34" t="str">
        <f>IF(Q1700="n/a","-",2*(H1700*2^(1-0.5*LOG(H1700/(10^Q1700))))/100)</f>
        <v>-</v>
      </c>
      <c r="S1700" s="3">
        <f>IF(F1700="Intermed. Precision","---",IF(LOG(J1700/2)&lt;0,10^(TRUNC(LOG(J1700/2))-1), 10^(TRUNC(LOG(J1700/2)))))</f>
        <v>0.01</v>
      </c>
      <c r="T1700" s="4">
        <f>2*SQRT(2)*J1700</f>
        <v>0.11129844563155385</v>
      </c>
      <c r="U1700" s="22">
        <f>IF(F1700="Repeatability",10*J1700,"---")</f>
        <v>0.39349942820797001</v>
      </c>
      <c r="V1700" s="22" t="str">
        <f>IF(AND(U1700&gt;H1700,U1700&lt;&gt;"---"),"x","")</f>
        <v/>
      </c>
      <c r="W1700" s="51">
        <v>42102</v>
      </c>
    </row>
    <row r="1701" spans="1:23" ht="25.5" hidden="1" customHeight="1">
      <c r="A1701" s="65" t="s">
        <v>254</v>
      </c>
      <c r="B1701" s="8" t="s">
        <v>36</v>
      </c>
      <c r="C1701" s="61"/>
      <c r="D1701" s="10" t="s">
        <v>37</v>
      </c>
      <c r="E1701" s="3" t="s">
        <v>22</v>
      </c>
      <c r="F1701" s="42" t="s">
        <v>24</v>
      </c>
      <c r="G1701" s="22" t="s">
        <v>25</v>
      </c>
      <c r="H1701" s="37">
        <v>2.2170000000000001</v>
      </c>
      <c r="I1701" s="3">
        <v>10</v>
      </c>
      <c r="J1701" s="27">
        <v>6.5802735505448504E-2</v>
      </c>
      <c r="K1701" s="27" t="str">
        <f>IF(OR(LEFT(G1701,3)="SRM", LEFT(G1701,3)="IRM", LEFT(G1701,3)="CRM"),"", IF((J1701*100/H1701)&gt;5,"x",""))</f>
        <v/>
      </c>
      <c r="L1701" s="26">
        <f>2*J1701</f>
        <v>0.13160547101089701</v>
      </c>
      <c r="M1701" s="20"/>
      <c r="N1701" s="20"/>
      <c r="O1701" s="58" t="str">
        <f>IF(F1701="Repeatability","---", SQRT(L1701^2+(N1701*H1701*0.01)^2)+ABS(M1701)*0.01*H1701)</f>
        <v>---</v>
      </c>
      <c r="P1701" s="6" t="str">
        <f>IF(F1701="Repeatability","---", O1701*100/H1701)</f>
        <v>---</v>
      </c>
      <c r="Q1701" s="31" t="str">
        <f>IF(F1701="Repeatability", "n/a",IF(E1701="MG_P_KG",6,IF(E1701="G_P_100G",2,"n/a")))</f>
        <v>n/a</v>
      </c>
      <c r="R1701" s="34" t="str">
        <f>IF(Q1701="n/a","-",2*(H1701*2^(1-0.5*LOG(H1701/(10^Q1701))))/100)</f>
        <v>-</v>
      </c>
      <c r="S1701" s="3">
        <f>IF(F1701="Intermed. Precision","---",IF(LOG(J1701/2)&lt;0,10^(TRUNC(LOG(J1701/2))-1), 10^(TRUNC(LOG(J1701/2)))))</f>
        <v>0.01</v>
      </c>
      <c r="T1701" s="4">
        <f>2*SQRT(2)*J1701</f>
        <v>0.18611824198610977</v>
      </c>
      <c r="U1701" s="22">
        <f>IF(F1701="Repeatability",10*J1701,"---")</f>
        <v>0.65802735505448506</v>
      </c>
      <c r="V1701" s="22" t="str">
        <f>IF(AND(U1701&gt;H1701,U1701&lt;&gt;"---"),"x","")</f>
        <v/>
      </c>
      <c r="W1701" s="51">
        <v>42102</v>
      </c>
    </row>
    <row r="1702" spans="1:23" ht="25.5" customHeight="1">
      <c r="A1702" s="65" t="s">
        <v>86</v>
      </c>
      <c r="B1702" s="8" t="s">
        <v>36</v>
      </c>
      <c r="C1702" s="61"/>
      <c r="D1702" s="10" t="s">
        <v>37</v>
      </c>
      <c r="E1702" s="3" t="s">
        <v>22</v>
      </c>
      <c r="F1702" s="42" t="s">
        <v>23</v>
      </c>
      <c r="G1702" s="22" t="s">
        <v>4</v>
      </c>
      <c r="H1702" s="37">
        <v>0.84670000000000001</v>
      </c>
      <c r="I1702" s="3">
        <v>10</v>
      </c>
      <c r="J1702" s="27">
        <v>7.7031811610528802E-3</v>
      </c>
      <c r="K1702" s="27" t="str">
        <f>IF(OR(LEFT(G1702,3)="SRM", LEFT(G1702,3)="IRM", LEFT(G1702,3)="CRM"),"", IF((J1702*100/H1702)&gt;5,"x",""))</f>
        <v/>
      </c>
      <c r="L1702" s="26">
        <f>2*J1702</f>
        <v>1.540636232210576E-2</v>
      </c>
      <c r="M1702" s="20"/>
      <c r="N1702" s="20"/>
      <c r="O1702" s="58">
        <f>IF(F1702="Repeatability","---", SQRT(L1702^2+(N1702*H1702*0.01)^2)+ABS(M1702)*0.01*H1702)</f>
        <v>1.540636232210576E-2</v>
      </c>
      <c r="P1702" s="6">
        <f>IF(F1702="Repeatability","---", O1702*100/H1702)</f>
        <v>1.8195774562543712</v>
      </c>
      <c r="Q1702" s="31">
        <f>IF(F1702="Repeatability", "n/a",IF(E1702="MG_P_KG",6,IF(E1702="G_P_100G",2,"n/a")))</f>
        <v>2</v>
      </c>
      <c r="R1702" s="34">
        <f>IF(Q1702="n/a","-",2*(H1702*2^(1-0.5*LOG(H1702/(10^Q1702))))/100)</f>
        <v>6.9454011067277527E-2</v>
      </c>
      <c r="S1702" s="3">
        <f>IF(F1702="Intermed. Precision","---",IF(LOG(J1702/2)&lt;0,10^(TRUNC(LOG(J1702/2))-1), 10^(TRUNC(LOG(J1702/2)))))</f>
        <v>1E-3</v>
      </c>
      <c r="T1702" s="4">
        <f>2*SQRT(2)*J1702</f>
        <v>2.1787886542755819E-2</v>
      </c>
      <c r="U1702" s="22" t="str">
        <f>IF(F1702="Repeatability",10*J1702,"---")</f>
        <v>---</v>
      </c>
      <c r="V1702" s="22" t="str">
        <f>IF(AND(U1702&gt;H1702,U1702&lt;&gt;"---"),"x","")</f>
        <v/>
      </c>
      <c r="W1702" s="51">
        <v>42102</v>
      </c>
    </row>
    <row r="1703" spans="1:23" ht="25.5" customHeight="1">
      <c r="A1703" s="65" t="s">
        <v>31</v>
      </c>
      <c r="B1703" s="8" t="s">
        <v>36</v>
      </c>
      <c r="C1703" s="61"/>
      <c r="D1703" s="10" t="s">
        <v>37</v>
      </c>
      <c r="E1703" s="3" t="s">
        <v>22</v>
      </c>
      <c r="F1703" s="42" t="s">
        <v>23</v>
      </c>
      <c r="G1703" s="22" t="s">
        <v>4</v>
      </c>
      <c r="H1703" s="37">
        <v>0.57299999999999995</v>
      </c>
      <c r="I1703" s="3">
        <v>9</v>
      </c>
      <c r="J1703" s="27">
        <v>4.0000000000000001E-3</v>
      </c>
      <c r="K1703" s="27" t="str">
        <f>IF(OR(LEFT(G1703,3)="SRM", LEFT(G1703,3)="IRM", LEFT(G1703,3)="CRM"),"", IF((J1703*100/H1703)&gt;5,"x",""))</f>
        <v/>
      </c>
      <c r="L1703" s="26">
        <f>2*J1703</f>
        <v>8.0000000000000002E-3</v>
      </c>
      <c r="M1703" s="20"/>
      <c r="N1703" s="20"/>
      <c r="O1703" s="58">
        <f>IF(F1703="Repeatability","---", SQRT(L1703^2+(N1703*H1703*0.01)^2)+ABS(M1703)*0.01*H1703)</f>
        <v>8.0000000000000002E-3</v>
      </c>
      <c r="P1703" s="6">
        <f>IF(F1703="Repeatability","---", O1703*100/H1703)</f>
        <v>1.3961605584642236</v>
      </c>
      <c r="Q1703" s="31">
        <f>IF(F1703="Repeatability", "n/a",IF(E1703="MG_P_KG",6,IF(E1703="G_P_100G",2,"n/a")))</f>
        <v>2</v>
      </c>
      <c r="R1703" s="34">
        <f>IF(Q1703="n/a","-",2*(H1703*2^(1-0.5*LOG(H1703/(10^Q1703))))/100)</f>
        <v>4.9847796526957838E-2</v>
      </c>
      <c r="S1703" s="3">
        <f>IF(F1703="Intermed. Precision","---",IF(LOG(J1703/2)&lt;0,10^(TRUNC(LOG(J1703/2))-1), 10^(TRUNC(LOG(J1703/2)))))</f>
        <v>1E-3</v>
      </c>
      <c r="T1703" s="4">
        <f>2*SQRT(2)*J1703</f>
        <v>1.1313708498984762E-2</v>
      </c>
      <c r="U1703" s="22" t="str">
        <f>IF(F1703="Repeatability",10*J1703,"---")</f>
        <v>---</v>
      </c>
      <c r="V1703" s="22" t="str">
        <f>IF(AND(U1703&gt;H1703,U1703&lt;&gt;"---"),"x","")</f>
        <v/>
      </c>
      <c r="W1703" s="51">
        <v>42093</v>
      </c>
    </row>
    <row r="1704" spans="1:23" ht="25.5" customHeight="1">
      <c r="A1704" s="65" t="s">
        <v>59</v>
      </c>
      <c r="B1704" s="8" t="s">
        <v>36</v>
      </c>
      <c r="C1704" s="61"/>
      <c r="D1704" s="10" t="s">
        <v>37</v>
      </c>
      <c r="E1704" s="3" t="s">
        <v>22</v>
      </c>
      <c r="F1704" s="42" t="s">
        <v>23</v>
      </c>
      <c r="G1704" s="22" t="s">
        <v>4</v>
      </c>
      <c r="H1704" s="37">
        <v>1.8500666666666701</v>
      </c>
      <c r="I1704" s="3">
        <v>9</v>
      </c>
      <c r="J1704" s="27">
        <v>2.65895760694967E-2</v>
      </c>
      <c r="K1704" s="27" t="str">
        <f>IF(OR(LEFT(G1704,3)="SRM", LEFT(G1704,3)="IRM", LEFT(G1704,3)="CRM"),"", IF((J1704*100/H1704)&gt;5,"x",""))</f>
        <v/>
      </c>
      <c r="L1704" s="26">
        <f>2*J1704</f>
        <v>5.31791521389934E-2</v>
      </c>
      <c r="M1704" s="20"/>
      <c r="N1704" s="20"/>
      <c r="O1704" s="58">
        <f>IF(F1704="Repeatability","---", SQRT(L1704^2+(N1704*H1704*0.01)^2)+ABS(M1704)*0.01*H1704)</f>
        <v>5.31791521389934E-2</v>
      </c>
      <c r="P1704" s="6">
        <f>IF(F1704="Repeatability","---", O1704*100/H1704)</f>
        <v>2.8744451806597944</v>
      </c>
      <c r="Q1704" s="31">
        <f>IF(F1704="Repeatability", "n/a",IF(E1704="MG_P_KG",6,IF(E1704="G_P_100G",2,"n/a")))</f>
        <v>2</v>
      </c>
      <c r="R1704" s="34">
        <f>IF(Q1704="n/a","-",2*(H1704*2^(1-0.5*LOG(H1704/(10^Q1704))))/100)</f>
        <v>0.1349154411244648</v>
      </c>
      <c r="S1704" s="3">
        <f>IF(F1704="Intermed. Precision","---",IF(LOG(J1704/2)&lt;0,10^(TRUNC(LOG(J1704/2))-1), 10^(TRUNC(LOG(J1704/2)))))</f>
        <v>0.01</v>
      </c>
      <c r="T1704" s="4">
        <f>2*SQRT(2)*J1704</f>
        <v>7.5206678190466655E-2</v>
      </c>
      <c r="U1704" s="22" t="str">
        <f>IF(F1704="Repeatability",10*J1704,"---")</f>
        <v>---</v>
      </c>
      <c r="V1704" s="22" t="str">
        <f>IF(AND(U1704&gt;H1704,U1704&lt;&gt;"---"),"x","")</f>
        <v/>
      </c>
      <c r="W1704" s="51">
        <v>42102</v>
      </c>
    </row>
    <row r="1705" spans="1:23" ht="25.5" hidden="1" customHeight="1">
      <c r="A1705" s="65" t="s">
        <v>123</v>
      </c>
      <c r="B1705" s="8" t="s">
        <v>36</v>
      </c>
      <c r="C1705" s="61"/>
      <c r="D1705" s="10" t="s">
        <v>37</v>
      </c>
      <c r="E1705" s="3" t="s">
        <v>22</v>
      </c>
      <c r="F1705" s="42" t="s">
        <v>24</v>
      </c>
      <c r="G1705" s="22" t="s">
        <v>25</v>
      </c>
      <c r="H1705" s="37">
        <v>0.29278749999999998</v>
      </c>
      <c r="I1705" s="3">
        <v>8</v>
      </c>
      <c r="J1705" s="27">
        <v>4.3732853782939797E-3</v>
      </c>
      <c r="K1705" s="27" t="str">
        <f>IF(OR(LEFT(G1705,3)="SRM", LEFT(G1705,3)="IRM", LEFT(G1705,3)="CRM"),"", IF((J1705*100/H1705)&gt;5,"x",""))</f>
        <v/>
      </c>
      <c r="L1705" s="26">
        <f>2*J1705</f>
        <v>8.7465707565879593E-3</v>
      </c>
      <c r="M1705" s="20"/>
      <c r="N1705" s="20"/>
      <c r="O1705" s="58" t="str">
        <f>IF(F1705="Repeatability","---", SQRT(L1705^2+(N1705*H1705*0.01)^2)+ABS(M1705)*0.01*H1705)</f>
        <v>---</v>
      </c>
      <c r="P1705" s="6" t="str">
        <f>IF(F1705="Repeatability","---", O1705*100/H1705)</f>
        <v>---</v>
      </c>
      <c r="Q1705" s="31" t="str">
        <f>IF(F1705="Repeatability", "n/a",IF(E1705="MG_P_KG",6,IF(E1705="G_P_100G",2,"n/a")))</f>
        <v>n/a</v>
      </c>
      <c r="R1705" s="34" t="str">
        <f>IF(Q1705="n/a","-",2*(H1705*2^(1-0.5*LOG(H1705/(10^Q1705))))/100)</f>
        <v>-</v>
      </c>
      <c r="S1705" s="3">
        <f>IF(F1705="Intermed. Precision","---",IF(LOG(J1705/2)&lt;0,10^(TRUNC(LOG(J1705/2))-1), 10^(TRUNC(LOG(J1705/2)))))</f>
        <v>1E-3</v>
      </c>
      <c r="T1705" s="4">
        <f>2*SQRT(2)*J1705</f>
        <v>1.2369518988222595E-2</v>
      </c>
      <c r="U1705" s="22">
        <f>IF(F1705="Repeatability",10*J1705,"---")</f>
        <v>4.3732853782939798E-2</v>
      </c>
      <c r="V1705" s="22" t="str">
        <f>IF(AND(U1705&gt;H1705,U1705&lt;&gt;"---"),"x","")</f>
        <v/>
      </c>
      <c r="W1705" s="51">
        <v>42102</v>
      </c>
    </row>
    <row r="1706" spans="1:23" ht="25.5" customHeight="1">
      <c r="A1706" s="65" t="s">
        <v>85</v>
      </c>
      <c r="B1706" s="8" t="s">
        <v>36</v>
      </c>
      <c r="C1706" s="61"/>
      <c r="D1706" s="10" t="s">
        <v>37</v>
      </c>
      <c r="E1706" s="3" t="s">
        <v>22</v>
      </c>
      <c r="F1706" s="42" t="s">
        <v>23</v>
      </c>
      <c r="G1706" s="22" t="s">
        <v>4</v>
      </c>
      <c r="H1706" s="37">
        <v>0.41675000000000001</v>
      </c>
      <c r="I1706" s="3">
        <v>8</v>
      </c>
      <c r="J1706" s="27">
        <v>1.3228756555322999E-3</v>
      </c>
      <c r="K1706" s="27" t="str">
        <f>IF(OR(LEFT(G1706,3)="SRM", LEFT(G1706,3)="IRM", LEFT(G1706,3)="CRM"),"", IF((J1706*100/H1706)&gt;5,"x",""))</f>
        <v/>
      </c>
      <c r="L1706" s="26">
        <f>2*J1706</f>
        <v>2.6457513110645999E-3</v>
      </c>
      <c r="M1706" s="20"/>
      <c r="N1706" s="20"/>
      <c r="O1706" s="58">
        <f>IF(F1706="Repeatability","---", SQRT(L1706^2+(N1706*H1706*0.01)^2)+ABS(M1706)*0.01*H1706)</f>
        <v>2.6457513110645999E-3</v>
      </c>
      <c r="P1706" s="6">
        <f>IF(F1706="Repeatability","---", O1706*100/H1706)</f>
        <v>0.63485334398670656</v>
      </c>
      <c r="Q1706" s="31">
        <f>IF(F1706="Repeatability", "n/a",IF(E1706="MG_P_KG",6,IF(E1706="G_P_100G",2,"n/a")))</f>
        <v>2</v>
      </c>
      <c r="R1706" s="34">
        <f>IF(Q1706="n/a","-",2*(H1706*2^(1-0.5*LOG(H1706/(10^Q1706))))/100)</f>
        <v>3.8034701958470842E-2</v>
      </c>
      <c r="S1706" s="3">
        <f>IF(F1706="Intermed. Precision","---",IF(LOG(J1706/2)&lt;0,10^(TRUNC(LOG(J1706/2))-1), 10^(TRUNC(LOG(J1706/2)))))</f>
        <v>1E-4</v>
      </c>
      <c r="T1706" s="4">
        <f>2*SQRT(2)*J1706</f>
        <v>3.7416573867739547E-3</v>
      </c>
      <c r="U1706" s="22" t="str">
        <f>IF(F1706="Repeatability",10*J1706,"---")</f>
        <v>---</v>
      </c>
      <c r="V1706" s="22" t="str">
        <f>IF(AND(U1706&gt;H1706,U1706&lt;&gt;"---"),"x","")</f>
        <v/>
      </c>
      <c r="W1706" s="51">
        <v>42102</v>
      </c>
    </row>
    <row r="1707" spans="1:23" ht="25.5" customHeight="1">
      <c r="A1707" s="65" t="s">
        <v>181</v>
      </c>
      <c r="B1707" s="8" t="s">
        <v>36</v>
      </c>
      <c r="C1707" s="61"/>
      <c r="D1707" s="10" t="s">
        <v>37</v>
      </c>
      <c r="E1707" s="3" t="s">
        <v>22</v>
      </c>
      <c r="F1707" s="42" t="s">
        <v>23</v>
      </c>
      <c r="G1707" s="22" t="s">
        <v>4</v>
      </c>
      <c r="H1707" s="37">
        <v>0.73670000000000002</v>
      </c>
      <c r="I1707" s="3">
        <v>7</v>
      </c>
      <c r="J1707" s="27">
        <v>3.4243341375681101E-2</v>
      </c>
      <c r="K1707" s="27" t="str">
        <f>IF(OR(LEFT(G1707,3)="SRM", LEFT(G1707,3)="IRM", LEFT(G1707,3)="CRM"),"", IF((J1707*100/H1707)&gt;5,"x",""))</f>
        <v/>
      </c>
      <c r="L1707" s="26">
        <f>2*J1707</f>
        <v>6.8486682751362202E-2</v>
      </c>
      <c r="M1707" s="20"/>
      <c r="N1707" s="20"/>
      <c r="O1707" s="58">
        <f>IF(F1707="Repeatability","---", SQRT(L1707^2+(N1707*H1707*0.01)^2)+ABS(M1707)*0.01*H1707)</f>
        <v>6.8486682751362202E-2</v>
      </c>
      <c r="P1707" s="6">
        <f>IF(F1707="Repeatability","---", O1707*100/H1707)</f>
        <v>9.2964141104061628</v>
      </c>
      <c r="Q1707" s="31">
        <f>IF(F1707="Repeatability", "n/a",IF(E1707="MG_P_KG",6,IF(E1707="G_P_100G",2,"n/a")))</f>
        <v>2</v>
      </c>
      <c r="R1707" s="34">
        <f>IF(Q1707="n/a","-",2*(H1707*2^(1-0.5*LOG(H1707/(10^Q1707))))/100)</f>
        <v>6.1709979392540124E-2</v>
      </c>
      <c r="S1707" s="3">
        <f>IF(F1707="Intermed. Precision","---",IF(LOG(J1707/2)&lt;0,10^(TRUNC(LOG(J1707/2))-1), 10^(TRUNC(LOG(J1707/2)))))</f>
        <v>0.01</v>
      </c>
      <c r="T1707" s="4">
        <f>2*SQRT(2)*J1707</f>
        <v>9.6854795588919948E-2</v>
      </c>
      <c r="U1707" s="22" t="str">
        <f>IF(F1707="Repeatability",10*J1707,"---")</f>
        <v>---</v>
      </c>
      <c r="V1707" s="22" t="str">
        <f>IF(AND(U1707&gt;H1707,U1707&lt;&gt;"---"),"x","")</f>
        <v/>
      </c>
      <c r="W1707" s="51">
        <v>42102</v>
      </c>
    </row>
    <row r="1708" spans="1:23" ht="25.5" hidden="1" customHeight="1">
      <c r="A1708" s="65" t="s">
        <v>119</v>
      </c>
      <c r="B1708" s="8" t="s">
        <v>36</v>
      </c>
      <c r="C1708" s="61"/>
      <c r="D1708" s="10" t="s">
        <v>37</v>
      </c>
      <c r="E1708" s="3" t="s">
        <v>22</v>
      </c>
      <c r="F1708" s="42" t="s">
        <v>24</v>
      </c>
      <c r="G1708" s="22" t="s">
        <v>25</v>
      </c>
      <c r="H1708" s="37">
        <v>8.4778714285714294</v>
      </c>
      <c r="I1708" s="3">
        <v>7</v>
      </c>
      <c r="J1708" s="27">
        <v>2.2638084219802401E-2</v>
      </c>
      <c r="K1708" s="27" t="str">
        <f>IF(OR(LEFT(G1708,3)="SRM", LEFT(G1708,3)="IRM", LEFT(G1708,3)="CRM"),"", IF((J1708*100/H1708)&gt;5,"x",""))</f>
        <v/>
      </c>
      <c r="L1708" s="26">
        <f>2*J1708</f>
        <v>4.5276168439604803E-2</v>
      </c>
      <c r="M1708" s="20"/>
      <c r="N1708" s="20"/>
      <c r="O1708" s="58" t="str">
        <f>IF(F1708="Repeatability","---", SQRT(L1708^2+(N1708*H1708*0.01)^2)+ABS(M1708)*0.01*H1708)</f>
        <v>---</v>
      </c>
      <c r="P1708" s="6" t="str">
        <f>IF(F1708="Repeatability","---", O1708*100/H1708)</f>
        <v>---</v>
      </c>
      <c r="Q1708" s="31" t="str">
        <f>IF(F1708="Repeatability", "n/a",IF(E1708="MG_P_KG",6,IF(E1708="G_P_100G",2,"n/a")))</f>
        <v>n/a</v>
      </c>
      <c r="R1708" s="34" t="str">
        <f>IF(Q1708="n/a","-",2*(H1708*2^(1-0.5*LOG(H1708/(10^Q1708))))/100)</f>
        <v>-</v>
      </c>
      <c r="S1708" s="3">
        <f>IF(F1708="Intermed. Precision","---",IF(LOG(J1708/2)&lt;0,10^(TRUNC(LOG(J1708/2))-1), 10^(TRUNC(LOG(J1708/2)))))</f>
        <v>0.01</v>
      </c>
      <c r="T1708" s="4">
        <f>2*SQRT(2)*J1708</f>
        <v>6.4030171459577803E-2</v>
      </c>
      <c r="U1708" s="22">
        <f>IF(F1708="Repeatability",10*J1708,"---")</f>
        <v>0.22638084219802401</v>
      </c>
      <c r="V1708" s="22" t="str">
        <f>IF(AND(U1708&gt;H1708,U1708&lt;&gt;"---"),"x","")</f>
        <v/>
      </c>
      <c r="W1708" s="51">
        <v>42102</v>
      </c>
    </row>
    <row r="1709" spans="1:23" ht="25.5" customHeight="1">
      <c r="A1709" s="65" t="s">
        <v>78</v>
      </c>
      <c r="B1709" s="8" t="s">
        <v>36</v>
      </c>
      <c r="C1709" s="61"/>
      <c r="D1709" s="10" t="s">
        <v>37</v>
      </c>
      <c r="E1709" s="3" t="s">
        <v>22</v>
      </c>
      <c r="F1709" s="42" t="s">
        <v>23</v>
      </c>
      <c r="G1709" s="22" t="s">
        <v>4</v>
      </c>
      <c r="H1709" s="37">
        <v>1.8084</v>
      </c>
      <c r="I1709" s="3">
        <v>7</v>
      </c>
      <c r="J1709" s="27">
        <v>4.2604593984351402E-2</v>
      </c>
      <c r="K1709" s="27" t="str">
        <f>IF(OR(LEFT(G1709,3)="SRM", LEFT(G1709,3)="IRM", LEFT(G1709,3)="CRM"),"", IF((J1709*100/H1709)&gt;5,"x",""))</f>
        <v/>
      </c>
      <c r="L1709" s="26">
        <f>2*J1709</f>
        <v>8.5209187968702804E-2</v>
      </c>
      <c r="M1709" s="20"/>
      <c r="N1709" s="20"/>
      <c r="O1709" s="58">
        <f>IF(F1709="Repeatability","---", SQRT(L1709^2+(N1709*H1709*0.01)^2)+ABS(M1709)*0.01*H1709)</f>
        <v>8.5209187968702804E-2</v>
      </c>
      <c r="P1709" s="6">
        <f>IF(F1709="Repeatability","---", O1709*100/H1709)</f>
        <v>4.7118551188178941</v>
      </c>
      <c r="Q1709" s="31">
        <f>IF(F1709="Repeatability", "n/a",IF(E1709="MG_P_KG",6,IF(E1709="G_P_100G",2,"n/a")))</f>
        <v>2</v>
      </c>
      <c r="R1709" s="34">
        <f>IF(Q1709="n/a","-",2*(H1709*2^(1-0.5*LOG(H1709/(10^Q1709))))/100)</f>
        <v>0.13232984520979171</v>
      </c>
      <c r="S1709" s="3">
        <f>IF(F1709="Intermed. Precision","---",IF(LOG(J1709/2)&lt;0,10^(TRUNC(LOG(J1709/2))-1), 10^(TRUNC(LOG(J1709/2)))))</f>
        <v>0.01</v>
      </c>
      <c r="T1709" s="4">
        <f>2*SQRT(2)*J1709</f>
        <v>0.12050398926413787</v>
      </c>
      <c r="U1709" s="22" t="str">
        <f>IF(F1709="Repeatability",10*J1709,"---")</f>
        <v>---</v>
      </c>
      <c r="V1709" s="22" t="str">
        <f>IF(AND(U1709&gt;H1709,U1709&lt;&gt;"---"),"x","")</f>
        <v/>
      </c>
      <c r="W1709" s="51">
        <v>42102</v>
      </c>
    </row>
    <row r="1710" spans="1:23" ht="25.5" hidden="1" customHeight="1">
      <c r="A1710" s="65" t="s">
        <v>104</v>
      </c>
      <c r="B1710" s="8" t="s">
        <v>36</v>
      </c>
      <c r="C1710" s="61"/>
      <c r="D1710" s="10" t="s">
        <v>37</v>
      </c>
      <c r="E1710" s="3" t="s">
        <v>22</v>
      </c>
      <c r="F1710" s="42" t="s">
        <v>24</v>
      </c>
      <c r="G1710" s="22" t="s">
        <v>25</v>
      </c>
      <c r="H1710" s="37">
        <v>1.00437142857143</v>
      </c>
      <c r="I1710" s="3">
        <v>7</v>
      </c>
      <c r="J1710" s="27">
        <v>1.17584316252515E-2</v>
      </c>
      <c r="K1710" s="27" t="str">
        <f>IF(OR(LEFT(G1710,3)="SRM", LEFT(G1710,3)="IRM", LEFT(G1710,3)="CRM"),"", IF((J1710*100/H1710)&gt;5,"x",""))</f>
        <v/>
      </c>
      <c r="L1710" s="26">
        <f>2*J1710</f>
        <v>2.3516863250502999E-2</v>
      </c>
      <c r="M1710" s="20"/>
      <c r="N1710" s="20"/>
      <c r="O1710" s="58" t="str">
        <f>IF(F1710="Repeatability","---", SQRT(L1710^2+(N1710*H1710*0.01)^2)+ABS(M1710)*0.01*H1710)</f>
        <v>---</v>
      </c>
      <c r="P1710" s="6" t="str">
        <f>IF(F1710="Repeatability","---", O1710*100/H1710)</f>
        <v>---</v>
      </c>
      <c r="Q1710" s="31" t="str">
        <f>IF(F1710="Repeatability", "n/a",IF(E1710="MG_P_KG",6,IF(E1710="G_P_100G",2,"n/a")))</f>
        <v>n/a</v>
      </c>
      <c r="R1710" s="34" t="str">
        <f>IF(Q1710="n/a","-",2*(H1710*2^(1-0.5*LOG(H1710/(10^Q1710))))/100)</f>
        <v>-</v>
      </c>
      <c r="S1710" s="3">
        <f>IF(F1710="Intermed. Precision","---",IF(LOG(J1710/2)&lt;0,10^(TRUNC(LOG(J1710/2))-1), 10^(TRUNC(LOG(J1710/2)))))</f>
        <v>1E-3</v>
      </c>
      <c r="T1710" s="4">
        <f>2*SQRT(2)*J1710</f>
        <v>3.3257866953334769E-2</v>
      </c>
      <c r="U1710" s="22">
        <f>IF(F1710="Repeatability",10*J1710,"---")</f>
        <v>0.117584316252515</v>
      </c>
      <c r="V1710" s="22" t="str">
        <f>IF(AND(U1710&gt;H1710,U1710&lt;&gt;"---"),"x","")</f>
        <v/>
      </c>
      <c r="W1710" s="51">
        <v>42102</v>
      </c>
    </row>
    <row r="1711" spans="1:23" ht="25.5" customHeight="1">
      <c r="A1711" s="65" t="s">
        <v>26</v>
      </c>
      <c r="B1711" s="8" t="s">
        <v>36</v>
      </c>
      <c r="C1711" s="61"/>
      <c r="D1711" s="10" t="s">
        <v>259</v>
      </c>
      <c r="E1711" s="3" t="s">
        <v>22</v>
      </c>
      <c r="F1711" s="42" t="s">
        <v>23</v>
      </c>
      <c r="G1711" s="22" t="s">
        <v>260</v>
      </c>
      <c r="H1711" s="37">
        <v>4.4451095238095197</v>
      </c>
      <c r="I1711" s="3">
        <v>21</v>
      </c>
      <c r="J1711" s="27">
        <v>0.28641281030142801</v>
      </c>
      <c r="K1711" s="27" t="str">
        <f>IF(OR(LEFT(G1711,3)="SRM", LEFT(G1711,3)="IRM", LEFT(G1711,3)="CRM"),"", IF((J1711*100/H1711)&gt;5,"x",""))</f>
        <v/>
      </c>
      <c r="L1711" s="26">
        <f>2*J1711</f>
        <v>0.57282562060285602</v>
      </c>
      <c r="M1711" s="20">
        <v>2.78</v>
      </c>
      <c r="N1711" s="20">
        <v>2.79</v>
      </c>
      <c r="O1711" s="58">
        <f>IF(F1711="Repeatability","---", SQRT(L1711^2+(N1711*H1711*0.01)^2)+ABS(M1711)*0.01*H1711)</f>
        <v>0.70967113038894003</v>
      </c>
      <c r="P1711" s="6">
        <f>IF(F1711="Repeatability","---", O1711*100/H1711)</f>
        <v>15.965211353909275</v>
      </c>
      <c r="Q1711" s="31">
        <f>IF(F1711="Repeatability", "n/a",IF(E1711="MG_P_KG",6,IF(E1711="G_P_100G",2,"n/a")))</f>
        <v>2</v>
      </c>
      <c r="R1711" s="34">
        <f>IF(Q1711="n/a","-",2*(H1711*2^(1-0.5*LOG(H1711/(10^Q1711))))/100)</f>
        <v>0.28409031289486164</v>
      </c>
      <c r="S1711" s="3">
        <f>IF(F1711="Intermed. Precision","---",IF(LOG(J1711/2)&lt;0,10^(TRUNC(LOG(J1711/2))-1), 10^(TRUNC(LOG(J1711/2)))))</f>
        <v>0.1</v>
      </c>
      <c r="T1711" s="4">
        <f>2*SQRT(2)*J1711</f>
        <v>0.81009776153134405</v>
      </c>
      <c r="U1711" s="22" t="str">
        <f>IF(F1711="Repeatability",10*J1711,"---")</f>
        <v>---</v>
      </c>
      <c r="V1711" s="22" t="str">
        <f>IF(AND(U1711&gt;H1711,U1711&lt;&gt;"---"),"x","")</f>
        <v/>
      </c>
      <c r="W1711" s="51">
        <v>42102</v>
      </c>
    </row>
    <row r="1712" spans="1:23" ht="25.5" customHeight="1">
      <c r="A1712" s="65" t="s">
        <v>29</v>
      </c>
      <c r="B1712" s="8" t="s">
        <v>36</v>
      </c>
      <c r="C1712" s="61"/>
      <c r="D1712" s="10" t="s">
        <v>259</v>
      </c>
      <c r="E1712" s="3" t="s">
        <v>22</v>
      </c>
      <c r="F1712" s="42" t="s">
        <v>23</v>
      </c>
      <c r="G1712" s="22" t="s">
        <v>4</v>
      </c>
      <c r="H1712" s="37">
        <v>3.9093800000000001</v>
      </c>
      <c r="I1712" s="3">
        <v>15</v>
      </c>
      <c r="J1712" s="27">
        <v>1.6905275310782002E-2</v>
      </c>
      <c r="K1712" s="27" t="str">
        <f>IF(OR(LEFT(G1712,3)="SRM", LEFT(G1712,3)="IRM", LEFT(G1712,3)="CRM"),"", IF((J1712*100/H1712)&gt;5,"x",""))</f>
        <v/>
      </c>
      <c r="L1712" s="26">
        <f>2*J1712</f>
        <v>3.3810550621564003E-2</v>
      </c>
      <c r="M1712" s="20">
        <v>2.78</v>
      </c>
      <c r="N1712" s="20">
        <v>2.79</v>
      </c>
      <c r="O1712" s="58">
        <f>IF(F1712="Repeatability","---", SQRT(L1712^2+(N1712*H1712*0.01)^2)+ABS(M1712)*0.01*H1712)</f>
        <v>0.2228726617445867</v>
      </c>
      <c r="P1712" s="6">
        <f>IF(F1712="Repeatability","---", O1712*100/H1712)</f>
        <v>5.7009720657645628</v>
      </c>
      <c r="Q1712" s="31">
        <f>IF(F1712="Repeatability", "n/a",IF(E1712="MG_P_KG",6,IF(E1712="G_P_100G",2,"n/a")))</f>
        <v>2</v>
      </c>
      <c r="R1712" s="34">
        <f>IF(Q1712="n/a","-",2*(H1712*2^(1-0.5*LOG(H1712/(10^Q1712))))/100)</f>
        <v>0.2547280415091373</v>
      </c>
      <c r="S1712" s="3">
        <f>IF(F1712="Intermed. Precision","---",IF(LOG(J1712/2)&lt;0,10^(TRUNC(LOG(J1712/2))-1), 10^(TRUNC(LOG(J1712/2)))))</f>
        <v>1E-3</v>
      </c>
      <c r="T1712" s="4">
        <f>2*SQRT(2)*J1712</f>
        <v>4.7815339240317896E-2</v>
      </c>
      <c r="U1712" s="22" t="str">
        <f>IF(F1712="Repeatability",10*J1712,"---")</f>
        <v>---</v>
      </c>
      <c r="V1712" s="22" t="str">
        <f>IF(AND(U1712&gt;H1712,U1712&lt;&gt;"---"),"x","")</f>
        <v/>
      </c>
      <c r="W1712" s="51">
        <v>42102</v>
      </c>
    </row>
    <row r="1713" spans="1:23" ht="25.5" customHeight="1">
      <c r="A1713" s="65" t="s">
        <v>119</v>
      </c>
      <c r="B1713" s="8" t="s">
        <v>36</v>
      </c>
      <c r="C1713" s="61"/>
      <c r="D1713" s="10" t="s">
        <v>259</v>
      </c>
      <c r="E1713" s="3" t="s">
        <v>22</v>
      </c>
      <c r="F1713" s="42" t="s">
        <v>23</v>
      </c>
      <c r="G1713" s="22" t="s">
        <v>4</v>
      </c>
      <c r="H1713" s="37">
        <v>15.216333333333299</v>
      </c>
      <c r="I1713" s="3">
        <v>9</v>
      </c>
      <c r="J1713" s="27">
        <v>0</v>
      </c>
      <c r="K1713" s="27" t="str">
        <f>IF(OR(LEFT(G1713,3)="SRM", LEFT(G1713,3)="IRM", LEFT(G1713,3)="CRM"),"", IF((J1713*100/H1713)&gt;5,"x",""))</f>
        <v/>
      </c>
      <c r="L1713" s="26">
        <f>2*J1713</f>
        <v>0</v>
      </c>
      <c r="M1713" s="20"/>
      <c r="N1713" s="20"/>
      <c r="O1713" s="58">
        <f>IF(F1713="Repeatability","---", SQRT(L1713^2+(N1713*H1713*0.01)^2)+ABS(M1713)*0.01*H1713)</f>
        <v>0</v>
      </c>
      <c r="P1713" s="6">
        <f>IF(F1713="Repeatability","---", O1713*100/H1713)</f>
        <v>0</v>
      </c>
      <c r="Q1713" s="31">
        <f>IF(F1713="Repeatability", "n/a",IF(E1713="MG_P_KG",6,IF(E1713="G_P_100G",2,"n/a")))</f>
        <v>2</v>
      </c>
      <c r="R1713" s="34">
        <f>IF(Q1713="n/a","-",2*(H1713*2^(1-0.5*LOG(H1713/(10^Q1713))))/100)</f>
        <v>0.80806186469552532</v>
      </c>
      <c r="S1713" s="3" t="e">
        <f>IF(F1713="Intermed. Precision","---",IF(LOG(J1713/2)&lt;0,10^(TRUNC(LOG(J1713/2))-1), 10^(TRUNC(LOG(J1713/2)))))</f>
        <v>#NUM!</v>
      </c>
      <c r="T1713" s="4">
        <f>2*SQRT(2)*J1713</f>
        <v>0</v>
      </c>
      <c r="U1713" s="22" t="str">
        <f>IF(F1713="Repeatability",10*J1713,"---")</f>
        <v>---</v>
      </c>
      <c r="V1713" s="22" t="str">
        <f>IF(AND(U1713&gt;H1713,U1713&lt;&gt;"---"),"x","")</f>
        <v/>
      </c>
      <c r="W1713" s="51">
        <v>42102</v>
      </c>
    </row>
    <row r="1714" spans="1:23" ht="25.5" hidden="1" customHeight="1">
      <c r="A1714" s="65" t="s">
        <v>29</v>
      </c>
      <c r="B1714" s="8" t="s">
        <v>36</v>
      </c>
      <c r="C1714" s="61"/>
      <c r="D1714" s="10" t="s">
        <v>259</v>
      </c>
      <c r="E1714" s="3" t="s">
        <v>22</v>
      </c>
      <c r="F1714" s="42" t="s">
        <v>24</v>
      </c>
      <c r="G1714" s="22" t="s">
        <v>25</v>
      </c>
      <c r="H1714" s="37">
        <v>3.51497777777778</v>
      </c>
      <c r="I1714" s="3">
        <v>9</v>
      </c>
      <c r="J1714" s="27">
        <v>1.05975101897673E-2</v>
      </c>
      <c r="K1714" s="27" t="str">
        <f>IF(OR(LEFT(G1714,3)="SRM", LEFT(G1714,3)="IRM", LEFT(G1714,3)="CRM"),"", IF((J1714*100/H1714)&gt;5,"x",""))</f>
        <v/>
      </c>
      <c r="L1714" s="26">
        <f>2*J1714</f>
        <v>2.11950203795346E-2</v>
      </c>
      <c r="M1714" s="20"/>
      <c r="N1714" s="20"/>
      <c r="O1714" s="58" t="str">
        <f>IF(F1714="Repeatability","---", SQRT(L1714^2+(N1714*H1714*0.01)^2)+ABS(M1714)*0.01*H1714)</f>
        <v>---</v>
      </c>
      <c r="P1714" s="6" t="str">
        <f>IF(F1714="Repeatability","---", O1714*100/H1714)</f>
        <v>---</v>
      </c>
      <c r="Q1714" s="31" t="str">
        <f>IF(F1714="Repeatability", "n/a",IF(E1714="MG_P_KG",6,IF(E1714="G_P_100G",2,"n/a")))</f>
        <v>n/a</v>
      </c>
      <c r="R1714" s="34" t="str">
        <f>IF(Q1714="n/a","-",2*(H1714*2^(1-0.5*LOG(H1714/(10^Q1714))))/100)</f>
        <v>-</v>
      </c>
      <c r="S1714" s="3">
        <f>IF(F1714="Intermed. Precision","---",IF(LOG(J1714/2)&lt;0,10^(TRUNC(LOG(J1714/2))-1), 10^(TRUNC(LOG(J1714/2)))))</f>
        <v>1E-3</v>
      </c>
      <c r="T1714" s="4">
        <f>2*SQRT(2)*J1714</f>
        <v>2.9974285275511978E-2</v>
      </c>
      <c r="U1714" s="22">
        <f>IF(F1714="Repeatability",10*J1714,"---")</f>
        <v>0.10597510189767301</v>
      </c>
      <c r="V1714" s="22" t="str">
        <f>IF(AND(U1714&gt;H1714,U1714&lt;&gt;"---"),"x","")</f>
        <v/>
      </c>
      <c r="W1714" s="51">
        <v>42102</v>
      </c>
    </row>
    <row r="1715" spans="1:23" ht="25.5" customHeight="1">
      <c r="A1715" s="65" t="s">
        <v>26</v>
      </c>
      <c r="B1715" s="8" t="s">
        <v>36</v>
      </c>
      <c r="C1715" s="61"/>
      <c r="D1715" s="10" t="s">
        <v>259</v>
      </c>
      <c r="E1715" s="3" t="s">
        <v>22</v>
      </c>
      <c r="F1715" s="42" t="s">
        <v>23</v>
      </c>
      <c r="G1715" s="22" t="s">
        <v>261</v>
      </c>
      <c r="H1715" s="37">
        <v>3.79115714285714</v>
      </c>
      <c r="I1715" s="3">
        <v>7</v>
      </c>
      <c r="J1715" s="27">
        <v>1.2728427127609101E-2</v>
      </c>
      <c r="K1715" s="27" t="str">
        <f>IF(OR(LEFT(G1715,3)="SRM", LEFT(G1715,3)="IRM", LEFT(G1715,3)="CRM"),"", IF((J1715*100/H1715)&gt;5,"x",""))</f>
        <v/>
      </c>
      <c r="L1715" s="26">
        <f>2*J1715</f>
        <v>2.5456854255218202E-2</v>
      </c>
      <c r="M1715" s="20">
        <v>2.78</v>
      </c>
      <c r="N1715" s="20">
        <v>2.79</v>
      </c>
      <c r="O1715" s="58">
        <f>IF(F1715="Repeatability","---", SQRT(L1715^2+(N1715*H1715*0.01)^2)+ABS(M1715)*0.01*H1715)</f>
        <v>0.21418773040832184</v>
      </c>
      <c r="P1715" s="6">
        <f>IF(F1715="Repeatability","---", O1715*100/H1715)</f>
        <v>5.6496663772397202</v>
      </c>
      <c r="Q1715" s="31">
        <f>IF(F1715="Repeatability", "n/a",IF(E1715="MG_P_KG",6,IF(E1715="G_P_100G",2,"n/a")))</f>
        <v>2</v>
      </c>
      <c r="R1715" s="34">
        <f>IF(Q1715="n/a","-",2*(H1715*2^(1-0.5*LOG(H1715/(10^Q1715))))/100)</f>
        <v>0.24816923335425092</v>
      </c>
      <c r="S1715" s="3">
        <f>IF(F1715="Intermed. Precision","---",IF(LOG(J1715/2)&lt;0,10^(TRUNC(LOG(J1715/2))-1), 10^(TRUNC(LOG(J1715/2)))))</f>
        <v>1E-3</v>
      </c>
      <c r="T1715" s="4">
        <f>2*SQRT(2)*J1715</f>
        <v>3.6001428543084822E-2</v>
      </c>
      <c r="U1715" s="22" t="str">
        <f>IF(F1715="Repeatability",10*J1715,"---")</f>
        <v>---</v>
      </c>
      <c r="V1715" s="22" t="str">
        <f>IF(AND(U1715&gt;H1715,U1715&lt;&gt;"---"),"x","")</f>
        <v/>
      </c>
      <c r="W1715" s="51">
        <v>42102</v>
      </c>
    </row>
    <row r="1716" spans="1:23" ht="25.5" customHeight="1">
      <c r="A1716" s="65" t="s">
        <v>26</v>
      </c>
      <c r="B1716" s="8" t="s">
        <v>262</v>
      </c>
      <c r="C1716" s="61"/>
      <c r="D1716" s="10" t="s">
        <v>263</v>
      </c>
      <c r="E1716" s="3" t="s">
        <v>264</v>
      </c>
      <c r="F1716" s="42" t="s">
        <v>23</v>
      </c>
      <c r="G1716" s="22" t="s">
        <v>266</v>
      </c>
      <c r="H1716" s="37">
        <v>2.6835782079125701</v>
      </c>
      <c r="I1716" s="3">
        <v>167</v>
      </c>
      <c r="J1716" s="27">
        <v>0.56242255422297105</v>
      </c>
      <c r="K1716" s="27" t="str">
        <f>IF(OR(LEFT(G1716,3)="SRM", LEFT(G1716,3)="IRM", LEFT(G1716,3)="CRM"),"", IF((J1716*100/H1716)&gt;5,"x",""))</f>
        <v/>
      </c>
      <c r="L1716" s="26">
        <f>2*J1716</f>
        <v>1.1248451084459421</v>
      </c>
      <c r="M1716" s="20"/>
      <c r="N1716" s="20"/>
      <c r="O1716" s="58">
        <f>IF(F1716="Repeatability","---", SQRT(L1716^2+(N1716*H1716*0.01)^2)+ABS(M1716)*0.01*H1716)</f>
        <v>1.1248451084459421</v>
      </c>
      <c r="P1716" s="6">
        <f>IF(F1716="Repeatability","---", O1716*100/H1716)</f>
        <v>41.915868340610295</v>
      </c>
      <c r="Q1716" s="31" t="str">
        <f>IF(F1716="Repeatability", "n/a",IF(E1716="MG_P_KG",6,IF(E1716="G_P_100G",2,"n/a")))</f>
        <v>n/a</v>
      </c>
      <c r="R1716" s="34" t="str">
        <f>IF(Q1716="n/a","-",2*(H1716*2^(1-0.5*LOG(H1716/(10^Q1716))))/100)</f>
        <v>-</v>
      </c>
      <c r="S1716" s="3">
        <f>IF(F1716="Intermed. Precision","---",IF(LOG(J1716/2)&lt;0,10^(TRUNC(LOG(J1716/2))-1), 10^(TRUNC(LOG(J1716/2)))))</f>
        <v>0.1</v>
      </c>
      <c r="T1716" s="4">
        <f>2*SQRT(2)*J1716</f>
        <v>1.5907712079332863</v>
      </c>
      <c r="U1716" s="22" t="str">
        <f>IF(F1716="Repeatability",10*J1716,"---")</f>
        <v>---</v>
      </c>
      <c r="V1716" s="22" t="str">
        <f>IF(AND(U1716&gt;H1716,U1716&lt;&gt;"---"),"x","")</f>
        <v/>
      </c>
      <c r="W1716" s="51">
        <v>42102</v>
      </c>
    </row>
    <row r="1717" spans="1:23" ht="25.5" hidden="1" customHeight="1">
      <c r="A1717" s="65" t="s">
        <v>67</v>
      </c>
      <c r="B1717" s="8" t="s">
        <v>262</v>
      </c>
      <c r="C1717" s="61"/>
      <c r="D1717" s="10" t="s">
        <v>263</v>
      </c>
      <c r="E1717" s="3" t="s">
        <v>264</v>
      </c>
      <c r="F1717" s="42" t="s">
        <v>24</v>
      </c>
      <c r="G1717" s="22" t="s">
        <v>25</v>
      </c>
      <c r="H1717" s="37">
        <v>3.1543962805232901</v>
      </c>
      <c r="I1717" s="3">
        <v>73</v>
      </c>
      <c r="J1717" s="27">
        <v>0.15641380020840101</v>
      </c>
      <c r="K1717" s="27" t="str">
        <f>IF(OR(LEFT(G1717,3)="SRM", LEFT(G1717,3)="IRM", LEFT(G1717,3)="CRM"),"", IF((J1717*100/H1717)&gt;5,"x",""))</f>
        <v/>
      </c>
      <c r="L1717" s="26">
        <f>2*J1717</f>
        <v>0.31282760041680202</v>
      </c>
      <c r="M1717" s="20"/>
      <c r="N1717" s="20"/>
      <c r="O1717" s="58" t="str">
        <f>IF(F1717="Repeatability","---", SQRT(L1717^2+(N1717*H1717*0.01)^2)+ABS(M1717)*0.01*H1717)</f>
        <v>---</v>
      </c>
      <c r="P1717" s="6" t="str">
        <f>IF(F1717="Repeatability","---", O1717*100/H1717)</f>
        <v>---</v>
      </c>
      <c r="Q1717" s="31" t="str">
        <f>IF(F1717="Repeatability", "n/a",IF(E1717="MG_P_KG",6,IF(E1717="G_P_100G",2,"n/a")))</f>
        <v>n/a</v>
      </c>
      <c r="R1717" s="34" t="str">
        <f>IF(Q1717="n/a","-",2*(H1717*2^(1-0.5*LOG(H1717/(10^Q1717))))/100)</f>
        <v>-</v>
      </c>
      <c r="S1717" s="3">
        <f>IF(F1717="Intermed. Precision","---",IF(LOG(J1717/2)&lt;0,10^(TRUNC(LOG(J1717/2))-1), 10^(TRUNC(LOG(J1717/2)))))</f>
        <v>0.01</v>
      </c>
      <c r="T1717" s="4">
        <f>2*SQRT(2)*J1717</f>
        <v>0.4424050351940727</v>
      </c>
      <c r="U1717" s="22">
        <f>IF(F1717="Repeatability",10*J1717,"---")</f>
        <v>1.5641380020840101</v>
      </c>
      <c r="V1717" s="22" t="str">
        <f>IF(AND(U1717&gt;H1717,U1717&lt;&gt;"---"),"x","")</f>
        <v/>
      </c>
      <c r="W1717" s="51">
        <v>42102</v>
      </c>
    </row>
    <row r="1718" spans="1:23" ht="25.5" customHeight="1">
      <c r="A1718" s="65" t="s">
        <v>26</v>
      </c>
      <c r="B1718" s="8" t="s">
        <v>262</v>
      </c>
      <c r="C1718" s="61"/>
      <c r="D1718" s="10" t="s">
        <v>263</v>
      </c>
      <c r="E1718" s="3" t="s">
        <v>264</v>
      </c>
      <c r="F1718" s="42" t="s">
        <v>23</v>
      </c>
      <c r="G1718" s="22" t="s">
        <v>265</v>
      </c>
      <c r="H1718" s="37">
        <v>2.0922500669200002</v>
      </c>
      <c r="I1718" s="3">
        <v>50</v>
      </c>
      <c r="J1718" s="27">
        <v>0.47480107503840202</v>
      </c>
      <c r="K1718" s="27" t="str">
        <f>IF(OR(LEFT(G1718,3)="SRM", LEFT(G1718,3)="IRM", LEFT(G1718,3)="CRM"),"", IF((J1718*100/H1718)&gt;5,"x",""))</f>
        <v/>
      </c>
      <c r="L1718" s="26">
        <f>2*J1718</f>
        <v>0.94960215007680404</v>
      </c>
      <c r="M1718" s="20"/>
      <c r="N1718" s="20"/>
      <c r="O1718" s="58">
        <f>IF(F1718="Repeatability","---", SQRT(L1718^2+(N1718*H1718*0.01)^2)+ABS(M1718)*0.01*H1718)</f>
        <v>0.94960215007680404</v>
      </c>
      <c r="P1718" s="6">
        <f>IF(F1718="Repeatability","---", O1718*100/H1718)</f>
        <v>45.386646897075394</v>
      </c>
      <c r="Q1718" s="31" t="str">
        <f>IF(F1718="Repeatability", "n/a",IF(E1718="MG_P_KG",6,IF(E1718="G_P_100G",2,"n/a")))</f>
        <v>n/a</v>
      </c>
      <c r="R1718" s="34" t="str">
        <f>IF(Q1718="n/a","-",2*(H1718*2^(1-0.5*LOG(H1718/(10^Q1718))))/100)</f>
        <v>-</v>
      </c>
      <c r="S1718" s="3">
        <f>IF(F1718="Intermed. Precision","---",IF(LOG(J1718/2)&lt;0,10^(TRUNC(LOG(J1718/2))-1), 10^(TRUNC(LOG(J1718/2)))))</f>
        <v>0.1</v>
      </c>
      <c r="T1718" s="4">
        <f>2*SQRT(2)*J1718</f>
        <v>1.3429402394972676</v>
      </c>
      <c r="U1718" s="22" t="str">
        <f>IF(F1718="Repeatability",10*J1718,"---")</f>
        <v>---</v>
      </c>
      <c r="V1718" s="22" t="str">
        <f>IF(AND(U1718&gt;H1718,U1718&lt;&gt;"---"),"x","")</f>
        <v/>
      </c>
      <c r="W1718" s="51">
        <v>42102</v>
      </c>
    </row>
    <row r="1719" spans="1:23" ht="25.5" customHeight="1">
      <c r="A1719" s="65" t="s">
        <v>67</v>
      </c>
      <c r="B1719" s="8" t="s">
        <v>262</v>
      </c>
      <c r="C1719" s="61"/>
      <c r="D1719" s="10" t="s">
        <v>263</v>
      </c>
      <c r="E1719" s="3" t="s">
        <v>264</v>
      </c>
      <c r="F1719" s="42" t="s">
        <v>23</v>
      </c>
      <c r="G1719" s="22" t="s">
        <v>4</v>
      </c>
      <c r="H1719" s="37">
        <v>4.9798395632428596</v>
      </c>
      <c r="I1719" s="3">
        <v>42</v>
      </c>
      <c r="J1719" s="27">
        <v>0.38315708568305801</v>
      </c>
      <c r="K1719" s="27" t="str">
        <f>IF(OR(LEFT(G1719,3)="SRM", LEFT(G1719,3)="IRM", LEFT(G1719,3)="CRM"),"", IF((J1719*100/H1719)&gt;5,"x",""))</f>
        <v>x</v>
      </c>
      <c r="L1719" s="26">
        <f>2*J1719</f>
        <v>0.76631417136611601</v>
      </c>
      <c r="M1719" s="20"/>
      <c r="N1719" s="20"/>
      <c r="O1719" s="58">
        <f>IF(F1719="Repeatability","---", SQRT(L1719^2+(N1719*H1719*0.01)^2)+ABS(M1719)*0.01*H1719)</f>
        <v>0.76631417136611601</v>
      </c>
      <c r="P1719" s="6">
        <f>IF(F1719="Repeatability","---", O1719*100/H1719)</f>
        <v>15.388330520172302</v>
      </c>
      <c r="Q1719" s="31" t="str">
        <f>IF(F1719="Repeatability", "n/a",IF(E1719="MG_P_KG",6,IF(E1719="G_P_100G",2,"n/a")))</f>
        <v>n/a</v>
      </c>
      <c r="R1719" s="34" t="str">
        <f>IF(Q1719="n/a","-",2*(H1719*2^(1-0.5*LOG(H1719/(10^Q1719))))/100)</f>
        <v>-</v>
      </c>
      <c r="S1719" s="3">
        <f>IF(F1719="Intermed. Precision","---",IF(LOG(J1719/2)&lt;0,10^(TRUNC(LOG(J1719/2))-1), 10^(TRUNC(LOG(J1719/2)))))</f>
        <v>0.1</v>
      </c>
      <c r="T1719" s="4">
        <f>2*SQRT(2)*J1719</f>
        <v>1.0837318941846614</v>
      </c>
      <c r="U1719" s="22" t="str">
        <f>IF(F1719="Repeatability",10*J1719,"---")</f>
        <v>---</v>
      </c>
      <c r="V1719" s="22" t="str">
        <f>IF(AND(U1719&gt;H1719,U1719&lt;&gt;"---"),"x","")</f>
        <v/>
      </c>
      <c r="W1719" s="51">
        <v>42102</v>
      </c>
    </row>
    <row r="1720" spans="1:23" ht="25.5" customHeight="1">
      <c r="A1720" s="65" t="s">
        <v>176</v>
      </c>
      <c r="B1720" s="8" t="s">
        <v>262</v>
      </c>
      <c r="C1720" s="61"/>
      <c r="D1720" s="10" t="s">
        <v>263</v>
      </c>
      <c r="E1720" s="3" t="s">
        <v>264</v>
      </c>
      <c r="F1720" s="42" t="s">
        <v>23</v>
      </c>
      <c r="G1720" s="22" t="s">
        <v>4</v>
      </c>
      <c r="H1720" s="37">
        <v>41.424932511980003</v>
      </c>
      <c r="I1720" s="3">
        <v>20</v>
      </c>
      <c r="J1720" s="27">
        <v>1.56728397266293</v>
      </c>
      <c r="K1720" s="27" t="str">
        <f>IF(OR(LEFT(G1720,3)="SRM", LEFT(G1720,3)="IRM", LEFT(G1720,3)="CRM"),"", IF((J1720*100/H1720)&gt;5,"x",""))</f>
        <v/>
      </c>
      <c r="L1720" s="26">
        <f>2*J1720</f>
        <v>3.1345679453258599</v>
      </c>
      <c r="M1720" s="20"/>
      <c r="N1720" s="20"/>
      <c r="O1720" s="58">
        <f>IF(F1720="Repeatability","---", SQRT(L1720^2+(N1720*H1720*0.01)^2)+ABS(M1720)*0.01*H1720)</f>
        <v>3.1345679453258599</v>
      </c>
      <c r="P1720" s="6">
        <f>IF(F1720="Repeatability","---", O1720*100/H1720)</f>
        <v>7.5668631310850047</v>
      </c>
      <c r="Q1720" s="31" t="str">
        <f>IF(F1720="Repeatability", "n/a",IF(E1720="MG_P_KG",6,IF(E1720="G_P_100G",2,"n/a")))</f>
        <v>n/a</v>
      </c>
      <c r="R1720" s="34" t="str">
        <f>IF(Q1720="n/a","-",2*(H1720*2^(1-0.5*LOG(H1720/(10^Q1720))))/100)</f>
        <v>-</v>
      </c>
      <c r="S1720" s="3">
        <f>IF(F1720="Intermed. Precision","---",IF(LOG(J1720/2)&lt;0,10^(TRUNC(LOG(J1720/2))-1), 10^(TRUNC(LOG(J1720/2)))))</f>
        <v>0.1</v>
      </c>
      <c r="T1720" s="4">
        <f>2*SQRT(2)*J1720</f>
        <v>4.4329485004597977</v>
      </c>
      <c r="U1720" s="22" t="str">
        <f>IF(F1720="Repeatability",10*J1720,"---")</f>
        <v>---</v>
      </c>
      <c r="V1720" s="22" t="str">
        <f>IF(AND(U1720&gt;H1720,U1720&lt;&gt;"---"),"x","")</f>
        <v/>
      </c>
      <c r="W1720" s="51">
        <v>42102</v>
      </c>
    </row>
    <row r="1721" spans="1:23" ht="25.5" hidden="1" customHeight="1">
      <c r="A1721" s="65" t="s">
        <v>176</v>
      </c>
      <c r="B1721" s="8" t="s">
        <v>262</v>
      </c>
      <c r="C1721" s="61"/>
      <c r="D1721" s="10" t="s">
        <v>263</v>
      </c>
      <c r="E1721" s="3" t="s">
        <v>264</v>
      </c>
      <c r="F1721" s="42" t="s">
        <v>24</v>
      </c>
      <c r="G1721" s="22" t="s">
        <v>25</v>
      </c>
      <c r="H1721" s="37">
        <v>13.9860687340417</v>
      </c>
      <c r="I1721" s="3">
        <v>12</v>
      </c>
      <c r="J1721" s="27">
        <v>0.21549497267232601</v>
      </c>
      <c r="K1721" s="27" t="str">
        <f>IF(OR(LEFT(G1721,3)="SRM", LEFT(G1721,3)="IRM", LEFT(G1721,3)="CRM"),"", IF((J1721*100/H1721)&gt;5,"x",""))</f>
        <v/>
      </c>
      <c r="L1721" s="26">
        <f>2*J1721</f>
        <v>0.43098994534465201</v>
      </c>
      <c r="M1721" s="20"/>
      <c r="N1721" s="20"/>
      <c r="O1721" s="58" t="str">
        <f>IF(F1721="Repeatability","---", SQRT(L1721^2+(N1721*H1721*0.01)^2)+ABS(M1721)*0.01*H1721)</f>
        <v>---</v>
      </c>
      <c r="P1721" s="6" t="str">
        <f>IF(F1721="Repeatability","---", O1721*100/H1721)</f>
        <v>---</v>
      </c>
      <c r="Q1721" s="31" t="str">
        <f>IF(F1721="Repeatability", "n/a",IF(E1721="MG_P_KG",6,IF(E1721="G_P_100G",2,"n/a")))</f>
        <v>n/a</v>
      </c>
      <c r="R1721" s="34" t="str">
        <f>IF(Q1721="n/a","-",2*(H1721*2^(1-0.5*LOG(H1721/(10^Q1721))))/100)</f>
        <v>-</v>
      </c>
      <c r="S1721" s="3">
        <f>IF(F1721="Intermed. Precision","---",IF(LOG(J1721/2)&lt;0,10^(TRUNC(LOG(J1721/2))-1), 10^(TRUNC(LOG(J1721/2)))))</f>
        <v>0.1</v>
      </c>
      <c r="T1721" s="4">
        <f>2*SQRT(2)*J1721</f>
        <v>0.60951182595284592</v>
      </c>
      <c r="U1721" s="22">
        <f>IF(F1721="Repeatability",10*J1721,"---")</f>
        <v>2.15494972672326</v>
      </c>
      <c r="V1721" s="22" t="str">
        <f>IF(AND(U1721&gt;H1721,U1721&lt;&gt;"---"),"x","")</f>
        <v/>
      </c>
      <c r="W1721" s="51">
        <v>42102</v>
      </c>
    </row>
    <row r="1722" spans="1:23" ht="25.5" customHeight="1">
      <c r="A1722" s="65" t="s">
        <v>26</v>
      </c>
      <c r="B1722" s="8" t="s">
        <v>262</v>
      </c>
      <c r="C1722" s="61"/>
      <c r="D1722" s="10" t="s">
        <v>263</v>
      </c>
      <c r="E1722" s="3" t="s">
        <v>264</v>
      </c>
      <c r="F1722" s="42" t="s">
        <v>23</v>
      </c>
      <c r="G1722" s="22" t="s">
        <v>28</v>
      </c>
      <c r="H1722" s="37">
        <v>4.3602844302249997</v>
      </c>
      <c r="I1722" s="3">
        <v>12</v>
      </c>
      <c r="J1722" s="27">
        <v>2.45871434619901</v>
      </c>
      <c r="K1722" s="27" t="str">
        <f>IF(OR(LEFT(G1722,3)="SRM", LEFT(G1722,3)="IRM", LEFT(G1722,3)="CRM"),"", IF((J1722*100/H1722)&gt;5,"x",""))</f>
        <v/>
      </c>
      <c r="L1722" s="26">
        <f>2*J1722</f>
        <v>4.9174286923980199</v>
      </c>
      <c r="M1722" s="20"/>
      <c r="N1722" s="20"/>
      <c r="O1722" s="58">
        <f>IF(F1722="Repeatability","---", SQRT(L1722^2+(N1722*H1722*0.01)^2)+ABS(M1722)*0.01*H1722)</f>
        <v>4.9174286923980199</v>
      </c>
      <c r="P1722" s="6">
        <f>IF(F1722="Repeatability","---", O1722*100/H1722)</f>
        <v>112.77770455319289</v>
      </c>
      <c r="Q1722" s="31" t="str">
        <f>IF(F1722="Repeatability", "n/a",IF(E1722="MG_P_KG",6,IF(E1722="G_P_100G",2,"n/a")))</f>
        <v>n/a</v>
      </c>
      <c r="R1722" s="34" t="str">
        <f>IF(Q1722="n/a","-",2*(H1722*2^(1-0.5*LOG(H1722/(10^Q1722))))/100)</f>
        <v>-</v>
      </c>
      <c r="S1722" s="3">
        <f>IF(F1722="Intermed. Precision","---",IF(LOG(J1722/2)&lt;0,10^(TRUNC(LOG(J1722/2))-1), 10^(TRUNC(LOG(J1722/2)))))</f>
        <v>1</v>
      </c>
      <c r="T1722" s="4">
        <f>2*SQRT(2)*J1722</f>
        <v>6.9542943487918745</v>
      </c>
      <c r="U1722" s="22" t="str">
        <f>IF(F1722="Repeatability",10*J1722,"---")</f>
        <v>---</v>
      </c>
      <c r="V1722" s="22" t="str">
        <f>IF(AND(U1722&gt;H1722,U1722&lt;&gt;"---"),"x","")</f>
        <v/>
      </c>
      <c r="W1722" s="51">
        <v>42102</v>
      </c>
    </row>
    <row r="1723" spans="1:23" ht="25.5" customHeight="1">
      <c r="A1723" s="65" t="s">
        <v>68</v>
      </c>
      <c r="B1723" s="8" t="s">
        <v>262</v>
      </c>
      <c r="C1723" s="61"/>
      <c r="D1723" s="10" t="s">
        <v>263</v>
      </c>
      <c r="E1723" s="3" t="s">
        <v>264</v>
      </c>
      <c r="F1723" s="42" t="s">
        <v>23</v>
      </c>
      <c r="G1723" s="22" t="s">
        <v>4</v>
      </c>
      <c r="H1723" s="37">
        <v>6.9403653445111102</v>
      </c>
      <c r="I1723" s="3">
        <v>9</v>
      </c>
      <c r="J1723" s="27">
        <v>0.68297822066458902</v>
      </c>
      <c r="K1723" s="27" t="str">
        <f>IF(OR(LEFT(G1723,3)="SRM", LEFT(G1723,3)="IRM", LEFT(G1723,3)="CRM"),"", IF((J1723*100/H1723)&gt;5,"x",""))</f>
        <v>x</v>
      </c>
      <c r="L1723" s="26">
        <f>2*J1723</f>
        <v>1.365956441329178</v>
      </c>
      <c r="M1723" s="20"/>
      <c r="N1723" s="20"/>
      <c r="O1723" s="58">
        <f>IF(F1723="Repeatability","---", SQRT(L1723^2+(N1723*H1723*0.01)^2)+ABS(M1723)*0.01*H1723)</f>
        <v>1.365956441329178</v>
      </c>
      <c r="P1723" s="6">
        <f>IF(F1723="Repeatability","---", O1723*100/H1723)</f>
        <v>19.681333381238566</v>
      </c>
      <c r="Q1723" s="31" t="str">
        <f>IF(F1723="Repeatability", "n/a",IF(E1723="MG_P_KG",6,IF(E1723="G_P_100G",2,"n/a")))</f>
        <v>n/a</v>
      </c>
      <c r="R1723" s="34" t="str">
        <f>IF(Q1723="n/a","-",2*(H1723*2^(1-0.5*LOG(H1723/(10^Q1723))))/100)</f>
        <v>-</v>
      </c>
      <c r="S1723" s="3">
        <f>IF(F1723="Intermed. Precision","---",IF(LOG(J1723/2)&lt;0,10^(TRUNC(LOG(J1723/2))-1), 10^(TRUNC(LOG(J1723/2)))))</f>
        <v>0.1</v>
      </c>
      <c r="T1723" s="4">
        <f>2*SQRT(2)*J1723</f>
        <v>1.9317541249386125</v>
      </c>
      <c r="U1723" s="22" t="str">
        <f>IF(F1723="Repeatability",10*J1723,"---")</f>
        <v>---</v>
      </c>
      <c r="V1723" s="22" t="str">
        <f>IF(AND(U1723&gt;H1723,U1723&lt;&gt;"---"),"x","")</f>
        <v/>
      </c>
      <c r="W1723" s="51">
        <v>42102</v>
      </c>
    </row>
    <row r="1724" spans="1:23" ht="25.5" customHeight="1">
      <c r="A1724" s="65" t="s">
        <v>102</v>
      </c>
      <c r="B1724" s="8" t="s">
        <v>262</v>
      </c>
      <c r="C1724" s="61"/>
      <c r="D1724" s="10" t="s">
        <v>263</v>
      </c>
      <c r="E1724" s="3" t="s">
        <v>264</v>
      </c>
      <c r="F1724" s="42" t="s">
        <v>23</v>
      </c>
      <c r="G1724" s="22" t="s">
        <v>4</v>
      </c>
      <c r="H1724" s="37">
        <v>15.818187774125001</v>
      </c>
      <c r="I1724" s="3">
        <v>8</v>
      </c>
      <c r="J1724" s="27">
        <v>0.56274613379141003</v>
      </c>
      <c r="K1724" s="27" t="str">
        <f>IF(OR(LEFT(G1724,3)="SRM", LEFT(G1724,3)="IRM", LEFT(G1724,3)="CRM"),"", IF((J1724*100/H1724)&gt;5,"x",""))</f>
        <v/>
      </c>
      <c r="L1724" s="26">
        <f>2*J1724</f>
        <v>1.1254922675828201</v>
      </c>
      <c r="M1724" s="20"/>
      <c r="N1724" s="20"/>
      <c r="O1724" s="58">
        <f>IF(F1724="Repeatability","---", SQRT(L1724^2+(N1724*H1724*0.01)^2)+ABS(M1724)*0.01*H1724)</f>
        <v>1.1254922675828201</v>
      </c>
      <c r="P1724" s="6">
        <f>IF(F1724="Repeatability","---", O1724*100/H1724)</f>
        <v>7.1151783229168162</v>
      </c>
      <c r="Q1724" s="31" t="str">
        <f>IF(F1724="Repeatability", "n/a",IF(E1724="MG_P_KG",6,IF(E1724="G_P_100G",2,"n/a")))</f>
        <v>n/a</v>
      </c>
      <c r="R1724" s="34" t="str">
        <f>IF(Q1724="n/a","-",2*(H1724*2^(1-0.5*LOG(H1724/(10^Q1724))))/100)</f>
        <v>-</v>
      </c>
      <c r="S1724" s="3">
        <f>IF(F1724="Intermed. Precision","---",IF(LOG(J1724/2)&lt;0,10^(TRUNC(LOG(J1724/2))-1), 10^(TRUNC(LOG(J1724/2)))))</f>
        <v>0.1</v>
      </c>
      <c r="T1724" s="4">
        <f>2*SQRT(2)*J1724</f>
        <v>1.5916864291616728</v>
      </c>
      <c r="U1724" s="22" t="str">
        <f>IF(F1724="Repeatability",10*J1724,"---")</f>
        <v>---</v>
      </c>
      <c r="V1724" s="22" t="str">
        <f>IF(AND(U1724&gt;H1724,U1724&lt;&gt;"---"),"x","")</f>
        <v/>
      </c>
      <c r="W1724" s="51">
        <v>42102</v>
      </c>
    </row>
    <row r="1725" spans="1:23" ht="25.5" customHeight="1">
      <c r="A1725" s="65" t="s">
        <v>78</v>
      </c>
      <c r="B1725" s="8" t="s">
        <v>262</v>
      </c>
      <c r="C1725" s="61"/>
      <c r="D1725" s="10" t="s">
        <v>263</v>
      </c>
      <c r="E1725" s="3" t="s">
        <v>264</v>
      </c>
      <c r="F1725" s="42" t="s">
        <v>23</v>
      </c>
      <c r="G1725" s="22" t="s">
        <v>4</v>
      </c>
      <c r="H1725" s="37">
        <v>5.9665950519857098</v>
      </c>
      <c r="I1725" s="3">
        <v>7</v>
      </c>
      <c r="J1725" s="27">
        <v>1.40700393821542</v>
      </c>
      <c r="K1725" s="27" t="str">
        <f>IF(OR(LEFT(G1725,3)="SRM", LEFT(G1725,3)="IRM", LEFT(G1725,3)="CRM"),"", IF((J1725*100/H1725)&gt;5,"x",""))</f>
        <v>x</v>
      </c>
      <c r="L1725" s="26">
        <f>2*J1725</f>
        <v>2.81400787643084</v>
      </c>
      <c r="M1725" s="20"/>
      <c r="N1725" s="20"/>
      <c r="O1725" s="58">
        <f>IF(F1725="Repeatability","---", SQRT(L1725^2+(N1725*H1725*0.01)^2)+ABS(M1725)*0.01*H1725)</f>
        <v>2.81400787643084</v>
      </c>
      <c r="P1725" s="6">
        <f>IF(F1725="Repeatability","---", O1725*100/H1725)</f>
        <v>47.162709248959764</v>
      </c>
      <c r="Q1725" s="31" t="str">
        <f>IF(F1725="Repeatability", "n/a",IF(E1725="MG_P_KG",6,IF(E1725="G_P_100G",2,"n/a")))</f>
        <v>n/a</v>
      </c>
      <c r="R1725" s="34" t="str">
        <f>IF(Q1725="n/a","-",2*(H1725*2^(1-0.5*LOG(H1725/(10^Q1725))))/100)</f>
        <v>-</v>
      </c>
      <c r="S1725" s="3">
        <f>IF(F1725="Intermed. Precision","---",IF(LOG(J1725/2)&lt;0,10^(TRUNC(LOG(J1725/2))-1), 10^(TRUNC(LOG(J1725/2)))))</f>
        <v>0.1</v>
      </c>
      <c r="T1725" s="4">
        <f>2*SQRT(2)*J1725</f>
        <v>3.9796081034732067</v>
      </c>
      <c r="U1725" s="22" t="str">
        <f>IF(F1725="Repeatability",10*J1725,"---")</f>
        <v>---</v>
      </c>
      <c r="V1725" s="22" t="str">
        <f>IF(AND(U1725&gt;H1725,U1725&lt;&gt;"---"),"x","")</f>
        <v/>
      </c>
      <c r="W1725" s="51">
        <v>42102</v>
      </c>
    </row>
    <row r="1726" spans="1:23" ht="25.5" hidden="1" customHeight="1">
      <c r="A1726" s="65" t="s">
        <v>78</v>
      </c>
      <c r="B1726" s="8" t="s">
        <v>262</v>
      </c>
      <c r="C1726" s="61"/>
      <c r="D1726" s="10" t="s">
        <v>263</v>
      </c>
      <c r="E1726" s="3" t="s">
        <v>264</v>
      </c>
      <c r="F1726" s="42" t="s">
        <v>24</v>
      </c>
      <c r="G1726" s="22" t="s">
        <v>25</v>
      </c>
      <c r="H1726" s="37">
        <v>0.24948328227142899</v>
      </c>
      <c r="I1726" s="3">
        <v>7</v>
      </c>
      <c r="J1726" s="27">
        <v>2.5339855434909901E-2</v>
      </c>
      <c r="K1726" s="27" t="str">
        <f>IF(OR(LEFT(G1726,3)="SRM", LEFT(G1726,3)="IRM", LEFT(G1726,3)="CRM"),"", IF((J1726*100/H1726)&gt;5,"x",""))</f>
        <v>x</v>
      </c>
      <c r="L1726" s="26">
        <f>2*J1726</f>
        <v>5.0679710869819802E-2</v>
      </c>
      <c r="M1726" s="20"/>
      <c r="N1726" s="20"/>
      <c r="O1726" s="58" t="str">
        <f>IF(F1726="Repeatability","---", SQRT(L1726^2+(N1726*H1726*0.01)^2)+ABS(M1726)*0.01*H1726)</f>
        <v>---</v>
      </c>
      <c r="P1726" s="6" t="str">
        <f>IF(F1726="Repeatability","---", O1726*100/H1726)</f>
        <v>---</v>
      </c>
      <c r="Q1726" s="31" t="str">
        <f>IF(F1726="Repeatability", "n/a",IF(E1726="MG_P_KG",6,IF(E1726="G_P_100G",2,"n/a")))</f>
        <v>n/a</v>
      </c>
      <c r="R1726" s="34" t="str">
        <f>IF(Q1726="n/a","-",2*(H1726*2^(1-0.5*LOG(H1726/(10^Q1726))))/100)</f>
        <v>-</v>
      </c>
      <c r="S1726" s="3">
        <f>IF(F1726="Intermed. Precision","---",IF(LOG(J1726/2)&lt;0,10^(TRUNC(LOG(J1726/2))-1), 10^(TRUNC(LOG(J1726/2)))))</f>
        <v>0.01</v>
      </c>
      <c r="T1726" s="4">
        <f>2*SQRT(2)*J1726</f>
        <v>7.1671934449246341E-2</v>
      </c>
      <c r="U1726" s="22">
        <f>IF(F1726="Repeatability",10*J1726,"---")</f>
        <v>0.25339855434909903</v>
      </c>
      <c r="V1726" s="22" t="str">
        <f>IF(AND(U1726&gt;H1726,U1726&lt;&gt;"---"),"x","")</f>
        <v>x</v>
      </c>
      <c r="W1726" s="51">
        <v>42102</v>
      </c>
    </row>
    <row r="1727" spans="1:23" ht="25.5" hidden="1" customHeight="1">
      <c r="A1727" s="65" t="s">
        <v>64</v>
      </c>
      <c r="B1727" s="8" t="s">
        <v>267</v>
      </c>
      <c r="C1727" s="61"/>
      <c r="D1727" s="10" t="s">
        <v>268</v>
      </c>
      <c r="E1727" s="3" t="s">
        <v>22</v>
      </c>
      <c r="F1727" s="42" t="s">
        <v>24</v>
      </c>
      <c r="G1727" s="22" t="s">
        <v>25</v>
      </c>
      <c r="H1727" s="37">
        <v>0.34654701906666702</v>
      </c>
      <c r="I1727" s="3">
        <v>15</v>
      </c>
      <c r="J1727" s="27">
        <v>1.6243493187436599E-2</v>
      </c>
      <c r="K1727" s="27" t="str">
        <f>IF(OR(LEFT(G1727,3)="SRM", LEFT(G1727,3)="IRM", LEFT(G1727,3)="CRM"),"", IF((J1727*100/H1727)&gt;5,"x",""))</f>
        <v/>
      </c>
      <c r="L1727" s="26">
        <f>2*J1727</f>
        <v>3.2486986374873197E-2</v>
      </c>
      <c r="M1727" s="20"/>
      <c r="N1727" s="20"/>
      <c r="O1727" s="58" t="str">
        <f>IF(F1727="Repeatability","---", SQRT(L1727^2+(N1727*H1727*0.01)^2)+ABS(M1727)*0.01*H1727)</f>
        <v>---</v>
      </c>
      <c r="P1727" s="6" t="str">
        <f>IF(F1727="Repeatability","---", O1727*100/H1727)</f>
        <v>---</v>
      </c>
      <c r="Q1727" s="31" t="str">
        <f>IF(F1727="Repeatability", "n/a",IF(E1727="MG_P_KG",6,IF(E1727="G_P_100G",2,"n/a")))</f>
        <v>n/a</v>
      </c>
      <c r="R1727" s="34" t="str">
        <f>IF(Q1727="n/a","-",2*(H1727*2^(1-0.5*LOG(H1727/(10^Q1727))))/100)</f>
        <v>-</v>
      </c>
      <c r="S1727" s="3">
        <f>IF(F1727="Intermed. Precision","---",IF(LOG(J1727/2)&lt;0,10^(TRUNC(LOG(J1727/2))-1), 10^(TRUNC(LOG(J1727/2)))))</f>
        <v>1E-3</v>
      </c>
      <c r="T1727" s="4">
        <f>2*SQRT(2)*J1727</f>
        <v>4.5943536731975626E-2</v>
      </c>
      <c r="U1727" s="22">
        <f>IF(F1727="Repeatability",10*J1727,"---")</f>
        <v>0.16243493187436597</v>
      </c>
      <c r="V1727" s="22" t="str">
        <f>IF(AND(U1727&gt;H1727,U1727&lt;&gt;"---"),"x","")</f>
        <v/>
      </c>
      <c r="W1727" s="51">
        <v>42102</v>
      </c>
    </row>
    <row r="1728" spans="1:23" ht="25.5" hidden="1" customHeight="1">
      <c r="A1728" s="65" t="s">
        <v>82</v>
      </c>
      <c r="B1728" s="8" t="s">
        <v>267</v>
      </c>
      <c r="C1728" s="61"/>
      <c r="D1728" s="10" t="s">
        <v>268</v>
      </c>
      <c r="E1728" s="3" t="s">
        <v>22</v>
      </c>
      <c r="F1728" s="42" t="s">
        <v>24</v>
      </c>
      <c r="G1728" s="22" t="s">
        <v>25</v>
      </c>
      <c r="H1728" s="37">
        <v>0.90308903306666699</v>
      </c>
      <c r="I1728" s="3">
        <v>12</v>
      </c>
      <c r="J1728" s="27">
        <v>4.44937392028193E-3</v>
      </c>
      <c r="K1728" s="27" t="str">
        <f>IF(OR(LEFT(G1728,3)="SRM", LEFT(G1728,3)="IRM", LEFT(G1728,3)="CRM"),"", IF((J1728*100/H1728)&gt;5,"x",""))</f>
        <v/>
      </c>
      <c r="L1728" s="26">
        <f>2*J1728</f>
        <v>8.8987478405638601E-3</v>
      </c>
      <c r="M1728" s="20"/>
      <c r="N1728" s="20"/>
      <c r="O1728" s="58" t="str">
        <f>IF(F1728="Repeatability","---", SQRT(L1728^2+(N1728*H1728*0.01)^2)+ABS(M1728)*0.01*H1728)</f>
        <v>---</v>
      </c>
      <c r="P1728" s="6" t="str">
        <f>IF(F1728="Repeatability","---", O1728*100/H1728)</f>
        <v>---</v>
      </c>
      <c r="Q1728" s="31" t="str">
        <f>IF(F1728="Repeatability", "n/a",IF(E1728="MG_P_KG",6,IF(E1728="G_P_100G",2,"n/a")))</f>
        <v>n/a</v>
      </c>
      <c r="R1728" s="34" t="str">
        <f>IF(Q1728="n/a","-",2*(H1728*2^(1-0.5*LOG(H1728/(10^Q1728))))/100)</f>
        <v>-</v>
      </c>
      <c r="S1728" s="3">
        <f>IF(F1728="Intermed. Precision","---",IF(LOG(J1728/2)&lt;0,10^(TRUNC(LOG(J1728/2))-1), 10^(TRUNC(LOG(J1728/2)))))</f>
        <v>1E-3</v>
      </c>
      <c r="T1728" s="4">
        <f>2*SQRT(2)*J1728</f>
        <v>1.2584729884263705E-2</v>
      </c>
      <c r="U1728" s="22">
        <f>IF(F1728="Repeatability",10*J1728,"---")</f>
        <v>4.44937392028193E-2</v>
      </c>
      <c r="V1728" s="22" t="str">
        <f>IF(AND(U1728&gt;H1728,U1728&lt;&gt;"---"),"x","")</f>
        <v/>
      </c>
      <c r="W1728" s="51">
        <v>42102</v>
      </c>
    </row>
    <row r="1729" spans="1:23" ht="25.5" customHeight="1">
      <c r="A1729" s="65" t="s">
        <v>67</v>
      </c>
      <c r="B1729" s="8" t="s">
        <v>267</v>
      </c>
      <c r="C1729" s="61"/>
      <c r="D1729" s="10" t="s">
        <v>268</v>
      </c>
      <c r="E1729" s="3" t="s">
        <v>22</v>
      </c>
      <c r="F1729" s="42" t="s">
        <v>23</v>
      </c>
      <c r="G1729" s="22" t="s">
        <v>4</v>
      </c>
      <c r="H1729" s="37">
        <v>0.411952989996</v>
      </c>
      <c r="I1729" s="3">
        <v>10</v>
      </c>
      <c r="J1729" s="27">
        <v>1.6809714905839199E-2</v>
      </c>
      <c r="K1729" s="27" t="str">
        <f>IF(OR(LEFT(G1729,3)="SRM", LEFT(G1729,3)="IRM", LEFT(G1729,3)="CRM"),"", IF((J1729*100/H1729)&gt;5,"x",""))</f>
        <v/>
      </c>
      <c r="L1729" s="26">
        <f>2*J1729</f>
        <v>3.3619429811678397E-2</v>
      </c>
      <c r="M1729" s="20"/>
      <c r="N1729" s="20"/>
      <c r="O1729" s="58">
        <f>IF(F1729="Repeatability","---", SQRT(L1729^2+(N1729*H1729*0.01)^2)+ABS(M1729)*0.01*H1729)</f>
        <v>3.3619429811678397E-2</v>
      </c>
      <c r="P1729" s="6">
        <f>IF(F1729="Repeatability","---", O1729*100/H1729)</f>
        <v>8.1609869640720021</v>
      </c>
      <c r="Q1729" s="31">
        <f>IF(F1729="Repeatability", "n/a",IF(E1729="MG_P_KG",6,IF(E1729="G_P_100G",2,"n/a")))</f>
        <v>2</v>
      </c>
      <c r="R1729" s="34">
        <f>IF(Q1729="n/a","-",2*(H1729*2^(1-0.5*LOG(H1729/(10^Q1729))))/100)</f>
        <v>3.7662474450684928E-2</v>
      </c>
      <c r="S1729" s="3">
        <f>IF(F1729="Intermed. Precision","---",IF(LOG(J1729/2)&lt;0,10^(TRUNC(LOG(J1729/2))-1), 10^(TRUNC(LOG(J1729/2)))))</f>
        <v>1E-3</v>
      </c>
      <c r="T1729" s="4">
        <f>2*SQRT(2)*J1729</f>
        <v>4.754505359892594E-2</v>
      </c>
      <c r="U1729" s="22" t="str">
        <f>IF(F1729="Repeatability",10*J1729,"---")</f>
        <v>---</v>
      </c>
      <c r="V1729" s="22" t="str">
        <f>IF(AND(U1729&gt;H1729,U1729&lt;&gt;"---"),"x","")</f>
        <v/>
      </c>
      <c r="W1729" s="51">
        <v>42102</v>
      </c>
    </row>
    <row r="1730" spans="1:23" ht="25.5" customHeight="1">
      <c r="A1730" s="65" t="s">
        <v>64</v>
      </c>
      <c r="B1730" s="8" t="s">
        <v>267</v>
      </c>
      <c r="C1730" s="61"/>
      <c r="D1730" s="10" t="s">
        <v>268</v>
      </c>
      <c r="E1730" s="3" t="s">
        <v>22</v>
      </c>
      <c r="F1730" s="42" t="s">
        <v>23</v>
      </c>
      <c r="G1730" s="22" t="s">
        <v>4</v>
      </c>
      <c r="H1730" s="37">
        <v>0.5078381501625</v>
      </c>
      <c r="I1730" s="3">
        <v>8</v>
      </c>
      <c r="J1730" s="27">
        <v>5.4555291160674497E-3</v>
      </c>
      <c r="K1730" s="27" t="str">
        <f>IF(OR(LEFT(G1730,3)="SRM", LEFT(G1730,3)="IRM", LEFT(G1730,3)="CRM"),"", IF((J1730*100/H1730)&gt;5,"x",""))</f>
        <v/>
      </c>
      <c r="L1730" s="26">
        <f>2*J1730</f>
        <v>1.0911058232134899E-2</v>
      </c>
      <c r="M1730" s="20"/>
      <c r="N1730" s="20"/>
      <c r="O1730" s="58">
        <f>IF(F1730="Repeatability","---", SQRT(L1730^2+(N1730*H1730*0.01)^2)+ABS(M1730)*0.01*H1730)</f>
        <v>1.0911058232134899E-2</v>
      </c>
      <c r="P1730" s="6">
        <f>IF(F1730="Repeatability","---", O1730*100/H1730)</f>
        <v>2.1485306349362565</v>
      </c>
      <c r="Q1730" s="31">
        <f>IF(F1730="Repeatability", "n/a",IF(E1730="MG_P_KG",6,IF(E1730="G_P_100G",2,"n/a")))</f>
        <v>2</v>
      </c>
      <c r="R1730" s="34">
        <f>IF(Q1730="n/a","-",2*(H1730*2^(1-0.5*LOG(H1730/(10^Q1730))))/100)</f>
        <v>4.4989178440716204E-2</v>
      </c>
      <c r="S1730" s="3">
        <f>IF(F1730="Intermed. Precision","---",IF(LOG(J1730/2)&lt;0,10^(TRUNC(LOG(J1730/2))-1), 10^(TRUNC(LOG(J1730/2)))))</f>
        <v>1E-3</v>
      </c>
      <c r="T1730" s="4">
        <f>2*SQRT(2)*J1730</f>
        <v>1.5430566531727781E-2</v>
      </c>
      <c r="U1730" s="22" t="str">
        <f>IF(F1730="Repeatability",10*J1730,"---")</f>
        <v>---</v>
      </c>
      <c r="V1730" s="22" t="str">
        <f>IF(AND(U1730&gt;H1730,U1730&lt;&gt;"---"),"x","")</f>
        <v/>
      </c>
      <c r="W1730" s="51">
        <v>42102</v>
      </c>
    </row>
    <row r="1731" spans="1:23" ht="25.5" hidden="1" customHeight="1">
      <c r="A1731" s="65" t="s">
        <v>67</v>
      </c>
      <c r="B1731" s="8" t="s">
        <v>267</v>
      </c>
      <c r="C1731" s="61"/>
      <c r="D1731" s="10" t="s">
        <v>268</v>
      </c>
      <c r="E1731" s="3" t="s">
        <v>22</v>
      </c>
      <c r="F1731" s="42" t="s">
        <v>24</v>
      </c>
      <c r="G1731" s="22" t="s">
        <v>25</v>
      </c>
      <c r="H1731" s="37">
        <v>0.39509002519999997</v>
      </c>
      <c r="I1731" s="3">
        <v>8</v>
      </c>
      <c r="J1731" s="27">
        <v>4.50817696340515E-3</v>
      </c>
      <c r="K1731" s="27" t="str">
        <f>IF(OR(LEFT(G1731,3)="SRM", LEFT(G1731,3)="IRM", LEFT(G1731,3)="CRM"),"", IF((J1731*100/H1731)&gt;5,"x",""))</f>
        <v/>
      </c>
      <c r="L1731" s="26">
        <f>2*J1731</f>
        <v>9.0163539268102999E-3</v>
      </c>
      <c r="M1731" s="20"/>
      <c r="N1731" s="20"/>
      <c r="O1731" s="58" t="str">
        <f>IF(F1731="Repeatability","---", SQRT(L1731^2+(N1731*H1731*0.01)^2)+ABS(M1731)*0.01*H1731)</f>
        <v>---</v>
      </c>
      <c r="P1731" s="6" t="str">
        <f>IF(F1731="Repeatability","---", O1731*100/H1731)</f>
        <v>---</v>
      </c>
      <c r="Q1731" s="31" t="str">
        <f>IF(F1731="Repeatability", "n/a",IF(E1731="MG_P_KG",6,IF(E1731="G_P_100G",2,"n/a")))</f>
        <v>n/a</v>
      </c>
      <c r="R1731" s="34" t="str">
        <f>IF(Q1731="n/a","-",2*(H1731*2^(1-0.5*LOG(H1731/(10^Q1731))))/100)</f>
        <v>-</v>
      </c>
      <c r="S1731" s="3">
        <f>IF(F1731="Intermed. Precision","---",IF(LOG(J1731/2)&lt;0,10^(TRUNC(LOG(J1731/2))-1), 10^(TRUNC(LOG(J1731/2)))))</f>
        <v>1E-3</v>
      </c>
      <c r="T1731" s="4">
        <f>2*SQRT(2)*J1731</f>
        <v>1.2751050006451039E-2</v>
      </c>
      <c r="U1731" s="22">
        <f>IF(F1731="Repeatability",10*J1731,"---")</f>
        <v>4.50817696340515E-2</v>
      </c>
      <c r="V1731" s="22" t="str">
        <f>IF(AND(U1731&gt;H1731,U1731&lt;&gt;"---"),"x","")</f>
        <v/>
      </c>
      <c r="W1731" s="51">
        <v>42102</v>
      </c>
    </row>
    <row r="1732" spans="1:23" ht="25.5" hidden="1" customHeight="1">
      <c r="A1732" s="65" t="s">
        <v>70</v>
      </c>
      <c r="B1732" s="8" t="s">
        <v>271</v>
      </c>
      <c r="C1732" s="61"/>
      <c r="D1732" s="10" t="s">
        <v>272</v>
      </c>
      <c r="E1732" s="3" t="s">
        <v>22</v>
      </c>
      <c r="F1732" s="42" t="s">
        <v>24</v>
      </c>
      <c r="G1732" s="22" t="s">
        <v>25</v>
      </c>
      <c r="H1732" s="37">
        <v>1.3085050085801</v>
      </c>
      <c r="I1732" s="3">
        <v>80</v>
      </c>
      <c r="J1732" s="27">
        <v>5.7858409006110202E-3</v>
      </c>
      <c r="K1732" s="27" t="str">
        <f>IF(OR(LEFT(G1732,3)="SRM", LEFT(G1732,3)="IRM", LEFT(G1732,3)="CRM"),"", IF((J1732*100/H1732)&gt;5,"x",""))</f>
        <v/>
      </c>
      <c r="L1732" s="26">
        <f>2*J1732</f>
        <v>1.157168180122204E-2</v>
      </c>
      <c r="M1732" s="20"/>
      <c r="N1732" s="20"/>
      <c r="O1732" s="58" t="str">
        <f>IF(F1732="Repeatability","---", SQRT(L1732^2+(N1732*H1732*0.01)^2)+ABS(M1732)*0.01*H1732)</f>
        <v>---</v>
      </c>
      <c r="P1732" s="6" t="str">
        <f>IF(F1732="Repeatability","---", O1732*100/H1732)</f>
        <v>---</v>
      </c>
      <c r="Q1732" s="31" t="str">
        <f>IF(F1732="Repeatability", "n/a",IF(E1732="MG_P_KG",6,IF(E1732="G_P_100G",2,"n/a")))</f>
        <v>n/a</v>
      </c>
      <c r="R1732" s="34" t="str">
        <f>IF(Q1732="n/a","-",2*(H1732*2^(1-0.5*LOG(H1732/(10^Q1732))))/100)</f>
        <v>-</v>
      </c>
      <c r="S1732" s="3">
        <f>IF(F1732="Intermed. Precision","---",IF(LOG(J1732/2)&lt;0,10^(TRUNC(LOG(J1732/2))-1), 10^(TRUNC(LOG(J1732/2)))))</f>
        <v>1E-3</v>
      </c>
      <c r="T1732" s="4">
        <f>2*SQRT(2)*J1732</f>
        <v>1.6364829342754135E-2</v>
      </c>
      <c r="U1732" s="22">
        <f>IF(F1732="Repeatability",10*J1732,"---")</f>
        <v>5.7858409006110202E-2</v>
      </c>
      <c r="V1732" s="22" t="str">
        <f>IF(AND(U1732&gt;H1732,U1732&lt;&gt;"---"),"x","")</f>
        <v/>
      </c>
      <c r="W1732" s="51">
        <v>42102</v>
      </c>
    </row>
    <row r="1733" spans="1:23" ht="25.5" customHeight="1">
      <c r="A1733" s="65" t="s">
        <v>70</v>
      </c>
      <c r="B1733" s="8" t="s">
        <v>271</v>
      </c>
      <c r="C1733" s="61"/>
      <c r="D1733" s="10" t="s">
        <v>272</v>
      </c>
      <c r="E1733" s="3" t="s">
        <v>22</v>
      </c>
      <c r="F1733" s="42" t="s">
        <v>23</v>
      </c>
      <c r="G1733" s="22" t="s">
        <v>4</v>
      </c>
      <c r="H1733" s="37">
        <v>1.4290013528294101</v>
      </c>
      <c r="I1733" s="3">
        <v>17</v>
      </c>
      <c r="J1733" s="27">
        <v>2.9725659062577299E-2</v>
      </c>
      <c r="K1733" s="27" t="str">
        <f>IF(OR(LEFT(G1733,3)="SRM", LEFT(G1733,3)="IRM", LEFT(G1733,3)="CRM"),"", IF((J1733*100/H1733)&gt;5,"x",""))</f>
        <v/>
      </c>
      <c r="L1733" s="26">
        <f>2*J1733</f>
        <v>5.9451318125154598E-2</v>
      </c>
      <c r="M1733" s="20"/>
      <c r="N1733" s="20"/>
      <c r="O1733" s="58">
        <f>IF(F1733="Repeatability","---", SQRT(L1733^2+(N1733*H1733*0.01)^2)+ABS(M1733)*0.01*H1733)</f>
        <v>5.9451318125154598E-2</v>
      </c>
      <c r="P1733" s="6">
        <f>IF(F1733="Repeatability","---", O1733*100/H1733)</f>
        <v>4.1603402269313126</v>
      </c>
      <c r="Q1733" s="31">
        <f>IF(F1733="Repeatability", "n/a",IF(E1733="MG_P_KG",6,IF(E1733="G_P_100G",2,"n/a")))</f>
        <v>2</v>
      </c>
      <c r="R1733" s="34">
        <f>IF(Q1733="n/a","-",2*(H1733*2^(1-0.5*LOG(H1733/(10^Q1733))))/100)</f>
        <v>0.10833976506007108</v>
      </c>
      <c r="S1733" s="3">
        <f>IF(F1733="Intermed. Precision","---",IF(LOG(J1733/2)&lt;0,10^(TRUNC(LOG(J1733/2))-1), 10^(TRUNC(LOG(J1733/2)))))</f>
        <v>0.01</v>
      </c>
      <c r="T1733" s="4">
        <f>2*SQRT(2)*J1733</f>
        <v>8.4076860393551042E-2</v>
      </c>
      <c r="U1733" s="22" t="str">
        <f>IF(F1733="Repeatability",10*J1733,"---")</f>
        <v>---</v>
      </c>
      <c r="V1733" s="22" t="str">
        <f>IF(AND(U1733&gt;H1733,U1733&lt;&gt;"---"),"x","")</f>
        <v/>
      </c>
      <c r="W1733" s="51">
        <v>42102</v>
      </c>
    </row>
    <row r="1734" spans="1:23" ht="25.5" customHeight="1">
      <c r="A1734" s="65" t="s">
        <v>26</v>
      </c>
      <c r="B1734" s="8" t="s">
        <v>267</v>
      </c>
      <c r="C1734" s="61"/>
      <c r="D1734" s="10" t="s">
        <v>273</v>
      </c>
      <c r="E1734" s="3" t="s">
        <v>22</v>
      </c>
      <c r="F1734" s="42" t="s">
        <v>23</v>
      </c>
      <c r="G1734" s="22" t="s">
        <v>274</v>
      </c>
      <c r="H1734" s="37">
        <v>0.96619957215167096</v>
      </c>
      <c r="I1734" s="3">
        <v>389</v>
      </c>
      <c r="J1734" s="27">
        <v>9.2451867267981797E-3</v>
      </c>
      <c r="K1734" s="27" t="str">
        <f>IF(OR(LEFT(G1734,3)="SRM", LEFT(G1734,3)="IRM", LEFT(G1734,3)="CRM"),"", IF((J1734*100/H1734)&gt;5,"x",""))</f>
        <v/>
      </c>
      <c r="L1734" s="26">
        <f>2*J1734</f>
        <v>1.8490373453596359E-2</v>
      </c>
      <c r="M1734" s="20">
        <v>2.62</v>
      </c>
      <c r="N1734" s="20">
        <v>2.82</v>
      </c>
      <c r="O1734" s="58">
        <f>IF(F1734="Repeatability","---", SQRT(L1734^2+(N1734*H1734*0.01)^2)+ABS(M1734)*0.01*H1734)</f>
        <v>5.8242889777115364E-2</v>
      </c>
      <c r="P1734" s="6">
        <f>IF(F1734="Repeatability","---", O1734*100/H1734)</f>
        <v>6.0280392846181661</v>
      </c>
      <c r="Q1734" s="31">
        <f>IF(F1734="Repeatability", "n/a",IF(E1734="MG_P_KG",6,IF(E1734="G_P_100G",2,"n/a")))</f>
        <v>2</v>
      </c>
      <c r="R1734" s="34">
        <f>IF(Q1734="n/a","-",2*(H1734*2^(1-0.5*LOG(H1734/(10^Q1734))))/100)</f>
        <v>7.7697043276604372E-2</v>
      </c>
      <c r="S1734" s="3">
        <f>IF(F1734="Intermed. Precision","---",IF(LOG(J1734/2)&lt;0,10^(TRUNC(LOG(J1734/2))-1), 10^(TRUNC(LOG(J1734/2)))))</f>
        <v>1E-3</v>
      </c>
      <c r="T1734" s="4">
        <f>2*SQRT(2)*J1734</f>
        <v>2.6149336911419418E-2</v>
      </c>
      <c r="U1734" s="22" t="str">
        <f>IF(F1734="Repeatability",10*J1734,"---")</f>
        <v>---</v>
      </c>
      <c r="V1734" s="22" t="str">
        <f>IF(AND(U1734&gt;H1734,U1734&lt;&gt;"---"),"x","")</f>
        <v/>
      </c>
      <c r="W1734" s="51">
        <v>42102</v>
      </c>
    </row>
    <row r="1735" spans="1:23" ht="25.5" customHeight="1">
      <c r="A1735" s="65" t="s">
        <v>71</v>
      </c>
      <c r="B1735" s="8" t="s">
        <v>267</v>
      </c>
      <c r="C1735" s="61"/>
      <c r="D1735" s="10" t="s">
        <v>273</v>
      </c>
      <c r="E1735" s="3" t="s">
        <v>22</v>
      </c>
      <c r="F1735" s="42" t="s">
        <v>23</v>
      </c>
      <c r="G1735" s="22" t="s">
        <v>4</v>
      </c>
      <c r="H1735" s="37">
        <v>1.0267355175833299</v>
      </c>
      <c r="I1735" s="3">
        <v>36</v>
      </c>
      <c r="J1735" s="27">
        <v>7.5932357928220999E-3</v>
      </c>
      <c r="K1735" s="27" t="str">
        <f>IF(OR(LEFT(G1735,3)="SRM", LEFT(G1735,3)="IRM", LEFT(G1735,3)="CRM"),"", IF((J1735*100/H1735)&gt;5,"x",""))</f>
        <v/>
      </c>
      <c r="L1735" s="26">
        <f>2*J1735</f>
        <v>1.51864715856442E-2</v>
      </c>
      <c r="M1735" s="20">
        <v>2.81</v>
      </c>
      <c r="N1735" s="20">
        <v>2.88</v>
      </c>
      <c r="O1735" s="58">
        <f>IF(F1735="Repeatability","---", SQRT(L1735^2+(N1735*H1735*0.01)^2)+ABS(M1735)*0.01*H1735)</f>
        <v>6.2093000975850118E-2</v>
      </c>
      <c r="P1735" s="6">
        <f>IF(F1735="Repeatability","---", O1735*100/H1735)</f>
        <v>6.0476140069646167</v>
      </c>
      <c r="Q1735" s="31">
        <f>IF(F1735="Repeatability", "n/a",IF(E1735="MG_P_KG",6,IF(E1735="G_P_100G",2,"n/a")))</f>
        <v>2</v>
      </c>
      <c r="R1735" s="34">
        <f>IF(Q1735="n/a","-",2*(H1735*2^(1-0.5*LOG(H1735/(10^Q1735))))/100)</f>
        <v>8.1813294932037178E-2</v>
      </c>
      <c r="S1735" s="3">
        <f>IF(F1735="Intermed. Precision","---",IF(LOG(J1735/2)&lt;0,10^(TRUNC(LOG(J1735/2))-1), 10^(TRUNC(LOG(J1735/2)))))</f>
        <v>1E-3</v>
      </c>
      <c r="T1735" s="4">
        <f>2*SQRT(2)*J1735</f>
        <v>2.1476914081011669E-2</v>
      </c>
      <c r="U1735" s="22" t="str">
        <f>IF(F1735="Repeatability",10*J1735,"---")</f>
        <v>---</v>
      </c>
      <c r="V1735" s="22" t="str">
        <f>IF(AND(U1735&gt;H1735,U1735&lt;&gt;"---"),"x","")</f>
        <v/>
      </c>
      <c r="W1735" s="51">
        <v>42102</v>
      </c>
    </row>
    <row r="1736" spans="1:23" ht="25.5" hidden="1" customHeight="1">
      <c r="A1736" s="65" t="s">
        <v>104</v>
      </c>
      <c r="B1736" s="8" t="s">
        <v>267</v>
      </c>
      <c r="C1736" s="61"/>
      <c r="D1736" s="10" t="s">
        <v>273</v>
      </c>
      <c r="E1736" s="3" t="s">
        <v>22</v>
      </c>
      <c r="F1736" s="42" t="s">
        <v>24</v>
      </c>
      <c r="G1736" s="22" t="s">
        <v>25</v>
      </c>
      <c r="H1736" s="37">
        <v>0.49865573765217402</v>
      </c>
      <c r="I1736" s="3">
        <v>23</v>
      </c>
      <c r="J1736" s="27">
        <v>1.9358404527534501E-4</v>
      </c>
      <c r="K1736" s="27" t="str">
        <f>IF(OR(LEFT(G1736,3)="SRM", LEFT(G1736,3)="IRM", LEFT(G1736,3)="CRM"),"", IF((J1736*100/H1736)&gt;5,"x",""))</f>
        <v/>
      </c>
      <c r="L1736" s="26">
        <f>2*J1736</f>
        <v>3.8716809055069001E-4</v>
      </c>
      <c r="M1736" s="20"/>
      <c r="N1736" s="20"/>
      <c r="O1736" s="58" t="str">
        <f>IF(F1736="Repeatability","---", SQRT(L1736^2+(N1736*H1736*0.01)^2)+ABS(M1736)*0.01*H1736)</f>
        <v>---</v>
      </c>
      <c r="P1736" s="6" t="str">
        <f>IF(F1736="Repeatability","---", O1736*100/H1736)</f>
        <v>---</v>
      </c>
      <c r="Q1736" s="31" t="str">
        <f>IF(F1736="Repeatability", "n/a",IF(E1736="MG_P_KG",6,IF(E1736="G_P_100G",2,"n/a")))</f>
        <v>n/a</v>
      </c>
      <c r="R1736" s="34" t="str">
        <f>IF(Q1736="n/a","-",2*(H1736*2^(1-0.5*LOG(H1736/(10^Q1736))))/100)</f>
        <v>-</v>
      </c>
      <c r="S1736" s="3">
        <f>IF(F1736="Intermed. Precision","---",IF(LOG(J1736/2)&lt;0,10^(TRUNC(LOG(J1736/2))-1), 10^(TRUNC(LOG(J1736/2)))))</f>
        <v>1.0000000000000001E-5</v>
      </c>
      <c r="T1736" s="4">
        <f>2*SQRT(2)*J1736</f>
        <v>5.4753836457488035E-4</v>
      </c>
      <c r="U1736" s="22">
        <f>IF(F1736="Repeatability",10*J1736,"---")</f>
        <v>1.9358404527534501E-3</v>
      </c>
      <c r="V1736" s="22" t="str">
        <f>IF(AND(U1736&gt;H1736,U1736&lt;&gt;"---"),"x","")</f>
        <v/>
      </c>
      <c r="W1736" s="51">
        <v>42102</v>
      </c>
    </row>
    <row r="1737" spans="1:23" ht="25.5" hidden="1" customHeight="1">
      <c r="A1737" s="65" t="s">
        <v>71</v>
      </c>
      <c r="B1737" s="8" t="s">
        <v>267</v>
      </c>
      <c r="C1737" s="61"/>
      <c r="D1737" s="10" t="s">
        <v>273</v>
      </c>
      <c r="E1737" s="3" t="s">
        <v>22</v>
      </c>
      <c r="F1737" s="42" t="s">
        <v>24</v>
      </c>
      <c r="G1737" s="22" t="s">
        <v>25</v>
      </c>
      <c r="H1737" s="37">
        <v>0.81360486694117695</v>
      </c>
      <c r="I1737" s="3">
        <v>17</v>
      </c>
      <c r="J1737" s="27">
        <v>2.9852664307687799E-3</v>
      </c>
      <c r="K1737" s="27" t="str">
        <f>IF(OR(LEFT(G1737,3)="SRM", LEFT(G1737,3)="IRM", LEFT(G1737,3)="CRM"),"", IF((J1737*100/H1737)&gt;5,"x",""))</f>
        <v/>
      </c>
      <c r="L1737" s="26">
        <f>2*J1737</f>
        <v>5.9705328615375598E-3</v>
      </c>
      <c r="M1737" s="20"/>
      <c r="N1737" s="20"/>
      <c r="O1737" s="58" t="str">
        <f>IF(F1737="Repeatability","---", SQRT(L1737^2+(N1737*H1737*0.01)^2)+ABS(M1737)*0.01*H1737)</f>
        <v>---</v>
      </c>
      <c r="P1737" s="6" t="str">
        <f>IF(F1737="Repeatability","---", O1737*100/H1737)</f>
        <v>---</v>
      </c>
      <c r="Q1737" s="31" t="str">
        <f>IF(F1737="Repeatability", "n/a",IF(E1737="MG_P_KG",6,IF(E1737="G_P_100G",2,"n/a")))</f>
        <v>n/a</v>
      </c>
      <c r="R1737" s="34" t="str">
        <f>IF(Q1737="n/a","-",2*(H1737*2^(1-0.5*LOG(H1737/(10^Q1737))))/100)</f>
        <v>-</v>
      </c>
      <c r="S1737" s="3">
        <f>IF(F1737="Intermed. Precision","---",IF(LOG(J1737/2)&lt;0,10^(TRUNC(LOG(J1737/2))-1), 10^(TRUNC(LOG(J1737/2)))))</f>
        <v>1E-3</v>
      </c>
      <c r="T1737" s="4">
        <f>2*SQRT(2)*J1737</f>
        <v>8.4436085473806616E-3</v>
      </c>
      <c r="U1737" s="22">
        <f>IF(F1737="Repeatability",10*J1737,"---")</f>
        <v>2.98526643076878E-2</v>
      </c>
      <c r="V1737" s="22" t="str">
        <f>IF(AND(U1737&gt;H1737,U1737&lt;&gt;"---"),"x","")</f>
        <v/>
      </c>
      <c r="W1737" s="51">
        <v>42102</v>
      </c>
    </row>
    <row r="1738" spans="1:23" ht="25.5" customHeight="1">
      <c r="A1738" s="65" t="s">
        <v>26</v>
      </c>
      <c r="B1738" s="8" t="s">
        <v>267</v>
      </c>
      <c r="C1738" s="61"/>
      <c r="D1738" s="10" t="s">
        <v>269</v>
      </c>
      <c r="E1738" s="3" t="s">
        <v>22</v>
      </c>
      <c r="F1738" s="42" t="s">
        <v>23</v>
      </c>
      <c r="G1738" s="22" t="s">
        <v>28</v>
      </c>
      <c r="H1738" s="37">
        <v>0.40057616021110298</v>
      </c>
      <c r="I1738" s="3">
        <v>136</v>
      </c>
      <c r="J1738" s="27">
        <v>3.8482858239247699E-3</v>
      </c>
      <c r="K1738" s="27" t="str">
        <f>IF(OR(LEFT(G1738,3)="SRM", LEFT(G1738,3)="IRM", LEFT(G1738,3)="CRM"),"", IF((J1738*100/H1738)&gt;5,"x",""))</f>
        <v/>
      </c>
      <c r="L1738" s="26">
        <f>2*J1738</f>
        <v>7.6965716478495398E-3</v>
      </c>
      <c r="M1738" s="20"/>
      <c r="N1738" s="20"/>
      <c r="O1738" s="58">
        <f>IF(F1738="Repeatability","---", SQRT(L1738^2+(N1738*H1738*0.01)^2)+ABS(M1738)*0.01*H1738)</f>
        <v>7.6965716478495398E-3</v>
      </c>
      <c r="P1738" s="6">
        <f>IF(F1738="Repeatability","---", O1738*100/H1738)</f>
        <v>1.9213753618771168</v>
      </c>
      <c r="Q1738" s="31">
        <f>IF(F1738="Repeatability", "n/a",IF(E1738="MG_P_KG",6,IF(E1738="G_P_100G",2,"n/a")))</f>
        <v>2</v>
      </c>
      <c r="R1738" s="34">
        <f>IF(Q1738="n/a","-",2*(H1738*2^(1-0.5*LOG(H1738/(10^Q1738))))/100)</f>
        <v>3.6777054017911814E-2</v>
      </c>
      <c r="S1738" s="3">
        <f>IF(F1738="Intermed. Precision","---",IF(LOG(J1738/2)&lt;0,10^(TRUNC(LOG(J1738/2))-1), 10^(TRUNC(LOG(J1738/2)))))</f>
        <v>1E-3</v>
      </c>
      <c r="T1738" s="4">
        <f>2*SQRT(2)*J1738</f>
        <v>1.088459600816506E-2</v>
      </c>
      <c r="U1738" s="22" t="str">
        <f>IF(F1738="Repeatability",10*J1738,"---")</f>
        <v>---</v>
      </c>
      <c r="V1738" s="22" t="str">
        <f>IF(AND(U1738&gt;H1738,U1738&lt;&gt;"---"),"x","")</f>
        <v/>
      </c>
      <c r="W1738" s="51">
        <v>42102</v>
      </c>
    </row>
    <row r="1739" spans="1:23" ht="25.5" customHeight="1">
      <c r="A1739" s="65" t="s">
        <v>26</v>
      </c>
      <c r="B1739" s="8" t="s">
        <v>267</v>
      </c>
      <c r="C1739" s="61"/>
      <c r="D1739" s="10" t="s">
        <v>269</v>
      </c>
      <c r="E1739" s="3" t="s">
        <v>22</v>
      </c>
      <c r="F1739" s="42" t="s">
        <v>23</v>
      </c>
      <c r="G1739" s="22" t="s">
        <v>270</v>
      </c>
      <c r="H1739" s="37">
        <v>0.57480315070249999</v>
      </c>
      <c r="I1739" s="3">
        <v>28</v>
      </c>
      <c r="J1739" s="27">
        <v>1.91671720291278E-3</v>
      </c>
      <c r="K1739" s="27" t="str">
        <f>IF(OR(LEFT(G1739,3)="SRM", LEFT(G1739,3)="IRM", LEFT(G1739,3)="CRM"),"", IF((J1739*100/H1739)&gt;5,"x",""))</f>
        <v/>
      </c>
      <c r="L1739" s="26">
        <f>2*J1739</f>
        <v>3.8334344058255599E-3</v>
      </c>
      <c r="M1739" s="20"/>
      <c r="N1739" s="20"/>
      <c r="O1739" s="58">
        <f>IF(F1739="Repeatability","---", SQRT(L1739^2+(N1739*H1739*0.01)^2)+ABS(M1739)*0.01*H1739)</f>
        <v>3.8334344058255599E-3</v>
      </c>
      <c r="P1739" s="6">
        <f>IF(F1739="Repeatability","---", O1739*100/H1739)</f>
        <v>0.66691255974162622</v>
      </c>
      <c r="Q1739" s="31">
        <f>IF(F1739="Repeatability", "n/a",IF(E1739="MG_P_KG",6,IF(E1739="G_P_100G",2,"n/a")))</f>
        <v>2</v>
      </c>
      <c r="R1739" s="34">
        <f>IF(Q1739="n/a","-",2*(H1739*2^(1-0.5*LOG(H1739/(10^Q1739))))/100)</f>
        <v>4.9981018648277073E-2</v>
      </c>
      <c r="S1739" s="3">
        <f>IF(F1739="Intermed. Precision","---",IF(LOG(J1739/2)&lt;0,10^(TRUNC(LOG(J1739/2))-1), 10^(TRUNC(LOG(J1739/2)))))</f>
        <v>1E-4</v>
      </c>
      <c r="T1739" s="4">
        <f>2*SQRT(2)*J1739</f>
        <v>5.4212949271861544E-3</v>
      </c>
      <c r="U1739" s="22" t="str">
        <f>IF(F1739="Repeatability",10*J1739,"---")</f>
        <v>---</v>
      </c>
      <c r="V1739" s="22" t="str">
        <f>IF(AND(U1739&gt;H1739,U1739&lt;&gt;"---"),"x","")</f>
        <v/>
      </c>
      <c r="W1739" s="51">
        <v>42102</v>
      </c>
    </row>
    <row r="1740" spans="1:23" ht="25.5" customHeight="1">
      <c r="A1740" s="65" t="s">
        <v>31</v>
      </c>
      <c r="B1740" s="8" t="s">
        <v>171</v>
      </c>
      <c r="C1740" s="61"/>
      <c r="D1740" s="10" t="s">
        <v>172</v>
      </c>
      <c r="E1740" s="3" t="s">
        <v>22</v>
      </c>
      <c r="F1740" s="19" t="s">
        <v>23</v>
      </c>
      <c r="G1740" s="22" t="s">
        <v>4</v>
      </c>
      <c r="H1740" s="37">
        <v>8.5</v>
      </c>
      <c r="I1740" s="3">
        <v>100</v>
      </c>
      <c r="J1740" s="27">
        <v>0.27</v>
      </c>
      <c r="K1740" s="27" t="str">
        <f>IF(OR(LEFT(G1740,3)="SRM", LEFT(G1740,3)="IRM", LEFT(G1740,3)="CRM"),"", IF((J1740*100/H1740)&gt;5,"x",""))</f>
        <v/>
      </c>
      <c r="L1740" s="26">
        <f>2*J1740</f>
        <v>0.54</v>
      </c>
      <c r="M1740" s="20"/>
      <c r="N1740" s="20"/>
      <c r="O1740" s="58">
        <f>IF(F1740="Repeatability","---", SQRT(L1740^2+(N1740*H1740*0.01)^2)+ABS(M1740)*0.01*H1740)</f>
        <v>0.54</v>
      </c>
      <c r="P1740" s="6">
        <f>IF(F1740="Repeatability","---", O1740*100/H1740)</f>
        <v>6.3529411764705879</v>
      </c>
      <c r="Q1740" s="31">
        <f>IF(F1740="Repeatability", "n/a",IF(E1740="MG_P_KG",6,IF(E1740="G_P_100G",2,"n/a")))</f>
        <v>2</v>
      </c>
      <c r="R1740" s="34">
        <f>IF(Q1740="n/a","-",2*(H1740*2^(1-0.5*LOG(H1740/(10^Q1740))))/100)</f>
        <v>0.49273955291313842</v>
      </c>
      <c r="S1740" s="3">
        <f>IF(F1740="Intermed. Precision","---",IF(LOG(J1740/2)&lt;0,10^(TRUNC(LOG(J1740/2))-1), 10^(TRUNC(LOG(J1740/2)))))</f>
        <v>0.1</v>
      </c>
      <c r="T1740" s="4">
        <f>2*SQRT(2)*J1740</f>
        <v>0.7636753236814714</v>
      </c>
      <c r="U1740" s="22" t="str">
        <f>IF(F1740="Repeatability",10*J1740,"---")</f>
        <v>---</v>
      </c>
      <c r="V1740" s="22" t="str">
        <f>IF(AND(U1740&gt;H1740,U1740&lt;&gt;"---"),"x","")</f>
        <v/>
      </c>
      <c r="W1740" s="51">
        <v>42101</v>
      </c>
    </row>
    <row r="1741" spans="1:23" ht="25.5" customHeight="1">
      <c r="A1741" s="65" t="s">
        <v>71</v>
      </c>
      <c r="B1741" s="8" t="s">
        <v>275</v>
      </c>
      <c r="C1741" s="61"/>
      <c r="D1741" s="10" t="s">
        <v>276</v>
      </c>
      <c r="E1741" s="3" t="s">
        <v>30</v>
      </c>
      <c r="F1741" s="42" t="s">
        <v>23</v>
      </c>
      <c r="G1741" s="22" t="s">
        <v>4</v>
      </c>
      <c r="H1741" s="37">
        <v>787.929310219287</v>
      </c>
      <c r="I1741" s="3">
        <v>87</v>
      </c>
      <c r="J1741" s="27">
        <v>29.010601512608101</v>
      </c>
      <c r="K1741" s="27" t="str">
        <f>IF(OR(LEFT(G1741,3)="SRM", LEFT(G1741,3)="IRM", LEFT(G1741,3)="CRM"),"", IF((J1741*100/H1741)&gt;5,"x",""))</f>
        <v/>
      </c>
      <c r="L1741" s="26">
        <f>2*J1741</f>
        <v>58.021203025216202</v>
      </c>
      <c r="M1741" s="20"/>
      <c r="N1741" s="20"/>
      <c r="O1741" s="58">
        <f>IF(F1741="Repeatability","---", SQRT(L1741^2+(N1741*H1741*0.01)^2)+ABS(M1741)*0.01*H1741)</f>
        <v>58.021203025216202</v>
      </c>
      <c r="P1741" s="6">
        <f>IF(F1741="Repeatability","---", O1741*100/H1741)</f>
        <v>7.3637574174094933</v>
      </c>
      <c r="Q1741" s="31">
        <f>IF(F1741="Repeatability", "n/a",IF(E1741="MG_P_KG",6,IF(E1741="G_P_100G",2,"n/a")))</f>
        <v>6</v>
      </c>
      <c r="R1741" s="34">
        <f>IF(Q1741="n/a","-",2*(H1741*2^(1-0.5*LOG(H1741/(10^Q1741))))/100)</f>
        <v>92.40010428274185</v>
      </c>
      <c r="S1741" s="3">
        <f>IF(F1741="Intermed. Precision","---",IF(LOG(J1741/2)&lt;0,10^(TRUNC(LOG(J1741/2))-1), 10^(TRUNC(LOG(J1741/2)))))</f>
        <v>10</v>
      </c>
      <c r="T1741" s="4">
        <f>2*SQRT(2)*J1741</f>
        <v>82.054372223463616</v>
      </c>
      <c r="U1741" s="22" t="str">
        <f>IF(F1741="Repeatability",10*J1741,"---")</f>
        <v>---</v>
      </c>
      <c r="V1741" s="22" t="str">
        <f>IF(AND(U1741&gt;H1741,U1741&lt;&gt;"---"),"x","")</f>
        <v/>
      </c>
      <c r="W1741" s="51">
        <v>42102</v>
      </c>
    </row>
    <row r="1742" spans="1:23" ht="25.5" hidden="1" customHeight="1">
      <c r="A1742" s="65" t="s">
        <v>71</v>
      </c>
      <c r="B1742" s="8" t="s">
        <v>275</v>
      </c>
      <c r="C1742" s="61"/>
      <c r="D1742" s="10" t="s">
        <v>276</v>
      </c>
      <c r="E1742" s="3" t="s">
        <v>30</v>
      </c>
      <c r="F1742" s="42" t="s">
        <v>24</v>
      </c>
      <c r="G1742" s="22" t="s">
        <v>25</v>
      </c>
      <c r="H1742" s="37">
        <v>725.98042197093696</v>
      </c>
      <c r="I1742" s="3">
        <v>41</v>
      </c>
      <c r="J1742" s="27">
        <v>8.9959709981732505</v>
      </c>
      <c r="K1742" s="27" t="str">
        <f>IF(OR(LEFT(G1742,3)="SRM", LEFT(G1742,3)="IRM", LEFT(G1742,3)="CRM"),"", IF((J1742*100/H1742)&gt;5,"x",""))</f>
        <v/>
      </c>
      <c r="L1742" s="26">
        <f>2*J1742</f>
        <v>17.991941996346501</v>
      </c>
      <c r="M1742" s="20"/>
      <c r="N1742" s="20"/>
      <c r="O1742" s="58" t="str">
        <f>IF(F1742="Repeatability","---", SQRT(L1742^2+(N1742*H1742*0.01)^2)+ABS(M1742)*0.01*H1742)</f>
        <v>---</v>
      </c>
      <c r="P1742" s="6" t="str">
        <f>IF(F1742="Repeatability","---", O1742*100/H1742)</f>
        <v>---</v>
      </c>
      <c r="Q1742" s="31" t="str">
        <f>IF(F1742="Repeatability", "n/a",IF(E1742="MG_P_KG",6,IF(E1742="G_P_100G",2,"n/a")))</f>
        <v>n/a</v>
      </c>
      <c r="R1742" s="34" t="str">
        <f>IF(Q1742="n/a","-",2*(H1742*2^(1-0.5*LOG(H1742/(10^Q1742))))/100)</f>
        <v>-</v>
      </c>
      <c r="S1742" s="3">
        <f>IF(F1742="Intermed. Precision","---",IF(LOG(J1742/2)&lt;0,10^(TRUNC(LOG(J1742/2))-1), 10^(TRUNC(LOG(J1742/2)))))</f>
        <v>1</v>
      </c>
      <c r="T1742" s="4">
        <f>2*SQRT(2)*J1742</f>
        <v>25.444448384663282</v>
      </c>
      <c r="U1742" s="22">
        <f>IF(F1742="Repeatability",10*J1742,"---")</f>
        <v>89.959709981732502</v>
      </c>
      <c r="V1742" s="22" t="str">
        <f>IF(AND(U1742&gt;H1742,U1742&lt;&gt;"---"),"x","")</f>
        <v/>
      </c>
      <c r="W1742" s="51">
        <v>42102</v>
      </c>
    </row>
    <row r="1743" spans="1:23" ht="25.5" customHeight="1">
      <c r="A1743" s="65" t="s">
        <v>26</v>
      </c>
      <c r="B1743" s="8" t="s">
        <v>277</v>
      </c>
      <c r="C1743" s="61"/>
      <c r="D1743" s="10" t="s">
        <v>278</v>
      </c>
      <c r="E1743" s="3" t="s">
        <v>279</v>
      </c>
      <c r="F1743" s="42" t="s">
        <v>23</v>
      </c>
      <c r="G1743" s="22" t="s">
        <v>28</v>
      </c>
      <c r="H1743" s="37">
        <v>0.1</v>
      </c>
      <c r="I1743" s="3">
        <v>122</v>
      </c>
      <c r="J1743" s="27">
        <v>0</v>
      </c>
      <c r="K1743" s="27" t="str">
        <f>IF(OR(LEFT(G1743,3)="SRM", LEFT(G1743,3)="IRM", LEFT(G1743,3)="CRM"),"", IF((J1743*100/H1743)&gt;5,"x",""))</f>
        <v/>
      </c>
      <c r="L1743" s="26">
        <f>2*J1743</f>
        <v>0</v>
      </c>
      <c r="M1743" s="20">
        <v>41.82</v>
      </c>
      <c r="N1743" s="20">
        <v>42.24</v>
      </c>
      <c r="O1743" s="58">
        <f>IF(F1743="Repeatability","---", SQRT(L1743^2+(N1743*H1743*0.01)^2)+ABS(M1743)*0.01*H1743)</f>
        <v>8.4059999999999996E-2</v>
      </c>
      <c r="P1743" s="6">
        <f>IF(F1743="Repeatability","---", O1743*100/H1743)</f>
        <v>84.059999999999988</v>
      </c>
      <c r="Q1743" s="31" t="str">
        <f>IF(F1743="Repeatability", "n/a",IF(E1743="MG_P_KG",6,IF(E1743="G_P_100G",2,"n/a")))</f>
        <v>n/a</v>
      </c>
      <c r="R1743" s="34" t="str">
        <f>IF(Q1743="n/a","-",2*(H1743*2^(1-0.5*LOG(H1743/(10^Q1743))))/100)</f>
        <v>-</v>
      </c>
      <c r="S1743" s="3" t="e">
        <f>IF(F1743="Intermed. Precision","---",IF(LOG(J1743/2)&lt;0,10^(TRUNC(LOG(J1743/2))-1), 10^(TRUNC(LOG(J1743/2)))))</f>
        <v>#NUM!</v>
      </c>
      <c r="T1743" s="4">
        <f>2*SQRT(2)*J1743</f>
        <v>0</v>
      </c>
      <c r="U1743" s="22" t="str">
        <f>IF(F1743="Repeatability",10*J1743,"---")</f>
        <v>---</v>
      </c>
      <c r="V1743" s="22" t="str">
        <f>IF(AND(U1743&gt;H1743,U1743&lt;&gt;"---"),"x","")</f>
        <v/>
      </c>
      <c r="W1743" s="51">
        <v>42102</v>
      </c>
    </row>
    <row r="1744" spans="1:23" ht="25.5" hidden="1" customHeight="1">
      <c r="A1744" s="65" t="s">
        <v>29</v>
      </c>
      <c r="B1744" s="8" t="s">
        <v>277</v>
      </c>
      <c r="C1744" s="61"/>
      <c r="D1744" s="10" t="s">
        <v>278</v>
      </c>
      <c r="E1744" s="3" t="s">
        <v>279</v>
      </c>
      <c r="F1744" s="42" t="s">
        <v>24</v>
      </c>
      <c r="G1744" s="22" t="s">
        <v>25</v>
      </c>
      <c r="H1744" s="37">
        <v>0.2</v>
      </c>
      <c r="I1744" s="3">
        <v>50</v>
      </c>
      <c r="J1744" s="27">
        <v>0</v>
      </c>
      <c r="K1744" s="27" t="str">
        <f>IF(OR(LEFT(G1744,3)="SRM", LEFT(G1744,3)="IRM", LEFT(G1744,3)="CRM"),"", IF((J1744*100/H1744)&gt;5,"x",""))</f>
        <v/>
      </c>
      <c r="L1744" s="26">
        <f>2*J1744</f>
        <v>0</v>
      </c>
      <c r="M1744" s="20"/>
      <c r="N1744" s="20"/>
      <c r="O1744" s="58" t="str">
        <f>IF(F1744="Repeatability","---", SQRT(L1744^2+(N1744*H1744*0.01)^2)+ABS(M1744)*0.01*H1744)</f>
        <v>---</v>
      </c>
      <c r="P1744" s="6" t="str">
        <f>IF(F1744="Repeatability","---", O1744*100/H1744)</f>
        <v>---</v>
      </c>
      <c r="Q1744" s="31" t="str">
        <f>IF(F1744="Repeatability", "n/a",IF(E1744="MG_P_KG",6,IF(E1744="G_P_100G",2,"n/a")))</f>
        <v>n/a</v>
      </c>
      <c r="R1744" s="34" t="str">
        <f>IF(Q1744="n/a","-",2*(H1744*2^(1-0.5*LOG(H1744/(10^Q1744))))/100)</f>
        <v>-</v>
      </c>
      <c r="S1744" s="3" t="e">
        <f>IF(F1744="Intermed. Precision","---",IF(LOG(J1744/2)&lt;0,10^(TRUNC(LOG(J1744/2))-1), 10^(TRUNC(LOG(J1744/2)))))</f>
        <v>#NUM!</v>
      </c>
      <c r="T1744" s="4">
        <f>2*SQRT(2)*J1744</f>
        <v>0</v>
      </c>
      <c r="U1744" s="22">
        <f>IF(F1744="Repeatability",10*J1744,"---")</f>
        <v>0</v>
      </c>
      <c r="V1744" s="22" t="str">
        <f>IF(AND(U1744&gt;H1744,U1744&lt;&gt;"---"),"x","")</f>
        <v/>
      </c>
      <c r="W1744" s="51">
        <v>42102</v>
      </c>
    </row>
    <row r="1745" spans="1:23" ht="25.5" customHeight="1">
      <c r="A1745" s="65" t="s">
        <v>29</v>
      </c>
      <c r="B1745" s="8" t="s">
        <v>277</v>
      </c>
      <c r="C1745" s="61"/>
      <c r="D1745" s="10" t="s">
        <v>278</v>
      </c>
      <c r="E1745" s="3" t="s">
        <v>279</v>
      </c>
      <c r="F1745" s="42" t="s">
        <v>23</v>
      </c>
      <c r="G1745" s="22" t="s">
        <v>4</v>
      </c>
      <c r="H1745" s="37">
        <v>1.92777777777778</v>
      </c>
      <c r="I1745" s="3">
        <v>18</v>
      </c>
      <c r="J1745" s="27">
        <v>0.23746344747958301</v>
      </c>
      <c r="K1745" s="27" t="str">
        <f>IF(OR(LEFT(G1745,3)="SRM", LEFT(G1745,3)="IRM", LEFT(G1745,3)="CRM"),"", IF((J1745*100/H1745)&gt;5,"x",""))</f>
        <v>x</v>
      </c>
      <c r="L1745" s="26">
        <f>2*J1745</f>
        <v>0.47492689495916601</v>
      </c>
      <c r="M1745" s="20">
        <v>41.82</v>
      </c>
      <c r="N1745" s="20">
        <v>42.24</v>
      </c>
      <c r="O1745" s="58">
        <f>IF(F1745="Repeatability","---", SQRT(L1745^2+(N1745*H1745*0.01)^2)+ABS(M1745)*0.01*H1745)</f>
        <v>1.7488679711342787</v>
      </c>
      <c r="P1745" s="6">
        <f>IF(F1745="Repeatability","---", O1745*100/H1745)</f>
        <v>90.71937602425642</v>
      </c>
      <c r="Q1745" s="31" t="str">
        <f>IF(F1745="Repeatability", "n/a",IF(E1745="MG_P_KG",6,IF(E1745="G_P_100G",2,"n/a")))</f>
        <v>n/a</v>
      </c>
      <c r="R1745" s="34" t="str">
        <f>IF(Q1745="n/a","-",2*(H1745*2^(1-0.5*LOG(H1745/(10^Q1745))))/100)</f>
        <v>-</v>
      </c>
      <c r="S1745" s="3">
        <f>IF(F1745="Intermed. Precision","---",IF(LOG(J1745/2)&lt;0,10^(TRUNC(LOG(J1745/2))-1), 10^(TRUNC(LOG(J1745/2)))))</f>
        <v>0.1</v>
      </c>
      <c r="T1745" s="4">
        <f>2*SQRT(2)*J1745</f>
        <v>0.67164805598699495</v>
      </c>
      <c r="U1745" s="22" t="str">
        <f>IF(F1745="Repeatability",10*J1745,"---")</f>
        <v>---</v>
      </c>
      <c r="V1745" s="22" t="str">
        <f>IF(AND(U1745&gt;H1745,U1745&lt;&gt;"---"),"x","")</f>
        <v/>
      </c>
      <c r="W1745" s="51">
        <v>42102</v>
      </c>
    </row>
    <row r="1746" spans="1:23" ht="25.5" customHeight="1">
      <c r="A1746" s="65" t="s">
        <v>26</v>
      </c>
      <c r="B1746" s="8" t="s">
        <v>277</v>
      </c>
      <c r="C1746" s="61"/>
      <c r="D1746" s="10" t="s">
        <v>278</v>
      </c>
      <c r="E1746" s="3" t="s">
        <v>279</v>
      </c>
      <c r="F1746" s="42" t="s">
        <v>23</v>
      </c>
      <c r="G1746" s="22" t="s">
        <v>27</v>
      </c>
      <c r="H1746" s="37">
        <v>0.1</v>
      </c>
      <c r="I1746" s="3">
        <v>16</v>
      </c>
      <c r="J1746" s="27">
        <v>0</v>
      </c>
      <c r="K1746" s="27" t="str">
        <f>IF(OR(LEFT(G1746,3)="SRM", LEFT(G1746,3)="IRM", LEFT(G1746,3)="CRM"),"", IF((J1746*100/H1746)&gt;5,"x",""))</f>
        <v/>
      </c>
      <c r="L1746" s="26">
        <f>2*J1746</f>
        <v>0</v>
      </c>
      <c r="M1746" s="20">
        <v>41.82</v>
      </c>
      <c r="N1746" s="20">
        <v>42.24</v>
      </c>
      <c r="O1746" s="58">
        <f>IF(F1746="Repeatability","---", SQRT(L1746^2+(N1746*H1746*0.01)^2)+ABS(M1746)*0.01*H1746)</f>
        <v>8.4059999999999996E-2</v>
      </c>
      <c r="P1746" s="6">
        <f>IF(F1746="Repeatability","---", O1746*100/H1746)</f>
        <v>84.059999999999988</v>
      </c>
      <c r="Q1746" s="31" t="str">
        <f>IF(F1746="Repeatability", "n/a",IF(E1746="MG_P_KG",6,IF(E1746="G_P_100G",2,"n/a")))</f>
        <v>n/a</v>
      </c>
      <c r="R1746" s="34" t="str">
        <f>IF(Q1746="n/a","-",2*(H1746*2^(1-0.5*LOG(H1746/(10^Q1746))))/100)</f>
        <v>-</v>
      </c>
      <c r="S1746" s="3" t="e">
        <f>IF(F1746="Intermed. Precision","---",IF(LOG(J1746/2)&lt;0,10^(TRUNC(LOG(J1746/2))-1), 10^(TRUNC(LOG(J1746/2)))))</f>
        <v>#NUM!</v>
      </c>
      <c r="T1746" s="4">
        <f>2*SQRT(2)*J1746</f>
        <v>0</v>
      </c>
      <c r="U1746" s="22" t="str">
        <f>IF(F1746="Repeatability",10*J1746,"---")</f>
        <v>---</v>
      </c>
      <c r="V1746" s="22" t="str">
        <f>IF(AND(U1746&gt;H1746,U1746&lt;&gt;"---"),"x","")</f>
        <v/>
      </c>
      <c r="W1746" s="51">
        <v>42102</v>
      </c>
    </row>
    <row r="1747" spans="1:23" ht="25.5" customHeight="1">
      <c r="A1747" s="65" t="s">
        <v>156</v>
      </c>
      <c r="B1747" s="8" t="s">
        <v>353</v>
      </c>
      <c r="C1747" s="61"/>
      <c r="D1747" s="10" t="s">
        <v>354</v>
      </c>
      <c r="E1747" s="3" t="s">
        <v>22</v>
      </c>
      <c r="F1747" s="42" t="s">
        <v>23</v>
      </c>
      <c r="G1747" s="22" t="s">
        <v>4</v>
      </c>
      <c r="H1747" s="37">
        <v>16.5125510298679</v>
      </c>
      <c r="I1747" s="3">
        <v>53</v>
      </c>
      <c r="J1747" s="27">
        <v>0.44708692687116802</v>
      </c>
      <c r="K1747" s="27" t="str">
        <f>IF(OR(LEFT(G1747,3)="SRM", LEFT(G1747,3)="IRM", LEFT(G1747,3)="CRM"),"", IF((J1747*100/H1747)&gt;5,"x",""))</f>
        <v/>
      </c>
      <c r="L1747" s="26">
        <f>2*J1747</f>
        <v>0.89417385374233604</v>
      </c>
      <c r="M1747" s="20"/>
      <c r="N1747" s="20"/>
      <c r="O1747" s="58">
        <f>IF(F1747="Repeatability","---", SQRT(L1747^2+(N1747*H1747*0.01)^2)+ABS(M1747)*0.01*H1747)</f>
        <v>0.89417385374233604</v>
      </c>
      <c r="P1747" s="6">
        <f>IF(F1747="Repeatability","---", O1747*100/H1747)</f>
        <v>5.4151163689060189</v>
      </c>
      <c r="Q1747" s="31">
        <f>IF(F1747="Repeatability", "n/a",IF(E1747="MG_P_KG",6,IF(E1747="G_P_100G",2,"n/a")))</f>
        <v>2</v>
      </c>
      <c r="R1747" s="34"/>
      <c r="S1747" s="3">
        <f>IF(F1747="Intermed. Precision","---",IF(LOG(J1747/2)&lt;0,10^(TRUNC(LOG(J1747/2))-1), 10^(TRUNC(LOG(J1747/2)))))</f>
        <v>0.1</v>
      </c>
      <c r="T1747" s="4">
        <f>2*SQRT(2)*J1747</f>
        <v>1.2645527910818279</v>
      </c>
      <c r="U1747" s="22" t="str">
        <f>IF(F1747="Repeatability",10*J1747,"---")</f>
        <v>---</v>
      </c>
      <c r="V1747" s="22"/>
      <c r="W1747" s="51">
        <v>42124</v>
      </c>
    </row>
    <row r="1748" spans="1:23" ht="25.5" hidden="1" customHeight="1">
      <c r="A1748" s="65" t="s">
        <v>156</v>
      </c>
      <c r="B1748" s="8" t="s">
        <v>353</v>
      </c>
      <c r="C1748" s="61"/>
      <c r="D1748" s="10" t="s">
        <v>354</v>
      </c>
      <c r="E1748" s="3" t="s">
        <v>22</v>
      </c>
      <c r="F1748" s="42" t="s">
        <v>24</v>
      </c>
      <c r="G1748" s="22" t="s">
        <v>25</v>
      </c>
      <c r="H1748" s="37">
        <v>16.7054284963627</v>
      </c>
      <c r="I1748" s="3">
        <v>67</v>
      </c>
      <c r="J1748" s="27">
        <v>0.103438543382677</v>
      </c>
      <c r="K1748" s="27" t="str">
        <f>IF(OR(LEFT(G1748,3)="SRM", LEFT(G1748,3)="IRM", LEFT(G1748,3)="CRM"),"", IF((J1748*100/H1748)&gt;5,"x",""))</f>
        <v/>
      </c>
      <c r="L1748" s="26">
        <f>2*J1748</f>
        <v>0.20687708676535399</v>
      </c>
      <c r="M1748" s="20"/>
      <c r="N1748" s="20"/>
      <c r="O1748" s="58" t="str">
        <f>IF(F1748="Repeatability","---", SQRT(L1748^2+(N1748*H1748*0.01)^2)+ABS(M1748)*0.01*H1748)</f>
        <v>---</v>
      </c>
      <c r="P1748" s="6" t="str">
        <f>IF(F1748="Repeatability","---", O1748*100/H1748)</f>
        <v>---</v>
      </c>
      <c r="Q1748" s="31" t="str">
        <f>IF(F1748="Repeatability", "n/a",IF(E1748="MG_P_KG",6,IF(E1748="G_P_100G",2,"n/a")))</f>
        <v>n/a</v>
      </c>
      <c r="R1748" s="34"/>
      <c r="S1748" s="3">
        <f>IF(F1748="Intermed. Precision","---",IF(LOG(J1748/2)&lt;0,10^(TRUNC(LOG(J1748/2))-1), 10^(TRUNC(LOG(J1748/2)))))</f>
        <v>0.01</v>
      </c>
      <c r="T1748" s="4">
        <f>2*SQRT(2)*J1748</f>
        <v>0.29256838184779915</v>
      </c>
      <c r="U1748" s="22">
        <f>IF(F1748="Repeatability",10*J1748,"---")</f>
        <v>1.03438543382677</v>
      </c>
      <c r="V1748" s="22"/>
      <c r="W1748" s="51">
        <v>42124</v>
      </c>
    </row>
    <row r="1749" spans="1:23" ht="25.5" customHeight="1">
      <c r="A1749" s="65" t="s">
        <v>26</v>
      </c>
      <c r="B1749" s="8" t="s">
        <v>280</v>
      </c>
      <c r="C1749" s="61"/>
      <c r="D1749" s="10" t="s">
        <v>281</v>
      </c>
      <c r="E1749" s="3" t="s">
        <v>22</v>
      </c>
      <c r="F1749" s="42" t="s">
        <v>23</v>
      </c>
      <c r="G1749" s="22" t="s">
        <v>198</v>
      </c>
      <c r="H1749" s="37">
        <v>4.3618794701523802</v>
      </c>
      <c r="I1749" s="3">
        <v>21</v>
      </c>
      <c r="J1749" s="27">
        <v>5.2924481004140697E-2</v>
      </c>
      <c r="K1749" s="27" t="str">
        <f>IF(OR(LEFT(G1749,3)="SRM", LEFT(G1749,3)="IRM", LEFT(G1749,3)="CRM"),"", IF((J1749*100/H1749)&gt;5,"x",""))</f>
        <v/>
      </c>
      <c r="L1749" s="26">
        <f>2*J1749</f>
        <v>0.10584896200828139</v>
      </c>
      <c r="M1749" s="20"/>
      <c r="N1749" s="20"/>
      <c r="O1749" s="58">
        <f>IF(F1749="Repeatability","---", SQRT(L1749^2+(N1749*H1749*0.01)^2)+ABS(M1749)*0.01*H1749)</f>
        <v>0.10584896200828139</v>
      </c>
      <c r="P1749" s="6">
        <f>IF(F1749="Repeatability","---", O1749*100/H1749)</f>
        <v>2.4266824136840168</v>
      </c>
      <c r="Q1749" s="31">
        <f>IF(F1749="Repeatability", "n/a",IF(E1749="MG_P_KG",6,IF(E1749="G_P_100G",2,"n/a")))</f>
        <v>2</v>
      </c>
      <c r="R1749" s="34">
        <f>IF(Q1749="n/a","-",2*(H1749*2^(1-0.5*LOG(H1749/(10^Q1749))))/100)</f>
        <v>0.27956523745619904</v>
      </c>
      <c r="S1749" s="3">
        <f>IF(F1749="Intermed. Precision","---",IF(LOG(J1749/2)&lt;0,10^(TRUNC(LOG(J1749/2))-1), 10^(TRUNC(LOG(J1749/2)))))</f>
        <v>0.01</v>
      </c>
      <c r="T1749" s="4">
        <f>2*SQRT(2)*J1749</f>
        <v>0.14969303763522604</v>
      </c>
      <c r="U1749" s="22" t="str">
        <f>IF(F1749="Repeatability",10*J1749,"---")</f>
        <v>---</v>
      </c>
      <c r="V1749" s="22" t="str">
        <f>IF(AND(U1749&gt;H1749,U1749&lt;&gt;"---"),"x","")</f>
        <v/>
      </c>
      <c r="W1749" s="51">
        <v>42102</v>
      </c>
    </row>
    <row r="1750" spans="1:23" ht="25.5" customHeight="1">
      <c r="A1750" s="65" t="s">
        <v>26</v>
      </c>
      <c r="B1750" s="8" t="s">
        <v>280</v>
      </c>
      <c r="C1750" s="61"/>
      <c r="D1750" s="10" t="s">
        <v>281</v>
      </c>
      <c r="E1750" s="3" t="s">
        <v>22</v>
      </c>
      <c r="F1750" s="42" t="s">
        <v>23</v>
      </c>
      <c r="G1750" s="22" t="s">
        <v>197</v>
      </c>
      <c r="H1750" s="37">
        <v>4.3644162856099999</v>
      </c>
      <c r="I1750" s="3">
        <v>10</v>
      </c>
      <c r="J1750" s="27">
        <v>3.6848492411784298E-2</v>
      </c>
      <c r="K1750" s="27" t="str">
        <f>IF(OR(LEFT(G1750,3)="SRM", LEFT(G1750,3)="IRM", LEFT(G1750,3)="CRM"),"", IF((J1750*100/H1750)&gt;5,"x",""))</f>
        <v/>
      </c>
      <c r="L1750" s="26">
        <f>2*J1750</f>
        <v>7.3696984823568595E-2</v>
      </c>
      <c r="M1750" s="20"/>
      <c r="N1750" s="20"/>
      <c r="O1750" s="58">
        <f>IF(F1750="Repeatability","---", SQRT(L1750^2+(N1750*H1750*0.01)^2)+ABS(M1750)*0.01*H1750)</f>
        <v>7.3696984823568595E-2</v>
      </c>
      <c r="P1750" s="6">
        <f>IF(F1750="Repeatability","---", O1750*100/H1750)</f>
        <v>1.6885874307305728</v>
      </c>
      <c r="Q1750" s="31">
        <f>IF(F1750="Repeatability", "n/a",IF(E1750="MG_P_KG",6,IF(E1750="G_P_100G",2,"n/a")))</f>
        <v>2</v>
      </c>
      <c r="R1750" s="34">
        <f>IF(Q1750="n/a","-",2*(H1750*2^(1-0.5*LOG(H1750/(10^Q1750))))/100)</f>
        <v>0.27970335062627366</v>
      </c>
      <c r="S1750" s="3">
        <f>IF(F1750="Intermed. Precision","---",IF(LOG(J1750/2)&lt;0,10^(TRUNC(LOG(J1750/2))-1), 10^(TRUNC(LOG(J1750/2)))))</f>
        <v>0.01</v>
      </c>
      <c r="T1750" s="4">
        <f>2*SQRT(2)*J1750</f>
        <v>0.10422327544349487</v>
      </c>
      <c r="U1750" s="22" t="str">
        <f>IF(F1750="Repeatability",10*J1750,"---")</f>
        <v>---</v>
      </c>
      <c r="V1750" s="22" t="str">
        <f>IF(AND(U1750&gt;H1750,U1750&lt;&gt;"---"),"x","")</f>
        <v/>
      </c>
      <c r="W1750" s="51">
        <v>42102</v>
      </c>
    </row>
    <row r="1751" spans="1:23" ht="25.5" customHeight="1">
      <c r="A1751" s="65" t="s">
        <v>26</v>
      </c>
      <c r="B1751" s="8" t="s">
        <v>282</v>
      </c>
      <c r="C1751" s="61"/>
      <c r="D1751" s="10" t="s">
        <v>283</v>
      </c>
      <c r="E1751" s="3" t="s">
        <v>30</v>
      </c>
      <c r="F1751" s="42" t="s">
        <v>23</v>
      </c>
      <c r="G1751" s="22" t="s">
        <v>28</v>
      </c>
      <c r="H1751" s="37">
        <v>499.45441252672703</v>
      </c>
      <c r="I1751" s="3">
        <v>110</v>
      </c>
      <c r="J1751" s="27">
        <v>17.485007605507501</v>
      </c>
      <c r="K1751" s="27" t="str">
        <f>IF(OR(LEFT(G1751,3)="SRM", LEFT(G1751,3)="IRM", LEFT(G1751,3)="CRM"),"", IF((J1751*100/H1751)&gt;5,"x",""))</f>
        <v/>
      </c>
      <c r="L1751" s="26">
        <f>2*J1751</f>
        <v>34.970015211015003</v>
      </c>
      <c r="M1751" s="20"/>
      <c r="N1751" s="20"/>
      <c r="O1751" s="58">
        <f>IF(F1751="Repeatability","---", SQRT(L1751^2+(N1751*H1751*0.01)^2)+ABS(M1751)*0.01*H1751)</f>
        <v>34.970015211015003</v>
      </c>
      <c r="P1751" s="6">
        <f>IF(F1751="Repeatability","---", O1751*100/H1751)</f>
        <v>7.0016430596943966</v>
      </c>
      <c r="Q1751" s="31">
        <f>IF(F1751="Repeatability", "n/a",IF(E1751="MG_P_KG",6,IF(E1751="G_P_100G",2,"n/a")))</f>
        <v>6</v>
      </c>
      <c r="R1751" s="34">
        <f>IF(Q1751="n/a","-",2*(H1751*2^(1-0.5*LOG(H1751/(10^Q1751))))/100)</f>
        <v>62.730931285162789</v>
      </c>
      <c r="S1751" s="3">
        <f>IF(F1751="Intermed. Precision","---",IF(LOG(J1751/2)&lt;0,10^(TRUNC(LOG(J1751/2))-1), 10^(TRUNC(LOG(J1751/2)))))</f>
        <v>1</v>
      </c>
      <c r="T1751" s="4">
        <f>2*SQRT(2)*J1751</f>
        <v>49.455069787810849</v>
      </c>
      <c r="U1751" s="22" t="str">
        <f>IF(F1751="Repeatability",10*J1751,"---")</f>
        <v>---</v>
      </c>
      <c r="V1751" s="22" t="str">
        <f>IF(AND(U1751&gt;H1751,U1751&lt;&gt;"---"),"x","")</f>
        <v/>
      </c>
      <c r="W1751" s="51">
        <v>42103</v>
      </c>
    </row>
    <row r="1752" spans="1:23" ht="25.5" customHeight="1">
      <c r="A1752" s="65" t="s">
        <v>26</v>
      </c>
      <c r="B1752" s="8" t="s">
        <v>282</v>
      </c>
      <c r="C1752" s="61"/>
      <c r="D1752" s="10" t="s">
        <v>283</v>
      </c>
      <c r="E1752" s="3" t="s">
        <v>30</v>
      </c>
      <c r="F1752" s="42" t="s">
        <v>23</v>
      </c>
      <c r="G1752" s="22" t="s">
        <v>27</v>
      </c>
      <c r="H1752" s="37">
        <v>316.24931000846198</v>
      </c>
      <c r="I1752" s="3">
        <v>13</v>
      </c>
      <c r="J1752" s="27">
        <v>13.1687270279904</v>
      </c>
      <c r="K1752" s="27" t="str">
        <f>IF(OR(LEFT(G1752,3)="SRM", LEFT(G1752,3)="IRM", LEFT(G1752,3)="CRM"),"", IF((J1752*100/H1752)&gt;5,"x",""))</f>
        <v/>
      </c>
      <c r="L1752" s="26">
        <f>2*J1752</f>
        <v>26.3374540559808</v>
      </c>
      <c r="M1752" s="20"/>
      <c r="N1752" s="20"/>
      <c r="O1752" s="58">
        <f>IF(F1752="Repeatability","---", SQRT(L1752^2+(N1752*H1752*0.01)^2)+ABS(M1752)*0.01*H1752)</f>
        <v>26.3374540559808</v>
      </c>
      <c r="P1752" s="6">
        <f>IF(F1752="Repeatability","---", O1752*100/H1752)</f>
        <v>8.3280668834585221</v>
      </c>
      <c r="Q1752" s="31">
        <f>IF(F1752="Repeatability", "n/a",IF(E1752="MG_P_KG",6,IF(E1752="G_P_100G",2,"n/a")))</f>
        <v>6</v>
      </c>
      <c r="R1752" s="34">
        <f>IF(Q1752="n/a","-",2*(H1752*2^(1-0.5*LOG(H1752/(10^Q1752))))/100)</f>
        <v>42.548829482246049</v>
      </c>
      <c r="S1752" s="3">
        <f>IF(F1752="Intermed. Precision","---",IF(LOG(J1752/2)&lt;0,10^(TRUNC(LOG(J1752/2))-1), 10^(TRUNC(LOG(J1752/2)))))</f>
        <v>1</v>
      </c>
      <c r="T1752" s="4">
        <f>2*SQRT(2)*J1752</f>
        <v>37.246784724346334</v>
      </c>
      <c r="U1752" s="22" t="str">
        <f>IF(F1752="Repeatability",10*J1752,"---")</f>
        <v>---</v>
      </c>
      <c r="V1752" s="22" t="str">
        <f>IF(AND(U1752&gt;H1752,U1752&lt;&gt;"---"),"x","")</f>
        <v/>
      </c>
      <c r="W1752" s="51">
        <v>42103</v>
      </c>
    </row>
    <row r="1753" spans="1:23" ht="25.5" customHeight="1">
      <c r="A1753" s="65" t="s">
        <v>67</v>
      </c>
      <c r="B1753" s="8" t="s">
        <v>282</v>
      </c>
      <c r="C1753" s="61"/>
      <c r="D1753" s="10" t="s">
        <v>283</v>
      </c>
      <c r="E1753" s="3" t="s">
        <v>30</v>
      </c>
      <c r="F1753" s="42" t="s">
        <v>23</v>
      </c>
      <c r="G1753" s="22" t="s">
        <v>4</v>
      </c>
      <c r="H1753" s="37">
        <v>425.55399106866702</v>
      </c>
      <c r="I1753" s="3">
        <v>12</v>
      </c>
      <c r="J1753" s="27">
        <v>14.3439094184398</v>
      </c>
      <c r="K1753" s="27" t="str">
        <f>IF(OR(LEFT(G1753,3)="SRM", LEFT(G1753,3)="IRM", LEFT(G1753,3)="CRM"),"", IF((J1753*100/H1753)&gt;5,"x",""))</f>
        <v/>
      </c>
      <c r="L1753" s="26">
        <f>2*J1753</f>
        <v>28.6878188368796</v>
      </c>
      <c r="M1753" s="20"/>
      <c r="N1753" s="20"/>
      <c r="O1753" s="58">
        <f>IF(F1753="Repeatability","---", SQRT(L1753^2+(N1753*H1753*0.01)^2)+ABS(M1753)*0.01*H1753)</f>
        <v>28.6878188368796</v>
      </c>
      <c r="P1753" s="6">
        <f>IF(F1753="Repeatability","---", O1753*100/H1753)</f>
        <v>6.7412876953257292</v>
      </c>
      <c r="Q1753" s="31">
        <f>IF(F1753="Repeatability", "n/a",IF(E1753="MG_P_KG",6,IF(E1753="G_P_100G",2,"n/a")))</f>
        <v>6</v>
      </c>
      <c r="R1753" s="34">
        <f>IF(Q1753="n/a","-",2*(H1753*2^(1-0.5*LOG(H1753/(10^Q1753))))/100)</f>
        <v>54.75295212650439</v>
      </c>
      <c r="S1753" s="3">
        <f>IF(F1753="Intermed. Precision","---",IF(LOG(J1753/2)&lt;0,10^(TRUNC(LOG(J1753/2))-1), 10^(TRUNC(LOG(J1753/2)))))</f>
        <v>1</v>
      </c>
      <c r="T1753" s="4">
        <f>2*SQRT(2)*J1753</f>
        <v>40.57070247401748</v>
      </c>
      <c r="U1753" s="22" t="str">
        <f>IF(F1753="Repeatability",10*J1753,"---")</f>
        <v>---</v>
      </c>
      <c r="V1753" s="22" t="str">
        <f>IF(AND(U1753&gt;H1753,U1753&lt;&gt;"---"),"x","")</f>
        <v/>
      </c>
      <c r="W1753" s="51">
        <v>42103</v>
      </c>
    </row>
    <row r="1754" spans="1:23" ht="25.5" hidden="1" customHeight="1">
      <c r="A1754" s="65" t="s">
        <v>69</v>
      </c>
      <c r="B1754" s="8" t="s">
        <v>284</v>
      </c>
      <c r="C1754" s="61"/>
      <c r="D1754" s="10" t="s">
        <v>134</v>
      </c>
      <c r="E1754" s="3" t="s">
        <v>285</v>
      </c>
      <c r="F1754" s="42" t="s">
        <v>24</v>
      </c>
      <c r="G1754" s="22" t="s">
        <v>25</v>
      </c>
      <c r="H1754" s="37">
        <v>4.8937001834862404</v>
      </c>
      <c r="I1754" s="3">
        <v>109</v>
      </c>
      <c r="J1754" s="27">
        <v>2.9681825563926099E-2</v>
      </c>
      <c r="K1754" s="27" t="str">
        <f>IF(OR(LEFT(G1754,3)="SRM", LEFT(G1754,3)="IRM", LEFT(G1754,3)="CRM"),"", IF((J1754*100/H1754)&gt;5,"x",""))</f>
        <v/>
      </c>
      <c r="L1754" s="26">
        <f>2*J1754</f>
        <v>5.9363651127852197E-2</v>
      </c>
      <c r="M1754" s="20"/>
      <c r="N1754" s="20"/>
      <c r="O1754" s="58" t="str">
        <f>IF(F1754="Repeatability","---", SQRT(L1754^2+(N1754*H1754*0.01)^2)+ABS(M1754)*0.01*H1754)</f>
        <v>---</v>
      </c>
      <c r="P1754" s="6" t="str">
        <f>IF(F1754="Repeatability","---", O1754*100/H1754)</f>
        <v>---</v>
      </c>
      <c r="Q1754" s="31" t="str">
        <f>IF(F1754="Repeatability", "n/a",IF(E1754="MG_P_KG",6,IF(E1754="G_P_100G",2,"n/a")))</f>
        <v>n/a</v>
      </c>
      <c r="R1754" s="34" t="str">
        <f>IF(Q1754="n/a","-",2*(H1754*2^(1-0.5*LOG(H1754/(10^Q1754))))/100)</f>
        <v>-</v>
      </c>
      <c r="S1754" s="3">
        <f>IF(F1754="Intermed. Precision","---",IF(LOG(J1754/2)&lt;0,10^(TRUNC(LOG(J1754/2))-1), 10^(TRUNC(LOG(J1754/2)))))</f>
        <v>0.01</v>
      </c>
      <c r="T1754" s="4">
        <f>2*SQRT(2)*J1754</f>
        <v>8.3952880536993457E-2</v>
      </c>
      <c r="U1754" s="22">
        <f>IF(F1754="Repeatability",10*J1754,"---")</f>
        <v>0.29681825563926101</v>
      </c>
      <c r="V1754" s="22" t="str">
        <f>IF(AND(U1754&gt;H1754,U1754&lt;&gt;"---"),"x","")</f>
        <v/>
      </c>
      <c r="W1754" s="51">
        <v>42103</v>
      </c>
    </row>
    <row r="1755" spans="1:23" ht="25.5" hidden="1" customHeight="1">
      <c r="A1755" s="65" t="s">
        <v>29</v>
      </c>
      <c r="B1755" s="8" t="s">
        <v>284</v>
      </c>
      <c r="C1755" s="61"/>
      <c r="D1755" s="10" t="s">
        <v>134</v>
      </c>
      <c r="E1755" s="3" t="s">
        <v>285</v>
      </c>
      <c r="F1755" s="42" t="s">
        <v>24</v>
      </c>
      <c r="G1755" s="22" t="s">
        <v>25</v>
      </c>
      <c r="H1755" s="37">
        <v>4.6215332653061196</v>
      </c>
      <c r="I1755" s="3">
        <v>98</v>
      </c>
      <c r="J1755" s="27">
        <v>2.8347277845050398E-2</v>
      </c>
      <c r="K1755" s="27" t="str">
        <f>IF(OR(LEFT(G1755,3)="SRM", LEFT(G1755,3)="IRM", LEFT(G1755,3)="CRM"),"", IF((J1755*100/H1755)&gt;5,"x",""))</f>
        <v/>
      </c>
      <c r="L1755" s="26">
        <f>2*J1755</f>
        <v>5.6694555690100797E-2</v>
      </c>
      <c r="M1755" s="20"/>
      <c r="N1755" s="20"/>
      <c r="O1755" s="58" t="str">
        <f>IF(F1755="Repeatability","---", SQRT(L1755^2+(N1755*H1755*0.01)^2)+ABS(M1755)*0.01*H1755)</f>
        <v>---</v>
      </c>
      <c r="P1755" s="6" t="str">
        <f>IF(F1755="Repeatability","---", O1755*100/H1755)</f>
        <v>---</v>
      </c>
      <c r="Q1755" s="31" t="str">
        <f>IF(F1755="Repeatability", "n/a",IF(E1755="MG_P_KG",6,IF(E1755="G_P_100G",2,"n/a")))</f>
        <v>n/a</v>
      </c>
      <c r="R1755" s="34" t="str">
        <f>IF(Q1755="n/a","-",2*(H1755*2^(1-0.5*LOG(H1755/(10^Q1755))))/100)</f>
        <v>-</v>
      </c>
      <c r="S1755" s="3">
        <f>IF(F1755="Intermed. Precision","---",IF(LOG(J1755/2)&lt;0,10^(TRUNC(LOG(J1755/2))-1), 10^(TRUNC(LOG(J1755/2)))))</f>
        <v>0.01</v>
      </c>
      <c r="T1755" s="4">
        <f>2*SQRT(2)*J1755</f>
        <v>8.017820956965728E-2</v>
      </c>
      <c r="U1755" s="22">
        <f>IF(F1755="Repeatability",10*J1755,"---")</f>
        <v>0.283472778450504</v>
      </c>
      <c r="V1755" s="22" t="str">
        <f>IF(AND(U1755&gt;H1755,U1755&lt;&gt;"---"),"x","")</f>
        <v/>
      </c>
      <c r="W1755" s="51">
        <v>42103</v>
      </c>
    </row>
    <row r="1756" spans="1:23" ht="25.5" hidden="1" customHeight="1">
      <c r="A1756" s="65" t="s">
        <v>34</v>
      </c>
      <c r="B1756" s="8" t="s">
        <v>284</v>
      </c>
      <c r="C1756" s="61"/>
      <c r="D1756" s="10" t="s">
        <v>134</v>
      </c>
      <c r="E1756" s="3" t="s">
        <v>285</v>
      </c>
      <c r="F1756" s="42" t="s">
        <v>24</v>
      </c>
      <c r="G1756" s="22" t="s">
        <v>25</v>
      </c>
      <c r="H1756" s="37">
        <v>4.9369331578947397</v>
      </c>
      <c r="I1756" s="3">
        <v>38</v>
      </c>
      <c r="J1756" s="27">
        <v>3.1216405100017899E-2</v>
      </c>
      <c r="K1756" s="27" t="str">
        <f>IF(OR(LEFT(G1756,3)="SRM", LEFT(G1756,3)="IRM", LEFT(G1756,3)="CRM"),"", IF((J1756*100/H1756)&gt;5,"x",""))</f>
        <v/>
      </c>
      <c r="L1756" s="26">
        <f>2*J1756</f>
        <v>6.2432810200035799E-2</v>
      </c>
      <c r="M1756" s="20"/>
      <c r="N1756" s="20"/>
      <c r="O1756" s="58" t="str">
        <f>IF(F1756="Repeatability","---", SQRT(L1756^2+(N1756*H1756*0.01)^2)+ABS(M1756)*0.01*H1756)</f>
        <v>---</v>
      </c>
      <c r="P1756" s="6" t="str">
        <f>IF(F1756="Repeatability","---", O1756*100/H1756)</f>
        <v>---</v>
      </c>
      <c r="Q1756" s="31" t="str">
        <f>IF(F1756="Repeatability", "n/a",IF(E1756="MG_P_KG",6,IF(E1756="G_P_100G",2,"n/a")))</f>
        <v>n/a</v>
      </c>
      <c r="R1756" s="34" t="str">
        <f>IF(Q1756="n/a","-",2*(H1756*2^(1-0.5*LOG(H1756/(10^Q1756))))/100)</f>
        <v>-</v>
      </c>
      <c r="S1756" s="3">
        <f>IF(F1756="Intermed. Precision","---",IF(LOG(J1756/2)&lt;0,10^(TRUNC(LOG(J1756/2))-1), 10^(TRUNC(LOG(J1756/2)))))</f>
        <v>0.01</v>
      </c>
      <c r="T1756" s="4">
        <f>2*SQRT(2)*J1756</f>
        <v>8.8293326921955934E-2</v>
      </c>
      <c r="U1756" s="22">
        <f>IF(F1756="Repeatability",10*J1756,"---")</f>
        <v>0.31216405100017897</v>
      </c>
      <c r="V1756" s="22" t="str">
        <f>IF(AND(U1756&gt;H1756,U1756&lt;&gt;"---"),"x","")</f>
        <v/>
      </c>
      <c r="W1756" s="51">
        <v>42103</v>
      </c>
    </row>
    <row r="1757" spans="1:23" ht="25.5" hidden="1" customHeight="1">
      <c r="A1757" s="65" t="s">
        <v>82</v>
      </c>
      <c r="B1757" s="8" t="s">
        <v>284</v>
      </c>
      <c r="C1757" s="61"/>
      <c r="D1757" s="10" t="s">
        <v>134</v>
      </c>
      <c r="E1757" s="3" t="s">
        <v>285</v>
      </c>
      <c r="F1757" s="42" t="s">
        <v>24</v>
      </c>
      <c r="G1757" s="22" t="s">
        <v>25</v>
      </c>
      <c r="H1757" s="37">
        <v>4.5851623529411798</v>
      </c>
      <c r="I1757" s="3">
        <v>17</v>
      </c>
      <c r="J1757" s="27">
        <v>2.6674889933065701E-2</v>
      </c>
      <c r="K1757" s="27" t="str">
        <f>IF(OR(LEFT(G1757,3)="SRM", LEFT(G1757,3)="IRM", LEFT(G1757,3)="CRM"),"", IF((J1757*100/H1757)&gt;5,"x",""))</f>
        <v/>
      </c>
      <c r="L1757" s="26">
        <f>2*J1757</f>
        <v>5.3349779866131403E-2</v>
      </c>
      <c r="M1757" s="20"/>
      <c r="N1757" s="20"/>
      <c r="O1757" s="58" t="str">
        <f>IF(F1757="Repeatability","---", SQRT(L1757^2+(N1757*H1757*0.01)^2)+ABS(M1757)*0.01*H1757)</f>
        <v>---</v>
      </c>
      <c r="P1757" s="6" t="str">
        <f>IF(F1757="Repeatability","---", O1757*100/H1757)</f>
        <v>---</v>
      </c>
      <c r="Q1757" s="31" t="str">
        <f>IF(F1757="Repeatability", "n/a",IF(E1757="MG_P_KG",6,IF(E1757="G_P_100G",2,"n/a")))</f>
        <v>n/a</v>
      </c>
      <c r="R1757" s="34" t="str">
        <f>IF(Q1757="n/a","-",2*(H1757*2^(1-0.5*LOG(H1757/(10^Q1757))))/100)</f>
        <v>-</v>
      </c>
      <c r="S1757" s="3">
        <f>IF(F1757="Intermed. Precision","---",IF(LOG(J1757/2)&lt;0,10^(TRUNC(LOG(J1757/2))-1), 10^(TRUNC(LOG(J1757/2)))))</f>
        <v>0.01</v>
      </c>
      <c r="T1757" s="4">
        <f>2*SQRT(2)*J1757</f>
        <v>7.5447982236302114E-2</v>
      </c>
      <c r="U1757" s="22">
        <f>IF(F1757="Repeatability",10*J1757,"---")</f>
        <v>0.26674889933065704</v>
      </c>
      <c r="V1757" s="22" t="str">
        <f>IF(AND(U1757&gt;H1757,U1757&lt;&gt;"---"),"x","")</f>
        <v/>
      </c>
      <c r="W1757" s="51">
        <v>42103</v>
      </c>
    </row>
    <row r="1758" spans="1:23" ht="25.5" hidden="1" customHeight="1">
      <c r="A1758" s="65" t="s">
        <v>69</v>
      </c>
      <c r="B1758" s="8" t="s">
        <v>133</v>
      </c>
      <c r="C1758" s="61"/>
      <c r="D1758" s="10" t="s">
        <v>134</v>
      </c>
      <c r="E1758" s="3" t="s">
        <v>22</v>
      </c>
      <c r="F1758" s="42" t="s">
        <v>24</v>
      </c>
      <c r="G1758" s="22" t="s">
        <v>25</v>
      </c>
      <c r="H1758" s="37">
        <v>0.109337398373984</v>
      </c>
      <c r="I1758" s="3">
        <v>123</v>
      </c>
      <c r="J1758" s="27">
        <v>6.7021413881678004E-4</v>
      </c>
      <c r="K1758" s="27" t="str">
        <f>IF(OR(LEFT(G1758,3)="SRM", LEFT(G1758,3)="IRM", LEFT(G1758,3)="CRM"),"", IF((J1758*100/H1758)&gt;5,"x",""))</f>
        <v/>
      </c>
      <c r="L1758" s="26">
        <f>2*J1758</f>
        <v>1.3404282776335601E-3</v>
      </c>
      <c r="M1758" s="20"/>
      <c r="N1758" s="20"/>
      <c r="O1758" s="58" t="str">
        <f>IF(F1758="Repeatability","---", SQRT(L1758^2+(N1758*H1758*0.01)^2)+ABS(M1758)*0.01*H1758)</f>
        <v>---</v>
      </c>
      <c r="P1758" s="6" t="str">
        <f>IF(F1758="Repeatability","---", O1758*100/H1758)</f>
        <v>---</v>
      </c>
      <c r="Q1758" s="31" t="str">
        <f>IF(F1758="Repeatability", "n/a",IF(E1758="MG_P_KG",6,IF(E1758="G_P_100G",2,"n/a")))</f>
        <v>n/a</v>
      </c>
      <c r="R1758" s="34" t="str">
        <f>IF(Q1758="n/a","-",2*(H1758*2^(1-0.5*LOG(H1758/(10^Q1758))))/100)</f>
        <v>-</v>
      </c>
      <c r="S1758" s="3">
        <f>IF(F1758="Intermed. Precision","---",IF(LOG(J1758/2)&lt;0,10^(TRUNC(LOG(J1758/2))-1), 10^(TRUNC(LOG(J1758/2)))))</f>
        <v>1E-4</v>
      </c>
      <c r="T1758" s="4">
        <f>2*SQRT(2)*J1758</f>
        <v>1.8956518496177893E-3</v>
      </c>
      <c r="U1758" s="22">
        <f>IF(F1758="Repeatability",10*J1758,"---")</f>
        <v>6.7021413881678E-3</v>
      </c>
      <c r="V1758" s="22" t="str">
        <f>IF(AND(U1758&gt;H1758,U1758&lt;&gt;"---"),"x","")</f>
        <v/>
      </c>
      <c r="W1758" s="51">
        <v>42101</v>
      </c>
    </row>
    <row r="1759" spans="1:23" ht="25.5" hidden="1" customHeight="1">
      <c r="A1759" s="65" t="s">
        <v>29</v>
      </c>
      <c r="B1759" s="8" t="s">
        <v>133</v>
      </c>
      <c r="C1759" s="61"/>
      <c r="D1759" s="10" t="s">
        <v>134</v>
      </c>
      <c r="E1759" s="3" t="s">
        <v>22</v>
      </c>
      <c r="F1759" s="42" t="s">
        <v>24</v>
      </c>
      <c r="G1759" s="22" t="s">
        <v>25</v>
      </c>
      <c r="H1759" s="37">
        <v>0.10292727272727301</v>
      </c>
      <c r="I1759" s="3">
        <v>110</v>
      </c>
      <c r="J1759" s="27">
        <v>6.7923754045520496E-4</v>
      </c>
      <c r="K1759" s="27" t="str">
        <f>IF(OR(LEFT(G1759,3)="SRM", LEFT(G1759,3)="IRM", LEFT(G1759,3)="CRM"),"", IF((J1759*100/H1759)&gt;5,"x",""))</f>
        <v/>
      </c>
      <c r="L1759" s="26">
        <f>2*J1759</f>
        <v>1.3584750809104099E-3</v>
      </c>
      <c r="M1759" s="20"/>
      <c r="N1759" s="20"/>
      <c r="O1759" s="58" t="str">
        <f>IF(F1759="Repeatability","---", SQRT(L1759^2+(N1759*H1759*0.01)^2)+ABS(M1759)*0.01*H1759)</f>
        <v>---</v>
      </c>
      <c r="P1759" s="6" t="str">
        <f>IF(F1759="Repeatability","---", O1759*100/H1759)</f>
        <v>---</v>
      </c>
      <c r="Q1759" s="31" t="str">
        <f>IF(F1759="Repeatability", "n/a",IF(E1759="MG_P_KG",6,IF(E1759="G_P_100G",2,"n/a")))</f>
        <v>n/a</v>
      </c>
      <c r="R1759" s="34" t="str">
        <f>IF(Q1759="n/a","-",2*(H1759*2^(1-0.5*LOG(H1759/(10^Q1759))))/100)</f>
        <v>-</v>
      </c>
      <c r="S1759" s="3">
        <f>IF(F1759="Intermed. Precision","---",IF(LOG(J1759/2)&lt;0,10^(TRUNC(LOG(J1759/2))-1), 10^(TRUNC(LOG(J1759/2)))))</f>
        <v>1E-4</v>
      </c>
      <c r="T1759" s="4">
        <f>2*SQRT(2)*J1759</f>
        <v>1.9211738835693895E-3</v>
      </c>
      <c r="U1759" s="22">
        <f>IF(F1759="Repeatability",10*J1759,"---")</f>
        <v>6.7923754045520496E-3</v>
      </c>
      <c r="V1759" s="22" t="str">
        <f>IF(AND(U1759&gt;H1759,U1759&lt;&gt;"---"),"x","")</f>
        <v/>
      </c>
      <c r="W1759" s="51">
        <v>42101</v>
      </c>
    </row>
    <row r="1760" spans="1:23" ht="25.5" hidden="1" customHeight="1">
      <c r="A1760" s="65" t="s">
        <v>69</v>
      </c>
      <c r="B1760" s="8" t="s">
        <v>133</v>
      </c>
      <c r="C1760" s="61"/>
      <c r="D1760" s="10" t="s">
        <v>134</v>
      </c>
      <c r="E1760" s="3" t="s">
        <v>22</v>
      </c>
      <c r="F1760" s="42" t="s">
        <v>24</v>
      </c>
      <c r="G1760" s="22" t="s">
        <v>25</v>
      </c>
      <c r="H1760" s="37">
        <v>0.110189814814815</v>
      </c>
      <c r="I1760" s="3">
        <v>108</v>
      </c>
      <c r="J1760" s="27">
        <v>6.4907341364154995E-4</v>
      </c>
      <c r="K1760" s="27" t="str">
        <f>IF(OR(LEFT(G1760,3)="SRM", LEFT(G1760,3)="IRM", LEFT(G1760,3)="CRM"),"", IF((J1760*100/H1760)&gt;5,"x",""))</f>
        <v/>
      </c>
      <c r="L1760" s="26">
        <f>2*J1760</f>
        <v>1.2981468272830999E-3</v>
      </c>
      <c r="M1760" s="20"/>
      <c r="N1760" s="20"/>
      <c r="O1760" s="58" t="str">
        <f>IF(F1760="Repeatability","---", SQRT(L1760^2+(N1760*H1760*0.01)^2)+ABS(M1760)*0.01*H1760)</f>
        <v>---</v>
      </c>
      <c r="P1760" s="6" t="str">
        <f>IF(F1760="Repeatability","---", O1760*100/H1760)</f>
        <v>---</v>
      </c>
      <c r="Q1760" s="31" t="str">
        <f>IF(F1760="Repeatability", "n/a",IF(E1760="MG_P_KG",6,IF(E1760="G_P_100G",2,"n/a")))</f>
        <v>n/a</v>
      </c>
      <c r="R1760" s="34" t="str">
        <f>IF(Q1760="n/a","-",2*(H1760*2^(1-0.5*LOG(H1760/(10^Q1760))))/100)</f>
        <v>-</v>
      </c>
      <c r="S1760" s="3">
        <f>IF(F1760="Intermed. Precision","---",IF(LOG(J1760/2)&lt;0,10^(TRUNC(LOG(J1760/2))-1), 10^(TRUNC(LOG(J1760/2)))))</f>
        <v>1E-4</v>
      </c>
      <c r="T1760" s="4">
        <f>2*SQRT(2)*J1760</f>
        <v>1.8358568490953638E-3</v>
      </c>
      <c r="U1760" s="22">
        <f>IF(F1760="Repeatability",10*J1760,"---")</f>
        <v>6.4907341364154993E-3</v>
      </c>
      <c r="V1760" s="22" t="str">
        <f>IF(AND(U1760&gt;H1760,U1760&lt;&gt;"---"),"x","")</f>
        <v/>
      </c>
      <c r="W1760" s="51">
        <v>42103</v>
      </c>
    </row>
    <row r="1761" spans="1:23" ht="25.5" hidden="1" customHeight="1">
      <c r="A1761" s="65" t="s">
        <v>29</v>
      </c>
      <c r="B1761" s="8" t="s">
        <v>133</v>
      </c>
      <c r="C1761" s="61"/>
      <c r="D1761" s="10" t="s">
        <v>134</v>
      </c>
      <c r="E1761" s="3" t="s">
        <v>22</v>
      </c>
      <c r="F1761" s="42" t="s">
        <v>24</v>
      </c>
      <c r="G1761" s="22" t="s">
        <v>25</v>
      </c>
      <c r="H1761" s="37">
        <v>0.103616504854369</v>
      </c>
      <c r="I1761" s="3">
        <v>103</v>
      </c>
      <c r="J1761" s="27">
        <v>6.6464093525416695E-4</v>
      </c>
      <c r="K1761" s="27" t="str">
        <f>IF(OR(LEFT(G1761,3)="SRM", LEFT(G1761,3)="IRM", LEFT(G1761,3)="CRM"),"", IF((J1761*100/H1761)&gt;5,"x",""))</f>
        <v/>
      </c>
      <c r="L1761" s="26">
        <f>2*J1761</f>
        <v>1.3292818705083339E-3</v>
      </c>
      <c r="M1761" s="20"/>
      <c r="N1761" s="20"/>
      <c r="O1761" s="58" t="str">
        <f>IF(F1761="Repeatability","---", SQRT(L1761^2+(N1761*H1761*0.01)^2)+ABS(M1761)*0.01*H1761)</f>
        <v>---</v>
      </c>
      <c r="P1761" s="6" t="str">
        <f>IF(F1761="Repeatability","---", O1761*100/H1761)</f>
        <v>---</v>
      </c>
      <c r="Q1761" s="31" t="str">
        <f>IF(F1761="Repeatability", "n/a",IF(E1761="MG_P_KG",6,IF(E1761="G_P_100G",2,"n/a")))</f>
        <v>n/a</v>
      </c>
      <c r="R1761" s="34" t="str">
        <f>IF(Q1761="n/a","-",2*(H1761*2^(1-0.5*LOG(H1761/(10^Q1761))))/100)</f>
        <v>-</v>
      </c>
      <c r="S1761" s="3">
        <f>IF(F1761="Intermed. Precision","---",IF(LOG(J1761/2)&lt;0,10^(TRUNC(LOG(J1761/2))-1), 10^(TRUNC(LOG(J1761/2)))))</f>
        <v>1E-4</v>
      </c>
      <c r="T1761" s="4">
        <f>2*SQRT(2)*J1761</f>
        <v>1.8798884494895622E-3</v>
      </c>
      <c r="U1761" s="22">
        <f>IF(F1761="Repeatability",10*J1761,"---")</f>
        <v>6.6464093525416693E-3</v>
      </c>
      <c r="V1761" s="22" t="str">
        <f>IF(AND(U1761&gt;H1761,U1761&lt;&gt;"---"),"x","")</f>
        <v/>
      </c>
      <c r="W1761" s="51">
        <v>42103</v>
      </c>
    </row>
    <row r="1762" spans="1:23" ht="25.5" hidden="1" customHeight="1">
      <c r="A1762" s="65" t="s">
        <v>34</v>
      </c>
      <c r="B1762" s="8" t="s">
        <v>133</v>
      </c>
      <c r="C1762" s="61"/>
      <c r="D1762" s="10" t="s">
        <v>134</v>
      </c>
      <c r="E1762" s="3" t="s">
        <v>22</v>
      </c>
      <c r="F1762" s="42" t="s">
        <v>24</v>
      </c>
      <c r="G1762" s="22" t="s">
        <v>25</v>
      </c>
      <c r="H1762" s="37">
        <v>0.11109210526315801</v>
      </c>
      <c r="I1762" s="3">
        <v>38</v>
      </c>
      <c r="J1762" s="27">
        <v>7.0243935868627102E-4</v>
      </c>
      <c r="K1762" s="27" t="str">
        <f>IF(OR(LEFT(G1762,3)="SRM", LEFT(G1762,3)="IRM", LEFT(G1762,3)="CRM"),"", IF((J1762*100/H1762)&gt;5,"x",""))</f>
        <v/>
      </c>
      <c r="L1762" s="26">
        <f>2*J1762</f>
        <v>1.404878717372542E-3</v>
      </c>
      <c r="M1762" s="20"/>
      <c r="N1762" s="20"/>
      <c r="O1762" s="58" t="str">
        <f>IF(F1762="Repeatability","---", SQRT(L1762^2+(N1762*H1762*0.01)^2)+ABS(M1762)*0.01*H1762)</f>
        <v>---</v>
      </c>
      <c r="P1762" s="6" t="str">
        <f>IF(F1762="Repeatability","---", O1762*100/H1762)</f>
        <v>---</v>
      </c>
      <c r="Q1762" s="31" t="str">
        <f>IF(F1762="Repeatability", "n/a",IF(E1762="MG_P_KG",6,IF(E1762="G_P_100G",2,"n/a")))</f>
        <v>n/a</v>
      </c>
      <c r="R1762" s="34" t="str">
        <f>IF(Q1762="n/a","-",2*(H1762*2^(1-0.5*LOG(H1762/(10^Q1762))))/100)</f>
        <v>-</v>
      </c>
      <c r="S1762" s="3">
        <f>IF(F1762="Intermed. Precision","---",IF(LOG(J1762/2)&lt;0,10^(TRUNC(LOG(J1762/2))-1), 10^(TRUNC(LOG(J1762/2)))))</f>
        <v>1E-4</v>
      </c>
      <c r="T1762" s="4">
        <f>2*SQRT(2)*J1762</f>
        <v>1.9867985355975673E-3</v>
      </c>
      <c r="U1762" s="22">
        <f>IF(F1762="Repeatability",10*J1762,"---")</f>
        <v>7.0243935868627098E-3</v>
      </c>
      <c r="V1762" s="22" t="str">
        <f>IF(AND(U1762&gt;H1762,U1762&lt;&gt;"---"),"x","")</f>
        <v/>
      </c>
      <c r="W1762" s="51">
        <v>42103</v>
      </c>
    </row>
    <row r="1763" spans="1:23" ht="25.5" hidden="1" customHeight="1">
      <c r="A1763" s="65" t="s">
        <v>34</v>
      </c>
      <c r="B1763" s="8" t="s">
        <v>133</v>
      </c>
      <c r="C1763" s="61"/>
      <c r="D1763" s="10" t="s">
        <v>134</v>
      </c>
      <c r="E1763" s="3" t="s">
        <v>22</v>
      </c>
      <c r="F1763" s="42" t="s">
        <v>24</v>
      </c>
      <c r="G1763" s="22" t="s">
        <v>25</v>
      </c>
      <c r="H1763" s="37">
        <v>0.109925925925926</v>
      </c>
      <c r="I1763" s="3">
        <v>27</v>
      </c>
      <c r="J1763" s="27">
        <v>3.6004114991154798E-4</v>
      </c>
      <c r="K1763" s="27" t="str">
        <f>IF(OR(LEFT(G1763,3)="SRM", LEFT(G1763,3)="IRM", LEFT(G1763,3)="CRM"),"", IF((J1763*100/H1763)&gt;5,"x",""))</f>
        <v/>
      </c>
      <c r="L1763" s="26">
        <f>2*J1763</f>
        <v>7.2008229982309596E-4</v>
      </c>
      <c r="M1763" s="20"/>
      <c r="N1763" s="20"/>
      <c r="O1763" s="58" t="str">
        <f>IF(F1763="Repeatability","---", SQRT(L1763^2+(N1763*H1763*0.01)^2)+ABS(M1763)*0.01*H1763)</f>
        <v>---</v>
      </c>
      <c r="P1763" s="6" t="str">
        <f>IF(F1763="Repeatability","---", O1763*100/H1763)</f>
        <v>---</v>
      </c>
      <c r="Q1763" s="31" t="str">
        <f>IF(F1763="Repeatability", "n/a",IF(E1763="MG_P_KG",6,IF(E1763="G_P_100G",2,"n/a")))</f>
        <v>n/a</v>
      </c>
      <c r="R1763" s="34" t="str">
        <f>IF(Q1763="n/a","-",2*(H1763*2^(1-0.5*LOG(H1763/(10^Q1763))))/100)</f>
        <v>-</v>
      </c>
      <c r="S1763" s="3">
        <f>IF(F1763="Intermed. Precision","---",IF(LOG(J1763/2)&lt;0,10^(TRUNC(LOG(J1763/2))-1), 10^(TRUNC(LOG(J1763/2)))))</f>
        <v>1E-4</v>
      </c>
      <c r="T1763" s="4">
        <f>2*SQRT(2)*J1763</f>
        <v>1.0183501544346316E-3</v>
      </c>
      <c r="U1763" s="22">
        <f>IF(F1763="Repeatability",10*J1763,"---")</f>
        <v>3.6004114991154798E-3</v>
      </c>
      <c r="V1763" s="22" t="str">
        <f>IF(AND(U1763&gt;H1763,U1763&lt;&gt;"---"),"x","")</f>
        <v/>
      </c>
      <c r="W1763" s="51">
        <v>42101</v>
      </c>
    </row>
    <row r="1764" spans="1:23" ht="25.5" hidden="1" customHeight="1">
      <c r="A1764" s="65" t="s">
        <v>82</v>
      </c>
      <c r="B1764" s="8" t="s">
        <v>133</v>
      </c>
      <c r="C1764" s="61"/>
      <c r="D1764" s="10" t="s">
        <v>134</v>
      </c>
      <c r="E1764" s="3" t="s">
        <v>22</v>
      </c>
      <c r="F1764" s="42" t="s">
        <v>24</v>
      </c>
      <c r="G1764" s="22" t="s">
        <v>25</v>
      </c>
      <c r="H1764" s="37">
        <v>0.10525</v>
      </c>
      <c r="I1764" s="3">
        <v>18</v>
      </c>
      <c r="J1764" s="27">
        <v>5.8333333333333295E-4</v>
      </c>
      <c r="K1764" s="27" t="str">
        <f>IF(OR(LEFT(G1764,3)="SRM", LEFT(G1764,3)="IRM", LEFT(G1764,3)="CRM"),"", IF((J1764*100/H1764)&gt;5,"x",""))</f>
        <v/>
      </c>
      <c r="L1764" s="26">
        <f>2*J1764</f>
        <v>1.1666666666666659E-3</v>
      </c>
      <c r="M1764" s="20"/>
      <c r="N1764" s="20"/>
      <c r="O1764" s="58" t="str">
        <f>IF(F1764="Repeatability","---", SQRT(L1764^2+(N1764*H1764*0.01)^2)+ABS(M1764)*0.01*H1764)</f>
        <v>---</v>
      </c>
      <c r="P1764" s="6" t="str">
        <f>IF(F1764="Repeatability","---", O1764*100/H1764)</f>
        <v>---</v>
      </c>
      <c r="Q1764" s="31" t="str">
        <f>IF(F1764="Repeatability", "n/a",IF(E1764="MG_P_KG",6,IF(E1764="G_P_100G",2,"n/a")))</f>
        <v>n/a</v>
      </c>
      <c r="R1764" s="34" t="str">
        <f>IF(Q1764="n/a","-",2*(H1764*2^(1-0.5*LOG(H1764/(10^Q1764))))/100)</f>
        <v>-</v>
      </c>
      <c r="S1764" s="3">
        <f>IF(F1764="Intermed. Precision","---",IF(LOG(J1764/2)&lt;0,10^(TRUNC(LOG(J1764/2))-1), 10^(TRUNC(LOG(J1764/2)))))</f>
        <v>1E-4</v>
      </c>
      <c r="T1764" s="4">
        <f>2*SQRT(2)*J1764</f>
        <v>1.6499158227686098E-3</v>
      </c>
      <c r="U1764" s="22">
        <f>IF(F1764="Repeatability",10*J1764,"---")</f>
        <v>5.8333333333333293E-3</v>
      </c>
      <c r="V1764" s="22" t="str">
        <f>IF(AND(U1764&gt;H1764,U1764&lt;&gt;"---"),"x","")</f>
        <v/>
      </c>
      <c r="W1764" s="51">
        <v>42101</v>
      </c>
    </row>
    <row r="1765" spans="1:23" ht="25.5" hidden="1" customHeight="1">
      <c r="A1765" s="65" t="s">
        <v>82</v>
      </c>
      <c r="B1765" s="8" t="s">
        <v>133</v>
      </c>
      <c r="C1765" s="61"/>
      <c r="D1765" s="10" t="s">
        <v>134</v>
      </c>
      <c r="E1765" s="3" t="s">
        <v>22</v>
      </c>
      <c r="F1765" s="42" t="s">
        <v>24</v>
      </c>
      <c r="G1765" s="22" t="s">
        <v>25</v>
      </c>
      <c r="H1765" s="37">
        <v>0.10317647058823499</v>
      </c>
      <c r="I1765" s="3">
        <v>17</v>
      </c>
      <c r="J1765" s="27">
        <v>6.0024504799878096E-4</v>
      </c>
      <c r="K1765" s="27" t="str">
        <f>IF(OR(LEFT(G1765,3)="SRM", LEFT(G1765,3)="IRM", LEFT(G1765,3)="CRM"),"", IF((J1765*100/H1765)&gt;5,"x",""))</f>
        <v/>
      </c>
      <c r="L1765" s="26">
        <f>2*J1765</f>
        <v>1.2004900959975619E-3</v>
      </c>
      <c r="M1765" s="20"/>
      <c r="N1765" s="20"/>
      <c r="O1765" s="58" t="str">
        <f>IF(F1765="Repeatability","---", SQRT(L1765^2+(N1765*H1765*0.01)^2)+ABS(M1765)*0.01*H1765)</f>
        <v>---</v>
      </c>
      <c r="P1765" s="6" t="str">
        <f>IF(F1765="Repeatability","---", O1765*100/H1765)</f>
        <v>---</v>
      </c>
      <c r="Q1765" s="31" t="str">
        <f>IF(F1765="Repeatability", "n/a",IF(E1765="MG_P_KG",6,IF(E1765="G_P_100G",2,"n/a")))</f>
        <v>n/a</v>
      </c>
      <c r="R1765" s="34" t="str">
        <f>IF(Q1765="n/a","-",2*(H1765*2^(1-0.5*LOG(H1765/(10^Q1765))))/100)</f>
        <v>-</v>
      </c>
      <c r="S1765" s="3">
        <f>IF(F1765="Intermed. Precision","---",IF(LOG(J1765/2)&lt;0,10^(TRUNC(LOG(J1765/2))-1), 10^(TRUNC(LOG(J1765/2)))))</f>
        <v>1E-4</v>
      </c>
      <c r="T1765" s="4">
        <f>2*SQRT(2)*J1765</f>
        <v>1.697749375254331E-3</v>
      </c>
      <c r="U1765" s="22">
        <f>IF(F1765="Repeatability",10*J1765,"---")</f>
        <v>6.0024504799878094E-3</v>
      </c>
      <c r="V1765" s="22" t="str">
        <f>IF(AND(U1765&gt;H1765,U1765&lt;&gt;"---"),"x","")</f>
        <v/>
      </c>
      <c r="W1765" s="51">
        <v>42103</v>
      </c>
    </row>
    <row r="1766" spans="1:23" ht="25.5" hidden="1" customHeight="1">
      <c r="A1766" s="65" t="s">
        <v>31</v>
      </c>
      <c r="B1766" s="8" t="s">
        <v>135</v>
      </c>
      <c r="C1766" s="61"/>
      <c r="D1766" s="10" t="s">
        <v>136</v>
      </c>
      <c r="E1766" s="3" t="s">
        <v>22</v>
      </c>
      <c r="F1766" s="42" t="s">
        <v>24</v>
      </c>
      <c r="G1766" s="22" t="s">
        <v>25</v>
      </c>
      <c r="H1766" s="37">
        <v>0.13527607361963201</v>
      </c>
      <c r="I1766" s="3">
        <v>163</v>
      </c>
      <c r="J1766" s="27">
        <v>9.1175015413120695E-4</v>
      </c>
      <c r="K1766" s="27" t="str">
        <f>IF(OR(LEFT(G1766,3)="SRM", LEFT(G1766,3)="IRM", LEFT(G1766,3)="CRM"),"", IF((J1766*100/H1766)&gt;5,"x",""))</f>
        <v/>
      </c>
      <c r="L1766" s="26">
        <f>2*J1766</f>
        <v>1.8235003082624139E-3</v>
      </c>
      <c r="M1766" s="20"/>
      <c r="N1766" s="20"/>
      <c r="O1766" s="58" t="str">
        <f>IF(F1766="Repeatability","---", SQRT(L1766^2+(N1766*H1766*0.01)^2)+ABS(M1766)*0.01*H1766)</f>
        <v>---</v>
      </c>
      <c r="P1766" s="6" t="str">
        <f>IF(F1766="Repeatability","---", O1766*100/H1766)</f>
        <v>---</v>
      </c>
      <c r="Q1766" s="31" t="str">
        <f>IF(F1766="Repeatability", "n/a",IF(E1766="MG_P_KG",6,IF(E1766="G_P_100G",2,"n/a")))</f>
        <v>n/a</v>
      </c>
      <c r="R1766" s="34" t="str">
        <f>IF(Q1766="n/a","-",2*(H1766*2^(1-0.5*LOG(H1766/(10^Q1766))))/100)</f>
        <v>-</v>
      </c>
      <c r="S1766" s="3">
        <f>IF(F1766="Intermed. Precision","---",IF(LOG(J1766/2)&lt;0,10^(TRUNC(LOG(J1766/2))-1), 10^(TRUNC(LOG(J1766/2)))))</f>
        <v>1E-4</v>
      </c>
      <c r="T1766" s="4">
        <f>2*SQRT(2)*J1766</f>
        <v>2.5788188669362256E-3</v>
      </c>
      <c r="U1766" s="22">
        <f>IF(F1766="Repeatability",10*J1766,"---")</f>
        <v>9.1175015413120699E-3</v>
      </c>
      <c r="V1766" s="22" t="str">
        <f>IF(AND(U1766&gt;H1766,U1766&lt;&gt;"---"),"x","")</f>
        <v/>
      </c>
      <c r="W1766" s="51">
        <v>42101</v>
      </c>
    </row>
    <row r="1767" spans="1:23" ht="25.5" hidden="1" customHeight="1">
      <c r="A1767" s="65" t="s">
        <v>31</v>
      </c>
      <c r="B1767" s="8" t="s">
        <v>135</v>
      </c>
      <c r="C1767" s="61"/>
      <c r="D1767" s="10" t="s">
        <v>136</v>
      </c>
      <c r="E1767" s="3" t="s">
        <v>22</v>
      </c>
      <c r="F1767" s="42" t="s">
        <v>24</v>
      </c>
      <c r="G1767" s="22" t="s">
        <v>25</v>
      </c>
      <c r="H1767" s="37">
        <v>0.13483225806451599</v>
      </c>
      <c r="I1767" s="3">
        <v>155</v>
      </c>
      <c r="J1767" s="27">
        <v>9.29793594854393E-4</v>
      </c>
      <c r="K1767" s="27" t="str">
        <f>IF(OR(LEFT(G1767,3)="SRM", LEFT(G1767,3)="IRM", LEFT(G1767,3)="CRM"),"", IF((J1767*100/H1767)&gt;5,"x",""))</f>
        <v/>
      </c>
      <c r="L1767" s="26">
        <f>2*J1767</f>
        <v>1.859587189708786E-3</v>
      </c>
      <c r="M1767" s="20"/>
      <c r="N1767" s="20"/>
      <c r="O1767" s="58" t="str">
        <f>IF(F1767="Repeatability","---", SQRT(L1767^2+(N1767*H1767*0.01)^2)+ABS(M1767)*0.01*H1767)</f>
        <v>---</v>
      </c>
      <c r="P1767" s="6" t="str">
        <f>IF(F1767="Repeatability","---", O1767*100/H1767)</f>
        <v>---</v>
      </c>
      <c r="Q1767" s="31" t="str">
        <f>IF(F1767="Repeatability", "n/a",IF(E1767="MG_P_KG",6,IF(E1767="G_P_100G",2,"n/a")))</f>
        <v>n/a</v>
      </c>
      <c r="R1767" s="34" t="str">
        <f>IF(Q1767="n/a","-",2*(H1767*2^(1-0.5*LOG(H1767/(10^Q1767))))/100)</f>
        <v>-</v>
      </c>
      <c r="S1767" s="3">
        <f>IF(F1767="Intermed. Precision","---",IF(LOG(J1767/2)&lt;0,10^(TRUNC(LOG(J1767/2))-1), 10^(TRUNC(LOG(J1767/2)))))</f>
        <v>1E-4</v>
      </c>
      <c r="T1767" s="4">
        <f>2*SQRT(2)*J1767</f>
        <v>2.6298534241014351E-3</v>
      </c>
      <c r="U1767" s="22">
        <f>IF(F1767="Repeatability",10*J1767,"---")</f>
        <v>9.2979359485439294E-3</v>
      </c>
      <c r="V1767" s="22" t="str">
        <f>IF(AND(U1767&gt;H1767,U1767&lt;&gt;"---"),"x","")</f>
        <v/>
      </c>
      <c r="W1767" s="51">
        <v>42103</v>
      </c>
    </row>
    <row r="1768" spans="1:23" ht="25.5" hidden="1" customHeight="1">
      <c r="A1768" s="65" t="s">
        <v>73</v>
      </c>
      <c r="B1768" s="8" t="s">
        <v>135</v>
      </c>
      <c r="C1768" s="61"/>
      <c r="D1768" s="10" t="s">
        <v>136</v>
      </c>
      <c r="E1768" s="3" t="s">
        <v>22</v>
      </c>
      <c r="F1768" s="42" t="s">
        <v>24</v>
      </c>
      <c r="G1768" s="22" t="s">
        <v>25</v>
      </c>
      <c r="H1768" s="37">
        <v>0.13314999999999999</v>
      </c>
      <c r="I1768" s="3">
        <v>20</v>
      </c>
      <c r="J1768" s="27">
        <v>7.2456883730947195E-4</v>
      </c>
      <c r="K1768" s="27" t="str">
        <f>IF(OR(LEFT(G1768,3)="SRM", LEFT(G1768,3)="IRM", LEFT(G1768,3)="CRM"),"", IF((J1768*100/H1768)&gt;5,"x",""))</f>
        <v/>
      </c>
      <c r="L1768" s="26">
        <f>2*J1768</f>
        <v>1.4491376746189439E-3</v>
      </c>
      <c r="M1768" s="20"/>
      <c r="N1768" s="20"/>
      <c r="O1768" s="58" t="str">
        <f>IF(F1768="Repeatability","---", SQRT(L1768^2+(N1768*H1768*0.01)^2)+ABS(M1768)*0.01*H1768)</f>
        <v>---</v>
      </c>
      <c r="P1768" s="6" t="str">
        <f>IF(F1768="Repeatability","---", O1768*100/H1768)</f>
        <v>---</v>
      </c>
      <c r="Q1768" s="31" t="str">
        <f>IF(F1768="Repeatability", "n/a",IF(E1768="MG_P_KG",6,IF(E1768="G_P_100G",2,"n/a")))</f>
        <v>n/a</v>
      </c>
      <c r="R1768" s="34" t="str">
        <f>IF(Q1768="n/a","-",2*(H1768*2^(1-0.5*LOG(H1768/(10^Q1768))))/100)</f>
        <v>-</v>
      </c>
      <c r="S1768" s="3">
        <f>IF(F1768="Intermed. Precision","---",IF(LOG(J1768/2)&lt;0,10^(TRUNC(LOG(J1768/2))-1), 10^(TRUNC(LOG(J1768/2)))))</f>
        <v>1E-4</v>
      </c>
      <c r="T1768" s="4">
        <f>2*SQRT(2)*J1768</f>
        <v>2.04939015319192E-3</v>
      </c>
      <c r="U1768" s="22">
        <f>IF(F1768="Repeatability",10*J1768,"---")</f>
        <v>7.2456883730947193E-3</v>
      </c>
      <c r="V1768" s="22" t="str">
        <f>IF(AND(U1768&gt;H1768,U1768&lt;&gt;"---"),"x","")</f>
        <v/>
      </c>
      <c r="W1768" s="51">
        <v>42101</v>
      </c>
    </row>
    <row r="1769" spans="1:23" ht="25.5" hidden="1" customHeight="1">
      <c r="A1769" s="65" t="s">
        <v>73</v>
      </c>
      <c r="B1769" s="8" t="s">
        <v>135</v>
      </c>
      <c r="C1769" s="61"/>
      <c r="D1769" s="10" t="s">
        <v>136</v>
      </c>
      <c r="E1769" s="3" t="s">
        <v>22</v>
      </c>
      <c r="F1769" s="42" t="s">
        <v>24</v>
      </c>
      <c r="G1769" s="22" t="s">
        <v>25</v>
      </c>
      <c r="H1769" s="37">
        <v>0.136526315789474</v>
      </c>
      <c r="I1769" s="3">
        <v>19</v>
      </c>
      <c r="J1769" s="27">
        <v>7.4339194167502803E-4</v>
      </c>
      <c r="K1769" s="27" t="str">
        <f>IF(OR(LEFT(G1769,3)="SRM", LEFT(G1769,3)="IRM", LEFT(G1769,3)="CRM"),"", IF((J1769*100/H1769)&gt;5,"x",""))</f>
        <v/>
      </c>
      <c r="L1769" s="26">
        <f>2*J1769</f>
        <v>1.4867838833500561E-3</v>
      </c>
      <c r="M1769" s="20"/>
      <c r="N1769" s="20"/>
      <c r="O1769" s="58" t="str">
        <f>IF(F1769="Repeatability","---", SQRT(L1769^2+(N1769*H1769*0.01)^2)+ABS(M1769)*0.01*H1769)</f>
        <v>---</v>
      </c>
      <c r="P1769" s="6" t="str">
        <f>IF(F1769="Repeatability","---", O1769*100/H1769)</f>
        <v>---</v>
      </c>
      <c r="Q1769" s="31" t="str">
        <f>IF(F1769="Repeatability", "n/a",IF(E1769="MG_P_KG",6,IF(E1769="G_P_100G",2,"n/a")))</f>
        <v>n/a</v>
      </c>
      <c r="R1769" s="34" t="str">
        <f>IF(Q1769="n/a","-",2*(H1769*2^(1-0.5*LOG(H1769/(10^Q1769))))/100)</f>
        <v>-</v>
      </c>
      <c r="S1769" s="3">
        <f>IF(F1769="Intermed. Precision","---",IF(LOG(J1769/2)&lt;0,10^(TRUNC(LOG(J1769/2))-1), 10^(TRUNC(LOG(J1769/2)))))</f>
        <v>1E-4</v>
      </c>
      <c r="T1769" s="4">
        <f>2*SQRT(2)*J1769</f>
        <v>2.1026299321513873E-3</v>
      </c>
      <c r="U1769" s="22">
        <f>IF(F1769="Repeatability",10*J1769,"---")</f>
        <v>7.4339194167502808E-3</v>
      </c>
      <c r="V1769" s="22" t="str">
        <f>IF(AND(U1769&gt;H1769,U1769&lt;&gt;"---"),"x","")</f>
        <v/>
      </c>
      <c r="W1769" s="51">
        <v>42103</v>
      </c>
    </row>
    <row r="1770" spans="1:23" ht="25.5" customHeight="1">
      <c r="A1770" s="65" t="s">
        <v>31</v>
      </c>
      <c r="B1770" s="8" t="s">
        <v>135</v>
      </c>
      <c r="C1770" s="61"/>
      <c r="D1770" s="10" t="s">
        <v>136</v>
      </c>
      <c r="E1770" s="3" t="s">
        <v>22</v>
      </c>
      <c r="F1770" s="42" t="s">
        <v>23</v>
      </c>
      <c r="G1770" s="22" t="s">
        <v>4</v>
      </c>
      <c r="H1770" s="37">
        <v>0.14694117647058799</v>
      </c>
      <c r="I1770" s="3">
        <v>17</v>
      </c>
      <c r="J1770" s="27">
        <v>6.7996539704345896E-3</v>
      </c>
      <c r="K1770" s="27" t="str">
        <f>IF(OR(LEFT(G1770,3)="SRM", LEFT(G1770,3)="IRM", LEFT(G1770,3)="CRM"),"", IF((J1770*100/H1770)&gt;5,"x",""))</f>
        <v/>
      </c>
      <c r="L1770" s="26">
        <f>2*J1770</f>
        <v>1.3599307940869179E-2</v>
      </c>
      <c r="M1770" s="20"/>
      <c r="N1770" s="20"/>
      <c r="O1770" s="58">
        <f>IF(F1770="Repeatability","---", SQRT(L1770^2+(N1770*H1770*0.01)^2)+ABS(M1770)*0.01*H1770)</f>
        <v>1.3599307940869179E-2</v>
      </c>
      <c r="P1770" s="6">
        <f>IF(F1770="Repeatability","---", O1770*100/H1770)</f>
        <v>9.2549333464682313</v>
      </c>
      <c r="Q1770" s="31">
        <f>IF(F1770="Repeatability", "n/a",IF(E1770="MG_P_KG",6,IF(E1770="G_P_100G",2,"n/a")))</f>
        <v>2</v>
      </c>
      <c r="R1770" s="34">
        <f>IF(Q1770="n/a","-",2*(H1770*2^(1-0.5*LOG(H1770/(10^Q1770))))/100)</f>
        <v>1.5688842098472492E-2</v>
      </c>
      <c r="S1770" s="3">
        <f>IF(F1770="Intermed. Precision","---",IF(LOG(J1770/2)&lt;0,10^(TRUNC(LOG(J1770/2))-1), 10^(TRUNC(LOG(J1770/2)))))</f>
        <v>1E-3</v>
      </c>
      <c r="T1770" s="4">
        <f>2*SQRT(2)*J1770</f>
        <v>1.9232325728865324E-2</v>
      </c>
      <c r="U1770" s="22" t="str">
        <f>IF(F1770="Repeatability",10*J1770,"---")</f>
        <v>---</v>
      </c>
      <c r="V1770" s="22" t="str">
        <f>IF(AND(U1770&gt;H1770,U1770&lt;&gt;"---"),"x","")</f>
        <v/>
      </c>
      <c r="W1770" s="51">
        <v>42101</v>
      </c>
    </row>
    <row r="1771" spans="1:23" ht="25.5" customHeight="1">
      <c r="A1771" s="65" t="s">
        <v>31</v>
      </c>
      <c r="B1771" s="8" t="s">
        <v>135</v>
      </c>
      <c r="C1771" s="61"/>
      <c r="D1771" s="10" t="s">
        <v>136</v>
      </c>
      <c r="E1771" s="3" t="s">
        <v>22</v>
      </c>
      <c r="F1771" s="42" t="s">
        <v>23</v>
      </c>
      <c r="G1771" s="22" t="s">
        <v>4</v>
      </c>
      <c r="H1771" s="37">
        <v>0.14694117647058799</v>
      </c>
      <c r="I1771" s="3">
        <v>17</v>
      </c>
      <c r="J1771" s="27">
        <v>6.7996539704345896E-3</v>
      </c>
      <c r="K1771" s="27" t="str">
        <f>IF(OR(LEFT(G1771,3)="SRM", LEFT(G1771,3)="IRM", LEFT(G1771,3)="CRM"),"", IF((J1771*100/H1771)&gt;5,"x",""))</f>
        <v/>
      </c>
      <c r="L1771" s="26">
        <f>2*J1771</f>
        <v>1.3599307940869179E-2</v>
      </c>
      <c r="M1771" s="20"/>
      <c r="N1771" s="20"/>
      <c r="O1771" s="58">
        <f>IF(F1771="Repeatability","---", SQRT(L1771^2+(N1771*H1771*0.01)^2)+ABS(M1771)*0.01*H1771)</f>
        <v>1.3599307940869179E-2</v>
      </c>
      <c r="P1771" s="6">
        <f>IF(F1771="Repeatability","---", O1771*100/H1771)</f>
        <v>9.2549333464682313</v>
      </c>
      <c r="Q1771" s="31">
        <f>IF(F1771="Repeatability", "n/a",IF(E1771="MG_P_KG",6,IF(E1771="G_P_100G",2,"n/a")))</f>
        <v>2</v>
      </c>
      <c r="R1771" s="34">
        <f>IF(Q1771="n/a","-",2*(H1771*2^(1-0.5*LOG(H1771/(10^Q1771))))/100)</f>
        <v>1.5688842098472492E-2</v>
      </c>
      <c r="S1771" s="3">
        <f>IF(F1771="Intermed. Precision","---",IF(LOG(J1771/2)&lt;0,10^(TRUNC(LOG(J1771/2))-1), 10^(TRUNC(LOG(J1771/2)))))</f>
        <v>1E-3</v>
      </c>
      <c r="T1771" s="4">
        <f>2*SQRT(2)*J1771</f>
        <v>1.9232325728865324E-2</v>
      </c>
      <c r="U1771" s="22" t="str">
        <f>IF(F1771="Repeatability",10*J1771,"---")</f>
        <v>---</v>
      </c>
      <c r="V1771" s="22" t="str">
        <f>IF(AND(U1771&gt;H1771,U1771&lt;&gt;"---"),"x","")</f>
        <v/>
      </c>
      <c r="W1771" s="51">
        <v>42103</v>
      </c>
    </row>
    <row r="1772" spans="1:23" ht="25.5" hidden="1" customHeight="1">
      <c r="A1772" s="65" t="s">
        <v>29</v>
      </c>
      <c r="B1772" s="8" t="s">
        <v>135</v>
      </c>
      <c r="C1772" s="61"/>
      <c r="D1772" s="10" t="s">
        <v>337</v>
      </c>
      <c r="E1772" s="3" t="s">
        <v>22</v>
      </c>
      <c r="F1772" s="42" t="s">
        <v>24</v>
      </c>
      <c r="G1772" s="22" t="s">
        <v>25</v>
      </c>
      <c r="H1772" s="37">
        <v>0.91398541407142897</v>
      </c>
      <c r="I1772" s="3">
        <v>42</v>
      </c>
      <c r="J1772" s="27">
        <v>7.6140022872375002E-3</v>
      </c>
      <c r="K1772" s="27" t="str">
        <f>IF(OR(LEFT(G1772,3)="SRM", LEFT(G1772,3)="IRM", LEFT(G1772,3)="CRM"),"", IF((J1772*100/H1772)&gt;5,"x",""))</f>
        <v/>
      </c>
      <c r="L1772" s="26">
        <f>2*J1772</f>
        <v>1.5228004574475E-2</v>
      </c>
      <c r="M1772" s="20"/>
      <c r="N1772" s="20"/>
      <c r="O1772" s="58" t="str">
        <f>IF(F1772="Repeatability","---", SQRT(L1772^2+(N1772*H1772*0.01)^2)+ABS(M1772)*0.01*H1772)</f>
        <v>---</v>
      </c>
      <c r="P1772" s="6" t="str">
        <f>IF(F1772="Repeatability","---", O1772*100/H1772)</f>
        <v>---</v>
      </c>
      <c r="Q1772" s="31" t="str">
        <f>IF(F1772="Repeatability", "n/a",IF(E1772="MG_P_KG",6,IF(E1772="G_P_100G",2,"n/a")))</f>
        <v>n/a</v>
      </c>
      <c r="R1772" s="34" t="str">
        <f>IF(Q1772="n/a","-",2*(H1772*2^(1-0.5*LOG(H1772/(10^Q1772))))/100)</f>
        <v>-</v>
      </c>
      <c r="S1772" s="3">
        <f>IF(F1772="Intermed. Precision","---",IF(LOG(J1772/2)&lt;0,10^(TRUNC(LOG(J1772/2))-1), 10^(TRUNC(LOG(J1772/2)))))</f>
        <v>1E-3</v>
      </c>
      <c r="T1772" s="4">
        <f>2*SQRT(2)*J1772</f>
        <v>2.153565059710208E-2</v>
      </c>
      <c r="U1772" s="22">
        <f>IF(F1772="Repeatability",10*J1772,"---")</f>
        <v>7.6140022872375007E-2</v>
      </c>
      <c r="V1772" s="22" t="str">
        <f>IF(AND(U1772&gt;H1772,U1772&lt;&gt;"---"),"x","")</f>
        <v/>
      </c>
      <c r="W1772" s="51">
        <v>42108</v>
      </c>
    </row>
    <row r="1773" spans="1:23" ht="25.5" hidden="1" customHeight="1">
      <c r="A1773" s="65" t="s">
        <v>69</v>
      </c>
      <c r="B1773" s="8" t="s">
        <v>135</v>
      </c>
      <c r="C1773" s="61"/>
      <c r="D1773" s="10" t="s">
        <v>337</v>
      </c>
      <c r="E1773" s="3" t="s">
        <v>22</v>
      </c>
      <c r="F1773" s="42" t="s">
        <v>24</v>
      </c>
      <c r="G1773" s="22" t="s">
        <v>25</v>
      </c>
      <c r="H1773" s="37">
        <v>1.3261261258999999</v>
      </c>
      <c r="I1773" s="3">
        <v>10</v>
      </c>
      <c r="J1773" s="27">
        <v>7.8020306569226601E-3</v>
      </c>
      <c r="K1773" s="27" t="str">
        <f>IF(OR(LEFT(G1773,3)="SRM", LEFT(G1773,3)="IRM", LEFT(G1773,3)="CRM"),"", IF((J1773*100/H1773)&gt;5,"x",""))</f>
        <v/>
      </c>
      <c r="L1773" s="26">
        <f>2*J1773</f>
        <v>1.560406131384532E-2</v>
      </c>
      <c r="M1773" s="20"/>
      <c r="N1773" s="20"/>
      <c r="O1773" s="58" t="str">
        <f>IF(F1773="Repeatability","---", SQRT(L1773^2+(N1773*H1773*0.01)^2)+ABS(M1773)*0.01*H1773)</f>
        <v>---</v>
      </c>
      <c r="P1773" s="6" t="str">
        <f>IF(F1773="Repeatability","---", O1773*100/H1773)</f>
        <v>---</v>
      </c>
      <c r="Q1773" s="31" t="str">
        <f>IF(F1773="Repeatability", "n/a",IF(E1773="MG_P_KG",6,IF(E1773="G_P_100G",2,"n/a")))</f>
        <v>n/a</v>
      </c>
      <c r="R1773" s="34" t="str">
        <f>IF(Q1773="n/a","-",2*(H1773*2^(1-0.5*LOG(H1773/(10^Q1773))))/100)</f>
        <v>-</v>
      </c>
      <c r="S1773" s="3">
        <f>IF(F1773="Intermed. Precision","---",IF(LOG(J1773/2)&lt;0,10^(TRUNC(LOG(J1773/2))-1), 10^(TRUNC(LOG(J1773/2)))))</f>
        <v>1E-3</v>
      </c>
      <c r="T1773" s="4">
        <f>2*SQRT(2)*J1773</f>
        <v>2.206747513814139E-2</v>
      </c>
      <c r="U1773" s="22">
        <f>IF(F1773="Repeatability",10*J1773,"---")</f>
        <v>7.8020306569226594E-2</v>
      </c>
      <c r="V1773" s="22" t="str">
        <f>IF(AND(U1773&gt;H1773,U1773&lt;&gt;"---"),"x","")</f>
        <v/>
      </c>
      <c r="W1773" s="51">
        <v>42108</v>
      </c>
    </row>
    <row r="1774" spans="1:23" ht="25.5" hidden="1" customHeight="1">
      <c r="A1774" s="65" t="s">
        <v>52</v>
      </c>
      <c r="B1774" s="8" t="s">
        <v>137</v>
      </c>
      <c r="C1774" s="61"/>
      <c r="D1774" s="10" t="s">
        <v>138</v>
      </c>
      <c r="E1774" s="3" t="s">
        <v>22</v>
      </c>
      <c r="F1774" s="42" t="s">
        <v>24</v>
      </c>
      <c r="G1774" s="22" t="s">
        <v>25</v>
      </c>
      <c r="H1774" s="37">
        <v>9.9205555555555602E-2</v>
      </c>
      <c r="I1774" s="3">
        <v>90</v>
      </c>
      <c r="J1774" s="27">
        <v>6.5933468149508305E-4</v>
      </c>
      <c r="K1774" s="27" t="str">
        <f>IF(OR(LEFT(G1774,3)="SRM", LEFT(G1774,3)="IRM", LEFT(G1774,3)="CRM"),"", IF((J1774*100/H1774)&gt;5,"x",""))</f>
        <v/>
      </c>
      <c r="L1774" s="26">
        <f>2*J1774</f>
        <v>1.3186693629901661E-3</v>
      </c>
      <c r="M1774" s="20"/>
      <c r="N1774" s="20"/>
      <c r="O1774" s="58" t="str">
        <f>IF(F1774="Repeatability","---", SQRT(L1774^2+(N1774*H1774*0.01)^2)+ABS(M1774)*0.01*H1774)</f>
        <v>---</v>
      </c>
      <c r="P1774" s="6" t="str">
        <f>IF(F1774="Repeatability","---", O1774*100/H1774)</f>
        <v>---</v>
      </c>
      <c r="Q1774" s="31" t="str">
        <f>IF(F1774="Repeatability", "n/a",IF(E1774="MG_P_KG",6,IF(E1774="G_P_100G",2,"n/a")))</f>
        <v>n/a</v>
      </c>
      <c r="R1774" s="34" t="str">
        <f>IF(Q1774="n/a","-",2*(H1774*2^(1-0.5*LOG(H1774/(10^Q1774))))/100)</f>
        <v>-</v>
      </c>
      <c r="S1774" s="3">
        <f>IF(F1774="Intermed. Precision","---",IF(LOG(J1774/2)&lt;0,10^(TRUNC(LOG(J1774/2))-1), 10^(TRUNC(LOG(J1774/2)))))</f>
        <v>1E-4</v>
      </c>
      <c r="T1774" s="4">
        <f>2*SQRT(2)*J1774</f>
        <v>1.8648800974265828E-3</v>
      </c>
      <c r="U1774" s="22">
        <f>IF(F1774="Repeatability",10*J1774,"---")</f>
        <v>6.5933468149508307E-3</v>
      </c>
      <c r="V1774" s="22" t="str">
        <f>IF(AND(U1774&gt;H1774,U1774&lt;&gt;"---"),"x","")</f>
        <v/>
      </c>
      <c r="W1774" s="51">
        <v>42101</v>
      </c>
    </row>
    <row r="1775" spans="1:23" ht="25.5" hidden="1" customHeight="1">
      <c r="A1775" s="65" t="s">
        <v>31</v>
      </c>
      <c r="B1775" s="8" t="s">
        <v>139</v>
      </c>
      <c r="C1775" s="61"/>
      <c r="D1775" s="10" t="s">
        <v>140</v>
      </c>
      <c r="E1775" s="3" t="s">
        <v>141</v>
      </c>
      <c r="F1775" s="42" t="s">
        <v>24</v>
      </c>
      <c r="G1775" s="22" t="s">
        <v>25</v>
      </c>
      <c r="H1775" s="37">
        <v>14.750449800091401</v>
      </c>
      <c r="I1775" s="3">
        <v>186</v>
      </c>
      <c r="J1775" s="27">
        <v>8.8895844785277206E-2</v>
      </c>
      <c r="K1775" s="27" t="str">
        <f>IF(OR(LEFT(G1775,3)="SRM", LEFT(G1775,3)="IRM", LEFT(G1775,3)="CRM"),"", IF((J1775*100/H1775)&gt;5,"x",""))</f>
        <v/>
      </c>
      <c r="L1775" s="26">
        <f>2*J1775</f>
        <v>0.17779168957055441</v>
      </c>
      <c r="M1775" s="20"/>
      <c r="N1775" s="20"/>
      <c r="O1775" s="58" t="str">
        <f>IF(F1775="Repeatability","---", SQRT(L1775^2+(N1775*H1775*0.01)^2)+ABS(M1775)*0.01*H1775)</f>
        <v>---</v>
      </c>
      <c r="P1775" s="6" t="str">
        <f>IF(F1775="Repeatability","---", O1775*100/H1775)</f>
        <v>---</v>
      </c>
      <c r="Q1775" s="31" t="str">
        <f>IF(F1775="Repeatability", "n/a",IF(E1775="MG_P_KG",6,IF(E1775="G_P_100G",2,"n/a")))</f>
        <v>n/a</v>
      </c>
      <c r="R1775" s="34" t="str">
        <f>IF(Q1775="n/a","-",2*(H1775*2^(1-0.5*LOG(H1775/(10^Q1775))))/100)</f>
        <v>-</v>
      </c>
      <c r="S1775" s="3">
        <f>IF(F1775="Intermed. Precision","---",IF(LOG(J1775/2)&lt;0,10^(TRUNC(LOG(J1775/2))-1), 10^(TRUNC(LOG(J1775/2)))))</f>
        <v>0.01</v>
      </c>
      <c r="T1775" s="4">
        <f>2*SQRT(2)*J1775</f>
        <v>0.2514354186679052</v>
      </c>
      <c r="U1775" s="22">
        <f>IF(F1775="Repeatability",10*J1775,"---")</f>
        <v>0.88895844785277212</v>
      </c>
      <c r="V1775" s="22" t="str">
        <f>IF(AND(U1775&gt;H1775,U1775&lt;&gt;"---"),"x","")</f>
        <v/>
      </c>
      <c r="W1775" s="51">
        <v>42101</v>
      </c>
    </row>
    <row r="1776" spans="1:23" ht="25.5" hidden="1" customHeight="1">
      <c r="A1776" s="65" t="s">
        <v>31</v>
      </c>
      <c r="B1776" s="8" t="s">
        <v>139</v>
      </c>
      <c r="C1776" s="61"/>
      <c r="D1776" s="10" t="s">
        <v>140</v>
      </c>
      <c r="E1776" s="3" t="s">
        <v>141</v>
      </c>
      <c r="F1776" s="42" t="s">
        <v>24</v>
      </c>
      <c r="G1776" s="22" t="s">
        <v>25</v>
      </c>
      <c r="H1776" s="37">
        <v>14.8956772105205</v>
      </c>
      <c r="I1776" s="3">
        <v>171</v>
      </c>
      <c r="J1776" s="27">
        <v>8.9922603679620197E-2</v>
      </c>
      <c r="K1776" s="27" t="str">
        <f>IF(OR(LEFT(G1776,3)="SRM", LEFT(G1776,3)="IRM", LEFT(G1776,3)="CRM"),"", IF((J1776*100/H1776)&gt;5,"x",""))</f>
        <v/>
      </c>
      <c r="L1776" s="26">
        <f>2*J1776</f>
        <v>0.17984520735924039</v>
      </c>
      <c r="M1776" s="20"/>
      <c r="N1776" s="20"/>
      <c r="O1776" s="58" t="str">
        <f>IF(F1776="Repeatability","---", SQRT(L1776^2+(N1776*H1776*0.01)^2)+ABS(M1776)*0.01*H1776)</f>
        <v>---</v>
      </c>
      <c r="P1776" s="6" t="str">
        <f>IF(F1776="Repeatability","---", O1776*100/H1776)</f>
        <v>---</v>
      </c>
      <c r="Q1776" s="31" t="str">
        <f>IF(F1776="Repeatability", "n/a",IF(E1776="MG_P_KG",6,IF(E1776="G_P_100G",2,"n/a")))</f>
        <v>n/a</v>
      </c>
      <c r="R1776" s="34" t="str">
        <f>IF(Q1776="n/a","-",2*(H1776*2^(1-0.5*LOG(H1776/(10^Q1776))))/100)</f>
        <v>-</v>
      </c>
      <c r="S1776" s="3">
        <f>IF(F1776="Intermed. Precision","---",IF(LOG(J1776/2)&lt;0,10^(TRUNC(LOG(J1776/2))-1), 10^(TRUNC(LOG(J1776/2)))))</f>
        <v>0.01</v>
      </c>
      <c r="T1776" s="4">
        <f>2*SQRT(2)*J1776</f>
        <v>0.25433953137523935</v>
      </c>
      <c r="U1776" s="22">
        <f>IF(F1776="Repeatability",10*J1776,"---")</f>
        <v>0.89922603679620194</v>
      </c>
      <c r="V1776" s="22" t="str">
        <f>IF(AND(U1776&gt;H1776,U1776&lt;&gt;"---"),"x","")</f>
        <v/>
      </c>
      <c r="W1776" s="51">
        <v>42103</v>
      </c>
    </row>
    <row r="1777" spans="1:23" ht="25.5" customHeight="1">
      <c r="A1777" s="65" t="s">
        <v>31</v>
      </c>
      <c r="B1777" s="8" t="s">
        <v>139</v>
      </c>
      <c r="C1777" s="61"/>
      <c r="D1777" s="10" t="s">
        <v>140</v>
      </c>
      <c r="E1777" s="3" t="s">
        <v>141</v>
      </c>
      <c r="F1777" s="42" t="s">
        <v>23</v>
      </c>
      <c r="G1777" s="22" t="s">
        <v>4</v>
      </c>
      <c r="H1777" s="37">
        <v>13.2611851187976</v>
      </c>
      <c r="I1777" s="3">
        <v>168</v>
      </c>
      <c r="J1777" s="27">
        <v>0.87158617364132696</v>
      </c>
      <c r="K1777" s="27" t="str">
        <f>IF(OR(LEFT(G1777,3)="SRM", LEFT(G1777,3)="IRM", LEFT(G1777,3)="CRM"),"", IF((J1777*100/H1777)&gt;5,"x",""))</f>
        <v>x</v>
      </c>
      <c r="L1777" s="26">
        <f>2*J1777</f>
        <v>1.7431723472826539</v>
      </c>
      <c r="M1777" s="20"/>
      <c r="N1777" s="20"/>
      <c r="O1777" s="58">
        <f>IF(F1777="Repeatability","---", SQRT(L1777^2+(N1777*H1777*0.01)^2)+ABS(M1777)*0.01*H1777)</f>
        <v>1.7431723472826539</v>
      </c>
      <c r="P1777" s="6">
        <f>IF(F1777="Repeatability","---", O1777*100/H1777)</f>
        <v>13.144921299769235</v>
      </c>
      <c r="Q1777" s="31" t="str">
        <f>IF(F1777="Repeatability", "n/a",IF(E1777="MG_P_KG",6,IF(E1777="G_P_100G",2,"n/a")))</f>
        <v>n/a</v>
      </c>
      <c r="R1777" s="34" t="str">
        <f>IF(Q1777="n/a","-",2*(H1777*2^(1-0.5*LOG(H1777/(10^Q1777))))/100)</f>
        <v>-</v>
      </c>
      <c r="S1777" s="3">
        <f>IF(F1777="Intermed. Precision","---",IF(LOG(J1777/2)&lt;0,10^(TRUNC(LOG(J1777/2))-1), 10^(TRUNC(LOG(J1777/2)))))</f>
        <v>0.1</v>
      </c>
      <c r="T1777" s="4">
        <f>2*SQRT(2)*J1777</f>
        <v>2.465217975080872</v>
      </c>
      <c r="U1777" s="22" t="str">
        <f>IF(F1777="Repeatability",10*J1777,"---")</f>
        <v>---</v>
      </c>
      <c r="V1777" s="22" t="str">
        <f>IF(AND(U1777&gt;H1777,U1777&lt;&gt;"---"),"x","")</f>
        <v/>
      </c>
      <c r="W1777" s="51">
        <v>42101</v>
      </c>
    </row>
    <row r="1778" spans="1:23" ht="25.5" customHeight="1">
      <c r="A1778" s="65" t="s">
        <v>31</v>
      </c>
      <c r="B1778" s="8" t="s">
        <v>139</v>
      </c>
      <c r="C1778" s="61"/>
      <c r="D1778" s="10" t="s">
        <v>140</v>
      </c>
      <c r="E1778" s="3" t="s">
        <v>141</v>
      </c>
      <c r="F1778" s="42" t="s">
        <v>23</v>
      </c>
      <c r="G1778" s="22" t="s">
        <v>4</v>
      </c>
      <c r="H1778" s="37">
        <v>13.3899276952323</v>
      </c>
      <c r="I1778" s="3">
        <v>155</v>
      </c>
      <c r="J1778" s="27">
        <v>0.97343726185088097</v>
      </c>
      <c r="K1778" s="27" t="str">
        <f>IF(OR(LEFT(G1778,3)="SRM", LEFT(G1778,3)="IRM", LEFT(G1778,3)="CRM"),"", IF((J1778*100/H1778)&gt;5,"x",""))</f>
        <v>x</v>
      </c>
      <c r="L1778" s="26">
        <f>2*J1778</f>
        <v>1.9468745237017619</v>
      </c>
      <c r="M1778" s="20"/>
      <c r="N1778" s="20"/>
      <c r="O1778" s="58">
        <f>IF(F1778="Repeatability","---", SQRT(L1778^2+(N1778*H1778*0.01)^2)+ABS(M1778)*0.01*H1778)</f>
        <v>1.9468745237017619</v>
      </c>
      <c r="P1778" s="6">
        <f>IF(F1778="Repeatability","---", O1778*100/H1778)</f>
        <v>14.53984344064067</v>
      </c>
      <c r="Q1778" s="31" t="str">
        <f>IF(F1778="Repeatability", "n/a",IF(E1778="MG_P_KG",6,IF(E1778="G_P_100G",2,"n/a")))</f>
        <v>n/a</v>
      </c>
      <c r="R1778" s="34" t="str">
        <f>IF(Q1778="n/a","-",2*(H1778*2^(1-0.5*LOG(H1778/(10^Q1778))))/100)</f>
        <v>-</v>
      </c>
      <c r="S1778" s="3">
        <f>IF(F1778="Intermed. Precision","---",IF(LOG(J1778/2)&lt;0,10^(TRUNC(LOG(J1778/2))-1), 10^(TRUNC(LOG(J1778/2)))))</f>
        <v>0.1</v>
      </c>
      <c r="T1778" s="4">
        <f>2*SQRT(2)*J1778</f>
        <v>2.7532963556576915</v>
      </c>
      <c r="U1778" s="22" t="str">
        <f>IF(F1778="Repeatability",10*J1778,"---")</f>
        <v>---</v>
      </c>
      <c r="V1778" s="22" t="str">
        <f>IF(AND(U1778&gt;H1778,U1778&lt;&gt;"---"),"x","")</f>
        <v/>
      </c>
      <c r="W1778" s="51">
        <v>42103</v>
      </c>
    </row>
    <row r="1779" spans="1:23" ht="25.5" hidden="1" customHeight="1">
      <c r="A1779" s="65" t="s">
        <v>29</v>
      </c>
      <c r="B1779" s="8" t="s">
        <v>139</v>
      </c>
      <c r="C1779" s="61"/>
      <c r="D1779" s="10" t="s">
        <v>140</v>
      </c>
      <c r="E1779" s="3" t="s">
        <v>141</v>
      </c>
      <c r="F1779" s="42" t="s">
        <v>24</v>
      </c>
      <c r="G1779" s="22" t="s">
        <v>25</v>
      </c>
      <c r="H1779" s="37">
        <v>10.865741498683301</v>
      </c>
      <c r="I1779" s="3">
        <v>24</v>
      </c>
      <c r="J1779" s="27">
        <v>3.9994335606505699E-2</v>
      </c>
      <c r="K1779" s="27" t="str">
        <f>IF(OR(LEFT(G1779,3)="SRM", LEFT(G1779,3)="IRM", LEFT(G1779,3)="CRM"),"", IF((J1779*100/H1779)&gt;5,"x",""))</f>
        <v/>
      </c>
      <c r="L1779" s="26">
        <f>2*J1779</f>
        <v>7.9988671213011397E-2</v>
      </c>
      <c r="M1779" s="20"/>
      <c r="N1779" s="20"/>
      <c r="O1779" s="58" t="str">
        <f>IF(F1779="Repeatability","---", SQRT(L1779^2+(N1779*H1779*0.01)^2)+ABS(M1779)*0.01*H1779)</f>
        <v>---</v>
      </c>
      <c r="P1779" s="6" t="str">
        <f>IF(F1779="Repeatability","---", O1779*100/H1779)</f>
        <v>---</v>
      </c>
      <c r="Q1779" s="31" t="str">
        <f>IF(F1779="Repeatability", "n/a",IF(E1779="MG_P_KG",6,IF(E1779="G_P_100G",2,"n/a")))</f>
        <v>n/a</v>
      </c>
      <c r="R1779" s="34" t="str">
        <f>IF(Q1779="n/a","-",2*(H1779*2^(1-0.5*LOG(H1779/(10^Q1779))))/100)</f>
        <v>-</v>
      </c>
      <c r="S1779" s="3">
        <f>IF(F1779="Intermed. Precision","---",IF(LOG(J1779/2)&lt;0,10^(TRUNC(LOG(J1779/2))-1), 10^(TRUNC(LOG(J1779/2)))))</f>
        <v>0.01</v>
      </c>
      <c r="T1779" s="4">
        <f>2*SQRT(2)*J1779</f>
        <v>0.11312106366564309</v>
      </c>
      <c r="U1779" s="22">
        <f>IF(F1779="Repeatability",10*J1779,"---")</f>
        <v>0.39994335606505699</v>
      </c>
      <c r="V1779" s="22" t="str">
        <f>IF(AND(U1779&gt;H1779,U1779&lt;&gt;"---"),"x","")</f>
        <v/>
      </c>
      <c r="W1779" s="51">
        <v>42103</v>
      </c>
    </row>
    <row r="1780" spans="1:23" ht="25.5" hidden="1" customHeight="1">
      <c r="A1780" s="65" t="s">
        <v>142</v>
      </c>
      <c r="B1780" s="8" t="s">
        <v>139</v>
      </c>
      <c r="C1780" s="61"/>
      <c r="D1780" s="10" t="s">
        <v>140</v>
      </c>
      <c r="E1780" s="3" t="s">
        <v>141</v>
      </c>
      <c r="F1780" s="42" t="s">
        <v>24</v>
      </c>
      <c r="G1780" s="22" t="s">
        <v>25</v>
      </c>
      <c r="H1780" s="37">
        <v>0.37905586079999998</v>
      </c>
      <c r="I1780" s="3">
        <v>24</v>
      </c>
      <c r="J1780" s="27">
        <v>1.5673172082819799E-2</v>
      </c>
      <c r="K1780" s="27" t="str">
        <f>IF(OR(LEFT(G1780,3)="SRM", LEFT(G1780,3)="IRM", LEFT(G1780,3)="CRM"),"", IF((J1780*100/H1780)&gt;5,"x",""))</f>
        <v/>
      </c>
      <c r="L1780" s="26">
        <f>2*J1780</f>
        <v>3.1346344165639597E-2</v>
      </c>
      <c r="M1780" s="20"/>
      <c r="N1780" s="20"/>
      <c r="O1780" s="58" t="str">
        <f>IF(F1780="Repeatability","---", SQRT(L1780^2+(N1780*H1780*0.01)^2)+ABS(M1780)*0.01*H1780)</f>
        <v>---</v>
      </c>
      <c r="P1780" s="6" t="str">
        <f>IF(F1780="Repeatability","---", O1780*100/H1780)</f>
        <v>---</v>
      </c>
      <c r="Q1780" s="31" t="str">
        <f>IF(F1780="Repeatability", "n/a",IF(E1780="MG_P_KG",6,IF(E1780="G_P_100G",2,"n/a")))</f>
        <v>n/a</v>
      </c>
      <c r="R1780" s="34" t="str">
        <f>IF(Q1780="n/a","-",2*(H1780*2^(1-0.5*LOG(H1780/(10^Q1780))))/100)</f>
        <v>-</v>
      </c>
      <c r="S1780" s="3">
        <f>IF(F1780="Intermed. Precision","---",IF(LOG(J1780/2)&lt;0,10^(TRUNC(LOG(J1780/2))-1), 10^(TRUNC(LOG(J1780/2)))))</f>
        <v>1E-3</v>
      </c>
      <c r="T1780" s="4">
        <f>2*SQRT(2)*J1780</f>
        <v>4.433042504986226E-2</v>
      </c>
      <c r="U1780" s="22">
        <f>IF(F1780="Repeatability",10*J1780,"---")</f>
        <v>0.15673172082819797</v>
      </c>
      <c r="V1780" s="22" t="str">
        <f>IF(AND(U1780&gt;H1780,U1780&lt;&gt;"---"),"x","")</f>
        <v/>
      </c>
      <c r="W1780" s="51">
        <v>42103</v>
      </c>
    </row>
    <row r="1781" spans="1:23" ht="25.5" hidden="1" customHeight="1">
      <c r="A1781" s="65" t="s">
        <v>142</v>
      </c>
      <c r="B1781" s="8" t="s">
        <v>139</v>
      </c>
      <c r="C1781" s="61"/>
      <c r="D1781" s="10" t="s">
        <v>140</v>
      </c>
      <c r="E1781" s="3" t="s">
        <v>141</v>
      </c>
      <c r="F1781" s="42" t="s">
        <v>24</v>
      </c>
      <c r="G1781" s="22" t="s">
        <v>25</v>
      </c>
      <c r="H1781" s="37">
        <v>0.39811682002173898</v>
      </c>
      <c r="I1781" s="3">
        <v>23</v>
      </c>
      <c r="J1781" s="27">
        <v>1.57396615684052E-2</v>
      </c>
      <c r="K1781" s="27" t="str">
        <f>IF(OR(LEFT(G1781,3)="SRM", LEFT(G1781,3)="IRM", LEFT(G1781,3)="CRM"),"", IF((J1781*100/H1781)&gt;5,"x",""))</f>
        <v/>
      </c>
      <c r="L1781" s="26">
        <f>2*J1781</f>
        <v>3.14793231368104E-2</v>
      </c>
      <c r="M1781" s="20"/>
      <c r="N1781" s="20"/>
      <c r="O1781" s="58" t="str">
        <f>IF(F1781="Repeatability","---", SQRT(L1781^2+(N1781*H1781*0.01)^2)+ABS(M1781)*0.01*H1781)</f>
        <v>---</v>
      </c>
      <c r="P1781" s="6" t="str">
        <f>IF(F1781="Repeatability","---", O1781*100/H1781)</f>
        <v>---</v>
      </c>
      <c r="Q1781" s="31" t="str">
        <f>IF(F1781="Repeatability", "n/a",IF(E1781="MG_P_KG",6,IF(E1781="G_P_100G",2,"n/a")))</f>
        <v>n/a</v>
      </c>
      <c r="R1781" s="34" t="str">
        <f>IF(Q1781="n/a","-",2*(H1781*2^(1-0.5*LOG(H1781/(10^Q1781))))/100)</f>
        <v>-</v>
      </c>
      <c r="S1781" s="3">
        <f>IF(F1781="Intermed. Precision","---",IF(LOG(J1781/2)&lt;0,10^(TRUNC(LOG(J1781/2))-1), 10^(TRUNC(LOG(J1781/2)))))</f>
        <v>1E-3</v>
      </c>
      <c r="T1781" s="4">
        <f>2*SQRT(2)*J1781</f>
        <v>4.451848571440243E-2</v>
      </c>
      <c r="U1781" s="22">
        <f>IF(F1781="Repeatability",10*J1781,"---")</f>
        <v>0.157396615684052</v>
      </c>
      <c r="V1781" s="22" t="str">
        <f>IF(AND(U1781&gt;H1781,U1781&lt;&gt;"---"),"x","")</f>
        <v/>
      </c>
      <c r="W1781" s="51">
        <v>42101</v>
      </c>
    </row>
    <row r="1782" spans="1:23" ht="25.5" hidden="1" customHeight="1">
      <c r="A1782" s="65" t="s">
        <v>29</v>
      </c>
      <c r="B1782" s="8" t="s">
        <v>139</v>
      </c>
      <c r="C1782" s="61"/>
      <c r="D1782" s="10" t="s">
        <v>140</v>
      </c>
      <c r="E1782" s="3" t="s">
        <v>141</v>
      </c>
      <c r="F1782" s="42" t="s">
        <v>24</v>
      </c>
      <c r="G1782" s="22" t="s">
        <v>25</v>
      </c>
      <c r="H1782" s="37">
        <v>10.947014915685701</v>
      </c>
      <c r="I1782" s="3">
        <v>21</v>
      </c>
      <c r="J1782" s="27">
        <v>4.2305864711535301E-2</v>
      </c>
      <c r="K1782" s="27" t="str">
        <f>IF(OR(LEFT(G1782,3)="SRM", LEFT(G1782,3)="IRM", LEFT(G1782,3)="CRM"),"", IF((J1782*100/H1782)&gt;5,"x",""))</f>
        <v/>
      </c>
      <c r="L1782" s="26">
        <f>2*J1782</f>
        <v>8.4611729423070603E-2</v>
      </c>
      <c r="M1782" s="20"/>
      <c r="N1782" s="20"/>
      <c r="O1782" s="58" t="str">
        <f>IF(F1782="Repeatability","---", SQRT(L1782^2+(N1782*H1782*0.01)^2)+ABS(M1782)*0.01*H1782)</f>
        <v>---</v>
      </c>
      <c r="P1782" s="6" t="str">
        <f>IF(F1782="Repeatability","---", O1782*100/H1782)</f>
        <v>---</v>
      </c>
      <c r="Q1782" s="31" t="str">
        <f>IF(F1782="Repeatability", "n/a",IF(E1782="MG_P_KG",6,IF(E1782="G_P_100G",2,"n/a")))</f>
        <v>n/a</v>
      </c>
      <c r="R1782" s="34" t="str">
        <f>IF(Q1782="n/a","-",2*(H1782*2^(1-0.5*LOG(H1782/(10^Q1782))))/100)</f>
        <v>-</v>
      </c>
      <c r="S1782" s="3">
        <f>IF(F1782="Intermed. Precision","---",IF(LOG(J1782/2)&lt;0,10^(TRUNC(LOG(J1782/2))-1), 10^(TRUNC(LOG(J1782/2)))))</f>
        <v>0.01</v>
      </c>
      <c r="T1782" s="4">
        <f>2*SQRT(2)*J1782</f>
        <v>0.11965905528594911</v>
      </c>
      <c r="U1782" s="22">
        <f>IF(F1782="Repeatability",10*J1782,"---")</f>
        <v>0.42305864711535301</v>
      </c>
      <c r="V1782" s="22" t="str">
        <f>IF(AND(U1782&gt;H1782,U1782&lt;&gt;"---"),"x","")</f>
        <v/>
      </c>
      <c r="W1782" s="51">
        <v>42101</v>
      </c>
    </row>
    <row r="1783" spans="1:23" ht="25.5" hidden="1" customHeight="1">
      <c r="A1783" s="65" t="s">
        <v>64</v>
      </c>
      <c r="B1783" s="8" t="s">
        <v>139</v>
      </c>
      <c r="C1783" s="61"/>
      <c r="D1783" s="10" t="s">
        <v>140</v>
      </c>
      <c r="E1783" s="3" t="s">
        <v>141</v>
      </c>
      <c r="F1783" s="19" t="s">
        <v>24</v>
      </c>
      <c r="G1783" s="22" t="s">
        <v>25</v>
      </c>
      <c r="H1783" s="37">
        <v>4.6642857142857101</v>
      </c>
      <c r="I1783" s="3">
        <v>14</v>
      </c>
      <c r="J1783" s="27">
        <v>6.0059494313079803E-2</v>
      </c>
      <c r="K1783" s="27" t="str">
        <f>IF(OR(LEFT(G1783,3)="SRM", LEFT(G1783,3)="IRM", LEFT(G1783,3)="CRM"),"", IF((J1783*100/H1783)&gt;5,"x",""))</f>
        <v/>
      </c>
      <c r="L1783" s="26">
        <f>2*J1783</f>
        <v>0.12011898862615961</v>
      </c>
      <c r="M1783" s="20"/>
      <c r="N1783" s="20"/>
      <c r="O1783" s="58" t="str">
        <f>IF(F1783="Repeatability","---", SQRT(L1783^2+(N1783*H1783*0.01)^2)+ABS(M1783)*0.01*H1783)</f>
        <v>---</v>
      </c>
      <c r="P1783" s="6" t="str">
        <f>IF(F1783="Repeatability","---", O1783*100/H1783)</f>
        <v>---</v>
      </c>
      <c r="Q1783" s="31" t="str">
        <f>IF(F1783="Repeatability", "n/a",IF(E1783="MG_P_KG",6,IF(E1783="G_P_100G",2,"n/a")))</f>
        <v>n/a</v>
      </c>
      <c r="R1783" s="34" t="str">
        <f>IF(Q1783="n/a","-",2*(H1783*2^(1-0.5*LOG(H1783/(10^Q1783))))/100)</f>
        <v>-</v>
      </c>
      <c r="S1783" s="3">
        <f>IF(F1783="Intermed. Precision","---",IF(LOG(J1783/2)&lt;0,10^(TRUNC(LOG(J1783/2))-1), 10^(TRUNC(LOG(J1783/2)))))</f>
        <v>0.01</v>
      </c>
      <c r="T1783" s="4">
        <f>2*SQRT(2)*J1783</f>
        <v>0.16987390281365447</v>
      </c>
      <c r="U1783" s="22">
        <f>IF(F1783="Repeatability",10*J1783,"---")</f>
        <v>0.60059494313079798</v>
      </c>
      <c r="V1783" s="22" t="str">
        <f>IF(AND(U1783&gt;H1783,U1783&lt;&gt;"---"),"x","")</f>
        <v/>
      </c>
      <c r="W1783" s="51">
        <v>42101</v>
      </c>
    </row>
    <row r="1784" spans="1:23" ht="25.5" hidden="1" customHeight="1">
      <c r="A1784" s="65" t="s">
        <v>64</v>
      </c>
      <c r="B1784" s="8" t="s">
        <v>139</v>
      </c>
      <c r="C1784" s="61"/>
      <c r="D1784" s="10" t="s">
        <v>140</v>
      </c>
      <c r="E1784" s="3" t="s">
        <v>141</v>
      </c>
      <c r="F1784" s="42" t="s">
        <v>24</v>
      </c>
      <c r="G1784" s="22" t="s">
        <v>25</v>
      </c>
      <c r="H1784" s="37">
        <v>4.6642857142857101</v>
      </c>
      <c r="I1784" s="3">
        <v>14</v>
      </c>
      <c r="J1784" s="27">
        <v>6.0059494313079803E-2</v>
      </c>
      <c r="K1784" s="27" t="str">
        <f>IF(OR(LEFT(G1784,3)="SRM", LEFT(G1784,3)="IRM", LEFT(G1784,3)="CRM"),"", IF((J1784*100/H1784)&gt;5,"x",""))</f>
        <v/>
      </c>
      <c r="L1784" s="26">
        <f>2*J1784</f>
        <v>0.12011898862615961</v>
      </c>
      <c r="M1784" s="20"/>
      <c r="N1784" s="20"/>
      <c r="O1784" s="58" t="str">
        <f>IF(F1784="Repeatability","---", SQRT(L1784^2+(N1784*H1784*0.01)^2)+ABS(M1784)*0.01*H1784)</f>
        <v>---</v>
      </c>
      <c r="P1784" s="6" t="str">
        <f>IF(F1784="Repeatability","---", O1784*100/H1784)</f>
        <v>---</v>
      </c>
      <c r="Q1784" s="31" t="str">
        <f>IF(F1784="Repeatability", "n/a",IF(E1784="MG_P_KG",6,IF(E1784="G_P_100G",2,"n/a")))</f>
        <v>n/a</v>
      </c>
      <c r="R1784" s="34" t="str">
        <f>IF(Q1784="n/a","-",2*(H1784*2^(1-0.5*LOG(H1784/(10^Q1784))))/100)</f>
        <v>-</v>
      </c>
      <c r="S1784" s="3">
        <f>IF(F1784="Intermed. Precision","---",IF(LOG(J1784/2)&lt;0,10^(TRUNC(LOG(J1784/2))-1), 10^(TRUNC(LOG(J1784/2)))))</f>
        <v>0.01</v>
      </c>
      <c r="T1784" s="4">
        <f>2*SQRT(2)*J1784</f>
        <v>0.16987390281365447</v>
      </c>
      <c r="U1784" s="22">
        <f>IF(F1784="Repeatability",10*J1784,"---")</f>
        <v>0.60059494313079798</v>
      </c>
      <c r="V1784" s="22" t="str">
        <f>IF(AND(U1784&gt;H1784,U1784&lt;&gt;"---"),"x","")</f>
        <v/>
      </c>
      <c r="W1784" s="51">
        <v>42103</v>
      </c>
    </row>
    <row r="1785" spans="1:23" ht="25.5" hidden="1" customHeight="1">
      <c r="A1785" s="65" t="s">
        <v>69</v>
      </c>
      <c r="B1785" s="8" t="s">
        <v>139</v>
      </c>
      <c r="C1785" s="61"/>
      <c r="D1785" s="10" t="s">
        <v>140</v>
      </c>
      <c r="E1785" s="3" t="s">
        <v>141</v>
      </c>
      <c r="F1785" s="42" t="s">
        <v>24</v>
      </c>
      <c r="G1785" s="22" t="s">
        <v>25</v>
      </c>
      <c r="H1785" s="37">
        <v>12.1493380027</v>
      </c>
      <c r="I1785" s="3">
        <v>10</v>
      </c>
      <c r="J1785" s="27">
        <v>4.8148032217984603E-2</v>
      </c>
      <c r="K1785" s="27" t="str">
        <f>IF(OR(LEFT(G1785,3)="SRM", LEFT(G1785,3)="IRM", LEFT(G1785,3)="CRM"),"", IF((J1785*100/H1785)&gt;5,"x",""))</f>
        <v/>
      </c>
      <c r="L1785" s="26">
        <f>2*J1785</f>
        <v>9.6296064435969206E-2</v>
      </c>
      <c r="M1785" s="20"/>
      <c r="N1785" s="20"/>
      <c r="O1785" s="58" t="str">
        <f>IF(F1785="Repeatability","---", SQRT(L1785^2+(N1785*H1785*0.01)^2)+ABS(M1785)*0.01*H1785)</f>
        <v>---</v>
      </c>
      <c r="P1785" s="6" t="str">
        <f>IF(F1785="Repeatability","---", O1785*100/H1785)</f>
        <v>---</v>
      </c>
      <c r="Q1785" s="31" t="str">
        <f>IF(F1785="Repeatability", "n/a",IF(E1785="MG_P_KG",6,IF(E1785="G_P_100G",2,"n/a")))</f>
        <v>n/a</v>
      </c>
      <c r="R1785" s="34" t="str">
        <f>IF(Q1785="n/a","-",2*(H1785*2^(1-0.5*LOG(H1785/(10^Q1785))))/100)</f>
        <v>-</v>
      </c>
      <c r="S1785" s="3">
        <f>IF(F1785="Intermed. Precision","---",IF(LOG(J1785/2)&lt;0,10^(TRUNC(LOG(J1785/2))-1), 10^(TRUNC(LOG(J1785/2)))))</f>
        <v>0.01</v>
      </c>
      <c r="T1785" s="4">
        <f>2*SQRT(2)*J1785</f>
        <v>0.13618320032850112</v>
      </c>
      <c r="U1785" s="22">
        <f>IF(F1785="Repeatability",10*J1785,"---")</f>
        <v>0.48148032217984604</v>
      </c>
      <c r="V1785" s="22" t="str">
        <f>IF(AND(U1785&gt;H1785,U1785&lt;&gt;"---"),"x","")</f>
        <v/>
      </c>
      <c r="W1785" s="51">
        <v>42103</v>
      </c>
    </row>
    <row r="1786" spans="1:23" ht="25.5" hidden="1" customHeight="1">
      <c r="A1786" s="65" t="s">
        <v>69</v>
      </c>
      <c r="B1786" s="8" t="s">
        <v>139</v>
      </c>
      <c r="C1786" s="61"/>
      <c r="D1786" s="10" t="s">
        <v>140</v>
      </c>
      <c r="E1786" s="3" t="s">
        <v>141</v>
      </c>
      <c r="F1786" s="42" t="s">
        <v>24</v>
      </c>
      <c r="G1786" s="22" t="s">
        <v>25</v>
      </c>
      <c r="H1786" s="37">
        <v>12.2017498275556</v>
      </c>
      <c r="I1786" s="3">
        <v>9</v>
      </c>
      <c r="J1786" s="27">
        <v>4.8860609712055698E-2</v>
      </c>
      <c r="K1786" s="27" t="str">
        <f>IF(OR(LEFT(G1786,3)="SRM", LEFT(G1786,3)="IRM", LEFT(G1786,3)="CRM"),"", IF((J1786*100/H1786)&gt;5,"x",""))</f>
        <v/>
      </c>
      <c r="L1786" s="26">
        <f>2*J1786</f>
        <v>9.7721219424111397E-2</v>
      </c>
      <c r="M1786" s="20"/>
      <c r="N1786" s="20"/>
      <c r="O1786" s="58" t="str">
        <f>IF(F1786="Repeatability","---", SQRT(L1786^2+(N1786*H1786*0.01)^2)+ABS(M1786)*0.01*H1786)</f>
        <v>---</v>
      </c>
      <c r="P1786" s="6" t="str">
        <f>IF(F1786="Repeatability","---", O1786*100/H1786)</f>
        <v>---</v>
      </c>
      <c r="Q1786" s="31" t="str">
        <f>IF(F1786="Repeatability", "n/a",IF(E1786="MG_P_KG",6,IF(E1786="G_P_100G",2,"n/a")))</f>
        <v>n/a</v>
      </c>
      <c r="R1786" s="34" t="str">
        <f>IF(Q1786="n/a","-",2*(H1786*2^(1-0.5*LOG(H1786/(10^Q1786))))/100)</f>
        <v>-</v>
      </c>
      <c r="S1786" s="3">
        <f>IF(F1786="Intermed. Precision","---",IF(LOG(J1786/2)&lt;0,10^(TRUNC(LOG(J1786/2))-1), 10^(TRUNC(LOG(J1786/2)))))</f>
        <v>0.01</v>
      </c>
      <c r="T1786" s="4">
        <f>2*SQRT(2)*J1786</f>
        <v>0.13819867384121548</v>
      </c>
      <c r="U1786" s="22">
        <f>IF(F1786="Repeatability",10*J1786,"---")</f>
        <v>0.48860609712055697</v>
      </c>
      <c r="V1786" s="22" t="str">
        <f>IF(AND(U1786&gt;H1786,U1786&lt;&gt;"---"),"x","")</f>
        <v/>
      </c>
      <c r="W1786" s="51">
        <v>42101</v>
      </c>
    </row>
    <row r="1787" spans="1:23" ht="25.5" hidden="1" customHeight="1">
      <c r="A1787" s="65" t="s">
        <v>70</v>
      </c>
      <c r="B1787" s="8" t="s">
        <v>139</v>
      </c>
      <c r="C1787" s="61"/>
      <c r="D1787" s="10" t="s">
        <v>143</v>
      </c>
      <c r="E1787" s="3" t="s">
        <v>141</v>
      </c>
      <c r="F1787" s="42" t="s">
        <v>24</v>
      </c>
      <c r="G1787" s="22" t="s">
        <v>25</v>
      </c>
      <c r="H1787" s="37">
        <v>11.152094788932001</v>
      </c>
      <c r="I1787" s="3">
        <v>75</v>
      </c>
      <c r="J1787" s="27">
        <v>0.34587934339514098</v>
      </c>
      <c r="K1787" s="27" t="str">
        <f>IF(OR(LEFT(G1787,3)="SRM", LEFT(G1787,3)="IRM", LEFT(G1787,3)="CRM"),"", IF((J1787*100/H1787)&gt;5,"x",""))</f>
        <v/>
      </c>
      <c r="L1787" s="26">
        <f>2*J1787</f>
        <v>0.69175868679028196</v>
      </c>
      <c r="M1787" s="20"/>
      <c r="N1787" s="20"/>
      <c r="O1787" s="58" t="str">
        <f>IF(F1787="Repeatability","---", SQRT(L1787^2+(N1787*H1787*0.01)^2)+ABS(M1787)*0.01*H1787)</f>
        <v>---</v>
      </c>
      <c r="P1787" s="6" t="str">
        <f>IF(F1787="Repeatability","---", O1787*100/H1787)</f>
        <v>---</v>
      </c>
      <c r="Q1787" s="31" t="str">
        <f>IF(F1787="Repeatability", "n/a",IF(E1787="MG_P_KG",6,IF(E1787="G_P_100G",2,"n/a")))</f>
        <v>n/a</v>
      </c>
      <c r="R1787" s="34" t="str">
        <f>IF(Q1787="n/a","-",2*(H1787*2^(1-0.5*LOG(H1787/(10^Q1787))))/100)</f>
        <v>-</v>
      </c>
      <c r="S1787" s="3">
        <f>IF(F1787="Intermed. Precision","---",IF(LOG(J1787/2)&lt;0,10^(TRUNC(LOG(J1787/2))-1), 10^(TRUNC(LOG(J1787/2)))))</f>
        <v>0.1</v>
      </c>
      <c r="T1787" s="4">
        <f>2*SQRT(2)*J1787</f>
        <v>0.97829451674821877</v>
      </c>
      <c r="U1787" s="22">
        <f>IF(F1787="Repeatability",10*J1787,"---")</f>
        <v>3.4587934339514099</v>
      </c>
      <c r="V1787" s="22" t="str">
        <f>IF(AND(U1787&gt;H1787,U1787&lt;&gt;"---"),"x","")</f>
        <v/>
      </c>
      <c r="W1787" s="51">
        <v>42101</v>
      </c>
    </row>
    <row r="1788" spans="1:23" ht="25.5" hidden="1" customHeight="1">
      <c r="A1788" s="65" t="s">
        <v>129</v>
      </c>
      <c r="B1788" s="8" t="s">
        <v>286</v>
      </c>
      <c r="C1788" s="61"/>
      <c r="D1788" s="10" t="s">
        <v>287</v>
      </c>
      <c r="E1788" s="3" t="s">
        <v>288</v>
      </c>
      <c r="F1788" s="42" t="s">
        <v>24</v>
      </c>
      <c r="G1788" s="22" t="s">
        <v>25</v>
      </c>
      <c r="H1788" s="37">
        <v>3.12363636363636</v>
      </c>
      <c r="I1788" s="3">
        <v>11</v>
      </c>
      <c r="J1788" s="27">
        <v>8.2544753701470006E-2</v>
      </c>
      <c r="K1788" s="27" t="str">
        <f>IF(OR(LEFT(G1788,3)="SRM", LEFT(G1788,3)="IRM", LEFT(G1788,3)="CRM"),"", IF((J1788*100/H1788)&gt;5,"x",""))</f>
        <v/>
      </c>
      <c r="L1788" s="26">
        <f>2*J1788</f>
        <v>0.16508950740294001</v>
      </c>
      <c r="M1788" s="20"/>
      <c r="N1788" s="20"/>
      <c r="O1788" s="58" t="str">
        <f>IF(F1788="Repeatability","---", SQRT(L1788^2+(N1788*H1788*0.01)^2)+ABS(M1788)*0.01*H1788)</f>
        <v>---</v>
      </c>
      <c r="P1788" s="6" t="str">
        <f>IF(F1788="Repeatability","---", O1788*100/H1788)</f>
        <v>---</v>
      </c>
      <c r="Q1788" s="31" t="str">
        <f>IF(F1788="Repeatability", "n/a",IF(E1788="MG_P_KG",6,IF(E1788="G_P_100G",2,"n/a")))</f>
        <v>n/a</v>
      </c>
      <c r="R1788" s="34" t="str">
        <f>IF(Q1788="n/a","-",2*(H1788*2^(1-0.5*LOG(H1788/(10^Q1788))))/100)</f>
        <v>-</v>
      </c>
      <c r="S1788" s="3">
        <f>IF(F1788="Intermed. Precision","---",IF(LOG(J1788/2)&lt;0,10^(TRUNC(LOG(J1788/2))-1), 10^(TRUNC(LOG(J1788/2)))))</f>
        <v>0.01</v>
      </c>
      <c r="T1788" s="4">
        <f>2*SQRT(2)*J1788</f>
        <v>0.23347182037473124</v>
      </c>
      <c r="U1788" s="22">
        <f>IF(F1788="Repeatability",10*J1788,"---")</f>
        <v>0.82544753701470008</v>
      </c>
      <c r="V1788" s="22" t="str">
        <f>IF(AND(U1788&gt;H1788,U1788&lt;&gt;"---"),"x","")</f>
        <v/>
      </c>
      <c r="W1788" s="51">
        <v>42103</v>
      </c>
    </row>
    <row r="1789" spans="1:23" ht="25.5" customHeight="1">
      <c r="A1789" s="65" t="s">
        <v>26</v>
      </c>
      <c r="B1789" s="8" t="s">
        <v>289</v>
      </c>
      <c r="C1789" s="61"/>
      <c r="D1789" s="10" t="s">
        <v>290</v>
      </c>
      <c r="E1789" s="3" t="s">
        <v>30</v>
      </c>
      <c r="F1789" s="42" t="s">
        <v>23</v>
      </c>
      <c r="G1789" s="22" t="s">
        <v>28</v>
      </c>
      <c r="H1789" s="37">
        <v>3.9018535857579202E-2</v>
      </c>
      <c r="I1789" s="3">
        <v>183</v>
      </c>
      <c r="J1789" s="27">
        <v>3.8174851550589902E-3</v>
      </c>
      <c r="K1789" s="27" t="str">
        <f>IF(OR(LEFT(G1789,3)="SRM", LEFT(G1789,3)="IRM", LEFT(G1789,3)="CRM"),"", IF((J1789*100/H1789)&gt;5,"x",""))</f>
        <v/>
      </c>
      <c r="L1789" s="26">
        <f>2*J1789</f>
        <v>7.6349703101179804E-3</v>
      </c>
      <c r="M1789" s="20"/>
      <c r="N1789" s="20"/>
      <c r="O1789" s="58">
        <f>IF(F1789="Repeatability","---", SQRT(L1789^2+(N1789*H1789*0.01)^2)+ABS(M1789)*0.01*H1789)</f>
        <v>7.6349703101179804E-3</v>
      </c>
      <c r="P1789" s="6">
        <f>IF(F1789="Repeatability","---", O1789*100/H1789)</f>
        <v>19.567546916640431</v>
      </c>
      <c r="Q1789" s="31">
        <f>IF(F1789="Repeatability", "n/a",IF(E1789="MG_P_KG",6,IF(E1789="G_P_100G",2,"n/a")))</f>
        <v>6</v>
      </c>
      <c r="R1789" s="34">
        <f>IF(Q1789="n/a","-",2*(H1789*2^(1-0.5*LOG(H1789/(10^Q1789))))/100)</f>
        <v>2.0344910992054113E-2</v>
      </c>
      <c r="S1789" s="3">
        <f>IF(F1789="Intermed. Precision","---",IF(LOG(J1789/2)&lt;0,10^(TRUNC(LOG(J1789/2))-1), 10^(TRUNC(LOG(J1789/2)))))</f>
        <v>1E-3</v>
      </c>
      <c r="T1789" s="4">
        <f>2*SQRT(2)*J1789</f>
        <v>1.0797478560884763E-2</v>
      </c>
      <c r="U1789" s="22" t="str">
        <f>IF(F1789="Repeatability",10*J1789,"---")</f>
        <v>---</v>
      </c>
      <c r="V1789" s="22" t="str">
        <f>IF(AND(U1789&gt;H1789,U1789&lt;&gt;"---"),"x","")</f>
        <v/>
      </c>
      <c r="W1789" s="51">
        <v>42103</v>
      </c>
    </row>
    <row r="1790" spans="1:23" ht="25.5" customHeight="1">
      <c r="A1790" s="65" t="s">
        <v>67</v>
      </c>
      <c r="B1790" s="8" t="s">
        <v>289</v>
      </c>
      <c r="C1790" s="61"/>
      <c r="D1790" s="10" t="s">
        <v>290</v>
      </c>
      <c r="E1790" s="3" t="s">
        <v>30</v>
      </c>
      <c r="F1790" s="42" t="s">
        <v>23</v>
      </c>
      <c r="G1790" s="22" t="s">
        <v>4</v>
      </c>
      <c r="H1790" s="37">
        <v>2.4847682795092099E-2</v>
      </c>
      <c r="I1790" s="3">
        <v>76</v>
      </c>
      <c r="J1790" s="27">
        <v>4.3379411309339396E-3</v>
      </c>
      <c r="K1790" s="27" t="str">
        <f>IF(OR(LEFT(G1790,3)="SRM", LEFT(G1790,3)="IRM", LEFT(G1790,3)="CRM"),"", IF((J1790*100/H1790)&gt;5,"x",""))</f>
        <v>x</v>
      </c>
      <c r="L1790" s="26">
        <f>2*J1790</f>
        <v>8.6758822618678792E-3</v>
      </c>
      <c r="M1790" s="20"/>
      <c r="N1790" s="20"/>
      <c r="O1790" s="58">
        <f>IF(F1790="Repeatability","---", SQRT(L1790^2+(N1790*H1790*0.01)^2)+ABS(M1790)*0.01*H1790)</f>
        <v>8.6758822618678792E-3</v>
      </c>
      <c r="P1790" s="6">
        <f>IF(F1790="Repeatability","---", O1790*100/H1790)</f>
        <v>34.916262950610168</v>
      </c>
      <c r="Q1790" s="31">
        <f>IF(F1790="Repeatability", "n/a",IF(E1790="MG_P_KG",6,IF(E1790="G_P_100G",2,"n/a")))</f>
        <v>6</v>
      </c>
      <c r="R1790" s="34">
        <f>IF(Q1790="n/a","-",2*(H1790*2^(1-0.5*LOG(H1790/(10^Q1790))))/100)</f>
        <v>1.3866581632859904E-2</v>
      </c>
      <c r="S1790" s="3">
        <f>IF(F1790="Intermed. Precision","---",IF(LOG(J1790/2)&lt;0,10^(TRUNC(LOG(J1790/2))-1), 10^(TRUNC(LOG(J1790/2)))))</f>
        <v>1E-3</v>
      </c>
      <c r="T1790" s="4">
        <f>2*SQRT(2)*J1790</f>
        <v>1.226955036028572E-2</v>
      </c>
      <c r="U1790" s="22" t="str">
        <f>IF(F1790="Repeatability",10*J1790,"---")</f>
        <v>---</v>
      </c>
      <c r="V1790" s="22" t="str">
        <f>IF(AND(U1790&gt;H1790,U1790&lt;&gt;"---"),"x","")</f>
        <v/>
      </c>
      <c r="W1790" s="51">
        <v>42103</v>
      </c>
    </row>
    <row r="1791" spans="1:23" ht="25.5" customHeight="1">
      <c r="A1791" s="65" t="s">
        <v>26</v>
      </c>
      <c r="B1791" s="8" t="s">
        <v>289</v>
      </c>
      <c r="C1791" s="61"/>
      <c r="D1791" s="10" t="s">
        <v>290</v>
      </c>
      <c r="E1791" s="3" t="s">
        <v>30</v>
      </c>
      <c r="F1791" s="42" t="s">
        <v>23</v>
      </c>
      <c r="G1791" s="22" t="s">
        <v>27</v>
      </c>
      <c r="H1791" s="37">
        <v>2.7098796310186399E-2</v>
      </c>
      <c r="I1791" s="3">
        <v>59</v>
      </c>
      <c r="J1791" s="27">
        <v>4.4489118164558602E-3</v>
      </c>
      <c r="K1791" s="27" t="str">
        <f>IF(OR(LEFT(G1791,3)="SRM", LEFT(G1791,3)="IRM", LEFT(G1791,3)="CRM"),"", IF((J1791*100/H1791)&gt;5,"x",""))</f>
        <v/>
      </c>
      <c r="L1791" s="26">
        <f>2*J1791</f>
        <v>8.8978236329117204E-3</v>
      </c>
      <c r="M1791" s="20"/>
      <c r="N1791" s="20"/>
      <c r="O1791" s="58">
        <f>IF(F1791="Repeatability","---", SQRT(L1791^2+(N1791*H1791*0.01)^2)+ABS(M1791)*0.01*H1791)</f>
        <v>8.8978236329117204E-3</v>
      </c>
      <c r="P1791" s="6">
        <f>IF(F1791="Repeatability","---", O1791*100/H1791)</f>
        <v>32.834755946584387</v>
      </c>
      <c r="Q1791" s="31">
        <f>IF(F1791="Repeatability", "n/a",IF(E1791="MG_P_KG",6,IF(E1791="G_P_100G",2,"n/a")))</f>
        <v>6</v>
      </c>
      <c r="R1791" s="34">
        <f>IF(Q1791="n/a","-",2*(H1791*2^(1-0.5*LOG(H1791/(10^Q1791))))/100)</f>
        <v>1.4926724120462921E-2</v>
      </c>
      <c r="S1791" s="3">
        <f>IF(F1791="Intermed. Precision","---",IF(LOG(J1791/2)&lt;0,10^(TRUNC(LOG(J1791/2))-1), 10^(TRUNC(LOG(J1791/2)))))</f>
        <v>1E-3</v>
      </c>
      <c r="T1791" s="4">
        <f>2*SQRT(2)*J1791</f>
        <v>1.2583422857267599E-2</v>
      </c>
      <c r="U1791" s="22" t="str">
        <f>IF(F1791="Repeatability",10*J1791,"---")</f>
        <v>---</v>
      </c>
      <c r="V1791" s="22" t="str">
        <f>IF(AND(U1791&gt;H1791,U1791&lt;&gt;"---"),"x","")</f>
        <v/>
      </c>
      <c r="W1791" s="51">
        <v>42103</v>
      </c>
    </row>
    <row r="1792" spans="1:23" ht="25.5" customHeight="1">
      <c r="A1792" s="65" t="s">
        <v>64</v>
      </c>
      <c r="B1792" s="8" t="s">
        <v>289</v>
      </c>
      <c r="C1792" s="61"/>
      <c r="D1792" s="10" t="s">
        <v>290</v>
      </c>
      <c r="E1792" s="3" t="s">
        <v>30</v>
      </c>
      <c r="F1792" s="42" t="s">
        <v>23</v>
      </c>
      <c r="G1792" s="22" t="s">
        <v>4</v>
      </c>
      <c r="H1792" s="37">
        <v>3.4455787094818197E-2</v>
      </c>
      <c r="I1792" s="3">
        <v>11</v>
      </c>
      <c r="J1792" s="27">
        <v>6.7636166563632598E-3</v>
      </c>
      <c r="K1792" s="27" t="str">
        <f>IF(OR(LEFT(G1792,3)="SRM", LEFT(G1792,3)="IRM", LEFT(G1792,3)="CRM"),"", IF((J1792*100/H1792)&gt;5,"x",""))</f>
        <v>x</v>
      </c>
      <c r="L1792" s="26">
        <f>2*J1792</f>
        <v>1.352723331272652E-2</v>
      </c>
      <c r="M1792" s="20"/>
      <c r="N1792" s="20"/>
      <c r="O1792" s="58">
        <f>IF(F1792="Repeatability","---", SQRT(L1792^2+(N1792*H1792*0.01)^2)+ABS(M1792)*0.01*H1792)</f>
        <v>1.352723331272652E-2</v>
      </c>
      <c r="P1792" s="6">
        <f>IF(F1792="Repeatability","---", O1792*100/H1792)</f>
        <v>39.25968452121321</v>
      </c>
      <c r="Q1792" s="31">
        <f>IF(F1792="Repeatability", "n/a",IF(E1792="MG_P_KG",6,IF(E1792="G_P_100G",2,"n/a")))</f>
        <v>6</v>
      </c>
      <c r="R1792" s="34">
        <f>IF(Q1792="n/a","-",2*(H1792*2^(1-0.5*LOG(H1792/(10^Q1792))))/100)</f>
        <v>1.8305269790210771E-2</v>
      </c>
      <c r="S1792" s="3">
        <f>IF(F1792="Intermed. Precision","---",IF(LOG(J1792/2)&lt;0,10^(TRUNC(LOG(J1792/2))-1), 10^(TRUNC(LOG(J1792/2)))))</f>
        <v>1E-3</v>
      </c>
      <c r="T1792" s="4">
        <f>2*SQRT(2)*J1792</f>
        <v>1.9130396812242975E-2</v>
      </c>
      <c r="U1792" s="22" t="str">
        <f>IF(F1792="Repeatability",10*J1792,"---")</f>
        <v>---</v>
      </c>
      <c r="V1792" s="22" t="str">
        <f>IF(AND(U1792&gt;H1792,U1792&lt;&gt;"---"),"x","")</f>
        <v/>
      </c>
      <c r="W1792" s="51">
        <v>42103</v>
      </c>
    </row>
    <row r="1793" spans="1:23" ht="25.5" hidden="1" customHeight="1">
      <c r="A1793" s="65" t="s">
        <v>67</v>
      </c>
      <c r="B1793" s="8" t="s">
        <v>289</v>
      </c>
      <c r="C1793" s="61"/>
      <c r="D1793" s="10" t="s">
        <v>290</v>
      </c>
      <c r="E1793" s="3" t="s">
        <v>30</v>
      </c>
      <c r="F1793" s="42" t="s">
        <v>24</v>
      </c>
      <c r="G1793" s="22" t="s">
        <v>25</v>
      </c>
      <c r="H1793" s="37">
        <v>1.4057206513125E-2</v>
      </c>
      <c r="I1793" s="3">
        <v>8</v>
      </c>
      <c r="J1793" s="27">
        <v>2.6910296725744299E-4</v>
      </c>
      <c r="K1793" s="27" t="str">
        <f>IF(OR(LEFT(G1793,3)="SRM", LEFT(G1793,3)="IRM", LEFT(G1793,3)="CRM"),"", IF((J1793*100/H1793)&gt;5,"x",""))</f>
        <v/>
      </c>
      <c r="L1793" s="26">
        <f>2*J1793</f>
        <v>5.3820593451488598E-4</v>
      </c>
      <c r="M1793" s="20"/>
      <c r="N1793" s="20"/>
      <c r="O1793" s="58" t="str">
        <f>IF(F1793="Repeatability","---", SQRT(L1793^2+(N1793*H1793*0.01)^2)+ABS(M1793)*0.01*H1793)</f>
        <v>---</v>
      </c>
      <c r="P1793" s="6" t="str">
        <f>IF(F1793="Repeatability","---", O1793*100/H1793)</f>
        <v>---</v>
      </c>
      <c r="Q1793" s="31" t="str">
        <f>IF(F1793="Repeatability", "n/a",IF(E1793="MG_P_KG",6,IF(E1793="G_P_100G",2,"n/a")))</f>
        <v>n/a</v>
      </c>
      <c r="R1793" s="34" t="str">
        <f>IF(Q1793="n/a","-",2*(H1793*2^(1-0.5*LOG(H1793/(10^Q1793))))/100)</f>
        <v>-</v>
      </c>
      <c r="S1793" s="3">
        <f>IF(F1793="Intermed. Precision","---",IF(LOG(J1793/2)&lt;0,10^(TRUNC(LOG(J1793/2))-1), 10^(TRUNC(LOG(J1793/2)))))</f>
        <v>1E-4</v>
      </c>
      <c r="T1793" s="4">
        <f>2*SQRT(2)*J1793</f>
        <v>7.6113813194063763E-4</v>
      </c>
      <c r="U1793" s="22">
        <f>IF(F1793="Repeatability",10*J1793,"---")</f>
        <v>2.6910296725744299E-3</v>
      </c>
      <c r="V1793" s="22" t="str">
        <f>IF(AND(U1793&gt;H1793,U1793&lt;&gt;"---"),"x","")</f>
        <v/>
      </c>
      <c r="W1793" s="51">
        <v>42103</v>
      </c>
    </row>
    <row r="1794" spans="1:23" ht="25.5" customHeight="1">
      <c r="A1794" s="65" t="s">
        <v>26</v>
      </c>
      <c r="B1794" s="8" t="s">
        <v>320</v>
      </c>
      <c r="C1794" s="61"/>
      <c r="D1794" s="10" t="s">
        <v>321</v>
      </c>
      <c r="E1794" s="3" t="s">
        <v>30</v>
      </c>
      <c r="F1794" s="42" t="s">
        <v>23</v>
      </c>
      <c r="G1794" s="22" t="s">
        <v>28</v>
      </c>
      <c r="H1794" s="37">
        <v>12.817423486511601</v>
      </c>
      <c r="I1794" s="3">
        <v>43</v>
      </c>
      <c r="J1794" s="27">
        <v>0.91647660382939</v>
      </c>
      <c r="K1794" s="27" t="str">
        <f>IF(OR(LEFT(G1794,3)="SRM", LEFT(G1794,3)="IRM", LEFT(G1794,3)="CRM"),"", IF((J1794*100/H1794)&gt;5,"x",""))</f>
        <v/>
      </c>
      <c r="L1794" s="26">
        <f>2*J1794</f>
        <v>1.83295320765878</v>
      </c>
      <c r="M1794" s="20"/>
      <c r="N1794" s="20"/>
      <c r="O1794" s="58">
        <f>IF(F1794="Repeatability","---", SQRT(L1794^2+(N1794*H1794*0.01)^2)+ABS(M1794)*0.01*H1794)</f>
        <v>1.83295320765878</v>
      </c>
      <c r="P1794" s="6">
        <f>IF(F1794="Repeatability","---", O1794*100/H1794)</f>
        <v>14.300480978783964</v>
      </c>
      <c r="Q1794" s="31">
        <f>IF(F1794="Repeatability", "n/a",IF(E1794="MG_P_KG",6,IF(E1794="G_P_100G",2,"n/a")))</f>
        <v>6</v>
      </c>
      <c r="R1794" s="34">
        <f>IF(Q1794="n/a","-",2*(H1794*2^(1-0.5*LOG(H1794/(10^Q1794))))/100)</f>
        <v>2.7938950415061452</v>
      </c>
      <c r="S1794" s="3">
        <f>IF(F1794="Intermed. Precision","---",IF(LOG(J1794/2)&lt;0,10^(TRUNC(LOG(J1794/2))-1), 10^(TRUNC(LOG(J1794/2)))))</f>
        <v>0.1</v>
      </c>
      <c r="T1794" s="4">
        <f>2*SQRT(2)*J1794</f>
        <v>2.592187285466315</v>
      </c>
      <c r="U1794" s="22" t="str">
        <f>IF(F1794="Repeatability",10*J1794,"---")</f>
        <v>---</v>
      </c>
      <c r="V1794" s="22" t="str">
        <f>IF(AND(U1794&gt;H1794,U1794&lt;&gt;"---"),"x","")</f>
        <v/>
      </c>
      <c r="W1794" s="51">
        <v>42107</v>
      </c>
    </row>
    <row r="1795" spans="1:23" ht="25.5" customHeight="1">
      <c r="A1795" s="65" t="s">
        <v>26</v>
      </c>
      <c r="B1795" s="8" t="s">
        <v>320</v>
      </c>
      <c r="C1795" s="61"/>
      <c r="D1795" s="10" t="s">
        <v>321</v>
      </c>
      <c r="E1795" s="3" t="s">
        <v>30</v>
      </c>
      <c r="F1795" s="42" t="s">
        <v>23</v>
      </c>
      <c r="G1795" s="22" t="s">
        <v>322</v>
      </c>
      <c r="H1795" s="37">
        <v>21.214062789052601</v>
      </c>
      <c r="I1795" s="3">
        <v>38</v>
      </c>
      <c r="J1795" s="27">
        <v>1.37695500721036</v>
      </c>
      <c r="K1795" s="27" t="str">
        <f>IF(OR(LEFT(G1795,3)="SRM", LEFT(G1795,3)="IRM", LEFT(G1795,3)="CRM"),"", IF((J1795*100/H1795)&gt;5,"x",""))</f>
        <v/>
      </c>
      <c r="L1795" s="26">
        <f>2*J1795</f>
        <v>2.75391001442072</v>
      </c>
      <c r="M1795" s="20"/>
      <c r="N1795" s="20"/>
      <c r="O1795" s="58">
        <f>IF(F1795="Repeatability","---", SQRT(L1795^2+(N1795*H1795*0.01)^2)+ABS(M1795)*0.01*H1795)</f>
        <v>2.75391001442072</v>
      </c>
      <c r="P1795" s="6">
        <f>IF(F1795="Repeatability","---", O1795*100/H1795)</f>
        <v>12.981530420669161</v>
      </c>
      <c r="Q1795" s="31">
        <f>IF(F1795="Repeatability", "n/a",IF(E1795="MG_P_KG",6,IF(E1795="G_P_100G",2,"n/a")))</f>
        <v>6</v>
      </c>
      <c r="R1795" s="34">
        <f>IF(Q1795="n/a","-",2*(H1795*2^(1-0.5*LOG(H1795/(10^Q1795))))/100)</f>
        <v>4.286442895300846</v>
      </c>
      <c r="S1795" s="3">
        <f>IF(F1795="Intermed. Precision","---",IF(LOG(J1795/2)&lt;0,10^(TRUNC(LOG(J1795/2))-1), 10^(TRUNC(LOG(J1795/2)))))</f>
        <v>0.1</v>
      </c>
      <c r="T1795" s="4">
        <f>2*SQRT(2)*J1795</f>
        <v>3.8946168919488682</v>
      </c>
      <c r="U1795" s="22" t="str">
        <f>IF(F1795="Repeatability",10*J1795,"---")</f>
        <v>---</v>
      </c>
      <c r="V1795" s="22" t="str">
        <f>IF(AND(U1795&gt;H1795,U1795&lt;&gt;"---"),"x","")</f>
        <v/>
      </c>
      <c r="W1795" s="51">
        <v>42107</v>
      </c>
    </row>
    <row r="1796" spans="1:23" ht="25.5" hidden="1" customHeight="1">
      <c r="A1796" s="65" t="s">
        <v>67</v>
      </c>
      <c r="B1796" s="8" t="s">
        <v>320</v>
      </c>
      <c r="C1796" s="61"/>
      <c r="D1796" s="10" t="s">
        <v>321</v>
      </c>
      <c r="E1796" s="3" t="s">
        <v>30</v>
      </c>
      <c r="F1796" s="42" t="s">
        <v>24</v>
      </c>
      <c r="G1796" s="22" t="s">
        <v>25</v>
      </c>
      <c r="H1796" s="37">
        <v>7.6360077989999997</v>
      </c>
      <c r="I1796" s="3">
        <v>20</v>
      </c>
      <c r="J1796" s="27">
        <v>0.22266645182210701</v>
      </c>
      <c r="K1796" s="27" t="str">
        <f>IF(OR(LEFT(G1796,3)="SRM", LEFT(G1796,3)="IRM", LEFT(G1796,3)="CRM"),"", IF((J1796*100/H1796)&gt;5,"x",""))</f>
        <v/>
      </c>
      <c r="L1796" s="26">
        <f>2*J1796</f>
        <v>0.44533290364421402</v>
      </c>
      <c r="M1796" s="20"/>
      <c r="N1796" s="20"/>
      <c r="O1796" s="58" t="str">
        <f>IF(F1796="Repeatability","---", SQRT(L1796^2+(N1796*H1796*0.01)^2)+ABS(M1796)*0.01*H1796)</f>
        <v>---</v>
      </c>
      <c r="P1796" s="6" t="str">
        <f>IF(F1796="Repeatability","---", O1796*100/H1796)</f>
        <v>---</v>
      </c>
      <c r="Q1796" s="31" t="str">
        <f>IF(F1796="Repeatability", "n/a",IF(E1796="MG_P_KG",6,IF(E1796="G_P_100G",2,"n/a")))</f>
        <v>n/a</v>
      </c>
      <c r="R1796" s="34" t="str">
        <f>IF(Q1796="n/a","-",2*(H1796*2^(1-0.5*LOG(H1796/(10^Q1796))))/100)</f>
        <v>-</v>
      </c>
      <c r="S1796" s="3">
        <f>IF(F1796="Intermed. Precision","---",IF(LOG(J1796/2)&lt;0,10^(TRUNC(LOG(J1796/2))-1), 10^(TRUNC(LOG(J1796/2)))))</f>
        <v>0.1</v>
      </c>
      <c r="T1796" s="4">
        <f>2*SQRT(2)*J1796</f>
        <v>0.62979583210463819</v>
      </c>
      <c r="U1796" s="22">
        <f>IF(F1796="Repeatability",10*J1796,"---")</f>
        <v>2.22666451822107</v>
      </c>
      <c r="V1796" s="22" t="str">
        <f>IF(AND(U1796&gt;H1796,U1796&lt;&gt;"---"),"x","")</f>
        <v/>
      </c>
      <c r="W1796" s="51">
        <v>42107</v>
      </c>
    </row>
    <row r="1797" spans="1:23" ht="25.5" customHeight="1">
      <c r="A1797" s="65" t="s">
        <v>26</v>
      </c>
      <c r="B1797" s="8" t="s">
        <v>323</v>
      </c>
      <c r="C1797" s="61"/>
      <c r="D1797" s="10" t="s">
        <v>324</v>
      </c>
      <c r="E1797" s="3" t="s">
        <v>30</v>
      </c>
      <c r="F1797" s="42" t="s">
        <v>23</v>
      </c>
      <c r="G1797" s="22" t="s">
        <v>28</v>
      </c>
      <c r="H1797" s="37">
        <v>20.053355865361102</v>
      </c>
      <c r="I1797" s="3">
        <v>36</v>
      </c>
      <c r="J1797" s="27">
        <v>1.28241302827042</v>
      </c>
      <c r="K1797" s="27" t="str">
        <f>IF(OR(LEFT(G1797,3)="SRM", LEFT(G1797,3)="IRM", LEFT(G1797,3)="CRM"),"", IF((J1797*100/H1797)&gt;5,"x",""))</f>
        <v/>
      </c>
      <c r="L1797" s="26">
        <f>2*J1797</f>
        <v>2.5648260565408401</v>
      </c>
      <c r="M1797" s="20"/>
      <c r="N1797" s="20"/>
      <c r="O1797" s="58">
        <f>IF(F1797="Repeatability","---", SQRT(L1797^2+(N1797*H1797*0.01)^2)+ABS(M1797)*0.01*H1797)</f>
        <v>2.5648260565408401</v>
      </c>
      <c r="P1797" s="6">
        <f>IF(F1797="Repeatability","---", O1797*100/H1797)</f>
        <v>12.790009182309273</v>
      </c>
      <c r="Q1797" s="31">
        <f>IF(F1797="Repeatability", "n/a",IF(E1797="MG_P_KG",6,IF(E1797="G_P_100G",2,"n/a")))</f>
        <v>6</v>
      </c>
      <c r="R1797" s="34">
        <f>IF(Q1797="n/a","-",2*(H1797*2^(1-0.5*LOG(H1797/(10^Q1797))))/100)</f>
        <v>4.0863762974872602</v>
      </c>
      <c r="S1797" s="3">
        <f>IF(F1797="Intermed. Precision","---",IF(LOG(J1797/2)&lt;0,10^(TRUNC(LOG(J1797/2))-1), 10^(TRUNC(LOG(J1797/2)))))</f>
        <v>0.1</v>
      </c>
      <c r="T1797" s="4">
        <f>2*SQRT(2)*J1797</f>
        <v>3.6272117942879589</v>
      </c>
      <c r="U1797" s="22" t="str">
        <f>IF(F1797="Repeatability",10*J1797,"---")</f>
        <v>---</v>
      </c>
      <c r="V1797" s="22" t="str">
        <f>IF(AND(U1797&gt;H1797,U1797&lt;&gt;"---"),"x","")</f>
        <v/>
      </c>
      <c r="W1797" s="51">
        <v>42107</v>
      </c>
    </row>
    <row r="1798" spans="1:23" ht="25.5" customHeight="1">
      <c r="A1798" s="65" t="s">
        <v>26</v>
      </c>
      <c r="B1798" s="8" t="s">
        <v>323</v>
      </c>
      <c r="C1798" s="61"/>
      <c r="D1798" s="10" t="s">
        <v>324</v>
      </c>
      <c r="E1798" s="3" t="s">
        <v>30</v>
      </c>
      <c r="F1798" s="42" t="s">
        <v>23</v>
      </c>
      <c r="G1798" s="22" t="s">
        <v>322</v>
      </c>
      <c r="H1798" s="37">
        <v>37.753434980457101</v>
      </c>
      <c r="I1798" s="3">
        <v>35</v>
      </c>
      <c r="J1798" s="27">
        <v>3.6056382583830699</v>
      </c>
      <c r="K1798" s="27" t="str">
        <f>IF(OR(LEFT(G1798,3)="SRM", LEFT(G1798,3)="IRM", LEFT(G1798,3)="CRM"),"", IF((J1798*100/H1798)&gt;5,"x",""))</f>
        <v/>
      </c>
      <c r="L1798" s="26">
        <f>2*J1798</f>
        <v>7.2112765167661399</v>
      </c>
      <c r="M1798" s="20"/>
      <c r="N1798" s="20"/>
      <c r="O1798" s="58">
        <f>IF(F1798="Repeatability","---", SQRT(L1798^2+(N1798*H1798*0.01)^2)+ABS(M1798)*0.01*H1798)</f>
        <v>7.2112765167661399</v>
      </c>
      <c r="P1798" s="6">
        <f>IF(F1798="Repeatability","---", O1798*100/H1798)</f>
        <v>19.100981196807719</v>
      </c>
      <c r="Q1798" s="31">
        <f>IF(F1798="Repeatability", "n/a",IF(E1798="MG_P_KG",6,IF(E1798="G_P_100G",2,"n/a")))</f>
        <v>6</v>
      </c>
      <c r="R1798" s="34">
        <f>IF(Q1798="n/a","-",2*(H1798*2^(1-0.5*LOG(H1798/(10^Q1798))))/100)</f>
        <v>6.9944061982516414</v>
      </c>
      <c r="S1798" s="3">
        <f>IF(F1798="Intermed. Precision","---",IF(LOG(J1798/2)&lt;0,10^(TRUNC(LOG(J1798/2))-1), 10^(TRUNC(LOG(J1798/2)))))</f>
        <v>1</v>
      </c>
      <c r="T1798" s="4">
        <f>2*SQRT(2)*J1798</f>
        <v>10.198285052033288</v>
      </c>
      <c r="U1798" s="22" t="str">
        <f>IF(F1798="Repeatability",10*J1798,"---")</f>
        <v>---</v>
      </c>
      <c r="V1798" s="22" t="str">
        <f>IF(AND(U1798&gt;H1798,U1798&lt;&gt;"---"),"x","")</f>
        <v/>
      </c>
      <c r="W1798" s="51">
        <v>42107</v>
      </c>
    </row>
    <row r="1799" spans="1:23" ht="25.5" customHeight="1">
      <c r="A1799" s="65" t="s">
        <v>26</v>
      </c>
      <c r="B1799" s="8" t="s">
        <v>325</v>
      </c>
      <c r="C1799" s="61"/>
      <c r="D1799" s="10" t="s">
        <v>326</v>
      </c>
      <c r="E1799" s="3" t="s">
        <v>30</v>
      </c>
      <c r="F1799" s="42" t="s">
        <v>23</v>
      </c>
      <c r="G1799" s="22" t="s">
        <v>28</v>
      </c>
      <c r="H1799" s="37">
        <v>54.868054709699997</v>
      </c>
      <c r="I1799" s="3">
        <v>150</v>
      </c>
      <c r="J1799" s="27">
        <v>3.82534090186696</v>
      </c>
      <c r="K1799" s="27" t="str">
        <f>IF(OR(LEFT(G1799,3)="SRM", LEFT(G1799,3)="IRM", LEFT(G1799,3)="CRM"),"", IF((J1799*100/H1799)&gt;5,"x",""))</f>
        <v/>
      </c>
      <c r="L1799" s="26">
        <f>2*J1799</f>
        <v>7.6506818037339199</v>
      </c>
      <c r="M1799" s="20"/>
      <c r="N1799" s="20"/>
      <c r="O1799" s="58">
        <f>IF(F1799="Repeatability","---", SQRT(L1799^2+(N1799*H1799*0.01)^2)+ABS(M1799)*0.01*H1799)</f>
        <v>7.6506818037339199</v>
      </c>
      <c r="P1799" s="6">
        <f>IF(F1799="Repeatability","---", O1799*100/H1799)</f>
        <v>13.943781758279419</v>
      </c>
      <c r="Q1799" s="31">
        <f>IF(F1799="Repeatability", "n/a",IF(E1799="MG_P_KG",6,IF(E1799="G_P_100G",2,"n/a")))</f>
        <v>6</v>
      </c>
      <c r="R1799" s="34">
        <f>IF(Q1799="n/a","-",2*(H1799*2^(1-0.5*LOG(H1799/(10^Q1799))))/100)</f>
        <v>9.6089483964634343</v>
      </c>
      <c r="S1799" s="3">
        <f>IF(F1799="Intermed. Precision","---",IF(LOG(J1799/2)&lt;0,10^(TRUNC(LOG(J1799/2))-1), 10^(TRUNC(LOG(J1799/2)))))</f>
        <v>1</v>
      </c>
      <c r="T1799" s="4">
        <f>2*SQRT(2)*J1799</f>
        <v>10.819697968241565</v>
      </c>
      <c r="U1799" s="22" t="str">
        <f>IF(F1799="Repeatability",10*J1799,"---")</f>
        <v>---</v>
      </c>
      <c r="V1799" s="22" t="str">
        <f>IF(AND(U1799&gt;H1799,U1799&lt;&gt;"---"),"x","")</f>
        <v/>
      </c>
      <c r="W1799" s="51">
        <v>42107</v>
      </c>
    </row>
    <row r="1800" spans="1:23" ht="25.5" customHeight="1">
      <c r="A1800" s="65" t="s">
        <v>67</v>
      </c>
      <c r="B1800" s="8" t="s">
        <v>325</v>
      </c>
      <c r="C1800" s="61"/>
      <c r="D1800" s="10" t="s">
        <v>326</v>
      </c>
      <c r="E1800" s="3" t="s">
        <v>30</v>
      </c>
      <c r="F1800" s="42" t="s">
        <v>23</v>
      </c>
      <c r="G1800" s="22" t="s">
        <v>4</v>
      </c>
      <c r="H1800" s="37">
        <v>37.619739305517903</v>
      </c>
      <c r="I1800" s="3">
        <v>56</v>
      </c>
      <c r="J1800" s="27">
        <v>3.3792252989555598</v>
      </c>
      <c r="K1800" s="27" t="str">
        <f>IF(OR(LEFT(G1800,3)="SRM", LEFT(G1800,3)="IRM", LEFT(G1800,3)="CRM"),"", IF((J1800*100/H1800)&gt;5,"x",""))</f>
        <v>x</v>
      </c>
      <c r="L1800" s="26">
        <f>2*J1800</f>
        <v>6.7584505979111196</v>
      </c>
      <c r="M1800" s="20"/>
      <c r="N1800" s="20"/>
      <c r="O1800" s="58">
        <f>IF(F1800="Repeatability","---", SQRT(L1800^2+(N1800*H1800*0.01)^2)+ABS(M1800)*0.01*H1800)</f>
        <v>6.7584505979111196</v>
      </c>
      <c r="P1800" s="6">
        <f>IF(F1800="Repeatability","---", O1800*100/H1800)</f>
        <v>17.965171270923236</v>
      </c>
      <c r="Q1800" s="31">
        <f>IF(F1800="Repeatability", "n/a",IF(E1800="MG_P_KG",6,IF(E1800="G_P_100G",2,"n/a")))</f>
        <v>6</v>
      </c>
      <c r="R1800" s="34">
        <f>IF(Q1800="n/a","-",2*(H1800*2^(1-0.5*LOG(H1800/(10^Q1800))))/100)</f>
        <v>6.9733595308875458</v>
      </c>
      <c r="S1800" s="3">
        <f>IF(F1800="Intermed. Precision","---",IF(LOG(J1800/2)&lt;0,10^(TRUNC(LOG(J1800/2))-1), 10^(TRUNC(LOG(J1800/2)))))</f>
        <v>1</v>
      </c>
      <c r="T1800" s="4">
        <f>2*SQRT(2)*J1800</f>
        <v>9.5578924961944587</v>
      </c>
      <c r="U1800" s="22" t="str">
        <f>IF(F1800="Repeatability",10*J1800,"---")</f>
        <v>---</v>
      </c>
      <c r="V1800" s="22" t="str">
        <f>IF(AND(U1800&gt;H1800,U1800&lt;&gt;"---"),"x","")</f>
        <v/>
      </c>
      <c r="W1800" s="51">
        <v>42107</v>
      </c>
    </row>
    <row r="1801" spans="1:23" ht="25.5" customHeight="1">
      <c r="A1801" s="65" t="s">
        <v>26</v>
      </c>
      <c r="B1801" s="8" t="s">
        <v>325</v>
      </c>
      <c r="C1801" s="61"/>
      <c r="D1801" s="10" t="s">
        <v>326</v>
      </c>
      <c r="E1801" s="3" t="s">
        <v>30</v>
      </c>
      <c r="F1801" s="42" t="s">
        <v>23</v>
      </c>
      <c r="G1801" s="22" t="s">
        <v>27</v>
      </c>
      <c r="H1801" s="37">
        <v>44.232140982300002</v>
      </c>
      <c r="I1801" s="3">
        <v>10</v>
      </c>
      <c r="J1801" s="27">
        <v>2.7812322464269301</v>
      </c>
      <c r="K1801" s="27" t="str">
        <f>IF(OR(LEFT(G1801,3)="SRM", LEFT(G1801,3)="IRM", LEFT(G1801,3)="CRM"),"", IF((J1801*100/H1801)&gt;5,"x",""))</f>
        <v/>
      </c>
      <c r="L1801" s="26">
        <f>2*J1801</f>
        <v>5.5624644928538602</v>
      </c>
      <c r="M1801" s="20"/>
      <c r="N1801" s="20"/>
      <c r="O1801" s="58">
        <f>IF(F1801="Repeatability","---", SQRT(L1801^2+(N1801*H1801*0.01)^2)+ABS(M1801)*0.01*H1801)</f>
        <v>5.5624644928538602</v>
      </c>
      <c r="P1801" s="6">
        <f>IF(F1801="Repeatability","---", O1801*100/H1801)</f>
        <v>12.575616665446386</v>
      </c>
      <c r="Q1801" s="31">
        <f>IF(F1801="Repeatability", "n/a",IF(E1801="MG_P_KG",6,IF(E1801="G_P_100G",2,"n/a")))</f>
        <v>6</v>
      </c>
      <c r="R1801" s="34">
        <f>IF(Q1801="n/a","-",2*(H1801*2^(1-0.5*LOG(H1801/(10^Q1801))))/100)</f>
        <v>8.0016526317667385</v>
      </c>
      <c r="S1801" s="3">
        <f>IF(F1801="Intermed. Precision","---",IF(LOG(J1801/2)&lt;0,10^(TRUNC(LOG(J1801/2))-1), 10^(TRUNC(LOG(J1801/2)))))</f>
        <v>1</v>
      </c>
      <c r="T1801" s="4">
        <f>2*SQRT(2)*J1801</f>
        <v>7.8665127260127097</v>
      </c>
      <c r="U1801" s="22" t="str">
        <f>IF(F1801="Repeatability",10*J1801,"---")</f>
        <v>---</v>
      </c>
      <c r="V1801" s="22" t="str">
        <f>IF(AND(U1801&gt;H1801,U1801&lt;&gt;"---"),"x","")</f>
        <v/>
      </c>
      <c r="W1801" s="51">
        <v>42107</v>
      </c>
    </row>
    <row r="1802" spans="1:23" ht="25.5" customHeight="1">
      <c r="A1802" s="65" t="s">
        <v>26</v>
      </c>
      <c r="B1802" s="8" t="s">
        <v>291</v>
      </c>
      <c r="C1802" s="61"/>
      <c r="D1802" s="10" t="s">
        <v>292</v>
      </c>
      <c r="E1802" s="3" t="s">
        <v>30</v>
      </c>
      <c r="F1802" s="42" t="s">
        <v>23</v>
      </c>
      <c r="G1802" s="22" t="s">
        <v>28</v>
      </c>
      <c r="H1802" s="37">
        <v>0.29592065608351098</v>
      </c>
      <c r="I1802" s="3">
        <v>131</v>
      </c>
      <c r="J1802" s="27">
        <v>2.7609963732606799E-2</v>
      </c>
      <c r="K1802" s="27" t="str">
        <f>IF(OR(LEFT(G1802,3)="SRM", LEFT(G1802,3)="IRM", LEFT(G1802,3)="CRM"),"", IF((J1802*100/H1802)&gt;5,"x",""))</f>
        <v/>
      </c>
      <c r="L1802" s="26">
        <f>2*J1802</f>
        <v>5.5219927465213599E-2</v>
      </c>
      <c r="M1802" s="20"/>
      <c r="N1802" s="20"/>
      <c r="O1802" s="58">
        <f>IF(F1802="Repeatability","---", SQRT(L1802^2+(N1802*H1802*0.01)^2)+ABS(M1802)*0.01*H1802)</f>
        <v>5.5219927465213599E-2</v>
      </c>
      <c r="P1802" s="6">
        <f>IF(F1802="Repeatability","---", O1802*100/H1802)</f>
        <v>18.660382886428224</v>
      </c>
      <c r="Q1802" s="31">
        <f>IF(F1802="Repeatability", "n/a",IF(E1802="MG_P_KG",6,IF(E1802="G_P_100G",2,"n/a")))</f>
        <v>6</v>
      </c>
      <c r="R1802" s="34">
        <f>IF(Q1802="n/a","-",2*(H1802*2^(1-0.5*LOG(H1802/(10^Q1802))))/100)</f>
        <v>0.1137421179702916</v>
      </c>
      <c r="S1802" s="3">
        <f>IF(F1802="Intermed. Precision","---",IF(LOG(J1802/2)&lt;0,10^(TRUNC(LOG(J1802/2))-1), 10^(TRUNC(LOG(J1802/2)))))</f>
        <v>0.01</v>
      </c>
      <c r="T1802" s="4">
        <f>2*SQRT(2)*J1802</f>
        <v>7.8092770334563646E-2</v>
      </c>
      <c r="U1802" s="22" t="str">
        <f>IF(F1802="Repeatability",10*J1802,"---")</f>
        <v>---</v>
      </c>
      <c r="V1802" s="22" t="str">
        <f>IF(AND(U1802&gt;H1802,U1802&lt;&gt;"---"),"x","")</f>
        <v/>
      </c>
      <c r="W1802" s="51">
        <v>42103</v>
      </c>
    </row>
    <row r="1803" spans="1:23" ht="25.5" customHeight="1">
      <c r="A1803" s="65" t="s">
        <v>67</v>
      </c>
      <c r="B1803" s="8" t="s">
        <v>291</v>
      </c>
      <c r="C1803" s="61"/>
      <c r="D1803" s="10" t="s">
        <v>292</v>
      </c>
      <c r="E1803" s="3" t="s">
        <v>30</v>
      </c>
      <c r="F1803" s="42" t="s">
        <v>23</v>
      </c>
      <c r="G1803" s="22" t="s">
        <v>4</v>
      </c>
      <c r="H1803" s="37">
        <v>0.29791174687393301</v>
      </c>
      <c r="I1803" s="3">
        <v>89</v>
      </c>
      <c r="J1803" s="27">
        <v>5.0665883444388597E-2</v>
      </c>
      <c r="K1803" s="27" t="str">
        <f>IF(OR(LEFT(G1803,3)="SRM", LEFT(G1803,3)="IRM", LEFT(G1803,3)="CRM"),"", IF((J1803*100/H1803)&gt;5,"x",""))</f>
        <v>x</v>
      </c>
      <c r="L1803" s="26">
        <f>2*J1803</f>
        <v>0.10133176688877719</v>
      </c>
      <c r="M1803" s="20"/>
      <c r="N1803" s="20"/>
      <c r="O1803" s="58">
        <f>IF(F1803="Repeatability","---", SQRT(L1803^2+(N1803*H1803*0.01)^2)+ABS(M1803)*0.01*H1803)</f>
        <v>0.10133176688877719</v>
      </c>
      <c r="P1803" s="6">
        <f>IF(F1803="Repeatability","---", O1803*100/H1803)</f>
        <v>34.014021921618841</v>
      </c>
      <c r="Q1803" s="31">
        <f>IF(F1803="Repeatability", "n/a",IF(E1803="MG_P_KG",6,IF(E1803="G_P_100G",2,"n/a")))</f>
        <v>6</v>
      </c>
      <c r="R1803" s="34">
        <f>IF(Q1803="n/a","-",2*(H1803*2^(1-0.5*LOG(H1803/(10^Q1803))))/100)</f>
        <v>0.11439190854349224</v>
      </c>
      <c r="S1803" s="3">
        <f>IF(F1803="Intermed. Precision","---",IF(LOG(J1803/2)&lt;0,10^(TRUNC(LOG(J1803/2))-1), 10^(TRUNC(LOG(J1803/2)))))</f>
        <v>0.01</v>
      </c>
      <c r="T1803" s="4">
        <f>2*SQRT(2)*J1803</f>
        <v>0.14330475903333764</v>
      </c>
      <c r="U1803" s="22" t="str">
        <f>IF(F1803="Repeatability",10*J1803,"---")</f>
        <v>---</v>
      </c>
      <c r="V1803" s="22" t="str">
        <f>IF(AND(U1803&gt;H1803,U1803&lt;&gt;"---"),"x","")</f>
        <v/>
      </c>
      <c r="W1803" s="51">
        <v>42103</v>
      </c>
    </row>
    <row r="1804" spans="1:23" ht="25.5" customHeight="1">
      <c r="A1804" s="65" t="s">
        <v>26</v>
      </c>
      <c r="B1804" s="8" t="s">
        <v>291</v>
      </c>
      <c r="C1804" s="61"/>
      <c r="D1804" s="10" t="s">
        <v>292</v>
      </c>
      <c r="E1804" s="3" t="s">
        <v>30</v>
      </c>
      <c r="F1804" s="42" t="s">
        <v>23</v>
      </c>
      <c r="G1804" s="22" t="s">
        <v>27</v>
      </c>
      <c r="H1804" s="37">
        <v>0.25028655537658501</v>
      </c>
      <c r="I1804" s="3">
        <v>41</v>
      </c>
      <c r="J1804" s="27">
        <v>3.7770183645922398E-2</v>
      </c>
      <c r="K1804" s="27" t="str">
        <f>IF(OR(LEFT(G1804,3)="SRM", LEFT(G1804,3)="IRM", LEFT(G1804,3)="CRM"),"", IF((J1804*100/H1804)&gt;5,"x",""))</f>
        <v/>
      </c>
      <c r="L1804" s="26">
        <f>2*J1804</f>
        <v>7.5540367291844795E-2</v>
      </c>
      <c r="M1804" s="20"/>
      <c r="N1804" s="20"/>
      <c r="O1804" s="58">
        <f>IF(F1804="Repeatability","---", SQRT(L1804^2+(N1804*H1804*0.01)^2)+ABS(M1804)*0.01*H1804)</f>
        <v>7.5540367291844795E-2</v>
      </c>
      <c r="P1804" s="6">
        <f>IF(F1804="Repeatability","---", O1804*100/H1804)</f>
        <v>30.181552172543029</v>
      </c>
      <c r="Q1804" s="31">
        <f>IF(F1804="Repeatability", "n/a",IF(E1804="MG_P_KG",6,IF(E1804="G_P_100G",2,"n/a")))</f>
        <v>6</v>
      </c>
      <c r="R1804" s="34">
        <f>IF(Q1804="n/a","-",2*(H1804*2^(1-0.5*LOG(H1804/(10^Q1804))))/100)</f>
        <v>9.8657856338298072E-2</v>
      </c>
      <c r="S1804" s="3">
        <f>IF(F1804="Intermed. Precision","---",IF(LOG(J1804/2)&lt;0,10^(TRUNC(LOG(J1804/2))-1), 10^(TRUNC(LOG(J1804/2)))))</f>
        <v>0.01</v>
      </c>
      <c r="T1804" s="4">
        <f>2*SQRT(2)*J1804</f>
        <v>0.10683021193077187</v>
      </c>
      <c r="U1804" s="22" t="str">
        <f>IF(F1804="Repeatability",10*J1804,"---")</f>
        <v>---</v>
      </c>
      <c r="V1804" s="22" t="str">
        <f>IF(AND(U1804&gt;H1804,U1804&lt;&gt;"---"),"x","")</f>
        <v/>
      </c>
      <c r="W1804" s="51">
        <v>42103</v>
      </c>
    </row>
    <row r="1805" spans="1:23" ht="25.5" customHeight="1">
      <c r="A1805" s="65" t="s">
        <v>69</v>
      </c>
      <c r="B1805" s="8" t="s">
        <v>291</v>
      </c>
      <c r="C1805" s="61"/>
      <c r="D1805" s="10" t="s">
        <v>292</v>
      </c>
      <c r="E1805" s="3" t="s">
        <v>30</v>
      </c>
      <c r="F1805" s="42" t="s">
        <v>23</v>
      </c>
      <c r="G1805" s="22" t="s">
        <v>4</v>
      </c>
      <c r="H1805" s="37">
        <v>0.29543539682272701</v>
      </c>
      <c r="I1805" s="3">
        <v>11</v>
      </c>
      <c r="J1805" s="27">
        <v>4.6522773077775303E-2</v>
      </c>
      <c r="K1805" s="27" t="str">
        <f>IF(OR(LEFT(G1805,3)="SRM", LEFT(G1805,3)="IRM", LEFT(G1805,3)="CRM"),"", IF((J1805*100/H1805)&gt;5,"x",""))</f>
        <v>x</v>
      </c>
      <c r="L1805" s="26">
        <f>2*J1805</f>
        <v>9.3045546155550607E-2</v>
      </c>
      <c r="M1805" s="20"/>
      <c r="N1805" s="20"/>
      <c r="O1805" s="58">
        <f>IF(F1805="Repeatability","---", SQRT(L1805^2+(N1805*H1805*0.01)^2)+ABS(M1805)*0.01*H1805)</f>
        <v>9.3045546155550607E-2</v>
      </c>
      <c r="P1805" s="6">
        <f>IF(F1805="Repeatability","---", O1805*100/H1805)</f>
        <v>31.494379873303277</v>
      </c>
      <c r="Q1805" s="31">
        <f>IF(F1805="Repeatability", "n/a",IF(E1805="MG_P_KG",6,IF(E1805="G_P_100G",2,"n/a")))</f>
        <v>6</v>
      </c>
      <c r="R1805" s="34">
        <f>IF(Q1805="n/a","-",2*(H1805*2^(1-0.5*LOG(H1805/(10^Q1805))))/100)</f>
        <v>0.1135836544848154</v>
      </c>
      <c r="S1805" s="3">
        <f>IF(F1805="Intermed. Precision","---",IF(LOG(J1805/2)&lt;0,10^(TRUNC(LOG(J1805/2))-1), 10^(TRUNC(LOG(J1805/2)))))</f>
        <v>0.01</v>
      </c>
      <c r="T1805" s="4">
        <f>2*SQRT(2)*J1805</f>
        <v>0.13158627329159148</v>
      </c>
      <c r="U1805" s="22" t="str">
        <f>IF(F1805="Repeatability",10*J1805,"---")</f>
        <v>---</v>
      </c>
      <c r="V1805" s="22" t="str">
        <f>IF(AND(U1805&gt;H1805,U1805&lt;&gt;"---"),"x","")</f>
        <v/>
      </c>
      <c r="W1805" s="51">
        <v>42103</v>
      </c>
    </row>
    <row r="1806" spans="1:23" ht="25.5" customHeight="1">
      <c r="A1806" s="65" t="s">
        <v>80</v>
      </c>
      <c r="B1806" s="8" t="s">
        <v>291</v>
      </c>
      <c r="C1806" s="61"/>
      <c r="D1806" s="10" t="s">
        <v>292</v>
      </c>
      <c r="E1806" s="3" t="s">
        <v>30</v>
      </c>
      <c r="F1806" s="42" t="s">
        <v>23</v>
      </c>
      <c r="G1806" s="22" t="s">
        <v>4</v>
      </c>
      <c r="H1806" s="37">
        <v>0.35608228282499998</v>
      </c>
      <c r="I1806" s="3">
        <v>8</v>
      </c>
      <c r="J1806" s="27">
        <v>4.90136682902724E-2</v>
      </c>
      <c r="K1806" s="27" t="str">
        <f>IF(OR(LEFT(G1806,3)="SRM", LEFT(G1806,3)="IRM", LEFT(G1806,3)="CRM"),"", IF((J1806*100/H1806)&gt;5,"x",""))</f>
        <v>x</v>
      </c>
      <c r="L1806" s="26">
        <f>2*J1806</f>
        <v>9.8027336580544799E-2</v>
      </c>
      <c r="M1806" s="20"/>
      <c r="N1806" s="20"/>
      <c r="O1806" s="58">
        <f>IF(F1806="Repeatability","---", SQRT(L1806^2+(N1806*H1806*0.01)^2)+ABS(M1806)*0.01*H1806)</f>
        <v>9.8027336580544799E-2</v>
      </c>
      <c r="P1806" s="6">
        <f>IF(F1806="Repeatability","---", O1806*100/H1806)</f>
        <v>27.529405788695549</v>
      </c>
      <c r="Q1806" s="31">
        <f>IF(F1806="Repeatability", "n/a",IF(E1806="MG_P_KG",6,IF(E1806="G_P_100G",2,"n/a")))</f>
        <v>6</v>
      </c>
      <c r="R1806" s="34">
        <f>IF(Q1806="n/a","-",2*(H1806*2^(1-0.5*LOG(H1806/(10^Q1806))))/100)</f>
        <v>0.1331063393003005</v>
      </c>
      <c r="S1806" s="3">
        <f>IF(F1806="Intermed. Precision","---",IF(LOG(J1806/2)&lt;0,10^(TRUNC(LOG(J1806/2))-1), 10^(TRUNC(LOG(J1806/2)))))</f>
        <v>0.01</v>
      </c>
      <c r="T1806" s="4">
        <f>2*SQRT(2)*J1806</f>
        <v>0.13863158887551869</v>
      </c>
      <c r="U1806" s="22" t="str">
        <f>IF(F1806="Repeatability",10*J1806,"---")</f>
        <v>---</v>
      </c>
      <c r="V1806" s="22" t="str">
        <f>IF(AND(U1806&gt;H1806,U1806&lt;&gt;"---"),"x","")</f>
        <v/>
      </c>
      <c r="W1806" s="51">
        <v>42103</v>
      </c>
    </row>
    <row r="1807" spans="1:23" ht="25.5" customHeight="1">
      <c r="A1807" s="65" t="s">
        <v>26</v>
      </c>
      <c r="B1807" s="8" t="s">
        <v>293</v>
      </c>
      <c r="C1807" s="61"/>
      <c r="D1807" s="10" t="s">
        <v>294</v>
      </c>
      <c r="E1807" s="3" t="s">
        <v>30</v>
      </c>
      <c r="F1807" s="42" t="s">
        <v>23</v>
      </c>
      <c r="G1807" s="22" t="s">
        <v>28</v>
      </c>
      <c r="H1807" s="37">
        <v>0.76224520413795605</v>
      </c>
      <c r="I1807" s="3">
        <v>137</v>
      </c>
      <c r="J1807" s="27">
        <v>4.7124187679519099E-2</v>
      </c>
      <c r="K1807" s="27" t="str">
        <f>IF(OR(LEFT(G1807,3)="SRM", LEFT(G1807,3)="IRM", LEFT(G1807,3)="CRM"),"", IF((J1807*100/H1807)&gt;5,"x",""))</f>
        <v/>
      </c>
      <c r="L1807" s="26">
        <f>2*J1807</f>
        <v>9.4248375359038197E-2</v>
      </c>
      <c r="M1807" s="20"/>
      <c r="N1807" s="20"/>
      <c r="O1807" s="58">
        <f>IF(F1807="Repeatability","---", SQRT(L1807^2+(N1807*H1807*0.01)^2)+ABS(M1807)*0.01*H1807)</f>
        <v>9.4248375359038197E-2</v>
      </c>
      <c r="P1807" s="6">
        <f>IF(F1807="Repeatability","---", O1807*100/H1807)</f>
        <v>12.364574397765645</v>
      </c>
      <c r="Q1807" s="31">
        <f>IF(F1807="Repeatability", "n/a",IF(E1807="MG_P_KG",6,IF(E1807="G_P_100G",2,"n/a")))</f>
        <v>6</v>
      </c>
      <c r="R1807" s="34">
        <f>IF(Q1807="n/a","-",2*(H1807*2^(1-0.5*LOG(H1807/(10^Q1807))))/100)</f>
        <v>0.25409211884289751</v>
      </c>
      <c r="S1807" s="3">
        <f>IF(F1807="Intermed. Precision","---",IF(LOG(J1807/2)&lt;0,10^(TRUNC(LOG(J1807/2))-1), 10^(TRUNC(LOG(J1807/2)))))</f>
        <v>0.01</v>
      </c>
      <c r="T1807" s="4">
        <f>2*SQRT(2)*J1807</f>
        <v>0.13328733066438206</v>
      </c>
      <c r="U1807" s="22" t="str">
        <f>IF(F1807="Repeatability",10*J1807,"---")</f>
        <v>---</v>
      </c>
      <c r="V1807" s="22" t="str">
        <f>IF(AND(U1807&gt;H1807,U1807&lt;&gt;"---"),"x","")</f>
        <v/>
      </c>
      <c r="W1807" s="51">
        <v>42103</v>
      </c>
    </row>
    <row r="1808" spans="1:23" ht="25.5" customHeight="1">
      <c r="A1808" s="65" t="s">
        <v>67</v>
      </c>
      <c r="B1808" s="8" t="s">
        <v>293</v>
      </c>
      <c r="C1808" s="61"/>
      <c r="D1808" s="10" t="s">
        <v>294</v>
      </c>
      <c r="E1808" s="3" t="s">
        <v>30</v>
      </c>
      <c r="F1808" s="42" t="s">
        <v>23</v>
      </c>
      <c r="G1808" s="22" t="s">
        <v>4</v>
      </c>
      <c r="H1808" s="37">
        <v>0.698395443288235</v>
      </c>
      <c r="I1808" s="3">
        <v>68</v>
      </c>
      <c r="J1808" s="27">
        <v>0.10194737551565999</v>
      </c>
      <c r="K1808" s="27" t="str">
        <f>IF(OR(LEFT(G1808,3)="SRM", LEFT(G1808,3)="IRM", LEFT(G1808,3)="CRM"),"", IF((J1808*100/H1808)&gt;5,"x",""))</f>
        <v>x</v>
      </c>
      <c r="L1808" s="26">
        <f>2*J1808</f>
        <v>0.20389475103131999</v>
      </c>
      <c r="M1808" s="20"/>
      <c r="N1808" s="20"/>
      <c r="O1808" s="58">
        <f>IF(F1808="Repeatability","---", SQRT(L1808^2+(N1808*H1808*0.01)^2)+ABS(M1808)*0.01*H1808)</f>
        <v>0.20389475103131999</v>
      </c>
      <c r="P1808" s="6">
        <f>IF(F1808="Repeatability","---", O1808*100/H1808)</f>
        <v>29.194742461567081</v>
      </c>
      <c r="Q1808" s="31">
        <f>IF(F1808="Repeatability", "n/a",IF(E1808="MG_P_KG",6,IF(E1808="G_P_100G",2,"n/a")))</f>
        <v>6</v>
      </c>
      <c r="R1808" s="34">
        <f>IF(Q1808="n/a","-",2*(H1808*2^(1-0.5*LOG(H1808/(10^Q1808))))/100)</f>
        <v>0.23589376027177741</v>
      </c>
      <c r="S1808" s="3">
        <f>IF(F1808="Intermed. Precision","---",IF(LOG(J1808/2)&lt;0,10^(TRUNC(LOG(J1808/2))-1), 10^(TRUNC(LOG(J1808/2)))))</f>
        <v>0.01</v>
      </c>
      <c r="T1808" s="4">
        <f>2*SQRT(2)*J1808</f>
        <v>0.28835072220517838</v>
      </c>
      <c r="U1808" s="22" t="str">
        <f>IF(F1808="Repeatability",10*J1808,"---")</f>
        <v>---</v>
      </c>
      <c r="V1808" s="22" t="str">
        <f>IF(AND(U1808&gt;H1808,U1808&lt;&gt;"---"),"x","")</f>
        <v/>
      </c>
      <c r="W1808" s="51">
        <v>42103</v>
      </c>
    </row>
    <row r="1809" spans="1:23" ht="25.5" customHeight="1">
      <c r="A1809" s="65" t="s">
        <v>26</v>
      </c>
      <c r="B1809" s="8" t="s">
        <v>293</v>
      </c>
      <c r="C1809" s="61"/>
      <c r="D1809" s="10" t="s">
        <v>294</v>
      </c>
      <c r="E1809" s="3" t="s">
        <v>30</v>
      </c>
      <c r="F1809" s="42" t="s">
        <v>23</v>
      </c>
      <c r="G1809" s="22" t="s">
        <v>27</v>
      </c>
      <c r="H1809" s="37">
        <v>0.6833529522324</v>
      </c>
      <c r="I1809" s="3">
        <v>25</v>
      </c>
      <c r="J1809" s="27">
        <v>3.7824329682241302E-2</v>
      </c>
      <c r="K1809" s="27" t="str">
        <f>IF(OR(LEFT(G1809,3)="SRM", LEFT(G1809,3)="IRM", LEFT(G1809,3)="CRM"),"", IF((J1809*100/H1809)&gt;5,"x",""))</f>
        <v/>
      </c>
      <c r="L1809" s="26">
        <f>2*J1809</f>
        <v>7.5648659364482604E-2</v>
      </c>
      <c r="M1809" s="20"/>
      <c r="N1809" s="20"/>
      <c r="O1809" s="58">
        <f>IF(F1809="Repeatability","---", SQRT(L1809^2+(N1809*H1809*0.01)^2)+ABS(M1809)*0.01*H1809)</f>
        <v>7.5648659364482604E-2</v>
      </c>
      <c r="P1809" s="6">
        <f>IF(F1809="Repeatability","---", O1809*100/H1809)</f>
        <v>11.070217684338827</v>
      </c>
      <c r="Q1809" s="31">
        <f>IF(F1809="Repeatability", "n/a",IF(E1809="MG_P_KG",6,IF(E1809="G_P_100G",2,"n/a")))</f>
        <v>6</v>
      </c>
      <c r="R1809" s="34">
        <f>IF(Q1809="n/a","-",2*(H1809*2^(1-0.5*LOG(H1809/(10^Q1809))))/100)</f>
        <v>0.23157061524614841</v>
      </c>
      <c r="S1809" s="3">
        <f>IF(F1809="Intermed. Precision","---",IF(LOG(J1809/2)&lt;0,10^(TRUNC(LOG(J1809/2))-1), 10^(TRUNC(LOG(J1809/2)))))</f>
        <v>0.01</v>
      </c>
      <c r="T1809" s="4">
        <f>2*SQRT(2)*J1809</f>
        <v>0.10698336004859375</v>
      </c>
      <c r="U1809" s="22" t="str">
        <f>IF(F1809="Repeatability",10*J1809,"---")</f>
        <v>---</v>
      </c>
      <c r="V1809" s="22" t="str">
        <f>IF(AND(U1809&gt;H1809,U1809&lt;&gt;"---"),"x","")</f>
        <v/>
      </c>
      <c r="W1809" s="51">
        <v>42103</v>
      </c>
    </row>
    <row r="1810" spans="1:23" ht="25.5" customHeight="1">
      <c r="A1810" s="65" t="s">
        <v>26</v>
      </c>
      <c r="B1810" s="8" t="s">
        <v>236</v>
      </c>
      <c r="C1810" s="61"/>
      <c r="D1810" s="10" t="s">
        <v>295</v>
      </c>
      <c r="E1810" s="3" t="s">
        <v>296</v>
      </c>
      <c r="F1810" s="42" t="s">
        <v>23</v>
      </c>
      <c r="G1810" s="22" t="s">
        <v>28</v>
      </c>
      <c r="H1810" s="37">
        <v>2357.61643835616</v>
      </c>
      <c r="I1810" s="3">
        <v>146</v>
      </c>
      <c r="J1810" s="27">
        <v>73.080518680941793</v>
      </c>
      <c r="K1810" s="27" t="str">
        <f>IF(OR(LEFT(G1810,3)="SRM", LEFT(G1810,3)="IRM", LEFT(G1810,3)="CRM"),"", IF((J1810*100/H1810)&gt;5,"x",""))</f>
        <v/>
      </c>
      <c r="L1810" s="26">
        <f>2*J1810</f>
        <v>146.16103736188359</v>
      </c>
      <c r="M1810" s="20"/>
      <c r="N1810" s="20"/>
      <c r="O1810" s="58">
        <f>IF(F1810="Repeatability","---", SQRT(L1810^2+(N1810*H1810*0.01)^2)+ABS(M1810)*0.01*H1810)</f>
        <v>146.16103736188359</v>
      </c>
      <c r="P1810" s="6">
        <f>IF(F1810="Repeatability","---", O1810*100/H1810)</f>
        <v>6.1995257152089538</v>
      </c>
      <c r="Q1810" s="31" t="str">
        <f>IF(F1810="Repeatability", "n/a",IF(E1810="MG_P_KG",6,IF(E1810="G_P_100G",2,"n/a")))</f>
        <v>n/a</v>
      </c>
      <c r="R1810" s="34" t="str">
        <f>IF(Q1810="n/a","-",2*(H1810*2^(1-0.5*LOG(H1810/(10^Q1810))))/100)</f>
        <v>-</v>
      </c>
      <c r="S1810" s="3">
        <f>IF(F1810="Intermed. Precision","---",IF(LOG(J1810/2)&lt;0,10^(TRUNC(LOG(J1810/2))-1), 10^(TRUNC(LOG(J1810/2)))))</f>
        <v>10</v>
      </c>
      <c r="T1810" s="4">
        <f>2*SQRT(2)*J1810</f>
        <v>206.70292132769643</v>
      </c>
      <c r="U1810" s="22" t="str">
        <f>IF(F1810="Repeatability",10*J1810,"---")</f>
        <v>---</v>
      </c>
      <c r="V1810" s="22" t="str">
        <f>IF(AND(U1810&gt;H1810,U1810&lt;&gt;"---"),"x","")</f>
        <v/>
      </c>
      <c r="W1810" s="51">
        <v>42103</v>
      </c>
    </row>
    <row r="1811" spans="1:23" ht="25.5" customHeight="1">
      <c r="A1811" s="65" t="s">
        <v>26</v>
      </c>
      <c r="B1811" s="8" t="s">
        <v>236</v>
      </c>
      <c r="C1811" s="61"/>
      <c r="D1811" s="10" t="s">
        <v>295</v>
      </c>
      <c r="E1811" s="3" t="s">
        <v>296</v>
      </c>
      <c r="F1811" s="42" t="s">
        <v>23</v>
      </c>
      <c r="G1811" s="22" t="s">
        <v>297</v>
      </c>
      <c r="H1811" s="37">
        <v>1116.7777777777801</v>
      </c>
      <c r="I1811" s="3">
        <v>9</v>
      </c>
      <c r="J1811" s="27">
        <v>139.281888429345</v>
      </c>
      <c r="K1811" s="27" t="str">
        <f>IF(OR(LEFT(G1811,3)="SRM", LEFT(G1811,3)="IRM", LEFT(G1811,3)="CRM"),"", IF((J1811*100/H1811)&gt;5,"x",""))</f>
        <v/>
      </c>
      <c r="L1811" s="26">
        <f>2*J1811</f>
        <v>278.56377685869001</v>
      </c>
      <c r="M1811" s="20"/>
      <c r="N1811" s="20"/>
      <c r="O1811" s="58">
        <f>IF(F1811="Repeatability","---", SQRT(L1811^2+(N1811*H1811*0.01)^2)+ABS(M1811)*0.01*H1811)</f>
        <v>278.56377685869001</v>
      </c>
      <c r="P1811" s="6">
        <f>IF(F1811="Repeatability","---", O1811*100/H1811)</f>
        <v>24.943527924865236</v>
      </c>
      <c r="Q1811" s="31" t="str">
        <f>IF(F1811="Repeatability", "n/a",IF(E1811="MG_P_KG",6,IF(E1811="G_P_100G",2,"n/a")))</f>
        <v>n/a</v>
      </c>
      <c r="R1811" s="34" t="str">
        <f>IF(Q1811="n/a","-",2*(H1811*2^(1-0.5*LOG(H1811/(10^Q1811))))/100)</f>
        <v>-</v>
      </c>
      <c r="S1811" s="3">
        <f>IF(F1811="Intermed. Precision","---",IF(LOG(J1811/2)&lt;0,10^(TRUNC(LOG(J1811/2))-1), 10^(TRUNC(LOG(J1811/2)))))</f>
        <v>10</v>
      </c>
      <c r="T1811" s="4">
        <f>2*SQRT(2)*J1811</f>
        <v>393.94867121943196</v>
      </c>
      <c r="U1811" s="22" t="str">
        <f>IF(F1811="Repeatability",10*J1811,"---")</f>
        <v>---</v>
      </c>
      <c r="V1811" s="22" t="str">
        <f>IF(AND(U1811&gt;H1811,U1811&lt;&gt;"---"),"x","")</f>
        <v/>
      </c>
      <c r="W1811" s="51">
        <v>42103</v>
      </c>
    </row>
    <row r="1812" spans="1:23" ht="25.5" customHeight="1">
      <c r="A1812" s="65" t="s">
        <v>26</v>
      </c>
      <c r="B1812" s="8" t="s">
        <v>236</v>
      </c>
      <c r="C1812" s="61"/>
      <c r="D1812" s="10" t="s">
        <v>295</v>
      </c>
      <c r="E1812" s="3" t="s">
        <v>296</v>
      </c>
      <c r="F1812" s="42" t="s">
        <v>23</v>
      </c>
      <c r="G1812" s="22" t="s">
        <v>27</v>
      </c>
      <c r="H1812" s="37">
        <v>1707</v>
      </c>
      <c r="I1812" s="3">
        <v>7</v>
      </c>
      <c r="J1812" s="27">
        <v>200.93448351805301</v>
      </c>
      <c r="K1812" s="27" t="str">
        <f>IF(OR(LEFT(G1812,3)="SRM", LEFT(G1812,3)="IRM", LEFT(G1812,3)="CRM"),"", IF((J1812*100/H1812)&gt;5,"x",""))</f>
        <v/>
      </c>
      <c r="L1812" s="26">
        <f>2*J1812</f>
        <v>401.86896703610603</v>
      </c>
      <c r="M1812" s="20"/>
      <c r="N1812" s="20"/>
      <c r="O1812" s="58">
        <f>IF(F1812="Repeatability","---", SQRT(L1812^2+(N1812*H1812*0.01)^2)+ABS(M1812)*0.01*H1812)</f>
        <v>401.86896703610603</v>
      </c>
      <c r="P1812" s="6">
        <f>IF(F1812="Repeatability","---", O1812*100/H1812)</f>
        <v>23.542411659994496</v>
      </c>
      <c r="Q1812" s="31" t="str">
        <f>IF(F1812="Repeatability", "n/a",IF(E1812="MG_P_KG",6,IF(E1812="G_P_100G",2,"n/a")))</f>
        <v>n/a</v>
      </c>
      <c r="R1812" s="34" t="str">
        <f>IF(Q1812="n/a","-",2*(H1812*2^(1-0.5*LOG(H1812/(10^Q1812))))/100)</f>
        <v>-</v>
      </c>
      <c r="S1812" s="3">
        <f>IF(F1812="Intermed. Precision","---",IF(LOG(J1812/2)&lt;0,10^(TRUNC(LOG(J1812/2))-1), 10^(TRUNC(LOG(J1812/2)))))</f>
        <v>100</v>
      </c>
      <c r="T1812" s="4">
        <f>2*SQRT(2)*J1812</f>
        <v>568.32854347932744</v>
      </c>
      <c r="U1812" s="22" t="str">
        <f>IF(F1812="Repeatability",10*J1812,"---")</f>
        <v>---</v>
      </c>
      <c r="V1812" s="22" t="str">
        <f>IF(AND(U1812&gt;H1812,U1812&lt;&gt;"---"),"x","")</f>
        <v/>
      </c>
      <c r="W1812" s="51">
        <v>42103</v>
      </c>
    </row>
    <row r="1813" spans="1:23" ht="25.5" customHeight="1">
      <c r="A1813" s="65" t="s">
        <v>26</v>
      </c>
      <c r="B1813" s="8" t="s">
        <v>236</v>
      </c>
      <c r="C1813" s="61"/>
      <c r="D1813" s="10" t="s">
        <v>237</v>
      </c>
      <c r="E1813" s="3" t="s">
        <v>30</v>
      </c>
      <c r="F1813" s="42" t="s">
        <v>23</v>
      </c>
      <c r="G1813" s="22" t="s">
        <v>28</v>
      </c>
      <c r="H1813" s="37">
        <v>6.96176041666667</v>
      </c>
      <c r="I1813" s="3">
        <v>288</v>
      </c>
      <c r="J1813" s="27">
        <v>0.25234532274647198</v>
      </c>
      <c r="K1813" s="27" t="str">
        <f>IF(OR(LEFT(G1813,3)="SRM", LEFT(G1813,3)="IRM", LEFT(G1813,3)="CRM"),"", IF((J1813*100/H1813)&gt;5,"x",""))</f>
        <v/>
      </c>
      <c r="L1813" s="26">
        <f>2*J1813</f>
        <v>0.50469064549294396</v>
      </c>
      <c r="M1813" s="20">
        <v>5.23</v>
      </c>
      <c r="N1813" s="20">
        <v>5.57</v>
      </c>
      <c r="O1813" s="58">
        <f>IF(F1813="Repeatability","---", SQRT(L1813^2+(N1813*H1813*0.01)^2)+ABS(M1813)*0.01*H1813)</f>
        <v>1.0005576593955292</v>
      </c>
      <c r="P1813" s="6">
        <f>IF(F1813="Repeatability","---", O1813*100/H1813)</f>
        <v>14.372193231472936</v>
      </c>
      <c r="Q1813" s="31">
        <f>IF(F1813="Repeatability", "n/a",IF(E1813="MG_P_KG",6,IF(E1813="G_P_100G",2,"n/a")))</f>
        <v>6</v>
      </c>
      <c r="R1813" s="34">
        <f>IF(Q1813="n/a","-",2*(H1813*2^(1-0.5*LOG(H1813/(10^Q1813))))/100)</f>
        <v>1.6635168035854193</v>
      </c>
      <c r="S1813" s="3">
        <f>IF(F1813="Intermed. Precision","---",IF(LOG(J1813/2)&lt;0,10^(TRUNC(LOG(J1813/2))-1), 10^(TRUNC(LOG(J1813/2)))))</f>
        <v>0.1</v>
      </c>
      <c r="T1813" s="4">
        <f>2*SQRT(2)*J1813</f>
        <v>0.71374035565895311</v>
      </c>
      <c r="U1813" s="22" t="str">
        <f>IF(F1813="Repeatability",10*J1813,"---")</f>
        <v>---</v>
      </c>
      <c r="V1813" s="22" t="str">
        <f>IF(AND(U1813&gt;H1813,U1813&lt;&gt;"---"),"x","")</f>
        <v/>
      </c>
      <c r="W1813" s="51">
        <v>42101</v>
      </c>
    </row>
    <row r="1814" spans="1:23" ht="25.5" customHeight="1">
      <c r="A1814" s="65" t="s">
        <v>26</v>
      </c>
      <c r="B1814" s="8" t="s">
        <v>236</v>
      </c>
      <c r="C1814" s="61"/>
      <c r="D1814" s="10" t="s">
        <v>237</v>
      </c>
      <c r="E1814" s="3" t="s">
        <v>30</v>
      </c>
      <c r="F1814" s="42" t="s">
        <v>23</v>
      </c>
      <c r="G1814" s="22" t="s">
        <v>28</v>
      </c>
      <c r="H1814" s="37">
        <v>6.96176041666667</v>
      </c>
      <c r="I1814" s="3">
        <v>288</v>
      </c>
      <c r="J1814" s="27">
        <v>0.25234532274647198</v>
      </c>
      <c r="K1814" s="27" t="str">
        <f>IF(OR(LEFT(G1814,3)="SRM", LEFT(G1814,3)="IRM", LEFT(G1814,3)="CRM"),"", IF((J1814*100/H1814)&gt;5,"x",""))</f>
        <v/>
      </c>
      <c r="L1814" s="26">
        <f>2*J1814</f>
        <v>0.50469064549294396</v>
      </c>
      <c r="M1814" s="20">
        <v>5.23</v>
      </c>
      <c r="N1814" s="20">
        <v>5.57</v>
      </c>
      <c r="O1814" s="58">
        <f>IF(F1814="Repeatability","---", SQRT(L1814^2+(N1814*H1814*0.01)^2)+ABS(M1814)*0.01*H1814)</f>
        <v>1.0005576593955292</v>
      </c>
      <c r="P1814" s="6">
        <f>IF(F1814="Repeatability","---", O1814*100/H1814)</f>
        <v>14.372193231472936</v>
      </c>
      <c r="Q1814" s="31">
        <f>IF(F1814="Repeatability", "n/a",IF(E1814="MG_P_KG",6,IF(E1814="G_P_100G",2,"n/a")))</f>
        <v>6</v>
      </c>
      <c r="R1814" s="34">
        <f>IF(Q1814="n/a","-",2*(H1814*2^(1-0.5*LOG(H1814/(10^Q1814))))/100)</f>
        <v>1.6635168035854193</v>
      </c>
      <c r="S1814" s="3">
        <f>IF(F1814="Intermed. Precision","---",IF(LOG(J1814/2)&lt;0,10^(TRUNC(LOG(J1814/2))-1), 10^(TRUNC(LOG(J1814/2)))))</f>
        <v>0.1</v>
      </c>
      <c r="T1814" s="4">
        <f>2*SQRT(2)*J1814</f>
        <v>0.71374035565895311</v>
      </c>
      <c r="U1814" s="22" t="str">
        <f>IF(F1814="Repeatability",10*J1814,"---")</f>
        <v>---</v>
      </c>
      <c r="V1814" s="22" t="str">
        <f>IF(AND(U1814&gt;H1814,U1814&lt;&gt;"---"),"x","")</f>
        <v/>
      </c>
      <c r="W1814" s="51">
        <v>42103</v>
      </c>
    </row>
    <row r="1815" spans="1:23" ht="25.5" customHeight="1">
      <c r="A1815" s="65" t="s">
        <v>26</v>
      </c>
      <c r="B1815" s="8" t="s">
        <v>236</v>
      </c>
      <c r="C1815" s="61"/>
      <c r="D1815" s="10" t="s">
        <v>237</v>
      </c>
      <c r="E1815" s="3" t="s">
        <v>30</v>
      </c>
      <c r="F1815" s="42" t="s">
        <v>23</v>
      </c>
      <c r="G1815" s="22" t="s">
        <v>238</v>
      </c>
      <c r="H1815" s="37">
        <v>7.4032499999999999</v>
      </c>
      <c r="I1815" s="3">
        <v>40</v>
      </c>
      <c r="J1815" s="27">
        <v>0.18210024711680101</v>
      </c>
      <c r="K1815" s="27" t="str">
        <f>IF(OR(LEFT(G1815,3)="SRM", LEFT(G1815,3)="IRM", LEFT(G1815,3)="CRM"),"", IF((J1815*100/H1815)&gt;5,"x",""))</f>
        <v/>
      </c>
      <c r="L1815" s="26">
        <f>2*J1815</f>
        <v>0.36420049423360201</v>
      </c>
      <c r="M1815" s="20">
        <v>5.23</v>
      </c>
      <c r="N1815" s="20">
        <v>5.57</v>
      </c>
      <c r="O1815" s="58">
        <f>IF(F1815="Repeatability","---", SQRT(L1815^2+(N1815*H1815*0.01)^2)+ABS(M1815)*0.01*H1815)</f>
        <v>0.9373568723493868</v>
      </c>
      <c r="P1815" s="6">
        <f>IF(F1815="Repeatability","---", O1815*100/H1815)</f>
        <v>12.661424000937249</v>
      </c>
      <c r="Q1815" s="31">
        <f>IF(F1815="Repeatability", "n/a",IF(E1815="MG_P_KG",6,IF(E1815="G_P_100G",2,"n/a")))</f>
        <v>6</v>
      </c>
      <c r="R1815" s="34">
        <f>IF(Q1815="n/a","-",2*(H1815*2^(1-0.5*LOG(H1815/(10^Q1815))))/100)</f>
        <v>1.7527149081059898</v>
      </c>
      <c r="S1815" s="3">
        <f>IF(F1815="Intermed. Precision","---",IF(LOG(J1815/2)&lt;0,10^(TRUNC(LOG(J1815/2))-1), 10^(TRUNC(LOG(J1815/2)))))</f>
        <v>0.01</v>
      </c>
      <c r="T1815" s="4">
        <f>2*SQRT(2)*J1815</f>
        <v>0.51505727836814419</v>
      </c>
      <c r="U1815" s="22" t="str">
        <f>IF(F1815="Repeatability",10*J1815,"---")</f>
        <v>---</v>
      </c>
      <c r="V1815" s="22" t="str">
        <f>IF(AND(U1815&gt;H1815,U1815&lt;&gt;"---"),"x","")</f>
        <v/>
      </c>
      <c r="W1815" s="51">
        <v>42101</v>
      </c>
    </row>
    <row r="1816" spans="1:23" ht="25.5" customHeight="1">
      <c r="A1816" s="65" t="s">
        <v>26</v>
      </c>
      <c r="B1816" s="8" t="s">
        <v>236</v>
      </c>
      <c r="C1816" s="61"/>
      <c r="D1816" s="10" t="s">
        <v>237</v>
      </c>
      <c r="E1816" s="3" t="s">
        <v>30</v>
      </c>
      <c r="F1816" s="42" t="s">
        <v>23</v>
      </c>
      <c r="G1816" s="22" t="s">
        <v>238</v>
      </c>
      <c r="H1816" s="37">
        <v>7.4032499999999999</v>
      </c>
      <c r="I1816" s="3">
        <v>40</v>
      </c>
      <c r="J1816" s="27">
        <v>0.18210024711680101</v>
      </c>
      <c r="K1816" s="27" t="str">
        <f>IF(OR(LEFT(G1816,3)="SRM", LEFT(G1816,3)="IRM", LEFT(G1816,3)="CRM"),"", IF((J1816*100/H1816)&gt;5,"x",""))</f>
        <v/>
      </c>
      <c r="L1816" s="26">
        <f>2*J1816</f>
        <v>0.36420049423360201</v>
      </c>
      <c r="M1816" s="20">
        <v>5.23</v>
      </c>
      <c r="N1816" s="20">
        <v>5.57</v>
      </c>
      <c r="O1816" s="58">
        <f>IF(F1816="Repeatability","---", SQRT(L1816^2+(N1816*H1816*0.01)^2)+ABS(M1816)*0.01*H1816)</f>
        <v>0.9373568723493868</v>
      </c>
      <c r="P1816" s="6">
        <f>IF(F1816="Repeatability","---", O1816*100/H1816)</f>
        <v>12.661424000937249</v>
      </c>
      <c r="Q1816" s="31">
        <f>IF(F1816="Repeatability", "n/a",IF(E1816="MG_P_KG",6,IF(E1816="G_P_100G",2,"n/a")))</f>
        <v>6</v>
      </c>
      <c r="R1816" s="34">
        <f>IF(Q1816="n/a","-",2*(H1816*2^(1-0.5*LOG(H1816/(10^Q1816))))/100)</f>
        <v>1.7527149081059898</v>
      </c>
      <c r="S1816" s="3">
        <f>IF(F1816="Intermed. Precision","---",IF(LOG(J1816/2)&lt;0,10^(TRUNC(LOG(J1816/2))-1), 10^(TRUNC(LOG(J1816/2)))))</f>
        <v>0.01</v>
      </c>
      <c r="T1816" s="4">
        <f>2*SQRT(2)*J1816</f>
        <v>0.51505727836814419</v>
      </c>
      <c r="U1816" s="22" t="str">
        <f>IF(F1816="Repeatability",10*J1816,"---")</f>
        <v>---</v>
      </c>
      <c r="V1816" s="22" t="str">
        <f>IF(AND(U1816&gt;H1816,U1816&lt;&gt;"---"),"x","")</f>
        <v/>
      </c>
      <c r="W1816" s="51">
        <v>42103</v>
      </c>
    </row>
    <row r="1817" spans="1:23" ht="25.5" hidden="1" customHeight="1">
      <c r="A1817" s="65" t="s">
        <v>68</v>
      </c>
      <c r="B1817" s="8" t="s">
        <v>236</v>
      </c>
      <c r="C1817" s="61"/>
      <c r="D1817" s="10" t="s">
        <v>237</v>
      </c>
      <c r="E1817" s="3" t="s">
        <v>30</v>
      </c>
      <c r="F1817" s="42" t="s">
        <v>24</v>
      </c>
      <c r="G1817" s="22" t="s">
        <v>25</v>
      </c>
      <c r="H1817" s="37">
        <v>5.5166666666666702</v>
      </c>
      <c r="I1817" s="3">
        <v>27</v>
      </c>
      <c r="J1817" s="27">
        <v>5.4006172486732304E-3</v>
      </c>
      <c r="K1817" s="27" t="str">
        <f>IF(OR(LEFT(G1817,3)="SRM", LEFT(G1817,3)="IRM", LEFT(G1817,3)="CRM"),"", IF((J1817*100/H1817)&gt;5,"x",""))</f>
        <v/>
      </c>
      <c r="L1817" s="26">
        <f>2*J1817</f>
        <v>1.0801234497346461E-2</v>
      </c>
      <c r="M1817" s="20"/>
      <c r="N1817" s="20"/>
      <c r="O1817" s="58" t="str">
        <f>IF(F1817="Repeatability","---", SQRT(L1817^2+(N1817*H1817*0.01)^2)+ABS(M1817)*0.01*H1817)</f>
        <v>---</v>
      </c>
      <c r="P1817" s="6" t="str">
        <f>IF(F1817="Repeatability","---", O1817*100/H1817)</f>
        <v>---</v>
      </c>
      <c r="Q1817" s="31" t="str">
        <f>IF(F1817="Repeatability", "n/a",IF(E1817="MG_P_KG",6,IF(E1817="G_P_100G",2,"n/a")))</f>
        <v>n/a</v>
      </c>
      <c r="R1817" s="34" t="str">
        <f>IF(Q1817="n/a","-",2*(H1817*2^(1-0.5*LOG(H1817/(10^Q1817))))/100)</f>
        <v>-</v>
      </c>
      <c r="S1817" s="3">
        <f>IF(F1817="Intermed. Precision","---",IF(LOG(J1817/2)&lt;0,10^(TRUNC(LOG(J1817/2))-1), 10^(TRUNC(LOG(J1817/2)))))</f>
        <v>1E-3</v>
      </c>
      <c r="T1817" s="4">
        <f>2*SQRT(2)*J1817</f>
        <v>1.5275252316519506E-2</v>
      </c>
      <c r="U1817" s="22">
        <f>IF(F1817="Repeatability",10*J1817,"---")</f>
        <v>5.4006172486732305E-2</v>
      </c>
      <c r="V1817" s="22" t="str">
        <f>IF(AND(U1817&gt;H1817,U1817&lt;&gt;"---"),"x","")</f>
        <v/>
      </c>
      <c r="W1817" s="51">
        <v>42101</v>
      </c>
    </row>
    <row r="1818" spans="1:23" ht="25.5" hidden="1" customHeight="1">
      <c r="A1818" s="65" t="s">
        <v>68</v>
      </c>
      <c r="B1818" s="8" t="s">
        <v>236</v>
      </c>
      <c r="C1818" s="61"/>
      <c r="D1818" s="10" t="s">
        <v>237</v>
      </c>
      <c r="E1818" s="3" t="s">
        <v>30</v>
      </c>
      <c r="F1818" s="42" t="s">
        <v>24</v>
      </c>
      <c r="G1818" s="22" t="s">
        <v>25</v>
      </c>
      <c r="H1818" s="37">
        <v>5.5166666666666702</v>
      </c>
      <c r="I1818" s="3">
        <v>27</v>
      </c>
      <c r="J1818" s="27">
        <v>5.4006172486732304E-3</v>
      </c>
      <c r="K1818" s="27" t="str">
        <f>IF(OR(LEFT(G1818,3)="SRM", LEFT(G1818,3)="IRM", LEFT(G1818,3)="CRM"),"", IF((J1818*100/H1818)&gt;5,"x",""))</f>
        <v/>
      </c>
      <c r="L1818" s="26">
        <f>2*J1818</f>
        <v>1.0801234497346461E-2</v>
      </c>
      <c r="M1818" s="20"/>
      <c r="N1818" s="20"/>
      <c r="O1818" s="58" t="str">
        <f>IF(F1818="Repeatability","---", SQRT(L1818^2+(N1818*H1818*0.01)^2)+ABS(M1818)*0.01*H1818)</f>
        <v>---</v>
      </c>
      <c r="P1818" s="6" t="str">
        <f>IF(F1818="Repeatability","---", O1818*100/H1818)</f>
        <v>---</v>
      </c>
      <c r="Q1818" s="31" t="str">
        <f>IF(F1818="Repeatability", "n/a",IF(E1818="MG_P_KG",6,IF(E1818="G_P_100G",2,"n/a")))</f>
        <v>n/a</v>
      </c>
      <c r="R1818" s="34" t="str">
        <f>IF(Q1818="n/a","-",2*(H1818*2^(1-0.5*LOG(H1818/(10^Q1818))))/100)</f>
        <v>-</v>
      </c>
      <c r="S1818" s="3">
        <f>IF(F1818="Intermed. Precision","---",IF(LOG(J1818/2)&lt;0,10^(TRUNC(LOG(J1818/2))-1), 10^(TRUNC(LOG(J1818/2)))))</f>
        <v>1E-3</v>
      </c>
      <c r="T1818" s="4">
        <f>2*SQRT(2)*J1818</f>
        <v>1.5275252316519506E-2</v>
      </c>
      <c r="U1818" s="22">
        <f>IF(F1818="Repeatability",10*J1818,"---")</f>
        <v>5.4006172486732305E-2</v>
      </c>
      <c r="V1818" s="22" t="str">
        <f>IF(AND(U1818&gt;H1818,U1818&lt;&gt;"---"),"x","")</f>
        <v/>
      </c>
      <c r="W1818" s="51">
        <v>42103</v>
      </c>
    </row>
    <row r="1819" spans="1:23" ht="25.5" customHeight="1">
      <c r="A1819" s="65" t="s">
        <v>68</v>
      </c>
      <c r="B1819" s="8" t="s">
        <v>236</v>
      </c>
      <c r="C1819" s="61"/>
      <c r="D1819" s="10" t="s">
        <v>237</v>
      </c>
      <c r="E1819" s="3" t="s">
        <v>30</v>
      </c>
      <c r="F1819" s="42" t="s">
        <v>23</v>
      </c>
      <c r="G1819" s="22" t="s">
        <v>4</v>
      </c>
      <c r="H1819" s="37">
        <v>4.1479999999999997</v>
      </c>
      <c r="I1819" s="3">
        <v>24</v>
      </c>
      <c r="J1819" s="27">
        <v>4.9670162069395403E-2</v>
      </c>
      <c r="K1819" s="27" t="str">
        <f>IF(OR(LEFT(G1819,3)="SRM", LEFT(G1819,3)="IRM", LEFT(G1819,3)="CRM"),"", IF((J1819*100/H1819)&gt;5,"x",""))</f>
        <v/>
      </c>
      <c r="L1819" s="26">
        <f>2*J1819</f>
        <v>9.9340324138790806E-2</v>
      </c>
      <c r="M1819" s="20">
        <v>5.23</v>
      </c>
      <c r="N1819" s="20">
        <v>5.57</v>
      </c>
      <c r="O1819" s="58">
        <f>IF(F1819="Repeatability","---", SQRT(L1819^2+(N1819*H1819*0.01)^2)+ABS(M1819)*0.01*H1819)</f>
        <v>0.46843522122095482</v>
      </c>
      <c r="P1819" s="6">
        <f>IF(F1819="Repeatability","---", O1819*100/H1819)</f>
        <v>11.293038120080878</v>
      </c>
      <c r="Q1819" s="31">
        <f>IF(F1819="Repeatability", "n/a",IF(E1819="MG_P_KG",6,IF(E1819="G_P_100G",2,"n/a")))</f>
        <v>6</v>
      </c>
      <c r="R1819" s="34">
        <f>IF(Q1819="n/a","-",2*(H1819*2^(1-0.5*LOG(H1819/(10^Q1819))))/100)</f>
        <v>1.071506298549519</v>
      </c>
      <c r="S1819" s="3">
        <f>IF(F1819="Intermed. Precision","---",IF(LOG(J1819/2)&lt;0,10^(TRUNC(LOG(J1819/2))-1), 10^(TRUNC(LOG(J1819/2)))))</f>
        <v>0.01</v>
      </c>
      <c r="T1819" s="4">
        <f>2*SQRT(2)*J1819</f>
        <v>0.14048843368761732</v>
      </c>
      <c r="U1819" s="22" t="str">
        <f>IF(F1819="Repeatability",10*J1819,"---")</f>
        <v>---</v>
      </c>
      <c r="V1819" s="22" t="str">
        <f>IF(AND(U1819&gt;H1819,U1819&lt;&gt;"---"),"x","")</f>
        <v/>
      </c>
      <c r="W1819" s="51">
        <v>42101</v>
      </c>
    </row>
    <row r="1820" spans="1:23" ht="25.5" customHeight="1">
      <c r="A1820" s="65" t="s">
        <v>68</v>
      </c>
      <c r="B1820" s="8" t="s">
        <v>236</v>
      </c>
      <c r="C1820" s="61"/>
      <c r="D1820" s="10" t="s">
        <v>237</v>
      </c>
      <c r="E1820" s="3" t="s">
        <v>30</v>
      </c>
      <c r="F1820" s="42" t="s">
        <v>23</v>
      </c>
      <c r="G1820" s="22" t="s">
        <v>4</v>
      </c>
      <c r="H1820" s="37">
        <v>3.2075999999999998</v>
      </c>
      <c r="I1820" s="3">
        <v>20</v>
      </c>
      <c r="J1820" s="27">
        <v>2.6656143757115301E-2</v>
      </c>
      <c r="K1820" s="27" t="str">
        <f>IF(OR(LEFT(G1820,3)="SRM", LEFT(G1820,3)="IRM", LEFT(G1820,3)="CRM"),"", IF((J1820*100/H1820)&gt;5,"x",""))</f>
        <v/>
      </c>
      <c r="L1820" s="26">
        <f>2*J1820</f>
        <v>5.3312287514230602E-2</v>
      </c>
      <c r="M1820" s="20">
        <v>5.23</v>
      </c>
      <c r="N1820" s="20">
        <v>5.57</v>
      </c>
      <c r="O1820" s="58">
        <f>IF(F1820="Repeatability","---", SQRT(L1820^2+(N1820*H1820*0.01)^2)+ABS(M1820)*0.01*H1820)</f>
        <v>0.35420527943303809</v>
      </c>
      <c r="P1820" s="6">
        <f>IF(F1820="Repeatability","---", O1820*100/H1820)</f>
        <v>11.042688596864886</v>
      </c>
      <c r="Q1820" s="31">
        <f>IF(F1820="Repeatability", "n/a",IF(E1820="MG_P_KG",6,IF(E1820="G_P_100G",2,"n/a")))</f>
        <v>6</v>
      </c>
      <c r="R1820" s="34">
        <f>IF(Q1820="n/a","-",2*(H1820*2^(1-0.5*LOG(H1820/(10^Q1820))))/100)</f>
        <v>0.86127624829336102</v>
      </c>
      <c r="S1820" s="3">
        <f>IF(F1820="Intermed. Precision","---",IF(LOG(J1820/2)&lt;0,10^(TRUNC(LOG(J1820/2))-1), 10^(TRUNC(LOG(J1820/2)))))</f>
        <v>0.01</v>
      </c>
      <c r="T1820" s="4">
        <f>2*SQRT(2)*J1820</f>
        <v>7.5394960043758744E-2</v>
      </c>
      <c r="U1820" s="22" t="str">
        <f>IF(F1820="Repeatability",10*J1820,"---")</f>
        <v>---</v>
      </c>
      <c r="V1820" s="22" t="str">
        <f>IF(AND(U1820&gt;H1820,U1820&lt;&gt;"---"),"x","")</f>
        <v/>
      </c>
      <c r="W1820" s="51">
        <v>42103</v>
      </c>
    </row>
    <row r="1821" spans="1:23" ht="25.5" hidden="1" customHeight="1">
      <c r="A1821" s="65" t="s">
        <v>80</v>
      </c>
      <c r="B1821" s="8" t="s">
        <v>236</v>
      </c>
      <c r="C1821" s="61"/>
      <c r="D1821" s="10" t="s">
        <v>237</v>
      </c>
      <c r="E1821" s="3" t="s">
        <v>30</v>
      </c>
      <c r="F1821" s="42" t="s">
        <v>24</v>
      </c>
      <c r="G1821" s="22" t="s">
        <v>25</v>
      </c>
      <c r="H1821" s="37">
        <v>4.7895789473684198</v>
      </c>
      <c r="I1821" s="3">
        <v>19</v>
      </c>
      <c r="J1821" s="27">
        <v>4.5131387140915002E-3</v>
      </c>
      <c r="K1821" s="27" t="str">
        <f>IF(OR(LEFT(G1821,3)="SRM", LEFT(G1821,3)="IRM", LEFT(G1821,3)="CRM"),"", IF((J1821*100/H1821)&gt;5,"x",""))</f>
        <v/>
      </c>
      <c r="L1821" s="26">
        <f>2*J1821</f>
        <v>9.0262774281830004E-3</v>
      </c>
      <c r="M1821" s="20"/>
      <c r="N1821" s="20"/>
      <c r="O1821" s="58" t="str">
        <f>IF(F1821="Repeatability","---", SQRT(L1821^2+(N1821*H1821*0.01)^2)+ABS(M1821)*0.01*H1821)</f>
        <v>---</v>
      </c>
      <c r="P1821" s="6" t="str">
        <f>IF(F1821="Repeatability","---", O1821*100/H1821)</f>
        <v>---</v>
      </c>
      <c r="Q1821" s="31" t="str">
        <f>IF(F1821="Repeatability", "n/a",IF(E1821="MG_P_KG",6,IF(E1821="G_P_100G",2,"n/a")))</f>
        <v>n/a</v>
      </c>
      <c r="R1821" s="34" t="str">
        <f>IF(Q1821="n/a","-",2*(H1821*2^(1-0.5*LOG(H1821/(10^Q1821))))/100)</f>
        <v>-</v>
      </c>
      <c r="S1821" s="3">
        <f>IF(F1821="Intermed. Precision","---",IF(LOG(J1821/2)&lt;0,10^(TRUNC(LOG(J1821/2))-1), 10^(TRUNC(LOG(J1821/2)))))</f>
        <v>1E-3</v>
      </c>
      <c r="T1821" s="4">
        <f>2*SQRT(2)*J1821</f>
        <v>1.276508395667854E-2</v>
      </c>
      <c r="U1821" s="22">
        <f>IF(F1821="Repeatability",10*J1821,"---")</f>
        <v>4.5131387140915004E-2</v>
      </c>
      <c r="V1821" s="22" t="str">
        <f>IF(AND(U1821&gt;H1821,U1821&lt;&gt;"---"),"x","")</f>
        <v/>
      </c>
      <c r="W1821" s="51">
        <v>42101</v>
      </c>
    </row>
    <row r="1822" spans="1:23" ht="25.5" hidden="1" customHeight="1">
      <c r="A1822" s="65" t="s">
        <v>80</v>
      </c>
      <c r="B1822" s="8" t="s">
        <v>236</v>
      </c>
      <c r="C1822" s="61"/>
      <c r="D1822" s="10" t="s">
        <v>237</v>
      </c>
      <c r="E1822" s="3" t="s">
        <v>30</v>
      </c>
      <c r="F1822" s="42" t="s">
        <v>24</v>
      </c>
      <c r="G1822" s="22" t="s">
        <v>25</v>
      </c>
      <c r="H1822" s="37">
        <v>4.6446666666666703</v>
      </c>
      <c r="I1822" s="3">
        <v>18</v>
      </c>
      <c r="J1822" s="27">
        <v>4.1833001326703201E-3</v>
      </c>
      <c r="K1822" s="27" t="str">
        <f>IF(OR(LEFT(G1822,3)="SRM", LEFT(G1822,3)="IRM", LEFT(G1822,3)="CRM"),"", IF((J1822*100/H1822)&gt;5,"x",""))</f>
        <v/>
      </c>
      <c r="L1822" s="26">
        <f>2*J1822</f>
        <v>8.3666002653406402E-3</v>
      </c>
      <c r="M1822" s="20"/>
      <c r="N1822" s="20"/>
      <c r="O1822" s="58" t="str">
        <f>IF(F1822="Repeatability","---", SQRT(L1822^2+(N1822*H1822*0.01)^2)+ABS(M1822)*0.01*H1822)</f>
        <v>---</v>
      </c>
      <c r="P1822" s="6" t="str">
        <f>IF(F1822="Repeatability","---", O1822*100/H1822)</f>
        <v>---</v>
      </c>
      <c r="Q1822" s="31" t="str">
        <f>IF(F1822="Repeatability", "n/a",IF(E1822="MG_P_KG",6,IF(E1822="G_P_100G",2,"n/a")))</f>
        <v>n/a</v>
      </c>
      <c r="R1822" s="34" t="str">
        <f>IF(Q1822="n/a","-",2*(H1822*2^(1-0.5*LOG(H1822/(10^Q1822))))/100)</f>
        <v>-</v>
      </c>
      <c r="S1822" s="3">
        <f>IF(F1822="Intermed. Precision","---",IF(LOG(J1822/2)&lt;0,10^(TRUNC(LOG(J1822/2))-1), 10^(TRUNC(LOG(J1822/2)))))</f>
        <v>1E-3</v>
      </c>
      <c r="T1822" s="4">
        <f>2*SQRT(2)*J1822</f>
        <v>1.183215956619907E-2</v>
      </c>
      <c r="U1822" s="22">
        <f>IF(F1822="Repeatability",10*J1822,"---")</f>
        <v>4.1833001326703201E-2</v>
      </c>
      <c r="V1822" s="22" t="str">
        <f>IF(AND(U1822&gt;H1822,U1822&lt;&gt;"---"),"x","")</f>
        <v/>
      </c>
      <c r="W1822" s="51">
        <v>42103</v>
      </c>
    </row>
    <row r="1823" spans="1:23" ht="25.5" customHeight="1">
      <c r="A1823" s="65" t="s">
        <v>67</v>
      </c>
      <c r="B1823" s="8" t="s">
        <v>236</v>
      </c>
      <c r="C1823" s="61"/>
      <c r="D1823" s="10" t="s">
        <v>237</v>
      </c>
      <c r="E1823" s="3" t="s">
        <v>30</v>
      </c>
      <c r="F1823" s="42" t="s">
        <v>23</v>
      </c>
      <c r="G1823" s="22" t="s">
        <v>4</v>
      </c>
      <c r="H1823" s="37">
        <v>5.2506250000000003</v>
      </c>
      <c r="I1823" s="3">
        <v>16</v>
      </c>
      <c r="J1823" s="27">
        <v>0.23454856906406399</v>
      </c>
      <c r="K1823" s="27" t="str">
        <f>IF(OR(LEFT(G1823,3)="SRM", LEFT(G1823,3)="IRM", LEFT(G1823,3)="CRM"),"", IF((J1823*100/H1823)&gt;5,"x",""))</f>
        <v/>
      </c>
      <c r="L1823" s="26">
        <f>2*J1823</f>
        <v>0.46909713812812798</v>
      </c>
      <c r="M1823" s="20">
        <v>5.23</v>
      </c>
      <c r="N1823" s="20">
        <v>5.57</v>
      </c>
      <c r="O1823" s="58">
        <f>IF(F1823="Repeatability","---", SQRT(L1823^2+(N1823*H1823*0.01)^2)+ABS(M1823)*0.01*H1823)</f>
        <v>0.82740499839028936</v>
      </c>
      <c r="P1823" s="6">
        <f>IF(F1823="Repeatability","---", O1823*100/H1823)</f>
        <v>15.758219228954445</v>
      </c>
      <c r="Q1823" s="31">
        <f>IF(F1823="Repeatability", "n/a",IF(E1823="MG_P_KG",6,IF(E1823="G_P_100G",2,"n/a")))</f>
        <v>6</v>
      </c>
      <c r="R1823" s="34">
        <f>IF(Q1823="n/a","-",2*(H1823*2^(1-0.5*LOG(H1823/(10^Q1823))))/100)</f>
        <v>1.3090565948963069</v>
      </c>
      <c r="S1823" s="3">
        <f>IF(F1823="Intermed. Precision","---",IF(LOG(J1823/2)&lt;0,10^(TRUNC(LOG(J1823/2))-1), 10^(TRUNC(LOG(J1823/2)))))</f>
        <v>0.1</v>
      </c>
      <c r="T1823" s="4">
        <f>2*SQRT(2)*J1823</f>
        <v>0.66340353481120373</v>
      </c>
      <c r="U1823" s="22" t="str">
        <f>IF(F1823="Repeatability",10*J1823,"---")</f>
        <v>---</v>
      </c>
      <c r="V1823" s="22" t="str">
        <f>IF(AND(U1823&gt;H1823,U1823&lt;&gt;"---"),"x","")</f>
        <v/>
      </c>
      <c r="W1823" s="51">
        <v>42101</v>
      </c>
    </row>
    <row r="1824" spans="1:23" ht="25.5" customHeight="1">
      <c r="A1824" s="65" t="s">
        <v>67</v>
      </c>
      <c r="B1824" s="8" t="s">
        <v>236</v>
      </c>
      <c r="C1824" s="61"/>
      <c r="D1824" s="10" t="s">
        <v>237</v>
      </c>
      <c r="E1824" s="3" t="s">
        <v>30</v>
      </c>
      <c r="F1824" s="42" t="s">
        <v>23</v>
      </c>
      <c r="G1824" s="22" t="s">
        <v>4</v>
      </c>
      <c r="H1824" s="37">
        <v>5.2506250000000003</v>
      </c>
      <c r="I1824" s="3">
        <v>16</v>
      </c>
      <c r="J1824" s="27">
        <v>0.23454856906406399</v>
      </c>
      <c r="K1824" s="27" t="str">
        <f>IF(OR(LEFT(G1824,3)="SRM", LEFT(G1824,3)="IRM", LEFT(G1824,3)="CRM"),"", IF((J1824*100/H1824)&gt;5,"x",""))</f>
        <v/>
      </c>
      <c r="L1824" s="26">
        <f>2*J1824</f>
        <v>0.46909713812812798</v>
      </c>
      <c r="M1824" s="20">
        <v>5.23</v>
      </c>
      <c r="N1824" s="20">
        <v>5.57</v>
      </c>
      <c r="O1824" s="58">
        <f>IF(F1824="Repeatability","---", SQRT(L1824^2+(N1824*H1824*0.01)^2)+ABS(M1824)*0.01*H1824)</f>
        <v>0.82740499839028936</v>
      </c>
      <c r="P1824" s="6">
        <f>IF(F1824="Repeatability","---", O1824*100/H1824)</f>
        <v>15.758219228954445</v>
      </c>
      <c r="Q1824" s="31">
        <f>IF(F1824="Repeatability", "n/a",IF(E1824="MG_P_KG",6,IF(E1824="G_P_100G",2,"n/a")))</f>
        <v>6</v>
      </c>
      <c r="R1824" s="34">
        <f>IF(Q1824="n/a","-",2*(H1824*2^(1-0.5*LOG(H1824/(10^Q1824))))/100)</f>
        <v>1.3090565948963069</v>
      </c>
      <c r="S1824" s="3">
        <f>IF(F1824="Intermed. Precision","---",IF(LOG(J1824/2)&lt;0,10^(TRUNC(LOG(J1824/2))-1), 10^(TRUNC(LOG(J1824/2)))))</f>
        <v>0.1</v>
      </c>
      <c r="T1824" s="4">
        <f>2*SQRT(2)*J1824</f>
        <v>0.66340353481120373</v>
      </c>
      <c r="U1824" s="22" t="str">
        <f>IF(F1824="Repeatability",10*J1824,"---")</f>
        <v>---</v>
      </c>
      <c r="V1824" s="22" t="str">
        <f>IF(AND(U1824&gt;H1824,U1824&lt;&gt;"---"),"x","")</f>
        <v/>
      </c>
      <c r="W1824" s="51">
        <v>42103</v>
      </c>
    </row>
    <row r="1825" spans="1:23" ht="25.5" customHeight="1">
      <c r="A1825" s="65" t="s">
        <v>239</v>
      </c>
      <c r="B1825" s="8" t="s">
        <v>236</v>
      </c>
      <c r="C1825" s="61"/>
      <c r="D1825" s="10" t="s">
        <v>237</v>
      </c>
      <c r="E1825" s="3" t="s">
        <v>30</v>
      </c>
      <c r="F1825" s="42" t="s">
        <v>23</v>
      </c>
      <c r="G1825" s="22" t="s">
        <v>4</v>
      </c>
      <c r="H1825" s="37">
        <v>5.2149999999999999</v>
      </c>
      <c r="I1825" s="3">
        <v>12</v>
      </c>
      <c r="J1825" s="27">
        <v>0.108551063252892</v>
      </c>
      <c r="K1825" s="27" t="str">
        <f>IF(OR(LEFT(G1825,3)="SRM", LEFT(G1825,3)="IRM", LEFT(G1825,3)="CRM"),"", IF((J1825*100/H1825)&gt;5,"x",""))</f>
        <v/>
      </c>
      <c r="L1825" s="26">
        <f>2*J1825</f>
        <v>0.217102126505784</v>
      </c>
      <c r="M1825" s="20"/>
      <c r="N1825" s="20"/>
      <c r="O1825" s="58">
        <f>IF(F1825="Repeatability","---", SQRT(L1825^2+(N1825*H1825*0.01)^2)+ABS(M1825)*0.01*H1825)</f>
        <v>0.217102126505784</v>
      </c>
      <c r="P1825" s="6">
        <f>IF(F1825="Repeatability","---", O1825*100/H1825)</f>
        <v>4.1630321477619177</v>
      </c>
      <c r="Q1825" s="31">
        <f>IF(F1825="Repeatability", "n/a",IF(E1825="MG_P_KG",6,IF(E1825="G_P_100G",2,"n/a")))</f>
        <v>6</v>
      </c>
      <c r="R1825" s="34">
        <f>IF(Q1825="n/a","-",2*(H1825*2^(1-0.5*LOG(H1825/(10^Q1825))))/100)</f>
        <v>1.3015077537015067</v>
      </c>
      <c r="S1825" s="3">
        <f>IF(F1825="Intermed. Precision","---",IF(LOG(J1825/2)&lt;0,10^(TRUNC(LOG(J1825/2))-1), 10^(TRUNC(LOG(J1825/2)))))</f>
        <v>0.01</v>
      </c>
      <c r="T1825" s="4">
        <f>2*SQRT(2)*J1825</f>
        <v>0.30702877172451915</v>
      </c>
      <c r="U1825" s="22" t="str">
        <f>IF(F1825="Repeatability",10*J1825,"---")</f>
        <v>---</v>
      </c>
      <c r="V1825" s="22" t="str">
        <f>IF(AND(U1825&gt;H1825,U1825&lt;&gt;"---"),"x","")</f>
        <v/>
      </c>
      <c r="W1825" s="51">
        <v>42101</v>
      </c>
    </row>
    <row r="1826" spans="1:23" ht="25.5" customHeight="1">
      <c r="A1826" s="65" t="s">
        <v>239</v>
      </c>
      <c r="B1826" s="8" t="s">
        <v>236</v>
      </c>
      <c r="C1826" s="61"/>
      <c r="D1826" s="10" t="s">
        <v>237</v>
      </c>
      <c r="E1826" s="3" t="s">
        <v>30</v>
      </c>
      <c r="F1826" s="42" t="s">
        <v>23</v>
      </c>
      <c r="G1826" s="22" t="s">
        <v>4</v>
      </c>
      <c r="H1826" s="37">
        <v>5.2149999999999999</v>
      </c>
      <c r="I1826" s="3">
        <v>12</v>
      </c>
      <c r="J1826" s="27">
        <v>0.108551063252892</v>
      </c>
      <c r="K1826" s="27" t="str">
        <f>IF(OR(LEFT(G1826,3)="SRM", LEFT(G1826,3)="IRM", LEFT(G1826,3)="CRM"),"", IF((J1826*100/H1826)&gt;5,"x",""))</f>
        <v/>
      </c>
      <c r="L1826" s="26">
        <f>2*J1826</f>
        <v>0.217102126505784</v>
      </c>
      <c r="M1826" s="20"/>
      <c r="N1826" s="20"/>
      <c r="O1826" s="58">
        <f>IF(F1826="Repeatability","---", SQRT(L1826^2+(N1826*H1826*0.01)^2)+ABS(M1826)*0.01*H1826)</f>
        <v>0.217102126505784</v>
      </c>
      <c r="P1826" s="6">
        <f>IF(F1826="Repeatability","---", O1826*100/H1826)</f>
        <v>4.1630321477619177</v>
      </c>
      <c r="Q1826" s="31">
        <f>IF(F1826="Repeatability", "n/a",IF(E1826="MG_P_KG",6,IF(E1826="G_P_100G",2,"n/a")))</f>
        <v>6</v>
      </c>
      <c r="R1826" s="34">
        <f>IF(Q1826="n/a","-",2*(H1826*2^(1-0.5*LOG(H1826/(10^Q1826))))/100)</f>
        <v>1.3015077537015067</v>
      </c>
      <c r="S1826" s="3">
        <f>IF(F1826="Intermed. Precision","---",IF(LOG(J1826/2)&lt;0,10^(TRUNC(LOG(J1826/2))-1), 10^(TRUNC(LOG(J1826/2)))))</f>
        <v>0.01</v>
      </c>
      <c r="T1826" s="4">
        <f>2*SQRT(2)*J1826</f>
        <v>0.30702877172451915</v>
      </c>
      <c r="U1826" s="22" t="str">
        <f>IF(F1826="Repeatability",10*J1826,"---")</f>
        <v>---</v>
      </c>
      <c r="V1826" s="22" t="str">
        <f>IF(AND(U1826&gt;H1826,U1826&lt;&gt;"---"),"x","")</f>
        <v/>
      </c>
      <c r="W1826" s="51">
        <v>42103</v>
      </c>
    </row>
    <row r="1827" spans="1:23" ht="25.5" customHeight="1">
      <c r="A1827" s="65" t="s">
        <v>26</v>
      </c>
      <c r="B1827" s="8" t="s">
        <v>236</v>
      </c>
      <c r="C1827" s="61"/>
      <c r="D1827" s="10" t="s">
        <v>237</v>
      </c>
      <c r="E1827" s="3" t="s">
        <v>30</v>
      </c>
      <c r="F1827" s="42" t="s">
        <v>23</v>
      </c>
      <c r="G1827" s="22" t="s">
        <v>27</v>
      </c>
      <c r="H1827" s="37">
        <v>5.2276666666666696</v>
      </c>
      <c r="I1827" s="3">
        <v>9</v>
      </c>
      <c r="J1827" s="27">
        <v>0.58783756259701503</v>
      </c>
      <c r="K1827" s="27" t="str">
        <f>IF(OR(LEFT(G1827,3)="SRM", LEFT(G1827,3)="IRM", LEFT(G1827,3)="CRM"),"", IF((J1827*100/H1827)&gt;5,"x",""))</f>
        <v/>
      </c>
      <c r="L1827" s="26">
        <f>2*J1827</f>
        <v>1.1756751251940301</v>
      </c>
      <c r="M1827" s="20">
        <v>5.23</v>
      </c>
      <c r="N1827" s="20">
        <v>5.57</v>
      </c>
      <c r="O1827" s="58">
        <f>IF(F1827="Repeatability","---", SQRT(L1827^2+(N1827*H1827*0.01)^2)+ABS(M1827)*0.01*H1827)</f>
        <v>1.4846040580490172</v>
      </c>
      <c r="P1827" s="6">
        <f>IF(F1827="Repeatability","---", O1827*100/H1827)</f>
        <v>28.398980897449778</v>
      </c>
      <c r="Q1827" s="31">
        <f>IF(F1827="Repeatability", "n/a",IF(E1827="MG_P_KG",6,IF(E1827="G_P_100G",2,"n/a")))</f>
        <v>6</v>
      </c>
      <c r="R1827" s="34">
        <f>IF(Q1827="n/a","-",2*(H1827*2^(1-0.5*LOG(H1827/(10^Q1827))))/100)</f>
        <v>1.3041926726849451</v>
      </c>
      <c r="S1827" s="3">
        <f>IF(F1827="Intermed. Precision","---",IF(LOG(J1827/2)&lt;0,10^(TRUNC(LOG(J1827/2))-1), 10^(TRUNC(LOG(J1827/2)))))</f>
        <v>0.1</v>
      </c>
      <c r="T1827" s="4">
        <f>2*SQRT(2)*J1827</f>
        <v>1.6626557069940839</v>
      </c>
      <c r="U1827" s="22" t="str">
        <f>IF(F1827="Repeatability",10*J1827,"---")</f>
        <v>---</v>
      </c>
      <c r="V1827" s="22" t="str">
        <f>IF(AND(U1827&gt;H1827,U1827&lt;&gt;"---"),"x","")</f>
        <v/>
      </c>
      <c r="W1827" s="51">
        <v>42101</v>
      </c>
    </row>
    <row r="1828" spans="1:23" ht="25.5" customHeight="1">
      <c r="A1828" s="65" t="s">
        <v>26</v>
      </c>
      <c r="B1828" s="8" t="s">
        <v>236</v>
      </c>
      <c r="C1828" s="61"/>
      <c r="D1828" s="10" t="s">
        <v>237</v>
      </c>
      <c r="E1828" s="3" t="s">
        <v>30</v>
      </c>
      <c r="F1828" s="42" t="s">
        <v>23</v>
      </c>
      <c r="G1828" s="22" t="s">
        <v>27</v>
      </c>
      <c r="H1828" s="37">
        <v>5.2276666666666696</v>
      </c>
      <c r="I1828" s="3">
        <v>9</v>
      </c>
      <c r="J1828" s="27">
        <v>0.58783756259701503</v>
      </c>
      <c r="K1828" s="27" t="str">
        <f>IF(OR(LEFT(G1828,3)="SRM", LEFT(G1828,3)="IRM", LEFT(G1828,3)="CRM"),"", IF((J1828*100/H1828)&gt;5,"x",""))</f>
        <v/>
      </c>
      <c r="L1828" s="26">
        <f>2*J1828</f>
        <v>1.1756751251940301</v>
      </c>
      <c r="M1828" s="20">
        <v>5.23</v>
      </c>
      <c r="N1828" s="20">
        <v>5.57</v>
      </c>
      <c r="O1828" s="58">
        <f>IF(F1828="Repeatability","---", SQRT(L1828^2+(N1828*H1828*0.01)^2)+ABS(M1828)*0.01*H1828)</f>
        <v>1.4846040580490172</v>
      </c>
      <c r="P1828" s="6">
        <f>IF(F1828="Repeatability","---", O1828*100/H1828)</f>
        <v>28.398980897449778</v>
      </c>
      <c r="Q1828" s="31">
        <f>IF(F1828="Repeatability", "n/a",IF(E1828="MG_P_KG",6,IF(E1828="G_P_100G",2,"n/a")))</f>
        <v>6</v>
      </c>
      <c r="R1828" s="34">
        <f>IF(Q1828="n/a","-",2*(H1828*2^(1-0.5*LOG(H1828/(10^Q1828))))/100)</f>
        <v>1.3041926726849451</v>
      </c>
      <c r="S1828" s="3">
        <f>IF(F1828="Intermed. Precision","---",IF(LOG(J1828/2)&lt;0,10^(TRUNC(LOG(J1828/2))-1), 10^(TRUNC(LOG(J1828/2)))))</f>
        <v>0.1</v>
      </c>
      <c r="T1828" s="4">
        <f>2*SQRT(2)*J1828</f>
        <v>1.6626557069940839</v>
      </c>
      <c r="U1828" s="22" t="str">
        <f>IF(F1828="Repeatability",10*J1828,"---")</f>
        <v>---</v>
      </c>
      <c r="V1828" s="22" t="str">
        <f>IF(AND(U1828&gt;H1828,U1828&lt;&gt;"---"),"x","")</f>
        <v/>
      </c>
      <c r="W1828" s="51">
        <v>42103</v>
      </c>
    </row>
    <row r="1829" spans="1:23" ht="25.5" hidden="1" customHeight="1">
      <c r="A1829" s="65" t="s">
        <v>67</v>
      </c>
      <c r="B1829" s="8" t="s">
        <v>236</v>
      </c>
      <c r="C1829" s="61"/>
      <c r="D1829" s="10" t="s">
        <v>237</v>
      </c>
      <c r="E1829" s="3" t="s">
        <v>30</v>
      </c>
      <c r="F1829" s="42" t="s">
        <v>24</v>
      </c>
      <c r="G1829" s="22" t="s">
        <v>25</v>
      </c>
      <c r="H1829" s="37">
        <v>6.2036249999999997</v>
      </c>
      <c r="I1829" s="3">
        <v>8</v>
      </c>
      <c r="J1829" s="27">
        <v>5.2500000000000697E-3</v>
      </c>
      <c r="K1829" s="27" t="str">
        <f>IF(OR(LEFT(G1829,3)="SRM", LEFT(G1829,3)="IRM", LEFT(G1829,3)="CRM"),"", IF((J1829*100/H1829)&gt;5,"x",""))</f>
        <v/>
      </c>
      <c r="L1829" s="26">
        <f>2*J1829</f>
        <v>1.0500000000000139E-2</v>
      </c>
      <c r="M1829" s="20"/>
      <c r="N1829" s="20"/>
      <c r="O1829" s="58" t="str">
        <f>IF(F1829="Repeatability","---", SQRT(L1829^2+(N1829*H1829*0.01)^2)+ABS(M1829)*0.01*H1829)</f>
        <v>---</v>
      </c>
      <c r="P1829" s="6" t="str">
        <f>IF(F1829="Repeatability","---", O1829*100/H1829)</f>
        <v>---</v>
      </c>
      <c r="Q1829" s="31" t="str">
        <f>IF(F1829="Repeatability", "n/a",IF(E1829="MG_P_KG",6,IF(E1829="G_P_100G",2,"n/a")))</f>
        <v>n/a</v>
      </c>
      <c r="R1829" s="34" t="str">
        <f>IF(Q1829="n/a","-",2*(H1829*2^(1-0.5*LOG(H1829/(10^Q1829))))/100)</f>
        <v>-</v>
      </c>
      <c r="S1829" s="3">
        <f>IF(F1829="Intermed. Precision","---",IF(LOG(J1829/2)&lt;0,10^(TRUNC(LOG(J1829/2))-1), 10^(TRUNC(LOG(J1829/2)))))</f>
        <v>1E-3</v>
      </c>
      <c r="T1829" s="4">
        <f>2*SQRT(2)*J1829</f>
        <v>1.4849242404917697E-2</v>
      </c>
      <c r="U1829" s="22">
        <f>IF(F1829="Repeatability",10*J1829,"---")</f>
        <v>5.2500000000000699E-2</v>
      </c>
      <c r="V1829" s="22" t="str">
        <f>IF(AND(U1829&gt;H1829,U1829&lt;&gt;"---"),"x","")</f>
        <v/>
      </c>
      <c r="W1829" s="51">
        <v>42101</v>
      </c>
    </row>
    <row r="1830" spans="1:23" ht="25.5" hidden="1" customHeight="1">
      <c r="A1830" s="65" t="s">
        <v>67</v>
      </c>
      <c r="B1830" s="8" t="s">
        <v>236</v>
      </c>
      <c r="C1830" s="61"/>
      <c r="D1830" s="10" t="s">
        <v>237</v>
      </c>
      <c r="E1830" s="3" t="s">
        <v>30</v>
      </c>
      <c r="F1830" s="42" t="s">
        <v>24</v>
      </c>
      <c r="G1830" s="22" t="s">
        <v>25</v>
      </c>
      <c r="H1830" s="37">
        <v>6.0681428571428597</v>
      </c>
      <c r="I1830" s="3">
        <v>7</v>
      </c>
      <c r="J1830" s="27">
        <v>4.6058968414724403E-3</v>
      </c>
      <c r="K1830" s="27" t="str">
        <f>IF(OR(LEFT(G1830,3)="SRM", LEFT(G1830,3)="IRM", LEFT(G1830,3)="CRM"),"", IF((J1830*100/H1830)&gt;5,"x",""))</f>
        <v/>
      </c>
      <c r="L1830" s="26">
        <f>2*J1830</f>
        <v>9.2117936829448806E-3</v>
      </c>
      <c r="M1830" s="20"/>
      <c r="N1830" s="20"/>
      <c r="O1830" s="58" t="str">
        <f>IF(F1830="Repeatability","---", SQRT(L1830^2+(N1830*H1830*0.01)^2)+ABS(M1830)*0.01*H1830)</f>
        <v>---</v>
      </c>
      <c r="P1830" s="6" t="str">
        <f>IF(F1830="Repeatability","---", O1830*100/H1830)</f>
        <v>---</v>
      </c>
      <c r="Q1830" s="31" t="str">
        <f>IF(F1830="Repeatability", "n/a",IF(E1830="MG_P_KG",6,IF(E1830="G_P_100G",2,"n/a")))</f>
        <v>n/a</v>
      </c>
      <c r="R1830" s="34" t="str">
        <f>IF(Q1830="n/a","-",2*(H1830*2^(1-0.5*LOG(H1830/(10^Q1830))))/100)</f>
        <v>-</v>
      </c>
      <c r="S1830" s="3">
        <f>IF(F1830="Intermed. Precision","---",IF(LOG(J1830/2)&lt;0,10^(TRUNC(LOG(J1830/2))-1), 10^(TRUNC(LOG(J1830/2)))))</f>
        <v>1E-3</v>
      </c>
      <c r="T1830" s="4">
        <f>2*SQRT(2)*J1830</f>
        <v>1.3027443560203454E-2</v>
      </c>
      <c r="U1830" s="22">
        <f>IF(F1830="Repeatability",10*J1830,"---")</f>
        <v>4.6058968414724399E-2</v>
      </c>
      <c r="V1830" s="22" t="str">
        <f>IF(AND(U1830&gt;H1830,U1830&lt;&gt;"---"),"x","")</f>
        <v/>
      </c>
      <c r="W1830" s="51">
        <v>42103</v>
      </c>
    </row>
    <row r="1831" spans="1:23" ht="25.5" customHeight="1">
      <c r="A1831" s="65" t="s">
        <v>26</v>
      </c>
      <c r="B1831" s="8" t="s">
        <v>298</v>
      </c>
      <c r="C1831" s="61"/>
      <c r="D1831" s="10" t="s">
        <v>299</v>
      </c>
      <c r="E1831" s="3" t="s">
        <v>30</v>
      </c>
      <c r="F1831" s="42" t="s">
        <v>23</v>
      </c>
      <c r="G1831" s="22" t="s">
        <v>28</v>
      </c>
      <c r="H1831" s="37">
        <v>12.3870623727225</v>
      </c>
      <c r="I1831" s="3">
        <v>191</v>
      </c>
      <c r="J1831" s="27">
        <v>0.49778241958250302</v>
      </c>
      <c r="K1831" s="27" t="str">
        <f>IF(OR(LEFT(G1831,3)="SRM", LEFT(G1831,3)="IRM", LEFT(G1831,3)="CRM"),"", IF((J1831*100/H1831)&gt;5,"x",""))</f>
        <v/>
      </c>
      <c r="L1831" s="26">
        <f>2*J1831</f>
        <v>0.99556483916500604</v>
      </c>
      <c r="M1831" s="20"/>
      <c r="N1831" s="20"/>
      <c r="O1831" s="58">
        <f>IF(F1831="Repeatability","---", SQRT(L1831^2+(N1831*H1831*0.01)^2)+ABS(M1831)*0.01*H1831)</f>
        <v>0.99556483916500604</v>
      </c>
      <c r="P1831" s="6">
        <f>IF(F1831="Repeatability","---", O1831*100/H1831)</f>
        <v>8.0371343035886813</v>
      </c>
      <c r="Q1831" s="31">
        <f>IF(F1831="Repeatability", "n/a",IF(E1831="MG_P_KG",6,IF(E1831="G_P_100G",2,"n/a")))</f>
        <v>6</v>
      </c>
      <c r="R1831" s="34">
        <f>IF(Q1831="n/a","-",2*(H1831*2^(1-0.5*LOG(H1831/(10^Q1831))))/100)</f>
        <v>2.7140020898980799</v>
      </c>
      <c r="S1831" s="3">
        <f>IF(F1831="Intermed. Precision","---",IF(LOG(J1831/2)&lt;0,10^(TRUNC(LOG(J1831/2))-1), 10^(TRUNC(LOG(J1831/2)))))</f>
        <v>0.1</v>
      </c>
      <c r="T1831" s="4">
        <f>2*SQRT(2)*J1831</f>
        <v>1.4079412977689407</v>
      </c>
      <c r="U1831" s="22" t="str">
        <f>IF(F1831="Repeatability",10*J1831,"---")</f>
        <v>---</v>
      </c>
      <c r="V1831" s="22" t="str">
        <f>IF(AND(U1831&gt;H1831,U1831&lt;&gt;"---"),"x","")</f>
        <v/>
      </c>
      <c r="W1831" s="51">
        <v>42103</v>
      </c>
    </row>
    <row r="1832" spans="1:23" ht="25.5" customHeight="1">
      <c r="A1832" s="65" t="s">
        <v>26</v>
      </c>
      <c r="B1832" s="8" t="s">
        <v>298</v>
      </c>
      <c r="C1832" s="61"/>
      <c r="D1832" s="10" t="s">
        <v>299</v>
      </c>
      <c r="E1832" s="3" t="s">
        <v>30</v>
      </c>
      <c r="F1832" s="42" t="s">
        <v>23</v>
      </c>
      <c r="G1832" s="22" t="s">
        <v>27</v>
      </c>
      <c r="H1832" s="37">
        <v>4.0947646747058801</v>
      </c>
      <c r="I1832" s="3">
        <v>34</v>
      </c>
      <c r="J1832" s="27">
        <v>0.30760752737122998</v>
      </c>
      <c r="K1832" s="27" t="str">
        <f>IF(OR(LEFT(G1832,3)="SRM", LEFT(G1832,3)="IRM", LEFT(G1832,3)="CRM"),"", IF((J1832*100/H1832)&gt;5,"x",""))</f>
        <v/>
      </c>
      <c r="L1832" s="26">
        <f>2*J1832</f>
        <v>0.61521505474245997</v>
      </c>
      <c r="M1832" s="20"/>
      <c r="N1832" s="20"/>
      <c r="O1832" s="58">
        <f>IF(F1832="Repeatability","---", SQRT(L1832^2+(N1832*H1832*0.01)^2)+ABS(M1832)*0.01*H1832)</f>
        <v>0.61521505474245997</v>
      </c>
      <c r="P1832" s="6">
        <f>IF(F1832="Repeatability","---", O1832*100/H1832)</f>
        <v>15.024430061701892</v>
      </c>
      <c r="Q1832" s="31">
        <f>IF(F1832="Repeatability", "n/a",IF(E1832="MG_P_KG",6,IF(E1832="G_P_100G",2,"n/a")))</f>
        <v>6</v>
      </c>
      <c r="R1832" s="34">
        <f>IF(Q1832="n/a","-",2*(H1832*2^(1-0.5*LOG(H1832/(10^Q1832))))/100)</f>
        <v>1.0598131101394563</v>
      </c>
      <c r="S1832" s="3">
        <f>IF(F1832="Intermed. Precision","---",IF(LOG(J1832/2)&lt;0,10^(TRUNC(LOG(J1832/2))-1), 10^(TRUNC(LOG(J1832/2)))))</f>
        <v>0.1</v>
      </c>
      <c r="T1832" s="4">
        <f>2*SQRT(2)*J1832</f>
        <v>0.87004547419289302</v>
      </c>
      <c r="U1832" s="22" t="str">
        <f>IF(F1832="Repeatability",10*J1832,"---")</f>
        <v>---</v>
      </c>
      <c r="V1832" s="22" t="str">
        <f>IF(AND(U1832&gt;H1832,U1832&lt;&gt;"---"),"x","")</f>
        <v/>
      </c>
      <c r="W1832" s="51">
        <v>42103</v>
      </c>
    </row>
    <row r="1833" spans="1:23" ht="25.5" customHeight="1">
      <c r="A1833" s="65" t="s">
        <v>67</v>
      </c>
      <c r="B1833" s="8" t="s">
        <v>298</v>
      </c>
      <c r="C1833" s="61"/>
      <c r="D1833" s="10" t="s">
        <v>299</v>
      </c>
      <c r="E1833" s="3" t="s">
        <v>30</v>
      </c>
      <c r="F1833" s="42" t="s">
        <v>23</v>
      </c>
      <c r="G1833" s="22" t="s">
        <v>4</v>
      </c>
      <c r="H1833" s="37">
        <v>6.0559048205624997</v>
      </c>
      <c r="I1833" s="3">
        <v>32</v>
      </c>
      <c r="J1833" s="27">
        <v>0.30121748460533598</v>
      </c>
      <c r="K1833" s="27" t="str">
        <f>IF(OR(LEFT(G1833,3)="SRM", LEFT(G1833,3)="IRM", LEFT(G1833,3)="CRM"),"", IF((J1833*100/H1833)&gt;5,"x",""))</f>
        <v/>
      </c>
      <c r="L1833" s="26">
        <f>2*J1833</f>
        <v>0.60243496921067197</v>
      </c>
      <c r="M1833" s="20"/>
      <c r="N1833" s="20"/>
      <c r="O1833" s="58">
        <f>IF(F1833="Repeatability","---", SQRT(L1833^2+(N1833*H1833*0.01)^2)+ABS(M1833)*0.01*H1833)</f>
        <v>0.60243496921067197</v>
      </c>
      <c r="P1833" s="6">
        <f>IF(F1833="Repeatability","---", O1833*100/H1833)</f>
        <v>9.9478936188880702</v>
      </c>
      <c r="Q1833" s="31">
        <f>IF(F1833="Repeatability", "n/a",IF(E1833="MG_P_KG",6,IF(E1833="G_P_100G",2,"n/a")))</f>
        <v>6</v>
      </c>
      <c r="R1833" s="34">
        <f>IF(Q1833="n/a","-",2*(H1833*2^(1-0.5*LOG(H1833/(10^Q1833))))/100)</f>
        <v>1.4777444689814347</v>
      </c>
      <c r="S1833" s="3">
        <f>IF(F1833="Intermed. Precision","---",IF(LOG(J1833/2)&lt;0,10^(TRUNC(LOG(J1833/2))-1), 10^(TRUNC(LOG(J1833/2)))))</f>
        <v>0.1</v>
      </c>
      <c r="T1833" s="4">
        <f>2*SQRT(2)*J1833</f>
        <v>0.85197170390555033</v>
      </c>
      <c r="U1833" s="22" t="str">
        <f>IF(F1833="Repeatability",10*J1833,"---")</f>
        <v>---</v>
      </c>
      <c r="V1833" s="22" t="str">
        <f>IF(AND(U1833&gt;H1833,U1833&lt;&gt;"---"),"x","")</f>
        <v/>
      </c>
      <c r="W1833" s="51">
        <v>42103</v>
      </c>
    </row>
    <row r="1834" spans="1:23" ht="25.5" customHeight="1">
      <c r="A1834" s="65" t="s">
        <v>80</v>
      </c>
      <c r="B1834" s="8" t="s">
        <v>298</v>
      </c>
      <c r="C1834" s="61"/>
      <c r="D1834" s="10" t="s">
        <v>299</v>
      </c>
      <c r="E1834" s="3" t="s">
        <v>30</v>
      </c>
      <c r="F1834" s="42" t="s">
        <v>23</v>
      </c>
      <c r="G1834" s="22" t="s">
        <v>4</v>
      </c>
      <c r="H1834" s="37">
        <v>2.4970244726666699</v>
      </c>
      <c r="I1834" s="3">
        <v>30</v>
      </c>
      <c r="J1834" s="27">
        <v>0.162557978922589</v>
      </c>
      <c r="K1834" s="27" t="str">
        <f>IF(OR(LEFT(G1834,3)="SRM", LEFT(G1834,3)="IRM", LEFT(G1834,3)="CRM"),"", IF((J1834*100/H1834)&gt;5,"x",""))</f>
        <v>x</v>
      </c>
      <c r="L1834" s="26">
        <f>2*J1834</f>
        <v>0.32511595784517799</v>
      </c>
      <c r="M1834" s="20"/>
      <c r="N1834" s="20"/>
      <c r="O1834" s="58">
        <f>IF(F1834="Repeatability","---", SQRT(L1834^2+(N1834*H1834*0.01)^2)+ABS(M1834)*0.01*H1834)</f>
        <v>0.32511595784517799</v>
      </c>
      <c r="P1834" s="6">
        <f>IF(F1834="Repeatability","---", O1834*100/H1834)</f>
        <v>13.02013502086241</v>
      </c>
      <c r="Q1834" s="31">
        <f>IF(F1834="Repeatability", "n/a",IF(E1834="MG_P_KG",6,IF(E1834="G_P_100G",2,"n/a")))</f>
        <v>6</v>
      </c>
      <c r="R1834" s="34">
        <f>IF(Q1834="n/a","-",2*(H1834*2^(1-0.5*LOG(H1834/(10^Q1834))))/100)</f>
        <v>0.696233130344456</v>
      </c>
      <c r="S1834" s="3">
        <f>IF(F1834="Intermed. Precision","---",IF(LOG(J1834/2)&lt;0,10^(TRUNC(LOG(J1834/2))-1), 10^(TRUNC(LOG(J1834/2)))))</f>
        <v>0.01</v>
      </c>
      <c r="T1834" s="4">
        <f>2*SQRT(2)*J1834</f>
        <v>0.45978339692857018</v>
      </c>
      <c r="U1834" s="22" t="str">
        <f>IF(F1834="Repeatability",10*J1834,"---")</f>
        <v>---</v>
      </c>
      <c r="V1834" s="22" t="str">
        <f>IF(AND(U1834&gt;H1834,U1834&lt;&gt;"---"),"x","")</f>
        <v/>
      </c>
      <c r="W1834" s="51">
        <v>42103</v>
      </c>
    </row>
    <row r="1835" spans="1:23" ht="25.5" hidden="1" customHeight="1">
      <c r="A1835" s="65" t="s">
        <v>67</v>
      </c>
      <c r="B1835" s="8" t="s">
        <v>298</v>
      </c>
      <c r="C1835" s="61"/>
      <c r="D1835" s="10" t="s">
        <v>299</v>
      </c>
      <c r="E1835" s="3" t="s">
        <v>30</v>
      </c>
      <c r="F1835" s="42" t="s">
        <v>24</v>
      </c>
      <c r="G1835" s="22" t="s">
        <v>25</v>
      </c>
      <c r="H1835" s="37">
        <v>5.7336225701999997</v>
      </c>
      <c r="I1835" s="3">
        <v>25</v>
      </c>
      <c r="J1835" s="27">
        <v>0.13884467880554599</v>
      </c>
      <c r="K1835" s="27" t="str">
        <f>IF(OR(LEFT(G1835,3)="SRM", LEFT(G1835,3)="IRM", LEFT(G1835,3)="CRM"),"", IF((J1835*100/H1835)&gt;5,"x",""))</f>
        <v/>
      </c>
      <c r="L1835" s="26">
        <f>2*J1835</f>
        <v>0.27768935761109198</v>
      </c>
      <c r="M1835" s="20"/>
      <c r="N1835" s="20"/>
      <c r="O1835" s="58" t="str">
        <f>IF(F1835="Repeatability","---", SQRT(L1835^2+(N1835*H1835*0.01)^2)+ABS(M1835)*0.01*H1835)</f>
        <v>---</v>
      </c>
      <c r="P1835" s="6" t="str">
        <f>IF(F1835="Repeatability","---", O1835*100/H1835)</f>
        <v>---</v>
      </c>
      <c r="Q1835" s="31" t="str">
        <f>IF(F1835="Repeatability", "n/a",IF(E1835="MG_P_KG",6,IF(E1835="G_P_100G",2,"n/a")))</f>
        <v>n/a</v>
      </c>
      <c r="R1835" s="34" t="str">
        <f>IF(Q1835="n/a","-",2*(H1835*2^(1-0.5*LOG(H1835/(10^Q1835))))/100)</f>
        <v>-</v>
      </c>
      <c r="S1835" s="3">
        <f>IF(F1835="Intermed. Precision","---",IF(LOG(J1835/2)&lt;0,10^(TRUNC(LOG(J1835/2))-1), 10^(TRUNC(LOG(J1835/2)))))</f>
        <v>0.01</v>
      </c>
      <c r="T1835" s="4">
        <f>2*SQRT(2)*J1835</f>
        <v>0.39271205566027872</v>
      </c>
      <c r="U1835" s="22">
        <f>IF(F1835="Repeatability",10*J1835,"---")</f>
        <v>1.3884467880554598</v>
      </c>
      <c r="V1835" s="22" t="str">
        <f>IF(AND(U1835&gt;H1835,U1835&lt;&gt;"---"),"x","")</f>
        <v/>
      </c>
      <c r="W1835" s="51">
        <v>42103</v>
      </c>
    </row>
    <row r="1836" spans="1:23" ht="25.5" customHeight="1">
      <c r="A1836" s="65" t="s">
        <v>64</v>
      </c>
      <c r="B1836" s="8" t="s">
        <v>298</v>
      </c>
      <c r="C1836" s="61"/>
      <c r="D1836" s="10" t="s">
        <v>299</v>
      </c>
      <c r="E1836" s="3" t="s">
        <v>30</v>
      </c>
      <c r="F1836" s="42" t="s">
        <v>23</v>
      </c>
      <c r="G1836" s="22" t="s">
        <v>4</v>
      </c>
      <c r="H1836" s="37">
        <v>9.27</v>
      </c>
      <c r="I1836" s="3">
        <v>20</v>
      </c>
      <c r="J1836" s="27">
        <v>0</v>
      </c>
      <c r="K1836" s="27" t="str">
        <f>IF(OR(LEFT(G1836,3)="SRM", LEFT(G1836,3)="IRM", LEFT(G1836,3)="CRM"),"", IF((J1836*100/H1836)&gt;5,"x",""))</f>
        <v/>
      </c>
      <c r="L1836" s="26">
        <f>2*J1836</f>
        <v>0</v>
      </c>
      <c r="M1836" s="20"/>
      <c r="N1836" s="20"/>
      <c r="O1836" s="58">
        <f>IF(F1836="Repeatability","---", SQRT(L1836^2+(N1836*H1836*0.01)^2)+ABS(M1836)*0.01*H1836)</f>
        <v>0</v>
      </c>
      <c r="P1836" s="6">
        <f>IF(F1836="Repeatability","---", O1836*100/H1836)</f>
        <v>0</v>
      </c>
      <c r="Q1836" s="31">
        <f>IF(F1836="Repeatability", "n/a",IF(E1836="MG_P_KG",6,IF(E1836="G_P_100G",2,"n/a")))</f>
        <v>6</v>
      </c>
      <c r="R1836" s="34">
        <f>IF(Q1836="n/a","-",2*(H1836*2^(1-0.5*LOG(H1836/(10^Q1836))))/100)</f>
        <v>2.1216302963047706</v>
      </c>
      <c r="S1836" s="3" t="e">
        <f>IF(F1836="Intermed. Precision","---",IF(LOG(J1836/2)&lt;0,10^(TRUNC(LOG(J1836/2))-1), 10^(TRUNC(LOG(J1836/2)))))</f>
        <v>#NUM!</v>
      </c>
      <c r="T1836" s="4">
        <f>2*SQRT(2)*J1836</f>
        <v>0</v>
      </c>
      <c r="U1836" s="22" t="str">
        <f>IF(F1836="Repeatability",10*J1836,"---")</f>
        <v>---</v>
      </c>
      <c r="V1836" s="22" t="str">
        <f>IF(AND(U1836&gt;H1836,U1836&lt;&gt;"---"),"x","")</f>
        <v/>
      </c>
      <c r="W1836" s="51">
        <v>42103</v>
      </c>
    </row>
    <row r="1837" spans="1:23" ht="25.5" customHeight="1">
      <c r="A1837" s="65" t="s">
        <v>26</v>
      </c>
      <c r="B1837" s="8" t="s">
        <v>300</v>
      </c>
      <c r="C1837" s="61"/>
      <c r="D1837" s="10" t="s">
        <v>299</v>
      </c>
      <c r="E1837" s="3" t="s">
        <v>30</v>
      </c>
      <c r="F1837" s="42" t="s">
        <v>23</v>
      </c>
      <c r="G1837" s="22" t="s">
        <v>28</v>
      </c>
      <c r="H1837" s="37">
        <v>22.164477385800001</v>
      </c>
      <c r="I1837" s="3">
        <v>200</v>
      </c>
      <c r="J1837" s="27">
        <v>1.20858338893603</v>
      </c>
      <c r="K1837" s="27" t="str">
        <f>IF(OR(LEFT(G1837,3)="SRM", LEFT(G1837,3)="IRM", LEFT(G1837,3)="CRM"),"", IF((J1837*100/H1837)&gt;5,"x",""))</f>
        <v/>
      </c>
      <c r="L1837" s="26">
        <f>2*J1837</f>
        <v>2.41716677787206</v>
      </c>
      <c r="M1837" s="20"/>
      <c r="N1837" s="20"/>
      <c r="O1837" s="58">
        <f>IF(F1837="Repeatability","---", SQRT(L1837^2+(N1837*H1837*0.01)^2)+ABS(M1837)*0.01*H1837)</f>
        <v>2.41716677787206</v>
      </c>
      <c r="P1837" s="6">
        <f>IF(F1837="Repeatability","---", O1837*100/H1837)</f>
        <v>10.905588865454837</v>
      </c>
      <c r="Q1837" s="31">
        <f>IF(F1837="Repeatability", "n/a",IF(E1837="MG_P_KG",6,IF(E1837="G_P_100G",2,"n/a")))</f>
        <v>6</v>
      </c>
      <c r="R1837" s="34">
        <f>IF(Q1837="n/a","-",2*(H1837*2^(1-0.5*LOG(H1837/(10^Q1837))))/100)</f>
        <v>4.4490351696089228</v>
      </c>
      <c r="S1837" s="3">
        <f>IF(F1837="Intermed. Precision","---",IF(LOG(J1837/2)&lt;0,10^(TRUNC(LOG(J1837/2))-1), 10^(TRUNC(LOG(J1837/2)))))</f>
        <v>0.1</v>
      </c>
      <c r="T1837" s="4">
        <f>2*SQRT(2)*J1837</f>
        <v>3.4183900397843421</v>
      </c>
      <c r="U1837" s="22" t="str">
        <f>IF(F1837="Repeatability",10*J1837,"---")</f>
        <v>---</v>
      </c>
      <c r="V1837" s="22" t="str">
        <f>IF(AND(U1837&gt;H1837,U1837&lt;&gt;"---"),"x","")</f>
        <v/>
      </c>
      <c r="W1837" s="51">
        <v>42103</v>
      </c>
    </row>
    <row r="1838" spans="1:23" ht="25.5" customHeight="1">
      <c r="A1838" s="65" t="s">
        <v>67</v>
      </c>
      <c r="B1838" s="8" t="s">
        <v>300</v>
      </c>
      <c r="C1838" s="61"/>
      <c r="D1838" s="10" t="s">
        <v>299</v>
      </c>
      <c r="E1838" s="3" t="s">
        <v>30</v>
      </c>
      <c r="F1838" s="42" t="s">
        <v>23</v>
      </c>
      <c r="G1838" s="22" t="s">
        <v>4</v>
      </c>
      <c r="H1838" s="37">
        <v>15.4755376236364</v>
      </c>
      <c r="I1838" s="3">
        <v>44</v>
      </c>
      <c r="J1838" s="27">
        <v>1.56624877764955</v>
      </c>
      <c r="K1838" s="27" t="str">
        <f>IF(OR(LEFT(G1838,3)="SRM", LEFT(G1838,3)="IRM", LEFT(G1838,3)="CRM"),"", IF((J1838*100/H1838)&gt;5,"x",""))</f>
        <v>x</v>
      </c>
      <c r="L1838" s="26">
        <f>2*J1838</f>
        <v>3.1324975552990999</v>
      </c>
      <c r="M1838" s="20"/>
      <c r="N1838" s="20"/>
      <c r="O1838" s="58">
        <f>IF(F1838="Repeatability","---", SQRT(L1838^2+(N1838*H1838*0.01)^2)+ABS(M1838)*0.01*H1838)</f>
        <v>3.1324975552990999</v>
      </c>
      <c r="P1838" s="6">
        <f>IF(F1838="Repeatability","---", O1838*100/H1838)</f>
        <v>20.241607312657834</v>
      </c>
      <c r="Q1838" s="31">
        <f>IF(F1838="Repeatability", "n/a",IF(E1838="MG_P_KG",6,IF(E1838="G_P_100G",2,"n/a")))</f>
        <v>6</v>
      </c>
      <c r="R1838" s="34">
        <f>IF(Q1838="n/a","-",2*(H1838*2^(1-0.5*LOG(H1838/(10^Q1838))))/100)</f>
        <v>3.2789605905515633</v>
      </c>
      <c r="S1838" s="3">
        <f>IF(F1838="Intermed. Precision","---",IF(LOG(J1838/2)&lt;0,10^(TRUNC(LOG(J1838/2))-1), 10^(TRUNC(LOG(J1838/2)))))</f>
        <v>0.1</v>
      </c>
      <c r="T1838" s="4">
        <f>2*SQRT(2)*J1838</f>
        <v>4.4300205268045518</v>
      </c>
      <c r="U1838" s="22" t="str">
        <f>IF(F1838="Repeatability",10*J1838,"---")</f>
        <v>---</v>
      </c>
      <c r="V1838" s="22" t="str">
        <f>IF(AND(U1838&gt;H1838,U1838&lt;&gt;"---"),"x","")</f>
        <v/>
      </c>
      <c r="W1838" s="51">
        <v>42103</v>
      </c>
    </row>
    <row r="1839" spans="1:23" ht="25.5" customHeight="1">
      <c r="A1839" s="65" t="s">
        <v>26</v>
      </c>
      <c r="B1839" s="8" t="s">
        <v>300</v>
      </c>
      <c r="C1839" s="61"/>
      <c r="D1839" s="10" t="s">
        <v>299</v>
      </c>
      <c r="E1839" s="3" t="s">
        <v>30</v>
      </c>
      <c r="F1839" s="42" t="s">
        <v>23</v>
      </c>
      <c r="G1839" s="22" t="s">
        <v>27</v>
      </c>
      <c r="H1839" s="37">
        <v>22.769875767222199</v>
      </c>
      <c r="I1839" s="3">
        <v>36</v>
      </c>
      <c r="J1839" s="27">
        <v>0.89975502163594601</v>
      </c>
      <c r="K1839" s="27" t="str">
        <f>IF(OR(LEFT(G1839,3)="SRM", LEFT(G1839,3)="IRM", LEFT(G1839,3)="CRM"),"", IF((J1839*100/H1839)&gt;5,"x",""))</f>
        <v/>
      </c>
      <c r="L1839" s="26">
        <f>2*J1839</f>
        <v>1.799510043271892</v>
      </c>
      <c r="M1839" s="20"/>
      <c r="N1839" s="20"/>
      <c r="O1839" s="58">
        <f>IF(F1839="Repeatability","---", SQRT(L1839^2+(N1839*H1839*0.01)^2)+ABS(M1839)*0.01*H1839)</f>
        <v>1.799510043271892</v>
      </c>
      <c r="P1839" s="6">
        <f>IF(F1839="Repeatability","---", O1839*100/H1839)</f>
        <v>7.9030296944453742</v>
      </c>
      <c r="Q1839" s="31">
        <f>IF(F1839="Repeatability", "n/a",IF(E1839="MG_P_KG",6,IF(E1839="G_P_100G",2,"n/a")))</f>
        <v>6</v>
      </c>
      <c r="R1839" s="34">
        <f>IF(Q1839="n/a","-",2*(H1839*2^(1-0.5*LOG(H1839/(10^Q1839))))/100)</f>
        <v>4.5520550178055892</v>
      </c>
      <c r="S1839" s="3">
        <f>IF(F1839="Intermed. Precision","---",IF(LOG(J1839/2)&lt;0,10^(TRUNC(LOG(J1839/2))-1), 10^(TRUNC(LOG(J1839/2)))))</f>
        <v>0.1</v>
      </c>
      <c r="T1839" s="4">
        <f>2*SQRT(2)*J1839</f>
        <v>2.544891508821705</v>
      </c>
      <c r="U1839" s="22" t="str">
        <f>IF(F1839="Repeatability",10*J1839,"---")</f>
        <v>---</v>
      </c>
      <c r="V1839" s="22" t="str">
        <f>IF(AND(U1839&gt;H1839,U1839&lt;&gt;"---"),"x","")</f>
        <v/>
      </c>
      <c r="W1839" s="51">
        <v>42103</v>
      </c>
    </row>
    <row r="1840" spans="1:23" ht="25.5" customHeight="1">
      <c r="A1840" s="65" t="s">
        <v>64</v>
      </c>
      <c r="B1840" s="8" t="s">
        <v>300</v>
      </c>
      <c r="C1840" s="61"/>
      <c r="D1840" s="10" t="s">
        <v>299</v>
      </c>
      <c r="E1840" s="3" t="s">
        <v>30</v>
      </c>
      <c r="F1840" s="42" t="s">
        <v>23</v>
      </c>
      <c r="G1840" s="22" t="s">
        <v>4</v>
      </c>
      <c r="H1840" s="37">
        <v>10.913751259333299</v>
      </c>
      <c r="I1840" s="3">
        <v>30</v>
      </c>
      <c r="J1840" s="27">
        <v>0.79926446192548595</v>
      </c>
      <c r="K1840" s="27" t="str">
        <f>IF(OR(LEFT(G1840,3)="SRM", LEFT(G1840,3)="IRM", LEFT(G1840,3)="CRM"),"", IF((J1840*100/H1840)&gt;5,"x",""))</f>
        <v>x</v>
      </c>
      <c r="L1840" s="26">
        <f>2*J1840</f>
        <v>1.5985289238509719</v>
      </c>
      <c r="M1840" s="20"/>
      <c r="N1840" s="20"/>
      <c r="O1840" s="58">
        <f>IF(F1840="Repeatability","---", SQRT(L1840^2+(N1840*H1840*0.01)^2)+ABS(M1840)*0.01*H1840)</f>
        <v>1.5985289238509719</v>
      </c>
      <c r="P1840" s="6">
        <f>IF(F1840="Repeatability","---", O1840*100/H1840)</f>
        <v>14.646924653738379</v>
      </c>
      <c r="Q1840" s="31">
        <f>IF(F1840="Repeatability", "n/a",IF(E1840="MG_P_KG",6,IF(E1840="G_P_100G",2,"n/a")))</f>
        <v>6</v>
      </c>
      <c r="R1840" s="34">
        <f>IF(Q1840="n/a","-",2*(H1840*2^(1-0.5*LOG(H1840/(10^Q1840))))/100)</f>
        <v>2.4372123355807429</v>
      </c>
      <c r="S1840" s="3">
        <f>IF(F1840="Intermed. Precision","---",IF(LOG(J1840/2)&lt;0,10^(TRUNC(LOG(J1840/2))-1), 10^(TRUNC(LOG(J1840/2)))))</f>
        <v>0.1</v>
      </c>
      <c r="T1840" s="4">
        <f>2*SQRT(2)*J1840</f>
        <v>2.260661283955713</v>
      </c>
      <c r="U1840" s="22" t="str">
        <f>IF(F1840="Repeatability",10*J1840,"---")</f>
        <v>---</v>
      </c>
      <c r="V1840" s="22" t="str">
        <f>IF(AND(U1840&gt;H1840,U1840&lt;&gt;"---"),"x","")</f>
        <v/>
      </c>
      <c r="W1840" s="51">
        <v>42103</v>
      </c>
    </row>
    <row r="1841" spans="1:23" ht="25.5" customHeight="1">
      <c r="A1841" s="65" t="s">
        <v>80</v>
      </c>
      <c r="B1841" s="8" t="s">
        <v>300</v>
      </c>
      <c r="C1841" s="61"/>
      <c r="D1841" s="10" t="s">
        <v>299</v>
      </c>
      <c r="E1841" s="3" t="s">
        <v>30</v>
      </c>
      <c r="F1841" s="42" t="s">
        <v>23</v>
      </c>
      <c r="G1841" s="22" t="s">
        <v>4</v>
      </c>
      <c r="H1841" s="37">
        <v>27.291916366666701</v>
      </c>
      <c r="I1841" s="3">
        <v>18</v>
      </c>
      <c r="J1841" s="27">
        <v>3.8080190367120701</v>
      </c>
      <c r="K1841" s="27" t="str">
        <f>IF(OR(LEFT(G1841,3)="SRM", LEFT(G1841,3)="IRM", LEFT(G1841,3)="CRM"),"", IF((J1841*100/H1841)&gt;5,"x",""))</f>
        <v>x</v>
      </c>
      <c r="L1841" s="26">
        <f>2*J1841</f>
        <v>7.6160380734241402</v>
      </c>
      <c r="M1841" s="20"/>
      <c r="N1841" s="20"/>
      <c r="O1841" s="58">
        <f>IF(F1841="Repeatability","---", SQRT(L1841^2+(N1841*H1841*0.01)^2)+ABS(M1841)*0.01*H1841)</f>
        <v>7.6160380734241402</v>
      </c>
      <c r="P1841" s="6">
        <f>IF(F1841="Repeatability","---", O1841*100/H1841)</f>
        <v>27.905838384900214</v>
      </c>
      <c r="Q1841" s="31">
        <f>IF(F1841="Repeatability", "n/a",IF(E1841="MG_P_KG",6,IF(E1841="G_P_100G",2,"n/a")))</f>
        <v>6</v>
      </c>
      <c r="R1841" s="34">
        <f>IF(Q1841="n/a","-",2*(H1841*2^(1-0.5*LOG(H1841/(10^Q1841))))/100)</f>
        <v>5.3093254921208395</v>
      </c>
      <c r="S1841" s="3">
        <f>IF(F1841="Intermed. Precision","---",IF(LOG(J1841/2)&lt;0,10^(TRUNC(LOG(J1841/2))-1), 10^(TRUNC(LOG(J1841/2)))))</f>
        <v>1</v>
      </c>
      <c r="T1841" s="4">
        <f>2*SQRT(2)*J1841</f>
        <v>10.770704334986277</v>
      </c>
      <c r="U1841" s="22" t="str">
        <f>IF(F1841="Repeatability",10*J1841,"---")</f>
        <v>---</v>
      </c>
      <c r="V1841" s="22" t="str">
        <f>IF(AND(U1841&gt;H1841,U1841&lt;&gt;"---"),"x","")</f>
        <v/>
      </c>
      <c r="W1841" s="51">
        <v>42103</v>
      </c>
    </row>
    <row r="1842" spans="1:23" ht="25.5" hidden="1" customHeight="1">
      <c r="A1842" s="65" t="s">
        <v>67</v>
      </c>
      <c r="B1842" s="8" t="s">
        <v>300</v>
      </c>
      <c r="C1842" s="61"/>
      <c r="D1842" s="10" t="s">
        <v>299</v>
      </c>
      <c r="E1842" s="3" t="s">
        <v>30</v>
      </c>
      <c r="F1842" s="42" t="s">
        <v>24</v>
      </c>
      <c r="G1842" s="22" t="s">
        <v>25</v>
      </c>
      <c r="H1842" s="37">
        <v>15.619267552857099</v>
      </c>
      <c r="I1842" s="3">
        <v>14</v>
      </c>
      <c r="J1842" s="27">
        <v>0.31897520479022301</v>
      </c>
      <c r="K1842" s="27" t="str">
        <f>IF(OR(LEFT(G1842,3)="SRM", LEFT(G1842,3)="IRM", LEFT(G1842,3)="CRM"),"", IF((J1842*100/H1842)&gt;5,"x",""))</f>
        <v/>
      </c>
      <c r="L1842" s="26">
        <f>2*J1842</f>
        <v>0.63795040958044602</v>
      </c>
      <c r="M1842" s="20"/>
      <c r="N1842" s="20"/>
      <c r="O1842" s="58" t="str">
        <f>IF(F1842="Repeatability","---", SQRT(L1842^2+(N1842*H1842*0.01)^2)+ABS(M1842)*0.01*H1842)</f>
        <v>---</v>
      </c>
      <c r="P1842" s="6" t="str">
        <f>IF(F1842="Repeatability","---", O1842*100/H1842)</f>
        <v>---</v>
      </c>
      <c r="Q1842" s="31" t="str">
        <f>IF(F1842="Repeatability", "n/a",IF(E1842="MG_P_KG",6,IF(E1842="G_P_100G",2,"n/a")))</f>
        <v>n/a</v>
      </c>
      <c r="R1842" s="34" t="str">
        <f>IF(Q1842="n/a","-",2*(H1842*2^(1-0.5*LOG(H1842/(10^Q1842))))/100)</f>
        <v>-</v>
      </c>
      <c r="S1842" s="3">
        <f>IF(F1842="Intermed. Precision","---",IF(LOG(J1842/2)&lt;0,10^(TRUNC(LOG(J1842/2))-1), 10^(TRUNC(LOG(J1842/2)))))</f>
        <v>0.1</v>
      </c>
      <c r="T1842" s="4">
        <f>2*SQRT(2)*J1842</f>
        <v>0.90219812135013766</v>
      </c>
      <c r="U1842" s="22">
        <f>IF(F1842="Repeatability",10*J1842,"---")</f>
        <v>3.1897520479022301</v>
      </c>
      <c r="V1842" s="22" t="str">
        <f>IF(AND(U1842&gt;H1842,U1842&lt;&gt;"---"),"x","")</f>
        <v/>
      </c>
      <c r="W1842" s="51">
        <v>42103</v>
      </c>
    </row>
    <row r="1843" spans="1:23" ht="25.5" customHeight="1">
      <c r="A1843" s="65" t="s">
        <v>29</v>
      </c>
      <c r="B1843" s="8" t="s">
        <v>300</v>
      </c>
      <c r="C1843" s="61"/>
      <c r="D1843" s="10" t="s">
        <v>299</v>
      </c>
      <c r="E1843" s="3" t="s">
        <v>30</v>
      </c>
      <c r="F1843" s="42" t="s">
        <v>23</v>
      </c>
      <c r="G1843" s="22" t="s">
        <v>4</v>
      </c>
      <c r="H1843" s="37">
        <v>16.040449242307702</v>
      </c>
      <c r="I1843" s="3">
        <v>13</v>
      </c>
      <c r="J1843" s="27">
        <v>1.41446672037173</v>
      </c>
      <c r="K1843" s="27" t="str">
        <f>IF(OR(LEFT(G1843,3)="SRM", LEFT(G1843,3)="IRM", LEFT(G1843,3)="CRM"),"", IF((J1843*100/H1843)&gt;5,"x",""))</f>
        <v>x</v>
      </c>
      <c r="L1843" s="26">
        <f>2*J1843</f>
        <v>2.8289334407434601</v>
      </c>
      <c r="M1843" s="20"/>
      <c r="N1843" s="20"/>
      <c r="O1843" s="58">
        <f>IF(F1843="Repeatability","---", SQRT(L1843^2+(N1843*H1843*0.01)^2)+ABS(M1843)*0.01*H1843)</f>
        <v>2.8289334407434601</v>
      </c>
      <c r="P1843" s="6">
        <f>IF(F1843="Repeatability","---", O1843*100/H1843)</f>
        <v>17.636248199844484</v>
      </c>
      <c r="Q1843" s="31">
        <f>IF(F1843="Repeatability", "n/a",IF(E1843="MG_P_KG",6,IF(E1843="G_P_100G",2,"n/a")))</f>
        <v>6</v>
      </c>
      <c r="R1843" s="34">
        <f>IF(Q1843="n/a","-",2*(H1843*2^(1-0.5*LOG(H1843/(10^Q1843))))/100)</f>
        <v>3.3803630248852596</v>
      </c>
      <c r="S1843" s="3">
        <f>IF(F1843="Intermed. Precision","---",IF(LOG(J1843/2)&lt;0,10^(TRUNC(LOG(J1843/2))-1), 10^(TRUNC(LOG(J1843/2)))))</f>
        <v>0.1</v>
      </c>
      <c r="T1843" s="4">
        <f>2*SQRT(2)*J1843</f>
        <v>4.0007160389501859</v>
      </c>
      <c r="U1843" s="22" t="str">
        <f>IF(F1843="Repeatability",10*J1843,"---")</f>
        <v>---</v>
      </c>
      <c r="V1843" s="22" t="str">
        <f>IF(AND(U1843&gt;H1843,U1843&lt;&gt;"---"),"x","")</f>
        <v/>
      </c>
      <c r="W1843" s="51">
        <v>42103</v>
      </c>
    </row>
    <row r="1844" spans="1:23" ht="25.5" hidden="1" customHeight="1">
      <c r="A1844" s="65" t="s">
        <v>80</v>
      </c>
      <c r="B1844" s="8" t="s">
        <v>300</v>
      </c>
      <c r="C1844" s="61"/>
      <c r="D1844" s="10" t="s">
        <v>299</v>
      </c>
      <c r="E1844" s="3" t="s">
        <v>30</v>
      </c>
      <c r="F1844" s="42" t="s">
        <v>24</v>
      </c>
      <c r="G1844" s="22" t="s">
        <v>25</v>
      </c>
      <c r="H1844" s="37">
        <v>32.399766623749997</v>
      </c>
      <c r="I1844" s="3">
        <v>8</v>
      </c>
      <c r="J1844" s="27">
        <v>0.17648823760107399</v>
      </c>
      <c r="K1844" s="27" t="str">
        <f>IF(OR(LEFT(G1844,3)="SRM", LEFT(G1844,3)="IRM", LEFT(G1844,3)="CRM"),"", IF((J1844*100/H1844)&gt;5,"x",""))</f>
        <v/>
      </c>
      <c r="L1844" s="26">
        <f>2*J1844</f>
        <v>0.35297647520214798</v>
      </c>
      <c r="M1844" s="20"/>
      <c r="N1844" s="20"/>
      <c r="O1844" s="58" t="str">
        <f>IF(F1844="Repeatability","---", SQRT(L1844^2+(N1844*H1844*0.01)^2)+ABS(M1844)*0.01*H1844)</f>
        <v>---</v>
      </c>
      <c r="P1844" s="6" t="str">
        <f>IF(F1844="Repeatability","---", O1844*100/H1844)</f>
        <v>---</v>
      </c>
      <c r="Q1844" s="31" t="str">
        <f>IF(F1844="Repeatability", "n/a",IF(E1844="MG_P_KG",6,IF(E1844="G_P_100G",2,"n/a")))</f>
        <v>n/a</v>
      </c>
      <c r="R1844" s="34" t="str">
        <f>IF(Q1844="n/a","-",2*(H1844*2^(1-0.5*LOG(H1844/(10^Q1844))))/100)</f>
        <v>-</v>
      </c>
      <c r="S1844" s="3">
        <f>IF(F1844="Intermed. Precision","---",IF(LOG(J1844/2)&lt;0,10^(TRUNC(LOG(J1844/2))-1), 10^(TRUNC(LOG(J1844/2)))))</f>
        <v>0.01</v>
      </c>
      <c r="T1844" s="4">
        <f>2*SQRT(2)*J1844</f>
        <v>0.49918411842952815</v>
      </c>
      <c r="U1844" s="22">
        <f>IF(F1844="Repeatability",10*J1844,"---")</f>
        <v>1.7648823760107399</v>
      </c>
      <c r="V1844" s="22" t="str">
        <f>IF(AND(U1844&gt;H1844,U1844&lt;&gt;"---"),"x","")</f>
        <v/>
      </c>
      <c r="W1844" s="51">
        <v>42103</v>
      </c>
    </row>
    <row r="1845" spans="1:23" ht="25.5" customHeight="1">
      <c r="A1845" s="65" t="s">
        <v>67</v>
      </c>
      <c r="B1845" s="8" t="s">
        <v>301</v>
      </c>
      <c r="C1845" s="61"/>
      <c r="D1845" s="10" t="s">
        <v>299</v>
      </c>
      <c r="E1845" s="3" t="s">
        <v>30</v>
      </c>
      <c r="F1845" s="42" t="s">
        <v>23</v>
      </c>
      <c r="G1845" s="22" t="s">
        <v>4</v>
      </c>
      <c r="H1845" s="64">
        <v>62.303569296249997</v>
      </c>
      <c r="I1845" s="3">
        <v>40</v>
      </c>
      <c r="J1845" s="24">
        <v>1.99065397334137</v>
      </c>
      <c r="K1845" s="27" t="str">
        <f>IF(OR(LEFT(G1845,3)="SRM", LEFT(G1845,3)="IRM", LEFT(G1845,3)="CRM"),"", IF((J1845*100/H1845)&gt;5,"x",""))</f>
        <v/>
      </c>
      <c r="L1845" s="26">
        <f>2*J1845</f>
        <v>3.9813079466827399</v>
      </c>
      <c r="M1845" s="20"/>
      <c r="N1845" s="20"/>
      <c r="O1845" s="58">
        <f>IF(F1845="Repeatability","---", SQRT(L1845^2+(N1845*H1845*0.01)^2)+ABS(M1845)*0.01*H1845)</f>
        <v>3.9813079466827399</v>
      </c>
      <c r="P1845" s="6">
        <f>IF(F1845="Repeatability","---", O1845*100/H1845)</f>
        <v>6.3901763440740336</v>
      </c>
      <c r="Q1845" s="31">
        <f>IF(F1845="Repeatability", "n/a",IF(E1845="MG_P_KG",6,IF(E1845="G_P_100G",2,"n/a")))</f>
        <v>6</v>
      </c>
      <c r="R1845" s="34">
        <f>IF(Q1845="n/a","-",2*(H1845*2^(1-0.5*LOG(H1845/(10^Q1845))))/100)</f>
        <v>10.704386866014117</v>
      </c>
      <c r="S1845" s="3">
        <f>IF(F1845="Intermed. Precision","---",IF(LOG(J1845/2)&lt;0,10^(TRUNC(LOG(J1845/2))-1), 10^(TRUNC(LOG(J1845/2)))))</f>
        <v>0.1</v>
      </c>
      <c r="T1845" s="4">
        <f>2*SQRT(2)*J1845</f>
        <v>5.6304196941825104</v>
      </c>
      <c r="U1845" s="22" t="str">
        <f>IF(F1845="Repeatability",10*J1845,"---")</f>
        <v>---</v>
      </c>
      <c r="V1845" s="22" t="str">
        <f>IF(AND(U1845&gt;H1845,U1845&lt;&gt;"---"),"x","")</f>
        <v/>
      </c>
      <c r="W1845" s="51">
        <v>42103</v>
      </c>
    </row>
    <row r="1846" spans="1:23" ht="25.5" customHeight="1">
      <c r="A1846" s="65" t="s">
        <v>80</v>
      </c>
      <c r="B1846" s="8" t="s">
        <v>301</v>
      </c>
      <c r="C1846" s="61"/>
      <c r="D1846" s="10" t="s">
        <v>299</v>
      </c>
      <c r="E1846" s="3" t="s">
        <v>30</v>
      </c>
      <c r="F1846" s="42" t="s">
        <v>23</v>
      </c>
      <c r="G1846" s="22" t="s">
        <v>4</v>
      </c>
      <c r="H1846" s="37">
        <v>9.4949656312500004</v>
      </c>
      <c r="I1846" s="3">
        <v>32</v>
      </c>
      <c r="J1846" s="27">
        <v>0.94697505462189502</v>
      </c>
      <c r="K1846" s="27" t="str">
        <f>IF(OR(LEFT(G1846,3)="SRM", LEFT(G1846,3)="IRM", LEFT(G1846,3)="CRM"),"", IF((J1846*100/H1846)&gt;5,"x",""))</f>
        <v>x</v>
      </c>
      <c r="L1846" s="26">
        <f>2*J1846</f>
        <v>1.89395010924379</v>
      </c>
      <c r="M1846" s="20"/>
      <c r="N1846" s="20"/>
      <c r="O1846" s="58">
        <f>IF(F1846="Repeatability","---", SQRT(L1846^2+(N1846*H1846*0.01)^2)+ABS(M1846)*0.01*H1846)</f>
        <v>1.89395010924379</v>
      </c>
      <c r="P1846" s="6">
        <f>IF(F1846="Repeatability","---", O1846*100/H1846)</f>
        <v>19.946887464346236</v>
      </c>
      <c r="Q1846" s="31">
        <f>IF(F1846="Repeatability", "n/a",IF(E1846="MG_P_KG",6,IF(E1846="G_P_100G",2,"n/a")))</f>
        <v>6</v>
      </c>
      <c r="R1846" s="34">
        <f>IF(Q1846="n/a","-",2*(H1846*2^(1-0.5*LOG(H1846/(10^Q1846))))/100)</f>
        <v>2.1652894448812763</v>
      </c>
      <c r="S1846" s="3">
        <f>IF(F1846="Intermed. Precision","---",IF(LOG(J1846/2)&lt;0,10^(TRUNC(LOG(J1846/2))-1), 10^(TRUNC(LOG(J1846/2)))))</f>
        <v>0.1</v>
      </c>
      <c r="T1846" s="4">
        <f>2*SQRT(2)*J1846</f>
        <v>2.6784499309505732</v>
      </c>
      <c r="U1846" s="22" t="str">
        <f>IF(F1846="Repeatability",10*J1846,"---")</f>
        <v>---</v>
      </c>
      <c r="V1846" s="22" t="str">
        <f>IF(AND(U1846&gt;H1846,U1846&lt;&gt;"---"),"x","")</f>
        <v/>
      </c>
      <c r="W1846" s="51">
        <v>42103</v>
      </c>
    </row>
    <row r="1847" spans="1:23" ht="25.5" hidden="1" customHeight="1">
      <c r="A1847" s="65" t="s">
        <v>117</v>
      </c>
      <c r="B1847" s="8" t="s">
        <v>301</v>
      </c>
      <c r="C1847" s="61"/>
      <c r="D1847" s="10" t="s">
        <v>299</v>
      </c>
      <c r="E1847" s="3" t="s">
        <v>30</v>
      </c>
      <c r="F1847" s="42" t="s">
        <v>24</v>
      </c>
      <c r="G1847" s="22" t="s">
        <v>25</v>
      </c>
      <c r="H1847" s="37">
        <v>64.887667151428602</v>
      </c>
      <c r="I1847" s="3">
        <v>28</v>
      </c>
      <c r="J1847" s="27">
        <v>2.5535418762856801</v>
      </c>
      <c r="K1847" s="27" t="str">
        <f>IF(OR(LEFT(G1847,3)="SRM", LEFT(G1847,3)="IRM", LEFT(G1847,3)="CRM"),"", IF((J1847*100/H1847)&gt;5,"x",""))</f>
        <v/>
      </c>
      <c r="L1847" s="26">
        <f>2*J1847</f>
        <v>5.1070837525713602</v>
      </c>
      <c r="M1847" s="20"/>
      <c r="N1847" s="20"/>
      <c r="O1847" s="58" t="str">
        <f>IF(F1847="Repeatability","---", SQRT(L1847^2+(N1847*H1847*0.01)^2)+ABS(M1847)*0.01*H1847)</f>
        <v>---</v>
      </c>
      <c r="P1847" s="6" t="str">
        <f>IF(F1847="Repeatability","---", O1847*100/H1847)</f>
        <v>---</v>
      </c>
      <c r="Q1847" s="31" t="str">
        <f>IF(F1847="Repeatability", "n/a",IF(E1847="MG_P_KG",6,IF(E1847="G_P_100G",2,"n/a")))</f>
        <v>n/a</v>
      </c>
      <c r="R1847" s="34" t="str">
        <f>IF(Q1847="n/a","-",2*(H1847*2^(1-0.5*LOG(H1847/(10^Q1847))))/100)</f>
        <v>-</v>
      </c>
      <c r="S1847" s="3">
        <f>IF(F1847="Intermed. Precision","---",IF(LOG(J1847/2)&lt;0,10^(TRUNC(LOG(J1847/2))-1), 10^(TRUNC(LOG(J1847/2)))))</f>
        <v>1</v>
      </c>
      <c r="T1847" s="4">
        <f>2*SQRT(2)*J1847</f>
        <v>7.2225071070616984</v>
      </c>
      <c r="U1847" s="22">
        <f>IF(F1847="Repeatability",10*J1847,"---")</f>
        <v>25.5354187628568</v>
      </c>
      <c r="V1847" s="22" t="str">
        <f>IF(AND(U1847&gt;H1847,U1847&lt;&gt;"---"),"x","")</f>
        <v/>
      </c>
      <c r="W1847" s="51">
        <v>42103</v>
      </c>
    </row>
    <row r="1848" spans="1:23" ht="25.5" hidden="1" customHeight="1">
      <c r="A1848" s="65" t="s">
        <v>67</v>
      </c>
      <c r="B1848" s="8" t="s">
        <v>301</v>
      </c>
      <c r="C1848" s="61"/>
      <c r="D1848" s="10" t="s">
        <v>299</v>
      </c>
      <c r="E1848" s="3" t="s">
        <v>30</v>
      </c>
      <c r="F1848" s="42" t="s">
        <v>24</v>
      </c>
      <c r="G1848" s="22" t="s">
        <v>25</v>
      </c>
      <c r="H1848" s="37">
        <v>84.424955736111102</v>
      </c>
      <c r="I1848" s="3">
        <v>18</v>
      </c>
      <c r="J1848" s="27">
        <v>0.232322073974047</v>
      </c>
      <c r="K1848" s="27" t="str">
        <f>IF(OR(LEFT(G1848,3)="SRM", LEFT(G1848,3)="IRM", LEFT(G1848,3)="CRM"),"", IF((J1848*100/H1848)&gt;5,"x",""))</f>
        <v/>
      </c>
      <c r="L1848" s="26">
        <f>2*J1848</f>
        <v>0.464644147948094</v>
      </c>
      <c r="M1848" s="20"/>
      <c r="N1848" s="20"/>
      <c r="O1848" s="58" t="str">
        <f>IF(F1848="Repeatability","---", SQRT(L1848^2+(N1848*H1848*0.01)^2)+ABS(M1848)*0.01*H1848)</f>
        <v>---</v>
      </c>
      <c r="P1848" s="6" t="str">
        <f>IF(F1848="Repeatability","---", O1848*100/H1848)</f>
        <v>---</v>
      </c>
      <c r="Q1848" s="31" t="str">
        <f>IF(F1848="Repeatability", "n/a",IF(E1848="MG_P_KG",6,IF(E1848="G_P_100G",2,"n/a")))</f>
        <v>n/a</v>
      </c>
      <c r="R1848" s="34" t="str">
        <f>IF(Q1848="n/a","-",2*(H1848*2^(1-0.5*LOG(H1848/(10^Q1848))))/100)</f>
        <v>-</v>
      </c>
      <c r="S1848" s="3">
        <f>IF(F1848="Intermed. Precision","---",IF(LOG(J1848/2)&lt;0,10^(TRUNC(LOG(J1848/2))-1), 10^(TRUNC(LOG(J1848/2)))))</f>
        <v>0.1</v>
      </c>
      <c r="T1848" s="4">
        <f>2*SQRT(2)*J1848</f>
        <v>0.65710605570548553</v>
      </c>
      <c r="U1848" s="22">
        <f>IF(F1848="Repeatability",10*J1848,"---")</f>
        <v>2.3232207397404698</v>
      </c>
      <c r="V1848" s="22" t="str">
        <f>IF(AND(U1848&gt;H1848,U1848&lt;&gt;"---"),"x","")</f>
        <v/>
      </c>
      <c r="W1848" s="51">
        <v>42103</v>
      </c>
    </row>
    <row r="1849" spans="1:23" ht="25.5" customHeight="1">
      <c r="A1849" s="65" t="s">
        <v>64</v>
      </c>
      <c r="B1849" s="8" t="s">
        <v>301</v>
      </c>
      <c r="C1849" s="61"/>
      <c r="D1849" s="10" t="s">
        <v>299</v>
      </c>
      <c r="E1849" s="3" t="s">
        <v>30</v>
      </c>
      <c r="F1849" s="42" t="s">
        <v>23</v>
      </c>
      <c r="G1849" s="22" t="s">
        <v>4</v>
      </c>
      <c r="H1849" s="64">
        <v>71.1893878181818</v>
      </c>
      <c r="I1849" s="3">
        <v>11</v>
      </c>
      <c r="J1849" s="24">
        <v>2.4394590410478099</v>
      </c>
      <c r="K1849" s="27" t="str">
        <f>IF(OR(LEFT(G1849,3)="SRM", LEFT(G1849,3)="IRM", LEFT(G1849,3)="CRM"),"", IF((J1849*100/H1849)&gt;5,"x",""))</f>
        <v/>
      </c>
      <c r="L1849" s="26">
        <f>2*J1849</f>
        <v>4.8789180820956197</v>
      </c>
      <c r="M1849" s="20"/>
      <c r="N1849" s="20"/>
      <c r="O1849" s="58">
        <f>IF(F1849="Repeatability","---", SQRT(L1849^2+(N1849*H1849*0.01)^2)+ABS(M1849)*0.01*H1849)</f>
        <v>4.8789180820956197</v>
      </c>
      <c r="P1849" s="6">
        <f>IF(F1849="Repeatability","---", O1849*100/H1849)</f>
        <v>6.8534345239158556</v>
      </c>
      <c r="Q1849" s="31">
        <f>IF(F1849="Repeatability", "n/a",IF(E1849="MG_P_KG",6,IF(E1849="G_P_100G",2,"n/a")))</f>
        <v>6</v>
      </c>
      <c r="R1849" s="34">
        <f>IF(Q1849="n/a","-",2*(H1849*2^(1-0.5*LOG(H1849/(10^Q1849))))/100)</f>
        <v>11.988061383611273</v>
      </c>
      <c r="S1849" s="3">
        <f>IF(F1849="Intermed. Precision","---",IF(LOG(J1849/2)&lt;0,10^(TRUNC(LOG(J1849/2))-1), 10^(TRUNC(LOG(J1849/2)))))</f>
        <v>1</v>
      </c>
      <c r="T1849" s="4">
        <f>2*SQRT(2)*J1849</f>
        <v>6.8998321214069556</v>
      </c>
      <c r="U1849" s="22" t="str">
        <f>IF(F1849="Repeatability",10*J1849,"---")</f>
        <v>---</v>
      </c>
      <c r="V1849" s="22" t="str">
        <f>IF(AND(U1849&gt;H1849,U1849&lt;&gt;"---"),"x","")</f>
        <v/>
      </c>
      <c r="W1849" s="51">
        <v>42103</v>
      </c>
    </row>
    <row r="1850" spans="1:23" ht="25.5" hidden="1" customHeight="1">
      <c r="A1850" s="65" t="s">
        <v>80</v>
      </c>
      <c r="B1850" s="8" t="s">
        <v>301</v>
      </c>
      <c r="C1850" s="61"/>
      <c r="D1850" s="10" t="s">
        <v>299</v>
      </c>
      <c r="E1850" s="3" t="s">
        <v>30</v>
      </c>
      <c r="F1850" s="42" t="s">
        <v>24</v>
      </c>
      <c r="G1850" s="22" t="s">
        <v>25</v>
      </c>
      <c r="H1850" s="37">
        <v>20.45168871125</v>
      </c>
      <c r="I1850" s="3">
        <v>8</v>
      </c>
      <c r="J1850" s="27">
        <v>4.7617718284552399E-2</v>
      </c>
      <c r="K1850" s="27" t="str">
        <f>IF(OR(LEFT(G1850,3)="SRM", LEFT(G1850,3)="IRM", LEFT(G1850,3)="CRM"),"", IF((J1850*100/H1850)&gt;5,"x",""))</f>
        <v/>
      </c>
      <c r="L1850" s="26">
        <f>2*J1850</f>
        <v>9.5235436569104798E-2</v>
      </c>
      <c r="M1850" s="20"/>
      <c r="N1850" s="20"/>
      <c r="O1850" s="58" t="str">
        <f>IF(F1850="Repeatability","---", SQRT(L1850^2+(N1850*H1850*0.01)^2)+ABS(M1850)*0.01*H1850)</f>
        <v>---</v>
      </c>
      <c r="P1850" s="6" t="str">
        <f>IF(F1850="Repeatability","---", O1850*100/H1850)</f>
        <v>---</v>
      </c>
      <c r="Q1850" s="31" t="str">
        <f>IF(F1850="Repeatability", "n/a",IF(E1850="MG_P_KG",6,IF(E1850="G_P_100G",2,"n/a")))</f>
        <v>n/a</v>
      </c>
      <c r="R1850" s="34" t="str">
        <f>IF(Q1850="n/a","-",2*(H1850*2^(1-0.5*LOG(H1850/(10^Q1850))))/100)</f>
        <v>-</v>
      </c>
      <c r="S1850" s="3">
        <f>IF(F1850="Intermed. Precision","---",IF(LOG(J1850/2)&lt;0,10^(TRUNC(LOG(J1850/2))-1), 10^(TRUNC(LOG(J1850/2)))))</f>
        <v>0.01</v>
      </c>
      <c r="T1850" s="4">
        <f>2*SQRT(2)*J1850</f>
        <v>0.13468324601455064</v>
      </c>
      <c r="U1850" s="22">
        <f>IF(F1850="Repeatability",10*J1850,"---")</f>
        <v>0.47617718284552402</v>
      </c>
      <c r="V1850" s="22" t="str">
        <f>IF(AND(U1850&gt;H1850,U1850&lt;&gt;"---"),"x","")</f>
        <v/>
      </c>
      <c r="W1850" s="51">
        <v>42103</v>
      </c>
    </row>
    <row r="1851" spans="1:23" ht="25.5" customHeight="1">
      <c r="A1851" s="65" t="s">
        <v>26</v>
      </c>
      <c r="B1851" s="8" t="s">
        <v>302</v>
      </c>
      <c r="C1851" s="61"/>
      <c r="D1851" s="10" t="s">
        <v>299</v>
      </c>
      <c r="E1851" s="3" t="s">
        <v>30</v>
      </c>
      <c r="F1851" s="42" t="s">
        <v>23</v>
      </c>
      <c r="G1851" s="22" t="s">
        <v>28</v>
      </c>
      <c r="H1851" s="37">
        <v>89.104691584482794</v>
      </c>
      <c r="I1851" s="3">
        <v>203</v>
      </c>
      <c r="J1851" s="27">
        <v>2.9684988203049998</v>
      </c>
      <c r="K1851" s="27" t="str">
        <f>IF(OR(LEFT(G1851,3)="SRM", LEFT(G1851,3)="IRM", LEFT(G1851,3)="CRM"),"", IF((J1851*100/H1851)&gt;5,"x",""))</f>
        <v/>
      </c>
      <c r="L1851" s="26">
        <f>2*J1851</f>
        <v>5.9369976406099996</v>
      </c>
      <c r="M1851" s="20"/>
      <c r="N1851" s="20"/>
      <c r="O1851" s="58">
        <f>IF(F1851="Repeatability","---", SQRT(L1851^2+(N1851*H1851*0.01)^2)+ABS(M1851)*0.01*H1851)</f>
        <v>5.9369976406099996</v>
      </c>
      <c r="P1851" s="6">
        <f>IF(F1851="Repeatability","---", O1851*100/H1851)</f>
        <v>6.6629461760506254</v>
      </c>
      <c r="Q1851" s="31">
        <f>IF(F1851="Repeatability", "n/a",IF(E1851="MG_P_KG",6,IF(E1851="G_P_100G",2,"n/a")))</f>
        <v>6</v>
      </c>
      <c r="R1851" s="34">
        <f>IF(Q1851="n/a","-",2*(H1851*2^(1-0.5*LOG(H1851/(10^Q1851))))/100)</f>
        <v>14.506454139721418</v>
      </c>
      <c r="S1851" s="3">
        <f>IF(F1851="Intermed. Precision","---",IF(LOG(J1851/2)&lt;0,10^(TRUNC(LOG(J1851/2))-1), 10^(TRUNC(LOG(J1851/2)))))</f>
        <v>1</v>
      </c>
      <c r="T1851" s="4">
        <f>2*SQRT(2)*J1851</f>
        <v>8.3961825831277288</v>
      </c>
      <c r="U1851" s="22" t="str">
        <f>IF(F1851="Repeatability",10*J1851,"---")</f>
        <v>---</v>
      </c>
      <c r="V1851" s="22" t="str">
        <f>IF(AND(U1851&gt;H1851,U1851&lt;&gt;"---"),"x","")</f>
        <v/>
      </c>
      <c r="W1851" s="51">
        <v>42103</v>
      </c>
    </row>
    <row r="1852" spans="1:23" ht="25.5" customHeight="1">
      <c r="A1852" s="65" t="s">
        <v>26</v>
      </c>
      <c r="B1852" s="8" t="s">
        <v>302</v>
      </c>
      <c r="C1852" s="61"/>
      <c r="D1852" s="10" t="s">
        <v>299</v>
      </c>
      <c r="E1852" s="3" t="s">
        <v>30</v>
      </c>
      <c r="F1852" s="42" t="s">
        <v>23</v>
      </c>
      <c r="G1852" s="22" t="s">
        <v>27</v>
      </c>
      <c r="H1852" s="37">
        <v>58.599481071714301</v>
      </c>
      <c r="I1852" s="3">
        <v>35</v>
      </c>
      <c r="J1852" s="27">
        <v>1.5277111214788399</v>
      </c>
      <c r="K1852" s="27" t="str">
        <f>IF(OR(LEFT(G1852,3)="SRM", LEFT(G1852,3)="IRM", LEFT(G1852,3)="CRM"),"", IF((J1852*100/H1852)&gt;5,"x",""))</f>
        <v/>
      </c>
      <c r="L1852" s="26">
        <f>2*J1852</f>
        <v>3.0554222429576798</v>
      </c>
      <c r="M1852" s="20"/>
      <c r="N1852" s="20"/>
      <c r="O1852" s="58">
        <f>IF(F1852="Repeatability","---", SQRT(L1852^2+(N1852*H1852*0.01)^2)+ABS(M1852)*0.01*H1852)</f>
        <v>3.0554222429576798</v>
      </c>
      <c r="P1852" s="6">
        <f>IF(F1852="Repeatability","---", O1852*100/H1852)</f>
        <v>5.2140773042314841</v>
      </c>
      <c r="Q1852" s="31">
        <f>IF(F1852="Repeatability", "n/a",IF(E1852="MG_P_KG",6,IF(E1852="G_P_100G",2,"n/a")))</f>
        <v>6</v>
      </c>
      <c r="R1852" s="34">
        <f>IF(Q1852="n/a","-",2*(H1852*2^(1-0.5*LOG(H1852/(10^Q1852))))/100)</f>
        <v>10.161298781185369</v>
      </c>
      <c r="S1852" s="3">
        <f>IF(F1852="Intermed. Precision","---",IF(LOG(J1852/2)&lt;0,10^(TRUNC(LOG(J1852/2))-1), 10^(TRUNC(LOG(J1852/2)))))</f>
        <v>0.1</v>
      </c>
      <c r="T1852" s="4">
        <f>2*SQRT(2)*J1852</f>
        <v>4.3210195747671731</v>
      </c>
      <c r="U1852" s="22" t="str">
        <f>IF(F1852="Repeatability",10*J1852,"---")</f>
        <v>---</v>
      </c>
      <c r="V1852" s="22" t="str">
        <f>IF(AND(U1852&gt;H1852,U1852&lt;&gt;"---"),"x","")</f>
        <v/>
      </c>
      <c r="W1852" s="51">
        <v>42103</v>
      </c>
    </row>
    <row r="1853" spans="1:23" ht="25.5" customHeight="1">
      <c r="A1853" s="65" t="s">
        <v>26</v>
      </c>
      <c r="B1853" s="8" t="s">
        <v>303</v>
      </c>
      <c r="C1853" s="61"/>
      <c r="D1853" s="10" t="s">
        <v>299</v>
      </c>
      <c r="E1853" s="3" t="s">
        <v>30</v>
      </c>
      <c r="F1853" s="42" t="s">
        <v>23</v>
      </c>
      <c r="G1853" s="22" t="s">
        <v>28</v>
      </c>
      <c r="H1853" s="37">
        <v>7.1770243201507498</v>
      </c>
      <c r="I1853" s="3">
        <v>199</v>
      </c>
      <c r="J1853" s="27">
        <v>0.36891895246471401</v>
      </c>
      <c r="K1853" s="27" t="str">
        <f>IF(OR(LEFT(G1853,3)="SRM", LEFT(G1853,3)="IRM", LEFT(G1853,3)="CRM"),"", IF((J1853*100/H1853)&gt;5,"x",""))</f>
        <v/>
      </c>
      <c r="L1853" s="26">
        <f>2*J1853</f>
        <v>0.73783790492942802</v>
      </c>
      <c r="M1853" s="20"/>
      <c r="N1853" s="20"/>
      <c r="O1853" s="58">
        <f>IF(F1853="Repeatability","---", SQRT(L1853^2+(N1853*H1853*0.01)^2)+ABS(M1853)*0.01*H1853)</f>
        <v>0.73783790492942802</v>
      </c>
      <c r="P1853" s="6">
        <f>IF(F1853="Repeatability","---", O1853*100/H1853)</f>
        <v>10.280554614505334</v>
      </c>
      <c r="Q1853" s="31">
        <f>IF(F1853="Repeatability", "n/a",IF(E1853="MG_P_KG",6,IF(E1853="G_P_100G",2,"n/a")))</f>
        <v>6</v>
      </c>
      <c r="R1853" s="34">
        <f>IF(Q1853="n/a","-",2*(H1853*2^(1-0.5*LOG(H1853/(10^Q1853))))/100)</f>
        <v>1.7071116415815133</v>
      </c>
      <c r="S1853" s="3">
        <f>IF(F1853="Intermed. Precision","---",IF(LOG(J1853/2)&lt;0,10^(TRUNC(LOG(J1853/2))-1), 10^(TRUNC(LOG(J1853/2)))))</f>
        <v>0.1</v>
      </c>
      <c r="T1853" s="4">
        <f>2*SQRT(2)*J1853</f>
        <v>1.0434603719841475</v>
      </c>
      <c r="U1853" s="22" t="str">
        <f>IF(F1853="Repeatability",10*J1853,"---")</f>
        <v>---</v>
      </c>
      <c r="V1853" s="22" t="str">
        <f>IF(AND(U1853&gt;H1853,U1853&lt;&gt;"---"),"x","")</f>
        <v/>
      </c>
      <c r="W1853" s="51">
        <v>42103</v>
      </c>
    </row>
    <row r="1854" spans="1:23" ht="25.5" customHeight="1">
      <c r="A1854" s="65" t="s">
        <v>67</v>
      </c>
      <c r="B1854" s="8" t="s">
        <v>303</v>
      </c>
      <c r="C1854" s="61"/>
      <c r="D1854" s="10" t="s">
        <v>299</v>
      </c>
      <c r="E1854" s="3" t="s">
        <v>30</v>
      </c>
      <c r="F1854" s="42" t="s">
        <v>23</v>
      </c>
      <c r="G1854" s="22" t="s">
        <v>4</v>
      </c>
      <c r="H1854" s="37">
        <v>6.6195846747352904</v>
      </c>
      <c r="I1854" s="3">
        <v>34</v>
      </c>
      <c r="J1854" s="27">
        <v>0.31842360021716298</v>
      </c>
      <c r="K1854" s="27" t="str">
        <f>IF(OR(LEFT(G1854,3)="SRM", LEFT(G1854,3)="IRM", LEFT(G1854,3)="CRM"),"", IF((J1854*100/H1854)&gt;5,"x",""))</f>
        <v/>
      </c>
      <c r="L1854" s="26">
        <f>2*J1854</f>
        <v>0.63684720043432597</v>
      </c>
      <c r="M1854" s="20"/>
      <c r="N1854" s="20"/>
      <c r="O1854" s="58">
        <f>IF(F1854="Repeatability","---", SQRT(L1854^2+(N1854*H1854*0.01)^2)+ABS(M1854)*0.01*H1854)</f>
        <v>0.63684720043432597</v>
      </c>
      <c r="P1854" s="6">
        <f>IF(F1854="Repeatability","---", O1854*100/H1854)</f>
        <v>9.6206519249607272</v>
      </c>
      <c r="Q1854" s="31">
        <f>IF(F1854="Repeatability", "n/a",IF(E1854="MG_P_KG",6,IF(E1854="G_P_100G",2,"n/a")))</f>
        <v>6</v>
      </c>
      <c r="R1854" s="34">
        <f>IF(Q1854="n/a","-",2*(H1854*2^(1-0.5*LOG(H1854/(10^Q1854))))/100)</f>
        <v>1.5937983865092147</v>
      </c>
      <c r="S1854" s="3">
        <f>IF(F1854="Intermed. Precision","---",IF(LOG(J1854/2)&lt;0,10^(TRUNC(LOG(J1854/2))-1), 10^(TRUNC(LOG(J1854/2)))))</f>
        <v>0.1</v>
      </c>
      <c r="T1854" s="4">
        <f>2*SQRT(2)*J1854</f>
        <v>0.90063794801356067</v>
      </c>
      <c r="U1854" s="22" t="str">
        <f>IF(F1854="Repeatability",10*J1854,"---")</f>
        <v>---</v>
      </c>
      <c r="V1854" s="22" t="str">
        <f>IF(AND(U1854&gt;H1854,U1854&lt;&gt;"---"),"x","")</f>
        <v/>
      </c>
      <c r="W1854" s="51">
        <v>42103</v>
      </c>
    </row>
    <row r="1855" spans="1:23" ht="25.5" customHeight="1">
      <c r="A1855" s="65" t="s">
        <v>26</v>
      </c>
      <c r="B1855" s="8" t="s">
        <v>303</v>
      </c>
      <c r="C1855" s="61"/>
      <c r="D1855" s="10" t="s">
        <v>299</v>
      </c>
      <c r="E1855" s="3" t="s">
        <v>30</v>
      </c>
      <c r="F1855" s="42" t="s">
        <v>23</v>
      </c>
      <c r="G1855" s="22" t="s">
        <v>27</v>
      </c>
      <c r="H1855" s="37">
        <v>4.8606510864705896</v>
      </c>
      <c r="I1855" s="3">
        <v>34</v>
      </c>
      <c r="J1855" s="27">
        <v>0.234961913421879</v>
      </c>
      <c r="K1855" s="27" t="str">
        <f>IF(OR(LEFT(G1855,3)="SRM", LEFT(G1855,3)="IRM", LEFT(G1855,3)="CRM"),"", IF((J1855*100/H1855)&gt;5,"x",""))</f>
        <v/>
      </c>
      <c r="L1855" s="26">
        <f>2*J1855</f>
        <v>0.469923826843758</v>
      </c>
      <c r="M1855" s="20"/>
      <c r="N1855" s="20"/>
      <c r="O1855" s="58">
        <f>IF(F1855="Repeatability","---", SQRT(L1855^2+(N1855*H1855*0.01)^2)+ABS(M1855)*0.01*H1855)</f>
        <v>0.469923826843758</v>
      </c>
      <c r="P1855" s="6">
        <f>IF(F1855="Repeatability","---", O1855*100/H1855)</f>
        <v>9.6679193483311412</v>
      </c>
      <c r="Q1855" s="31">
        <f>IF(F1855="Repeatability", "n/a",IF(E1855="MG_P_KG",6,IF(E1855="G_P_100G",2,"n/a")))</f>
        <v>6</v>
      </c>
      <c r="R1855" s="34">
        <f>IF(Q1855="n/a","-",2*(H1855*2^(1-0.5*LOG(H1855/(10^Q1855))))/100)</f>
        <v>1.2259891091074282</v>
      </c>
      <c r="S1855" s="3">
        <f>IF(F1855="Intermed. Precision","---",IF(LOG(J1855/2)&lt;0,10^(TRUNC(LOG(J1855/2))-1), 10^(TRUNC(LOG(J1855/2)))))</f>
        <v>0.1</v>
      </c>
      <c r="T1855" s="4">
        <f>2*SQRT(2)*J1855</f>
        <v>0.66457264920470849</v>
      </c>
      <c r="U1855" s="22" t="str">
        <f>IF(F1855="Repeatability",10*J1855,"---")</f>
        <v>---</v>
      </c>
      <c r="V1855" s="22" t="str">
        <f>IF(AND(U1855&gt;H1855,U1855&lt;&gt;"---"),"x","")</f>
        <v/>
      </c>
      <c r="W1855" s="51">
        <v>42103</v>
      </c>
    </row>
    <row r="1856" spans="1:23" ht="25.5" customHeight="1">
      <c r="A1856" s="65" t="s">
        <v>80</v>
      </c>
      <c r="B1856" s="8" t="s">
        <v>303</v>
      </c>
      <c r="C1856" s="61"/>
      <c r="D1856" s="10" t="s">
        <v>299</v>
      </c>
      <c r="E1856" s="3" t="s">
        <v>30</v>
      </c>
      <c r="F1856" s="42" t="s">
        <v>23</v>
      </c>
      <c r="G1856" s="22" t="s">
        <v>4</v>
      </c>
      <c r="H1856" s="37">
        <v>2.4118253678571402</v>
      </c>
      <c r="I1856" s="3">
        <v>28</v>
      </c>
      <c r="J1856" s="27">
        <v>2.8605132627021999E-2</v>
      </c>
      <c r="K1856" s="27" t="str">
        <f>IF(OR(LEFT(G1856,3)="SRM", LEFT(G1856,3)="IRM", LEFT(G1856,3)="CRM"),"", IF((J1856*100/H1856)&gt;5,"x",""))</f>
        <v/>
      </c>
      <c r="L1856" s="26">
        <f>2*J1856</f>
        <v>5.7210265254043997E-2</v>
      </c>
      <c r="M1856" s="20"/>
      <c r="N1856" s="20"/>
      <c r="O1856" s="58">
        <f>IF(F1856="Repeatability","---", SQRT(L1856^2+(N1856*H1856*0.01)^2)+ABS(M1856)*0.01*H1856)</f>
        <v>5.7210265254043997E-2</v>
      </c>
      <c r="P1856" s="6">
        <f>IF(F1856="Repeatability","---", O1856*100/H1856)</f>
        <v>2.3720732859226126</v>
      </c>
      <c r="Q1856" s="31">
        <f>IF(F1856="Repeatability", "n/a",IF(E1856="MG_P_KG",6,IF(E1856="G_P_100G",2,"n/a")))</f>
        <v>6</v>
      </c>
      <c r="R1856" s="34">
        <f>IF(Q1856="n/a","-",2*(H1856*2^(1-0.5*LOG(H1856/(10^Q1856))))/100)</f>
        <v>0.67600055269319848</v>
      </c>
      <c r="S1856" s="3">
        <f>IF(F1856="Intermed. Precision","---",IF(LOG(J1856/2)&lt;0,10^(TRUNC(LOG(J1856/2))-1), 10^(TRUNC(LOG(J1856/2)))))</f>
        <v>0.01</v>
      </c>
      <c r="T1856" s="4">
        <f>2*SQRT(2)*J1856</f>
        <v>8.0907533029231274E-2</v>
      </c>
      <c r="U1856" s="22" t="str">
        <f>IF(F1856="Repeatability",10*J1856,"---")</f>
        <v>---</v>
      </c>
      <c r="V1856" s="22" t="str">
        <f>IF(AND(U1856&gt;H1856,U1856&lt;&gt;"---"),"x","")</f>
        <v/>
      </c>
      <c r="W1856" s="51">
        <v>42103</v>
      </c>
    </row>
    <row r="1857" spans="1:23" ht="25.5" customHeight="1">
      <c r="A1857" s="65" t="s">
        <v>64</v>
      </c>
      <c r="B1857" s="8" t="s">
        <v>303</v>
      </c>
      <c r="C1857" s="61"/>
      <c r="D1857" s="10" t="s">
        <v>299</v>
      </c>
      <c r="E1857" s="3" t="s">
        <v>30</v>
      </c>
      <c r="F1857" s="42" t="s">
        <v>23</v>
      </c>
      <c r="G1857" s="22" t="s">
        <v>4</v>
      </c>
      <c r="H1857" s="37">
        <v>7.8595943725000001</v>
      </c>
      <c r="I1857" s="3">
        <v>20</v>
      </c>
      <c r="J1857" s="27">
        <v>1.0331021818177801E-2</v>
      </c>
      <c r="K1857" s="27" t="str">
        <f>IF(OR(LEFT(G1857,3)="SRM", LEFT(G1857,3)="IRM", LEFT(G1857,3)="CRM"),"", IF((J1857*100/H1857)&gt;5,"x",""))</f>
        <v/>
      </c>
      <c r="L1857" s="26">
        <f>2*J1857</f>
        <v>2.0662043636355602E-2</v>
      </c>
      <c r="M1857" s="20"/>
      <c r="N1857" s="20"/>
      <c r="O1857" s="58">
        <f>IF(F1857="Repeatability","---", SQRT(L1857^2+(N1857*H1857*0.01)^2)+ABS(M1857)*0.01*H1857)</f>
        <v>2.0662043636355602E-2</v>
      </c>
      <c r="P1857" s="6">
        <f>IF(F1857="Repeatability","---", O1857*100/H1857)</f>
        <v>0.26288944005367754</v>
      </c>
      <c r="Q1857" s="31">
        <f>IF(F1857="Repeatability", "n/a",IF(E1857="MG_P_KG",6,IF(E1857="G_P_100G",2,"n/a")))</f>
        <v>6</v>
      </c>
      <c r="R1857" s="34">
        <f>IF(Q1857="n/a","-",2*(H1857*2^(1-0.5*LOG(H1857/(10^Q1857))))/100)</f>
        <v>1.8440766223670777</v>
      </c>
      <c r="S1857" s="3">
        <f>IF(F1857="Intermed. Precision","---",IF(LOG(J1857/2)&lt;0,10^(TRUNC(LOG(J1857/2))-1), 10^(TRUNC(LOG(J1857/2)))))</f>
        <v>1E-3</v>
      </c>
      <c r="T1857" s="4">
        <f>2*SQRT(2)*J1857</f>
        <v>2.9220542336878798E-2</v>
      </c>
      <c r="U1857" s="22" t="str">
        <f>IF(F1857="Repeatability",10*J1857,"---")</f>
        <v>---</v>
      </c>
      <c r="V1857" s="22" t="str">
        <f>IF(AND(U1857&gt;H1857,U1857&lt;&gt;"---"),"x","")</f>
        <v/>
      </c>
      <c r="W1857" s="51">
        <v>42103</v>
      </c>
    </row>
    <row r="1858" spans="1:23" ht="25.5" customHeight="1">
      <c r="A1858" s="65" t="s">
        <v>26</v>
      </c>
      <c r="B1858" s="8" t="s">
        <v>304</v>
      </c>
      <c r="C1858" s="61"/>
      <c r="D1858" s="10" t="s">
        <v>305</v>
      </c>
      <c r="E1858" s="3" t="s">
        <v>30</v>
      </c>
      <c r="F1858" s="42" t="s">
        <v>23</v>
      </c>
      <c r="G1858" s="22" t="s">
        <v>28</v>
      </c>
      <c r="H1858" s="37">
        <v>1449.4596636752301</v>
      </c>
      <c r="I1858" s="3">
        <v>214</v>
      </c>
      <c r="J1858" s="27">
        <v>28.525487164480399</v>
      </c>
      <c r="K1858" s="27" t="str">
        <f>IF(OR(LEFT(G1858,3)="SRM", LEFT(G1858,3)="IRM", LEFT(G1858,3)="CRM"),"", IF((J1858*100/H1858)&gt;5,"x",""))</f>
        <v/>
      </c>
      <c r="L1858" s="26">
        <f>2*J1858</f>
        <v>57.050974328960798</v>
      </c>
      <c r="M1858" s="20">
        <v>23.58</v>
      </c>
      <c r="N1858" s="20">
        <v>23.71</v>
      </c>
      <c r="O1858" s="58">
        <f>IF(F1858="Repeatability","---", SQRT(L1858^2+(N1858*H1858*0.01)^2)+ABS(M1858)*0.01*H1858)</f>
        <v>690.15271138274306</v>
      </c>
      <c r="P1858" s="6">
        <f>IF(F1858="Repeatability","---", O1858*100/H1858)</f>
        <v>47.614482050007602</v>
      </c>
      <c r="Q1858" s="31">
        <f>IF(F1858="Repeatability", "n/a",IF(E1858="MG_P_KG",6,IF(E1858="G_P_100G",2,"n/a")))</f>
        <v>6</v>
      </c>
      <c r="R1858" s="34">
        <f>IF(Q1858="n/a","-",2*(H1858*2^(1-0.5*LOG(H1858/(10^Q1858))))/100)</f>
        <v>155.07692397652184</v>
      </c>
      <c r="S1858" s="3">
        <f>IF(F1858="Intermed. Precision","---",IF(LOG(J1858/2)&lt;0,10^(TRUNC(LOG(J1858/2))-1), 10^(TRUNC(LOG(J1858/2)))))</f>
        <v>10</v>
      </c>
      <c r="T1858" s="4">
        <f>2*SQRT(2)*J1858</f>
        <v>80.682261642615657</v>
      </c>
      <c r="U1858" s="22" t="str">
        <f>IF(F1858="Repeatability",10*J1858,"---")</f>
        <v>---</v>
      </c>
      <c r="V1858" s="22" t="str">
        <f>IF(AND(U1858&gt;H1858,U1858&lt;&gt;"---"),"x","")</f>
        <v/>
      </c>
      <c r="W1858" s="51">
        <v>42107</v>
      </c>
    </row>
    <row r="1859" spans="1:23" ht="25.5" customHeight="1">
      <c r="A1859" s="65" t="s">
        <v>26</v>
      </c>
      <c r="B1859" s="8" t="s">
        <v>304</v>
      </c>
      <c r="C1859" s="61"/>
      <c r="D1859" s="10" t="s">
        <v>305</v>
      </c>
      <c r="E1859" s="3" t="s">
        <v>30</v>
      </c>
      <c r="F1859" s="42" t="s">
        <v>23</v>
      </c>
      <c r="G1859" s="22" t="s">
        <v>28</v>
      </c>
      <c r="H1859" s="37">
        <v>1447.8612985847001</v>
      </c>
      <c r="I1859" s="3">
        <v>183</v>
      </c>
      <c r="J1859" s="27">
        <v>28.613846322022798</v>
      </c>
      <c r="K1859" s="27" t="str">
        <f>IF(OR(LEFT(G1859,3)="SRM", LEFT(G1859,3)="IRM", LEFT(G1859,3)="CRM"),"", IF((J1859*100/H1859)&gt;5,"x",""))</f>
        <v/>
      </c>
      <c r="L1859" s="26">
        <f>2*J1859</f>
        <v>57.227692644045597</v>
      </c>
      <c r="M1859" s="20">
        <v>23.58</v>
      </c>
      <c r="N1859" s="20">
        <v>23.71</v>
      </c>
      <c r="O1859" s="58">
        <f>IF(F1859="Repeatability","---", SQRT(L1859^2+(N1859*H1859*0.01)^2)+ABS(M1859)*0.01*H1859)</f>
        <v>689.43098155096027</v>
      </c>
      <c r="P1859" s="6">
        <f>IF(F1859="Repeatability","---", O1859*100/H1859)</f>
        <v>47.617198016473431</v>
      </c>
      <c r="Q1859" s="31">
        <f>IF(F1859="Repeatability", "n/a",IF(E1859="MG_P_KG",6,IF(E1859="G_P_100G",2,"n/a")))</f>
        <v>6</v>
      </c>
      <c r="R1859" s="34">
        <f>IF(Q1859="n/a","-",2*(H1859*2^(1-0.5*LOG(H1859/(10^Q1859))))/100)</f>
        <v>154.93164298317657</v>
      </c>
      <c r="S1859" s="3">
        <f>IF(F1859="Intermed. Precision","---",IF(LOG(J1859/2)&lt;0,10^(TRUNC(LOG(J1859/2))-1), 10^(TRUNC(LOG(J1859/2)))))</f>
        <v>10</v>
      </c>
      <c r="T1859" s="4">
        <f>2*SQRT(2)*J1859</f>
        <v>80.9321790805283</v>
      </c>
      <c r="U1859" s="22" t="str">
        <f>IF(F1859="Repeatability",10*J1859,"---")</f>
        <v>---</v>
      </c>
      <c r="V1859" s="22" t="str">
        <f>IF(AND(U1859&gt;H1859,U1859&lt;&gt;"---"),"x","")</f>
        <v/>
      </c>
      <c r="W1859" s="51">
        <v>42103</v>
      </c>
    </row>
    <row r="1860" spans="1:23" ht="25.5" hidden="1" customHeight="1">
      <c r="A1860" s="65" t="s">
        <v>67</v>
      </c>
      <c r="B1860" s="8" t="s">
        <v>304</v>
      </c>
      <c r="C1860" s="61"/>
      <c r="D1860" s="10" t="s">
        <v>305</v>
      </c>
      <c r="E1860" s="3" t="s">
        <v>30</v>
      </c>
      <c r="F1860" s="42" t="s">
        <v>24</v>
      </c>
      <c r="G1860" s="22" t="s">
        <v>25</v>
      </c>
      <c r="H1860" s="37">
        <v>844.21773049293495</v>
      </c>
      <c r="I1860" s="3">
        <v>123</v>
      </c>
      <c r="J1860" s="27">
        <v>1.8354088678813201</v>
      </c>
      <c r="K1860" s="27" t="str">
        <f>IF(OR(LEFT(G1860,3)="SRM", LEFT(G1860,3)="IRM", LEFT(G1860,3)="CRM"),"", IF((J1860*100/H1860)&gt;5,"x",""))</f>
        <v/>
      </c>
      <c r="L1860" s="26">
        <f>2*J1860</f>
        <v>3.6708177357626401</v>
      </c>
      <c r="M1860" s="20"/>
      <c r="N1860" s="20"/>
      <c r="O1860" s="58" t="str">
        <f>IF(F1860="Repeatability","---", SQRT(L1860^2+(N1860*H1860*0.01)^2)+ABS(M1860)*0.01*H1860)</f>
        <v>---</v>
      </c>
      <c r="P1860" s="6" t="str">
        <f>IF(F1860="Repeatability","---", O1860*100/H1860)</f>
        <v>---</v>
      </c>
      <c r="Q1860" s="31" t="str">
        <f>IF(F1860="Repeatability", "n/a",IF(E1860="MG_P_KG",6,IF(E1860="G_P_100G",2,"n/a")))</f>
        <v>n/a</v>
      </c>
      <c r="R1860" s="34" t="str">
        <f>IF(Q1860="n/a","-",2*(H1860*2^(1-0.5*LOG(H1860/(10^Q1860))))/100)</f>
        <v>-</v>
      </c>
      <c r="S1860" s="3">
        <f>IF(F1860="Intermed. Precision","---",IF(LOG(J1860/2)&lt;0,10^(TRUNC(LOG(J1860/2))-1), 10^(TRUNC(LOG(J1860/2)))))</f>
        <v>0.1</v>
      </c>
      <c r="T1860" s="4">
        <f>2*SQRT(2)*J1860</f>
        <v>5.1913202269152228</v>
      </c>
      <c r="U1860" s="22">
        <f>IF(F1860="Repeatability",10*J1860,"---")</f>
        <v>18.354088678813202</v>
      </c>
      <c r="V1860" s="22" t="str">
        <f>IF(AND(U1860&gt;H1860,U1860&lt;&gt;"---"),"x","")</f>
        <v/>
      </c>
      <c r="W1860" s="51">
        <v>42103</v>
      </c>
    </row>
    <row r="1861" spans="1:23" ht="25.5" hidden="1" customHeight="1">
      <c r="A1861" s="65" t="s">
        <v>67</v>
      </c>
      <c r="B1861" s="8" t="s">
        <v>304</v>
      </c>
      <c r="C1861" s="61"/>
      <c r="D1861" s="10" t="s">
        <v>305</v>
      </c>
      <c r="E1861" s="3" t="s">
        <v>30</v>
      </c>
      <c r="F1861" s="42" t="s">
        <v>24</v>
      </c>
      <c r="G1861" s="22" t="s">
        <v>25</v>
      </c>
      <c r="H1861" s="37">
        <v>852.25343650449997</v>
      </c>
      <c r="I1861" s="3">
        <v>118</v>
      </c>
      <c r="J1861" s="27">
        <v>1.63364406361834</v>
      </c>
      <c r="K1861" s="27" t="str">
        <f>IF(OR(LEFT(G1861,3)="SRM", LEFT(G1861,3)="IRM", LEFT(G1861,3)="CRM"),"", IF((J1861*100/H1861)&gt;5,"x",""))</f>
        <v/>
      </c>
      <c r="L1861" s="26">
        <f>2*J1861</f>
        <v>3.2672881272366801</v>
      </c>
      <c r="M1861" s="20"/>
      <c r="N1861" s="20"/>
      <c r="O1861" s="58" t="str">
        <f>IF(F1861="Repeatability","---", SQRT(L1861^2+(N1861*H1861*0.01)^2)+ABS(M1861)*0.01*H1861)</f>
        <v>---</v>
      </c>
      <c r="P1861" s="6" t="str">
        <f>IF(F1861="Repeatability","---", O1861*100/H1861)</f>
        <v>---</v>
      </c>
      <c r="Q1861" s="31" t="str">
        <f>IF(F1861="Repeatability", "n/a",IF(E1861="MG_P_KG",6,IF(E1861="G_P_100G",2,"n/a")))</f>
        <v>n/a</v>
      </c>
      <c r="R1861" s="34" t="str">
        <f>IF(Q1861="n/a","-",2*(H1861*2^(1-0.5*LOG(H1861/(10^Q1861))))/100)</f>
        <v>-</v>
      </c>
      <c r="S1861" s="3">
        <f>IF(F1861="Intermed. Precision","---",IF(LOG(J1861/2)&lt;0,10^(TRUNC(LOG(J1861/2))-1), 10^(TRUNC(LOG(J1861/2)))))</f>
        <v>0.1</v>
      </c>
      <c r="T1861" s="4">
        <f>2*SQRT(2)*J1861</f>
        <v>4.6206431817187035</v>
      </c>
      <c r="U1861" s="22">
        <f>IF(F1861="Repeatability",10*J1861,"---")</f>
        <v>16.336440636183401</v>
      </c>
      <c r="V1861" s="22" t="str">
        <f>IF(AND(U1861&gt;H1861,U1861&lt;&gt;"---"),"x","")</f>
        <v/>
      </c>
      <c r="W1861" s="51">
        <v>42107</v>
      </c>
    </row>
    <row r="1862" spans="1:23" ht="25.5" customHeight="1">
      <c r="A1862" s="65" t="s">
        <v>26</v>
      </c>
      <c r="B1862" s="8" t="s">
        <v>304</v>
      </c>
      <c r="C1862" s="61"/>
      <c r="D1862" s="10" t="s">
        <v>305</v>
      </c>
      <c r="E1862" s="3" t="s">
        <v>30</v>
      </c>
      <c r="F1862" s="42" t="s">
        <v>23</v>
      </c>
      <c r="G1862" s="22" t="s">
        <v>27</v>
      </c>
      <c r="H1862" s="37">
        <v>617.51273127285697</v>
      </c>
      <c r="I1862" s="3">
        <v>49</v>
      </c>
      <c r="J1862" s="27">
        <v>13.5632854749714</v>
      </c>
      <c r="K1862" s="27" t="str">
        <f>IF(OR(LEFT(G1862,3)="SRM", LEFT(G1862,3)="IRM", LEFT(G1862,3)="CRM"),"", IF((J1862*100/H1862)&gt;5,"x",""))</f>
        <v/>
      </c>
      <c r="L1862" s="26">
        <f>2*J1862</f>
        <v>27.126570949942799</v>
      </c>
      <c r="M1862" s="20">
        <v>23.58</v>
      </c>
      <c r="N1862" s="20">
        <v>23.71</v>
      </c>
      <c r="O1862" s="58">
        <f>IF(F1862="Repeatability","---", SQRT(L1862^2+(N1862*H1862*0.01)^2)+ABS(M1862)*0.01*H1862)</f>
        <v>294.51350884271505</v>
      </c>
      <c r="P1862" s="6">
        <f>IF(F1862="Repeatability","---", O1862*100/H1862)</f>
        <v>47.693512040738796</v>
      </c>
      <c r="Q1862" s="31">
        <f>IF(F1862="Repeatability", "n/a",IF(E1862="MG_P_KG",6,IF(E1862="G_P_100G",2,"n/a")))</f>
        <v>6</v>
      </c>
      <c r="R1862" s="34">
        <f>IF(Q1862="n/a","-",2*(H1862*2^(1-0.5*LOG(H1862/(10^Q1862))))/100)</f>
        <v>75.121081238459965</v>
      </c>
      <c r="S1862" s="3">
        <f>IF(F1862="Intermed. Precision","---",IF(LOG(J1862/2)&lt;0,10^(TRUNC(LOG(J1862/2))-1), 10^(TRUNC(LOG(J1862/2)))))</f>
        <v>1</v>
      </c>
      <c r="T1862" s="4">
        <f>2*SQRT(2)*J1862</f>
        <v>38.362764538085123</v>
      </c>
      <c r="U1862" s="22" t="str">
        <f>IF(F1862="Repeatability",10*J1862,"---")</f>
        <v>---</v>
      </c>
      <c r="V1862" s="22" t="str">
        <f>IF(AND(U1862&gt;H1862,U1862&lt;&gt;"---"),"x","")</f>
        <v/>
      </c>
      <c r="W1862" s="51">
        <v>42103</v>
      </c>
    </row>
    <row r="1863" spans="1:23" ht="25.5" customHeight="1">
      <c r="A1863" s="65" t="s">
        <v>67</v>
      </c>
      <c r="B1863" s="8" t="s">
        <v>304</v>
      </c>
      <c r="C1863" s="61"/>
      <c r="D1863" s="10" t="s">
        <v>305</v>
      </c>
      <c r="E1863" s="3" t="s">
        <v>30</v>
      </c>
      <c r="F1863" s="42" t="s">
        <v>23</v>
      </c>
      <c r="G1863" s="22" t="s">
        <v>4</v>
      </c>
      <c r="H1863" s="37">
        <v>680.10342434330403</v>
      </c>
      <c r="I1863" s="3">
        <v>23</v>
      </c>
      <c r="J1863" s="27">
        <v>2.5204956079924701</v>
      </c>
      <c r="K1863" s="27" t="str">
        <f>IF(OR(LEFT(G1863,3)="SRM", LEFT(G1863,3)="IRM", LEFT(G1863,3)="CRM"),"", IF((J1863*100/H1863)&gt;5,"x",""))</f>
        <v/>
      </c>
      <c r="L1863" s="26">
        <f>2*J1863</f>
        <v>5.0409912159849402</v>
      </c>
      <c r="M1863" s="20">
        <v>23.58</v>
      </c>
      <c r="N1863" s="20">
        <v>23.71</v>
      </c>
      <c r="O1863" s="58">
        <f>IF(F1863="Repeatability","---", SQRT(L1863^2+(N1863*H1863*0.01)^2)+ABS(M1863)*0.01*H1863)</f>
        <v>321.69968453345405</v>
      </c>
      <c r="P1863" s="6">
        <f>IF(F1863="Repeatability","---", O1863*100/H1863)</f>
        <v>47.301582820889578</v>
      </c>
      <c r="Q1863" s="31">
        <f>IF(F1863="Repeatability", "n/a",IF(E1863="MG_P_KG",6,IF(E1863="G_P_100G",2,"n/a")))</f>
        <v>6</v>
      </c>
      <c r="R1863" s="34">
        <f>IF(Q1863="n/a","-",2*(H1863*2^(1-0.5*LOG(H1863/(10^Q1863))))/100)</f>
        <v>81.541730826389596</v>
      </c>
      <c r="S1863" s="3">
        <f>IF(F1863="Intermed. Precision","---",IF(LOG(J1863/2)&lt;0,10^(TRUNC(LOG(J1863/2))-1), 10^(TRUNC(LOG(J1863/2)))))</f>
        <v>1</v>
      </c>
      <c r="T1863" s="4">
        <f>2*SQRT(2)*J1863</f>
        <v>7.1290381454495426</v>
      </c>
      <c r="U1863" s="22" t="str">
        <f>IF(F1863="Repeatability",10*J1863,"---")</f>
        <v>---</v>
      </c>
      <c r="V1863" s="22" t="str">
        <f>IF(AND(U1863&gt;H1863,U1863&lt;&gt;"---"),"x","")</f>
        <v/>
      </c>
      <c r="W1863" s="51">
        <v>42107</v>
      </c>
    </row>
    <row r="1864" spans="1:23" ht="25.5" customHeight="1">
      <c r="A1864" s="65" t="s">
        <v>67</v>
      </c>
      <c r="B1864" s="8" t="s">
        <v>304</v>
      </c>
      <c r="C1864" s="61"/>
      <c r="D1864" s="10" t="s">
        <v>305</v>
      </c>
      <c r="E1864" s="3" t="s">
        <v>30</v>
      </c>
      <c r="F1864" s="42" t="s">
        <v>23</v>
      </c>
      <c r="G1864" s="22" t="s">
        <v>4</v>
      </c>
      <c r="H1864" s="37">
        <v>530.04615525079998</v>
      </c>
      <c r="I1864" s="3">
        <v>20</v>
      </c>
      <c r="J1864" s="27">
        <v>2.9403486279732798</v>
      </c>
      <c r="K1864" s="27" t="str">
        <f>IF(OR(LEFT(G1864,3)="SRM", LEFT(G1864,3)="IRM", LEFT(G1864,3)="CRM"),"", IF((J1864*100/H1864)&gt;5,"x",""))</f>
        <v/>
      </c>
      <c r="L1864" s="26">
        <f>2*J1864</f>
        <v>5.8806972559465596</v>
      </c>
      <c r="M1864" s="20">
        <v>23.58</v>
      </c>
      <c r="N1864" s="20">
        <v>23.71</v>
      </c>
      <c r="O1864" s="58">
        <f>IF(F1864="Repeatability","---", SQRT(L1864^2+(N1864*H1864*0.01)^2)+ABS(M1864)*0.01*H1864)</f>
        <v>250.79634016954452</v>
      </c>
      <c r="P1864" s="6">
        <f>IF(F1864="Repeatability","---", O1864*100/H1864)</f>
        <v>47.31594365605315</v>
      </c>
      <c r="Q1864" s="31">
        <f>IF(F1864="Repeatability", "n/a",IF(E1864="MG_P_KG",6,IF(E1864="G_P_100G",2,"n/a")))</f>
        <v>6</v>
      </c>
      <c r="R1864" s="34">
        <f>IF(Q1864="n/a","-",2*(H1864*2^(1-0.5*LOG(H1864/(10^Q1864))))/100)</f>
        <v>65.980195500282036</v>
      </c>
      <c r="S1864" s="3">
        <f>IF(F1864="Intermed. Precision","---",IF(LOG(J1864/2)&lt;0,10^(TRUNC(LOG(J1864/2))-1), 10^(TRUNC(LOG(J1864/2)))))</f>
        <v>1</v>
      </c>
      <c r="T1864" s="4">
        <f>2*SQRT(2)*J1864</f>
        <v>8.3165618155698695</v>
      </c>
      <c r="U1864" s="22" t="str">
        <f>IF(F1864="Repeatability",10*J1864,"---")</f>
        <v>---</v>
      </c>
      <c r="V1864" s="22" t="str">
        <f>IF(AND(U1864&gt;H1864,U1864&lt;&gt;"---"),"x","")</f>
        <v/>
      </c>
      <c r="W1864" s="51">
        <v>42103</v>
      </c>
    </row>
    <row r="1865" spans="1:23" ht="25.5" hidden="1" customHeight="1">
      <c r="A1865" s="65" t="s">
        <v>64</v>
      </c>
      <c r="B1865" s="8" t="s">
        <v>304</v>
      </c>
      <c r="C1865" s="61"/>
      <c r="D1865" s="10" t="s">
        <v>305</v>
      </c>
      <c r="E1865" s="3" t="s">
        <v>30</v>
      </c>
      <c r="F1865" s="42" t="s">
        <v>24</v>
      </c>
      <c r="G1865" s="22" t="s">
        <v>25</v>
      </c>
      <c r="H1865" s="37">
        <v>761.02527950005594</v>
      </c>
      <c r="I1865" s="3">
        <v>18</v>
      </c>
      <c r="J1865" s="27">
        <v>0.46528325112156699</v>
      </c>
      <c r="K1865" s="27" t="str">
        <f>IF(OR(LEFT(G1865,3)="SRM", LEFT(G1865,3)="IRM", LEFT(G1865,3)="CRM"),"", IF((J1865*100/H1865)&gt;5,"x",""))</f>
        <v/>
      </c>
      <c r="L1865" s="26">
        <f>2*J1865</f>
        <v>0.93056650224313398</v>
      </c>
      <c r="M1865" s="20"/>
      <c r="N1865" s="20"/>
      <c r="O1865" s="58" t="str">
        <f>IF(F1865="Repeatability","---", SQRT(L1865^2+(N1865*H1865*0.01)^2)+ABS(M1865)*0.01*H1865)</f>
        <v>---</v>
      </c>
      <c r="P1865" s="6" t="str">
        <f>IF(F1865="Repeatability","---", O1865*100/H1865)</f>
        <v>---</v>
      </c>
      <c r="Q1865" s="31" t="str">
        <f>IF(F1865="Repeatability", "n/a",IF(E1865="MG_P_KG",6,IF(E1865="G_P_100G",2,"n/a")))</f>
        <v>n/a</v>
      </c>
      <c r="R1865" s="34" t="str">
        <f>IF(Q1865="n/a","-",2*(H1865*2^(1-0.5*LOG(H1865/(10^Q1865))))/100)</f>
        <v>-</v>
      </c>
      <c r="S1865" s="3">
        <f>IF(F1865="Intermed. Precision","---",IF(LOG(J1865/2)&lt;0,10^(TRUNC(LOG(J1865/2))-1), 10^(TRUNC(LOG(J1865/2)))))</f>
        <v>0.1</v>
      </c>
      <c r="T1865" s="4">
        <f>2*SQRT(2)*J1865</f>
        <v>1.3160197681623333</v>
      </c>
      <c r="U1865" s="22">
        <f>IF(F1865="Repeatability",10*J1865,"---")</f>
        <v>4.6528325112156699</v>
      </c>
      <c r="V1865" s="22" t="str">
        <f>IF(AND(U1865&gt;H1865,U1865&lt;&gt;"---"),"x","")</f>
        <v/>
      </c>
      <c r="W1865" s="51">
        <v>42103</v>
      </c>
    </row>
    <row r="1866" spans="1:23" ht="25.5" hidden="1" customHeight="1">
      <c r="A1866" s="65" t="s">
        <v>64</v>
      </c>
      <c r="B1866" s="8" t="s">
        <v>304</v>
      </c>
      <c r="C1866" s="61"/>
      <c r="D1866" s="10" t="s">
        <v>305</v>
      </c>
      <c r="E1866" s="3" t="s">
        <v>30</v>
      </c>
      <c r="F1866" s="42" t="s">
        <v>24</v>
      </c>
      <c r="G1866" s="22" t="s">
        <v>25</v>
      </c>
      <c r="H1866" s="37">
        <v>773.62854964417602</v>
      </c>
      <c r="I1866" s="3">
        <v>17</v>
      </c>
      <c r="J1866" s="27">
        <v>0.45884486678679998</v>
      </c>
      <c r="K1866" s="27" t="str">
        <f>IF(OR(LEFT(G1866,3)="SRM", LEFT(G1866,3)="IRM", LEFT(G1866,3)="CRM"),"", IF((J1866*100/H1866)&gt;5,"x",""))</f>
        <v/>
      </c>
      <c r="L1866" s="26">
        <f>2*J1866</f>
        <v>0.91768973357359995</v>
      </c>
      <c r="M1866" s="20"/>
      <c r="N1866" s="20"/>
      <c r="O1866" s="58" t="str">
        <f>IF(F1866="Repeatability","---", SQRT(L1866^2+(N1866*H1866*0.01)^2)+ABS(M1866)*0.01*H1866)</f>
        <v>---</v>
      </c>
      <c r="P1866" s="6" t="str">
        <f>IF(F1866="Repeatability","---", O1866*100/H1866)</f>
        <v>---</v>
      </c>
      <c r="Q1866" s="31" t="str">
        <f>IF(F1866="Repeatability", "n/a",IF(E1866="MG_P_KG",6,IF(E1866="G_P_100G",2,"n/a")))</f>
        <v>n/a</v>
      </c>
      <c r="R1866" s="34" t="str">
        <f>IF(Q1866="n/a","-",2*(H1866*2^(1-0.5*LOG(H1866/(10^Q1866))))/100)</f>
        <v>-</v>
      </c>
      <c r="S1866" s="3">
        <f>IF(F1866="Intermed. Precision","---",IF(LOG(J1866/2)&lt;0,10^(TRUNC(LOG(J1866/2))-1), 10^(TRUNC(LOG(J1866/2)))))</f>
        <v>0.1</v>
      </c>
      <c r="T1866" s="4">
        <f>2*SQRT(2)*J1866</f>
        <v>1.2978092672703374</v>
      </c>
      <c r="U1866" s="22">
        <f>IF(F1866="Repeatability",10*J1866,"---")</f>
        <v>4.5884486678679997</v>
      </c>
      <c r="V1866" s="22" t="str">
        <f>IF(AND(U1866&gt;H1866,U1866&lt;&gt;"---"),"x","")</f>
        <v/>
      </c>
      <c r="W1866" s="51">
        <v>42107</v>
      </c>
    </row>
    <row r="1867" spans="1:23" ht="25.5" customHeight="1">
      <c r="A1867" s="65" t="s">
        <v>78</v>
      </c>
      <c r="B1867" s="8" t="s">
        <v>304</v>
      </c>
      <c r="C1867" s="61"/>
      <c r="D1867" s="10" t="s">
        <v>305</v>
      </c>
      <c r="E1867" s="3" t="s">
        <v>30</v>
      </c>
      <c r="F1867" s="42" t="s">
        <v>23</v>
      </c>
      <c r="G1867" s="22" t="s">
        <v>4</v>
      </c>
      <c r="H1867" s="37">
        <v>28858.462162727301</v>
      </c>
      <c r="I1867" s="3">
        <v>11</v>
      </c>
      <c r="J1867" s="27">
        <v>435.33858238625203</v>
      </c>
      <c r="K1867" s="27" t="str">
        <f>IF(OR(LEFT(G1867,3)="SRM", LEFT(G1867,3)="IRM", LEFT(G1867,3)="CRM"),"", IF((J1867*100/H1867)&gt;5,"x",""))</f>
        <v/>
      </c>
      <c r="L1867" s="26">
        <f>2*J1867</f>
        <v>870.67716477250406</v>
      </c>
      <c r="M1867" s="20"/>
      <c r="N1867" s="20"/>
      <c r="O1867" s="58">
        <f>IF(F1867="Repeatability","---", SQRT(L1867^2+(N1867*H1867*0.01)^2)+ABS(M1867)*0.01*H1867)</f>
        <v>870.67716477250406</v>
      </c>
      <c r="P1867" s="6">
        <f>IF(F1867="Repeatability","---", O1867*100/H1867)</f>
        <v>3.0170601602501321</v>
      </c>
      <c r="Q1867" s="31">
        <f>IF(F1867="Repeatability", "n/a",IF(E1867="MG_P_KG",6,IF(E1867="G_P_100G",2,"n/a")))</f>
        <v>6</v>
      </c>
      <c r="R1867" s="34">
        <f>IF(Q1867="n/a","-",2*(H1867*2^(1-0.5*LOG(H1867/(10^Q1867))))/100)</f>
        <v>1968.2721792253265</v>
      </c>
      <c r="S1867" s="3">
        <f>IF(F1867="Intermed. Precision","---",IF(LOG(J1867/2)&lt;0,10^(TRUNC(LOG(J1867/2))-1), 10^(TRUNC(LOG(J1867/2)))))</f>
        <v>100</v>
      </c>
      <c r="T1867" s="4">
        <f>2*SQRT(2)*J1867</f>
        <v>1231.3234548698292</v>
      </c>
      <c r="U1867" s="22" t="str">
        <f>IF(F1867="Repeatability",10*J1867,"---")</f>
        <v>---</v>
      </c>
      <c r="V1867" s="22" t="str">
        <f>IF(AND(U1867&gt;H1867,U1867&lt;&gt;"---"),"x","")</f>
        <v/>
      </c>
      <c r="W1867" s="51">
        <v>42103</v>
      </c>
    </row>
    <row r="1868" spans="1:23" ht="25.5" hidden="1" customHeight="1">
      <c r="A1868" s="65" t="s">
        <v>77</v>
      </c>
      <c r="B1868" s="8" t="s">
        <v>304</v>
      </c>
      <c r="C1868" s="61"/>
      <c r="D1868" s="10" t="s">
        <v>305</v>
      </c>
      <c r="E1868" s="3" t="s">
        <v>30</v>
      </c>
      <c r="F1868" s="42" t="s">
        <v>24</v>
      </c>
      <c r="G1868" s="22" t="s">
        <v>25</v>
      </c>
      <c r="H1868" s="37">
        <v>39577.891060888898</v>
      </c>
      <c r="I1868" s="3">
        <v>9</v>
      </c>
      <c r="J1868" s="27">
        <v>126.912091842081</v>
      </c>
      <c r="K1868" s="27" t="str">
        <f>IF(OR(LEFT(G1868,3)="SRM", LEFT(G1868,3)="IRM", LEFT(G1868,3)="CRM"),"", IF((J1868*100/H1868)&gt;5,"x",""))</f>
        <v/>
      </c>
      <c r="L1868" s="26">
        <f>2*J1868</f>
        <v>253.82418368416199</v>
      </c>
      <c r="M1868" s="20"/>
      <c r="N1868" s="20"/>
      <c r="O1868" s="58" t="str">
        <f>IF(F1868="Repeatability","---", SQRT(L1868^2+(N1868*H1868*0.01)^2)+ABS(M1868)*0.01*H1868)</f>
        <v>---</v>
      </c>
      <c r="P1868" s="6" t="str">
        <f>IF(F1868="Repeatability","---", O1868*100/H1868)</f>
        <v>---</v>
      </c>
      <c r="Q1868" s="31" t="str">
        <f>IF(F1868="Repeatability", "n/a",IF(E1868="MG_P_KG",6,IF(E1868="G_P_100G",2,"n/a")))</f>
        <v>n/a</v>
      </c>
      <c r="R1868" s="34" t="str">
        <f>IF(Q1868="n/a","-",2*(H1868*2^(1-0.5*LOG(H1868/(10^Q1868))))/100)</f>
        <v>-</v>
      </c>
      <c r="S1868" s="3">
        <f>IF(F1868="Intermed. Precision","---",IF(LOG(J1868/2)&lt;0,10^(TRUNC(LOG(J1868/2))-1), 10^(TRUNC(LOG(J1868/2)))))</f>
        <v>10</v>
      </c>
      <c r="T1868" s="4">
        <f>2*SQRT(2)*J1868</f>
        <v>358.96160302442161</v>
      </c>
      <c r="U1868" s="22">
        <f>IF(F1868="Repeatability",10*J1868,"---")</f>
        <v>1269.1209184208101</v>
      </c>
      <c r="V1868" s="22" t="str">
        <f>IF(AND(U1868&gt;H1868,U1868&lt;&gt;"---"),"x","")</f>
        <v/>
      </c>
      <c r="W1868" s="51">
        <v>42103</v>
      </c>
    </row>
    <row r="1869" spans="1:23" ht="25.5" hidden="1" customHeight="1">
      <c r="A1869" s="65" t="s">
        <v>77</v>
      </c>
      <c r="B1869" s="8" t="s">
        <v>304</v>
      </c>
      <c r="C1869" s="61"/>
      <c r="D1869" s="10" t="s">
        <v>305</v>
      </c>
      <c r="E1869" s="3" t="s">
        <v>30</v>
      </c>
      <c r="F1869" s="42" t="s">
        <v>24</v>
      </c>
      <c r="G1869" s="22" t="s">
        <v>25</v>
      </c>
      <c r="H1869" s="37">
        <v>39577.891060888898</v>
      </c>
      <c r="I1869" s="3">
        <v>9</v>
      </c>
      <c r="J1869" s="27">
        <v>126.912091842081</v>
      </c>
      <c r="K1869" s="27" t="str">
        <f>IF(OR(LEFT(G1869,3)="SRM", LEFT(G1869,3)="IRM", LEFT(G1869,3)="CRM"),"", IF((J1869*100/H1869)&gt;5,"x",""))</f>
        <v/>
      </c>
      <c r="L1869" s="26">
        <f>2*J1869</f>
        <v>253.82418368416199</v>
      </c>
      <c r="M1869" s="20"/>
      <c r="N1869" s="20"/>
      <c r="O1869" s="58" t="str">
        <f>IF(F1869="Repeatability","---", SQRT(L1869^2+(N1869*H1869*0.01)^2)+ABS(M1869)*0.01*H1869)</f>
        <v>---</v>
      </c>
      <c r="P1869" s="6" t="str">
        <f>IF(F1869="Repeatability","---", O1869*100/H1869)</f>
        <v>---</v>
      </c>
      <c r="Q1869" s="31" t="str">
        <f>IF(F1869="Repeatability", "n/a",IF(E1869="MG_P_KG",6,IF(E1869="G_P_100G",2,"n/a")))</f>
        <v>n/a</v>
      </c>
      <c r="R1869" s="34" t="str">
        <f>IF(Q1869="n/a","-",2*(H1869*2^(1-0.5*LOG(H1869/(10^Q1869))))/100)</f>
        <v>-</v>
      </c>
      <c r="S1869" s="3">
        <f>IF(F1869="Intermed. Precision","---",IF(LOG(J1869/2)&lt;0,10^(TRUNC(LOG(J1869/2))-1), 10^(TRUNC(LOG(J1869/2)))))</f>
        <v>10</v>
      </c>
      <c r="T1869" s="4">
        <f>2*SQRT(2)*J1869</f>
        <v>358.96160302442161</v>
      </c>
      <c r="U1869" s="22">
        <f>IF(F1869="Repeatability",10*J1869,"---")</f>
        <v>1269.1209184208101</v>
      </c>
      <c r="V1869" s="22" t="str">
        <f>IF(AND(U1869&gt;H1869,U1869&lt;&gt;"---"),"x","")</f>
        <v/>
      </c>
      <c r="W1869" s="51">
        <v>42107</v>
      </c>
    </row>
    <row r="1870" spans="1:23" ht="25.5" customHeight="1">
      <c r="A1870" s="65" t="s">
        <v>78</v>
      </c>
      <c r="B1870" s="8" t="s">
        <v>304</v>
      </c>
      <c r="C1870" s="61"/>
      <c r="D1870" s="10" t="s">
        <v>305</v>
      </c>
      <c r="E1870" s="3" t="s">
        <v>30</v>
      </c>
      <c r="F1870" s="42" t="s">
        <v>23</v>
      </c>
      <c r="G1870" s="22" t="s">
        <v>4</v>
      </c>
      <c r="H1870" s="37">
        <v>32528.921416222202</v>
      </c>
      <c r="I1870" s="3">
        <v>9</v>
      </c>
      <c r="J1870" s="27">
        <v>481.13160565892599</v>
      </c>
      <c r="K1870" s="27" t="str">
        <f>IF(OR(LEFT(G1870,3)="SRM", LEFT(G1870,3)="IRM", LEFT(G1870,3)="CRM"),"", IF((J1870*100/H1870)&gt;5,"x",""))</f>
        <v/>
      </c>
      <c r="L1870" s="26">
        <f>2*J1870</f>
        <v>962.26321131785198</v>
      </c>
      <c r="M1870" s="20"/>
      <c r="N1870" s="20"/>
      <c r="O1870" s="58">
        <f>IF(F1870="Repeatability","---", SQRT(L1870^2+(N1870*H1870*0.01)^2)+ABS(M1870)*0.01*H1870)</f>
        <v>962.26321131785198</v>
      </c>
      <c r="P1870" s="6">
        <f>IF(F1870="Repeatability","---", O1870*100/H1870)</f>
        <v>2.9581774292644405</v>
      </c>
      <c r="Q1870" s="31">
        <f>IF(F1870="Repeatability", "n/a",IF(E1870="MG_P_KG",6,IF(E1870="G_P_100G",2,"n/a")))</f>
        <v>6</v>
      </c>
      <c r="R1870" s="34">
        <f>IF(Q1870="n/a","-",2*(H1870*2^(1-0.5*LOG(H1870/(10^Q1870))))/100)</f>
        <v>2178.990732012142</v>
      </c>
      <c r="S1870" s="3">
        <f>IF(F1870="Intermed. Precision","---",IF(LOG(J1870/2)&lt;0,10^(TRUNC(LOG(J1870/2))-1), 10^(TRUNC(LOG(J1870/2)))))</f>
        <v>100</v>
      </c>
      <c r="T1870" s="4">
        <f>2*SQRT(2)*J1870</f>
        <v>1360.845684018394</v>
      </c>
      <c r="U1870" s="22" t="str">
        <f>IF(F1870="Repeatability",10*J1870,"---")</f>
        <v>---</v>
      </c>
      <c r="V1870" s="22" t="str">
        <f>IF(AND(U1870&gt;H1870,U1870&lt;&gt;"---"),"x","")</f>
        <v/>
      </c>
      <c r="W1870" s="51">
        <v>42107</v>
      </c>
    </row>
    <row r="1871" spans="1:23" ht="25.5" customHeight="1">
      <c r="A1871" s="65" t="s">
        <v>26</v>
      </c>
      <c r="B1871" s="8" t="s">
        <v>304</v>
      </c>
      <c r="C1871" s="61"/>
      <c r="D1871" s="10" t="s">
        <v>327</v>
      </c>
      <c r="E1871" s="3" t="s">
        <v>30</v>
      </c>
      <c r="F1871" s="42" t="s">
        <v>23</v>
      </c>
      <c r="G1871" s="22" t="s">
        <v>28</v>
      </c>
      <c r="H1871" s="37">
        <v>1485.77464788732</v>
      </c>
      <c r="I1871" s="3">
        <v>71</v>
      </c>
      <c r="J1871" s="27">
        <v>53.148363012849899</v>
      </c>
      <c r="K1871" s="27" t="str">
        <f>IF(OR(LEFT(G1871,3)="SRM", LEFT(G1871,3)="IRM", LEFT(G1871,3)="CRM"),"", IF((J1871*100/H1871)&gt;5,"x",""))</f>
        <v/>
      </c>
      <c r="L1871" s="26">
        <f>2*J1871</f>
        <v>106.2967260256998</v>
      </c>
      <c r="M1871" s="20"/>
      <c r="N1871" s="20"/>
      <c r="O1871" s="58">
        <f>IF(F1871="Repeatability","---", SQRT(L1871^2+(N1871*H1871*0.01)^2)+ABS(M1871)*0.01*H1871)</f>
        <v>106.2967260256998</v>
      </c>
      <c r="P1871" s="6">
        <f>IF(F1871="Repeatability","---", O1871*100/H1871)</f>
        <v>7.1542966611287371</v>
      </c>
      <c r="Q1871" s="31">
        <f>IF(F1871="Repeatability", "n/a",IF(E1871="MG_P_KG",6,IF(E1871="G_P_100G",2,"n/a")))</f>
        <v>6</v>
      </c>
      <c r="R1871" s="34">
        <f>IF(Q1871="n/a","-",2*(H1871*2^(1-0.5*LOG(H1871/(10^Q1871))))/100)</f>
        <v>158.37128170572078</v>
      </c>
      <c r="S1871" s="3">
        <f>IF(F1871="Intermed. Precision","---",IF(LOG(J1871/2)&lt;0,10^(TRUNC(LOG(J1871/2))-1), 10^(TRUNC(LOG(J1871/2)))))</f>
        <v>10</v>
      </c>
      <c r="T1871" s="4">
        <f>2*SQRT(2)*J1871</f>
        <v>150.32627158140181</v>
      </c>
      <c r="U1871" s="22" t="str">
        <f>IF(F1871="Repeatability",10*J1871,"---")</f>
        <v>---</v>
      </c>
      <c r="V1871" s="22" t="str">
        <f>IF(AND(U1871&gt;H1871,U1871&lt;&gt;"---"),"x","")</f>
        <v/>
      </c>
      <c r="W1871" s="51">
        <v>42107</v>
      </c>
    </row>
    <row r="1872" spans="1:23" ht="25.5" customHeight="1">
      <c r="A1872" s="65" t="s">
        <v>26</v>
      </c>
      <c r="B1872" s="8" t="s">
        <v>306</v>
      </c>
      <c r="C1872" s="61"/>
      <c r="D1872" s="10" t="s">
        <v>307</v>
      </c>
      <c r="E1872" s="3" t="s">
        <v>30</v>
      </c>
      <c r="F1872" s="42" t="s">
        <v>23</v>
      </c>
      <c r="G1872" s="22" t="s">
        <v>28</v>
      </c>
      <c r="H1872" s="37">
        <v>0.114850871361224</v>
      </c>
      <c r="I1872" s="3">
        <v>245</v>
      </c>
      <c r="J1872" s="27">
        <v>8.0326285256313301E-3</v>
      </c>
      <c r="K1872" s="27" t="str">
        <f>IF(OR(LEFT(G1872,3)="SRM", LEFT(G1872,3)="IRM", LEFT(G1872,3)="CRM"),"", IF((J1872*100/H1872)&gt;5,"x",""))</f>
        <v/>
      </c>
      <c r="L1872" s="26">
        <f>2*J1872</f>
        <v>1.606525705126266E-2</v>
      </c>
      <c r="M1872" s="20">
        <v>5.07</v>
      </c>
      <c r="N1872" s="20">
        <v>5.89</v>
      </c>
      <c r="O1872" s="58">
        <f>IF(F1872="Repeatability","---", SQRT(L1872^2+(N1872*H1872*0.01)^2)+ABS(M1872)*0.01*H1872)</f>
        <v>2.3254343913610948E-2</v>
      </c>
      <c r="P1872" s="6">
        <f>IF(F1872="Repeatability","---", O1872*100/H1872)</f>
        <v>20.24742488933531</v>
      </c>
      <c r="Q1872" s="31">
        <f>IF(F1872="Repeatability", "n/a",IF(E1872="MG_P_KG",6,IF(E1872="G_P_100G",2,"n/a")))</f>
        <v>6</v>
      </c>
      <c r="R1872" s="34">
        <f>IF(Q1872="n/a","-",2*(H1872*2^(1-0.5*LOG(H1872/(10^Q1872))))/100)</f>
        <v>5.0903560134202601E-2</v>
      </c>
      <c r="S1872" s="3">
        <f>IF(F1872="Intermed. Precision","---",IF(LOG(J1872/2)&lt;0,10^(TRUNC(LOG(J1872/2))-1), 10^(TRUNC(LOG(J1872/2)))))</f>
        <v>1E-3</v>
      </c>
      <c r="T1872" s="4">
        <f>2*SQRT(2)*J1872</f>
        <v>2.2719704404905654E-2</v>
      </c>
      <c r="U1872" s="22" t="str">
        <f>IF(F1872="Repeatability",10*J1872,"---")</f>
        <v>---</v>
      </c>
      <c r="V1872" s="22" t="str">
        <f>IF(AND(U1872&gt;H1872,U1872&lt;&gt;"---"),"x","")</f>
        <v/>
      </c>
      <c r="W1872" s="51">
        <v>42103</v>
      </c>
    </row>
    <row r="1873" spans="1:23" ht="25.5" customHeight="1">
      <c r="A1873" s="65" t="s">
        <v>67</v>
      </c>
      <c r="B1873" s="8" t="s">
        <v>306</v>
      </c>
      <c r="C1873" s="61"/>
      <c r="D1873" s="10" t="s">
        <v>307</v>
      </c>
      <c r="E1873" s="3" t="s">
        <v>30</v>
      </c>
      <c r="F1873" s="42" t="s">
        <v>23</v>
      </c>
      <c r="G1873" s="22" t="s">
        <v>4</v>
      </c>
      <c r="H1873" s="37">
        <v>9.7005634372451896E-2</v>
      </c>
      <c r="I1873" s="3">
        <v>52</v>
      </c>
      <c r="J1873" s="27">
        <v>9.4312036013403707E-3</v>
      </c>
      <c r="K1873" s="27" t="str">
        <f>IF(OR(LEFT(G1873,3)="SRM", LEFT(G1873,3)="IRM", LEFT(G1873,3)="CRM"),"", IF((J1873*100/H1873)&gt;5,"x",""))</f>
        <v>x</v>
      </c>
      <c r="L1873" s="26">
        <f>2*J1873</f>
        <v>1.8862407202680741E-2</v>
      </c>
      <c r="M1873" s="20">
        <v>5.07</v>
      </c>
      <c r="N1873" s="20">
        <v>5.89</v>
      </c>
      <c r="O1873" s="58">
        <f>IF(F1873="Repeatability","---", SQRT(L1873^2+(N1873*H1873*0.01)^2)+ABS(M1873)*0.01*H1873)</f>
        <v>2.4626965294187633E-2</v>
      </c>
      <c r="P1873" s="6">
        <f>IF(F1873="Repeatability","---", O1873*100/H1873)</f>
        <v>25.387149368698228</v>
      </c>
      <c r="Q1873" s="31">
        <f>IF(F1873="Repeatability", "n/a",IF(E1873="MG_P_KG",6,IF(E1873="G_P_100G",2,"n/a")))</f>
        <v>6</v>
      </c>
      <c r="R1873" s="34">
        <f>IF(Q1873="n/a","-",2*(H1873*2^(1-0.5*LOG(H1873/(10^Q1873))))/100)</f>
        <v>4.4101076613661395E-2</v>
      </c>
      <c r="S1873" s="3">
        <f>IF(F1873="Intermed. Precision","---",IF(LOG(J1873/2)&lt;0,10^(TRUNC(LOG(J1873/2))-1), 10^(TRUNC(LOG(J1873/2)))))</f>
        <v>1E-3</v>
      </c>
      <c r="T1873" s="4">
        <f>2*SQRT(2)*J1873</f>
        <v>2.6675472085035061E-2</v>
      </c>
      <c r="U1873" s="22" t="str">
        <f>IF(F1873="Repeatability",10*J1873,"---")</f>
        <v>---</v>
      </c>
      <c r="V1873" s="22" t="str">
        <f>IF(AND(U1873&gt;H1873,U1873&lt;&gt;"---"),"x","")</f>
        <v/>
      </c>
      <c r="W1873" s="51">
        <v>42103</v>
      </c>
    </row>
    <row r="1874" spans="1:23" ht="25.5" customHeight="1">
      <c r="A1874" s="65" t="s">
        <v>26</v>
      </c>
      <c r="B1874" s="8" t="s">
        <v>306</v>
      </c>
      <c r="C1874" s="61"/>
      <c r="D1874" s="10" t="s">
        <v>307</v>
      </c>
      <c r="E1874" s="3" t="s">
        <v>30</v>
      </c>
      <c r="F1874" s="42" t="s">
        <v>23</v>
      </c>
      <c r="G1874" s="22" t="s">
        <v>27</v>
      </c>
      <c r="H1874" s="37">
        <v>0.10270318802099999</v>
      </c>
      <c r="I1874" s="3">
        <v>25</v>
      </c>
      <c r="J1874" s="27">
        <v>5.8393888969894801E-3</v>
      </c>
      <c r="K1874" s="27" t="str">
        <f>IF(OR(LEFT(G1874,3)="SRM", LEFT(G1874,3)="IRM", LEFT(G1874,3)="CRM"),"", IF((J1874*100/H1874)&gt;5,"x",""))</f>
        <v/>
      </c>
      <c r="L1874" s="26">
        <f>2*J1874</f>
        <v>1.167877779397896E-2</v>
      </c>
      <c r="M1874" s="20">
        <v>5.07</v>
      </c>
      <c r="N1874" s="20">
        <v>5.89</v>
      </c>
      <c r="O1874" s="58">
        <f>IF(F1874="Repeatability","---", SQRT(L1874^2+(N1874*H1874*0.01)^2)+ABS(M1874)*0.01*H1874)</f>
        <v>1.8359499558571853E-2</v>
      </c>
      <c r="P1874" s="6">
        <f>IF(F1874="Repeatability","---", O1874*100/H1874)</f>
        <v>17.876270359609322</v>
      </c>
      <c r="Q1874" s="31">
        <f>IF(F1874="Repeatability", "n/a",IF(E1874="MG_P_KG",6,IF(E1874="G_P_100G",2,"n/a")))</f>
        <v>6</v>
      </c>
      <c r="R1874" s="34">
        <f>IF(Q1874="n/a","-",2*(H1874*2^(1-0.5*LOG(H1874/(10^Q1874))))/100)</f>
        <v>4.6291936266545514E-2</v>
      </c>
      <c r="S1874" s="3">
        <f>IF(F1874="Intermed. Precision","---",IF(LOG(J1874/2)&lt;0,10^(TRUNC(LOG(J1874/2))-1), 10^(TRUNC(LOG(J1874/2)))))</f>
        <v>1E-3</v>
      </c>
      <c r="T1874" s="4">
        <f>2*SQRT(2)*J1874</f>
        <v>1.6516285948186781E-2</v>
      </c>
      <c r="U1874" s="22" t="str">
        <f>IF(F1874="Repeatability",10*J1874,"---")</f>
        <v>---</v>
      </c>
      <c r="V1874" s="22" t="str">
        <f>IF(AND(U1874&gt;H1874,U1874&lt;&gt;"---"),"x","")</f>
        <v/>
      </c>
      <c r="W1874" s="51">
        <v>42103</v>
      </c>
    </row>
    <row r="1875" spans="1:23" ht="25.5" customHeight="1">
      <c r="A1875" s="65" t="s">
        <v>29</v>
      </c>
      <c r="B1875" s="8" t="s">
        <v>306</v>
      </c>
      <c r="C1875" s="61"/>
      <c r="D1875" s="10" t="s">
        <v>307</v>
      </c>
      <c r="E1875" s="3" t="s">
        <v>30</v>
      </c>
      <c r="F1875" s="42" t="s">
        <v>23</v>
      </c>
      <c r="G1875" s="22" t="s">
        <v>4</v>
      </c>
      <c r="H1875" s="37">
        <v>0.10345110855</v>
      </c>
      <c r="I1875" s="3">
        <v>23</v>
      </c>
      <c r="J1875" s="27">
        <v>1.3658173845186699E-2</v>
      </c>
      <c r="K1875" s="27" t="str">
        <f>IF(OR(LEFT(G1875,3)="SRM", LEFT(G1875,3)="IRM", LEFT(G1875,3)="CRM"),"", IF((J1875*100/H1875)&gt;5,"x",""))</f>
        <v>x</v>
      </c>
      <c r="L1875" s="26">
        <f>2*J1875</f>
        <v>2.7316347690373399E-2</v>
      </c>
      <c r="M1875" s="20">
        <v>5.07</v>
      </c>
      <c r="N1875" s="20">
        <v>5.89</v>
      </c>
      <c r="O1875" s="58">
        <f>IF(F1875="Repeatability","---", SQRT(L1875^2+(N1875*H1875*0.01)^2)+ABS(M1875)*0.01*H1875)</f>
        <v>3.3232661247720077E-2</v>
      </c>
      <c r="P1875" s="6">
        <f>IF(F1875="Repeatability","---", O1875*100/H1875)</f>
        <v>32.124026231829177</v>
      </c>
      <c r="Q1875" s="31">
        <f>IF(F1875="Repeatability", "n/a",IF(E1875="MG_P_KG",6,IF(E1875="G_P_100G",2,"n/a")))</f>
        <v>6</v>
      </c>
      <c r="R1875" s="34">
        <f>IF(Q1875="n/a","-",2*(H1875*2^(1-0.5*LOG(H1875/(10^Q1875))))/100)</f>
        <v>4.6578153100220489E-2</v>
      </c>
      <c r="S1875" s="3">
        <f>IF(F1875="Intermed. Precision","---",IF(LOG(J1875/2)&lt;0,10^(TRUNC(LOG(J1875/2))-1), 10^(TRUNC(LOG(J1875/2)))))</f>
        <v>1E-3</v>
      </c>
      <c r="T1875" s="4">
        <f>2*SQRT(2)*J1875</f>
        <v>3.8631149378225031E-2</v>
      </c>
      <c r="U1875" s="22" t="str">
        <f>IF(F1875="Repeatability",10*J1875,"---")</f>
        <v>---</v>
      </c>
      <c r="V1875" s="22" t="str">
        <f>IF(AND(U1875&gt;H1875,U1875&lt;&gt;"---"),"x","")</f>
        <v/>
      </c>
      <c r="W1875" s="51">
        <v>42103</v>
      </c>
    </row>
    <row r="1876" spans="1:23" ht="25.5" customHeight="1">
      <c r="A1876" s="65" t="s">
        <v>64</v>
      </c>
      <c r="B1876" s="8" t="s">
        <v>306</v>
      </c>
      <c r="C1876" s="61"/>
      <c r="D1876" s="10" t="s">
        <v>307</v>
      </c>
      <c r="E1876" s="3" t="s">
        <v>30</v>
      </c>
      <c r="F1876" s="42" t="s">
        <v>23</v>
      </c>
      <c r="G1876" s="22" t="s">
        <v>4</v>
      </c>
      <c r="H1876" s="37">
        <v>0.13093309219999999</v>
      </c>
      <c r="I1876" s="3">
        <v>18</v>
      </c>
      <c r="J1876" s="27">
        <v>1.16725120685502E-2</v>
      </c>
      <c r="K1876" s="27" t="str">
        <f>IF(OR(LEFT(G1876,3)="SRM", LEFT(G1876,3)="IRM", LEFT(G1876,3)="CRM"),"", IF((J1876*100/H1876)&gt;5,"x",""))</f>
        <v>x</v>
      </c>
      <c r="L1876" s="26">
        <f>2*J1876</f>
        <v>2.3345024137100399E-2</v>
      </c>
      <c r="M1876" s="20"/>
      <c r="N1876" s="20"/>
      <c r="O1876" s="58">
        <f>IF(F1876="Repeatability","---", SQRT(L1876^2+(N1876*H1876*0.01)^2)+ABS(M1876)*0.01*H1876)</f>
        <v>2.3345024137100399E-2</v>
      </c>
      <c r="P1876" s="6">
        <f>IF(F1876="Repeatability","---", O1876*100/H1876)</f>
        <v>17.829735588495023</v>
      </c>
      <c r="Q1876" s="31">
        <f>IF(F1876="Repeatability", "n/a",IF(E1876="MG_P_KG",6,IF(E1876="G_P_100G",2,"n/a")))</f>
        <v>6</v>
      </c>
      <c r="R1876" s="34">
        <f>IF(Q1876="n/a","-",2*(H1876*2^(1-0.5*LOG(H1876/(10^Q1876))))/100)</f>
        <v>5.6897961469096571E-2</v>
      </c>
      <c r="S1876" s="3">
        <f>IF(F1876="Intermed. Precision","---",IF(LOG(J1876/2)&lt;0,10^(TRUNC(LOG(J1876/2))-1), 10^(TRUNC(LOG(J1876/2)))))</f>
        <v>1E-3</v>
      </c>
      <c r="T1876" s="4">
        <f>2*SQRT(2)*J1876</f>
        <v>3.3014849748614648E-2</v>
      </c>
      <c r="U1876" s="22" t="str">
        <f>IF(F1876="Repeatability",10*J1876,"---")</f>
        <v>---</v>
      </c>
      <c r="V1876" s="22" t="str">
        <f>IF(AND(U1876&gt;H1876,U1876&lt;&gt;"---"),"x","")</f>
        <v/>
      </c>
      <c r="W1876" s="51">
        <v>42103</v>
      </c>
    </row>
    <row r="1877" spans="1:23" ht="25.5" hidden="1" customHeight="1">
      <c r="A1877" s="65" t="s">
        <v>67</v>
      </c>
      <c r="B1877" s="8" t="s">
        <v>306</v>
      </c>
      <c r="C1877" s="61"/>
      <c r="D1877" s="10" t="s">
        <v>307</v>
      </c>
      <c r="E1877" s="3" t="s">
        <v>30</v>
      </c>
      <c r="F1877" s="42" t="s">
        <v>24</v>
      </c>
      <c r="G1877" s="22" t="s">
        <v>25</v>
      </c>
      <c r="H1877" s="37">
        <v>9.59050386185714E-2</v>
      </c>
      <c r="I1877" s="3">
        <v>14</v>
      </c>
      <c r="J1877" s="27">
        <v>2.79227361798965E-3</v>
      </c>
      <c r="K1877" s="27" t="str">
        <f>IF(OR(LEFT(G1877,3)="SRM", LEFT(G1877,3)="IRM", LEFT(G1877,3)="CRM"),"", IF((J1877*100/H1877)&gt;5,"x",""))</f>
        <v/>
      </c>
      <c r="L1877" s="26">
        <f>2*J1877</f>
        <v>5.5845472359792999E-3</v>
      </c>
      <c r="M1877" s="20"/>
      <c r="N1877" s="20"/>
      <c r="O1877" s="58" t="str">
        <f>IF(F1877="Repeatability","---", SQRT(L1877^2+(N1877*H1877*0.01)^2)+ABS(M1877)*0.01*H1877)</f>
        <v>---</v>
      </c>
      <c r="P1877" s="6" t="str">
        <f>IF(F1877="Repeatability","---", O1877*100/H1877)</f>
        <v>---</v>
      </c>
      <c r="Q1877" s="31" t="str">
        <f>IF(F1877="Repeatability", "n/a",IF(E1877="MG_P_KG",6,IF(E1877="G_P_100G",2,"n/a")))</f>
        <v>n/a</v>
      </c>
      <c r="R1877" s="34" t="str">
        <f>IF(Q1877="n/a","-",2*(H1877*2^(1-0.5*LOG(H1877/(10^Q1877))))/100)</f>
        <v>-</v>
      </c>
      <c r="S1877" s="3">
        <f>IF(F1877="Intermed. Precision","---",IF(LOG(J1877/2)&lt;0,10^(TRUNC(LOG(J1877/2))-1), 10^(TRUNC(LOG(J1877/2)))))</f>
        <v>1E-3</v>
      </c>
      <c r="T1877" s="4">
        <f>2*SQRT(2)*J1877</f>
        <v>7.8977424408351073E-3</v>
      </c>
      <c r="U1877" s="22">
        <f>IF(F1877="Repeatability",10*J1877,"---")</f>
        <v>2.7922736179896501E-2</v>
      </c>
      <c r="V1877" s="22" t="str">
        <f>IF(AND(U1877&gt;H1877,U1877&lt;&gt;"---"),"x","")</f>
        <v/>
      </c>
      <c r="W1877" s="51">
        <v>42103</v>
      </c>
    </row>
    <row r="1878" spans="1:23" ht="25.5" customHeight="1">
      <c r="A1878" s="65" t="s">
        <v>70</v>
      </c>
      <c r="B1878" s="8" t="s">
        <v>306</v>
      </c>
      <c r="C1878" s="61"/>
      <c r="D1878" s="10" t="s">
        <v>307</v>
      </c>
      <c r="E1878" s="3" t="s">
        <v>30</v>
      </c>
      <c r="F1878" s="42" t="s">
        <v>23</v>
      </c>
      <c r="G1878" s="22" t="s">
        <v>4</v>
      </c>
      <c r="H1878" s="37">
        <v>7.2570035944444403E-2</v>
      </c>
      <c r="I1878" s="3">
        <v>9</v>
      </c>
      <c r="J1878" s="27">
        <v>5.4535537160638201E-3</v>
      </c>
      <c r="K1878" s="27" t="str">
        <f>IF(OR(LEFT(G1878,3)="SRM", LEFT(G1878,3)="IRM", LEFT(G1878,3)="CRM"),"", IF((J1878*100/H1878)&gt;5,"x",""))</f>
        <v>x</v>
      </c>
      <c r="L1878" s="26">
        <f>2*J1878</f>
        <v>1.090710743212764E-2</v>
      </c>
      <c r="M1878" s="20"/>
      <c r="N1878" s="20"/>
      <c r="O1878" s="58">
        <f>IF(F1878="Repeatability","---", SQRT(L1878^2+(N1878*H1878*0.01)^2)+ABS(M1878)*0.01*H1878)</f>
        <v>1.090710743212764E-2</v>
      </c>
      <c r="P1878" s="6">
        <f>IF(F1878="Repeatability","---", O1878*100/H1878)</f>
        <v>15.029767162410554</v>
      </c>
      <c r="Q1878" s="31">
        <f>IF(F1878="Repeatability", "n/a",IF(E1878="MG_P_KG",6,IF(E1878="G_P_100G",2,"n/a")))</f>
        <v>6</v>
      </c>
      <c r="R1878" s="34">
        <f>IF(Q1878="n/a","-",2*(H1878*2^(1-0.5*LOG(H1878/(10^Q1878))))/100)</f>
        <v>3.4465169863739598E-2</v>
      </c>
      <c r="S1878" s="3">
        <f>IF(F1878="Intermed. Precision","---",IF(LOG(J1878/2)&lt;0,10^(TRUNC(LOG(J1878/2))-1), 10^(TRUNC(LOG(J1878/2)))))</f>
        <v>1E-3</v>
      </c>
      <c r="T1878" s="4">
        <f>2*SQRT(2)*J1878</f>
        <v>1.5424979256775292E-2</v>
      </c>
      <c r="U1878" s="22" t="str">
        <f>IF(F1878="Repeatability",10*J1878,"---")</f>
        <v>---</v>
      </c>
      <c r="V1878" s="22" t="str">
        <f>IF(AND(U1878&gt;H1878,U1878&lt;&gt;"---"),"x","")</f>
        <v/>
      </c>
      <c r="W1878" s="51">
        <v>42103</v>
      </c>
    </row>
    <row r="1879" spans="1:23" ht="25.5" customHeight="1">
      <c r="A1879" s="65" t="s">
        <v>80</v>
      </c>
      <c r="B1879" s="8" t="s">
        <v>306</v>
      </c>
      <c r="C1879" s="61"/>
      <c r="D1879" s="10" t="s">
        <v>307</v>
      </c>
      <c r="E1879" s="3" t="s">
        <v>30</v>
      </c>
      <c r="F1879" s="42" t="s">
        <v>23</v>
      </c>
      <c r="G1879" s="22" t="s">
        <v>4</v>
      </c>
      <c r="H1879" s="37">
        <v>5.8548381855555602E-2</v>
      </c>
      <c r="I1879" s="3">
        <v>9</v>
      </c>
      <c r="J1879" s="27">
        <v>1.1749409507205299E-2</v>
      </c>
      <c r="K1879" s="27" t="str">
        <f>IF(OR(LEFT(G1879,3)="SRM", LEFT(G1879,3)="IRM", LEFT(G1879,3)="CRM"),"", IF((J1879*100/H1879)&gt;5,"x",""))</f>
        <v>x</v>
      </c>
      <c r="L1879" s="26">
        <f>2*J1879</f>
        <v>2.3498819014410598E-2</v>
      </c>
      <c r="M1879" s="20"/>
      <c r="N1879" s="20"/>
      <c r="O1879" s="58">
        <f>IF(F1879="Repeatability","---", SQRT(L1879^2+(N1879*H1879*0.01)^2)+ABS(M1879)*0.01*H1879)</f>
        <v>2.3498819014410598E-2</v>
      </c>
      <c r="P1879" s="6">
        <f>IF(F1879="Repeatability","---", O1879*100/H1879)</f>
        <v>40.135727529386564</v>
      </c>
      <c r="Q1879" s="31">
        <f>IF(F1879="Repeatability", "n/a",IF(E1879="MG_P_KG",6,IF(E1879="G_P_100G",2,"n/a")))</f>
        <v>6</v>
      </c>
      <c r="R1879" s="34">
        <f>IF(Q1879="n/a","-",2*(H1879*2^(1-0.5*LOG(H1879/(10^Q1879))))/100)</f>
        <v>2.8719201955727271E-2</v>
      </c>
      <c r="S1879" s="3">
        <f>IF(F1879="Intermed. Precision","---",IF(LOG(J1879/2)&lt;0,10^(TRUNC(LOG(J1879/2))-1), 10^(TRUNC(LOG(J1879/2)))))</f>
        <v>1E-3</v>
      </c>
      <c r="T1879" s="4">
        <f>2*SQRT(2)*J1879</f>
        <v>3.3232348549930235E-2</v>
      </c>
      <c r="U1879" s="22" t="str">
        <f>IF(F1879="Repeatability",10*J1879,"---")</f>
        <v>---</v>
      </c>
      <c r="V1879" s="22" t="str">
        <f>IF(AND(U1879&gt;H1879,U1879&lt;&gt;"---"),"x","")</f>
        <v/>
      </c>
      <c r="W1879" s="51">
        <v>42103</v>
      </c>
    </row>
    <row r="1880" spans="1:23" ht="25.5" hidden="1" customHeight="1">
      <c r="A1880" s="65" t="s">
        <v>29</v>
      </c>
      <c r="B1880" s="8" t="s">
        <v>306</v>
      </c>
      <c r="C1880" s="61"/>
      <c r="D1880" s="10" t="s">
        <v>307</v>
      </c>
      <c r="E1880" s="3" t="s">
        <v>30</v>
      </c>
      <c r="F1880" s="42" t="s">
        <v>24</v>
      </c>
      <c r="G1880" s="22" t="s">
        <v>25</v>
      </c>
      <c r="H1880" s="37">
        <v>0.1117636175</v>
      </c>
      <c r="I1880" s="3">
        <v>7</v>
      </c>
      <c r="J1880" s="27">
        <v>5.1026560273194797E-3</v>
      </c>
      <c r="K1880" s="27" t="str">
        <f>IF(OR(LEFT(G1880,3)="SRM", LEFT(G1880,3)="IRM", LEFT(G1880,3)="CRM"),"", IF((J1880*100/H1880)&gt;5,"x",""))</f>
        <v/>
      </c>
      <c r="L1880" s="26">
        <f>2*J1880</f>
        <v>1.0205312054638959E-2</v>
      </c>
      <c r="M1880" s="20"/>
      <c r="N1880" s="20"/>
      <c r="O1880" s="58" t="str">
        <f>IF(F1880="Repeatability","---", SQRT(L1880^2+(N1880*H1880*0.01)^2)+ABS(M1880)*0.01*H1880)</f>
        <v>---</v>
      </c>
      <c r="P1880" s="6" t="str">
        <f>IF(F1880="Repeatability","---", O1880*100/H1880)</f>
        <v>---</v>
      </c>
      <c r="Q1880" s="31" t="str">
        <f>IF(F1880="Repeatability", "n/a",IF(E1880="MG_P_KG",6,IF(E1880="G_P_100G",2,"n/a")))</f>
        <v>n/a</v>
      </c>
      <c r="R1880" s="34" t="str">
        <f>IF(Q1880="n/a","-",2*(H1880*2^(1-0.5*LOG(H1880/(10^Q1880))))/100)</f>
        <v>-</v>
      </c>
      <c r="S1880" s="3">
        <f>IF(F1880="Intermed. Precision","---",IF(LOG(J1880/2)&lt;0,10^(TRUNC(LOG(J1880/2))-1), 10^(TRUNC(LOG(J1880/2)))))</f>
        <v>1E-3</v>
      </c>
      <c r="T1880" s="4">
        <f>2*SQRT(2)*J1880</f>
        <v>1.4432490715920053E-2</v>
      </c>
      <c r="U1880" s="22">
        <f>IF(F1880="Repeatability",10*J1880,"---")</f>
        <v>5.1026560273194799E-2</v>
      </c>
      <c r="V1880" s="22" t="str">
        <f>IF(AND(U1880&gt;H1880,U1880&lt;&gt;"---"),"x","")</f>
        <v/>
      </c>
      <c r="W1880" s="51">
        <v>42103</v>
      </c>
    </row>
    <row r="1881" spans="1:23" ht="25.5" customHeight="1">
      <c r="A1881" s="65" t="s">
        <v>67</v>
      </c>
      <c r="B1881" s="8" t="s">
        <v>347</v>
      </c>
      <c r="C1881" s="61"/>
      <c r="D1881" s="10" t="s">
        <v>348</v>
      </c>
      <c r="E1881" s="3" t="s">
        <v>30</v>
      </c>
      <c r="F1881" s="42" t="s">
        <v>23</v>
      </c>
      <c r="G1881" s="22" t="s">
        <v>4</v>
      </c>
      <c r="H1881" s="37">
        <v>81.699999590999994</v>
      </c>
      <c r="I1881" s="3">
        <v>20</v>
      </c>
      <c r="J1881" s="27">
        <v>4.2931340314157698</v>
      </c>
      <c r="K1881" s="27" t="str">
        <f>IF(OR(LEFT(G1881,3)="SRM", LEFT(G1881,3)="IRM", LEFT(G1881,3)="CRM"),"", IF((J1881*100/H1881)&gt;5,"x",""))</f>
        <v>x</v>
      </c>
      <c r="L1881" s="26">
        <f>2*J1881</f>
        <v>8.5862680628315395</v>
      </c>
      <c r="M1881" s="20"/>
      <c r="N1881" s="20"/>
      <c r="O1881" s="58">
        <f>IF(F1881="Repeatability","---", SQRT(L1881^2+(N1881*H1881*0.01)^2)+ABS(M1881)*0.01*H1881)</f>
        <v>8.5862680628315395</v>
      </c>
      <c r="P1881" s="6">
        <f>IF(F1881="Repeatability","---", O1881*100/H1881)</f>
        <v>10.509508085453401</v>
      </c>
      <c r="Q1881" s="31">
        <f>IF(F1881="Repeatability", "n/a",IF(E1881="MG_P_KG",6,IF(E1881="G_P_100G",2,"n/a")))</f>
        <v>6</v>
      </c>
      <c r="R1881" s="34"/>
      <c r="S1881" s="3">
        <f>IF(F1881="Intermed. Precision","---",IF(LOG(J1881/2)&lt;0,10^(TRUNC(LOG(J1881/2))-1), 10^(TRUNC(LOG(J1881/2)))))</f>
        <v>1</v>
      </c>
      <c r="T1881" s="4">
        <f>2*SQRT(2)*J1881</f>
        <v>12.142816744627327</v>
      </c>
      <c r="U1881" s="22" t="str">
        <f>IF(F1881="Repeatability",10*J1881,"---")</f>
        <v>---</v>
      </c>
      <c r="V1881" s="22"/>
      <c r="W1881" s="51">
        <v>42121</v>
      </c>
    </row>
    <row r="1882" spans="1:23" ht="25.5" hidden="1" customHeight="1">
      <c r="A1882" s="65" t="s">
        <v>67</v>
      </c>
      <c r="B1882" s="8" t="s">
        <v>347</v>
      </c>
      <c r="C1882" s="61"/>
      <c r="D1882" s="10" t="s">
        <v>348</v>
      </c>
      <c r="E1882" s="3" t="s">
        <v>30</v>
      </c>
      <c r="F1882" s="42" t="s">
        <v>24</v>
      </c>
      <c r="G1882" s="22" t="s">
        <v>25</v>
      </c>
      <c r="H1882" s="37">
        <v>100.866665660764</v>
      </c>
      <c r="I1882" s="3">
        <v>144</v>
      </c>
      <c r="J1882" s="27">
        <v>7.5619019478304899E-7</v>
      </c>
      <c r="K1882" s="27" t="str">
        <f>IF(OR(LEFT(G1882,3)="SRM", LEFT(G1882,3)="IRM", LEFT(G1882,3)="CRM"),"", IF((J1882*100/H1882)&gt;5,"x",""))</f>
        <v/>
      </c>
      <c r="L1882" s="26">
        <f>2*J1882</f>
        <v>1.512380389566098E-6</v>
      </c>
      <c r="M1882" s="20"/>
      <c r="N1882" s="20"/>
      <c r="O1882" s="58" t="str">
        <f>IF(F1882="Repeatability","---", SQRT(L1882^2+(N1882*H1882*0.01)^2)+ABS(M1882)*0.01*H1882)</f>
        <v>---</v>
      </c>
      <c r="P1882" s="6" t="str">
        <f>IF(F1882="Repeatability","---", O1882*100/H1882)</f>
        <v>---</v>
      </c>
      <c r="Q1882" s="31" t="str">
        <f>IF(F1882="Repeatability", "n/a",IF(E1882="MG_P_KG",6,IF(E1882="G_P_100G",2,"n/a")))</f>
        <v>n/a</v>
      </c>
      <c r="R1882" s="34"/>
      <c r="S1882" s="3">
        <f>IF(F1882="Intermed. Precision","---",IF(LOG(J1882/2)&lt;0,10^(TRUNC(LOG(J1882/2))-1), 10^(TRUNC(LOG(J1882/2)))))</f>
        <v>9.9999999999999995E-8</v>
      </c>
      <c r="T1882" s="4">
        <f>2*SQRT(2)*J1882</f>
        <v>2.1388288583914809E-6</v>
      </c>
      <c r="U1882" s="22">
        <f>IF(F1882="Repeatability",10*J1882,"---")</f>
        <v>7.5619019478304903E-6</v>
      </c>
      <c r="V1882" s="22"/>
      <c r="W1882" s="51">
        <v>42121</v>
      </c>
    </row>
    <row r="1883" spans="1:23" ht="25.5" customHeight="1">
      <c r="A1883" s="65" t="s">
        <v>26</v>
      </c>
      <c r="B1883" s="8" t="s">
        <v>347</v>
      </c>
      <c r="C1883" s="61"/>
      <c r="D1883" s="10" t="s">
        <v>348</v>
      </c>
      <c r="E1883" s="3" t="s">
        <v>30</v>
      </c>
      <c r="F1883" s="42" t="s">
        <v>23</v>
      </c>
      <c r="G1883" s="22" t="s">
        <v>28</v>
      </c>
      <c r="H1883" s="37">
        <v>133.33857142857099</v>
      </c>
      <c r="I1883" s="3">
        <v>70</v>
      </c>
      <c r="J1883" s="27">
        <v>3.5697721624671601</v>
      </c>
      <c r="K1883" s="27" t="str">
        <f>IF(OR(LEFT(G1883,3)="SRM", LEFT(G1883,3)="IRM", LEFT(G1883,3)="CRM"),"", IF((J1883*100/H1883)&gt;5,"x",""))</f>
        <v/>
      </c>
      <c r="L1883" s="26">
        <f>2*J1883</f>
        <v>7.1395443249343202</v>
      </c>
      <c r="M1883" s="20"/>
      <c r="N1883" s="20"/>
      <c r="O1883" s="58">
        <f>IF(F1883="Repeatability","---", SQRT(L1883^2+(N1883*H1883*0.01)^2)+ABS(M1883)*0.01*H1883)</f>
        <v>7.1395443249343202</v>
      </c>
      <c r="P1883" s="6">
        <f>IF(F1883="Repeatability","---", O1883*100/H1883)</f>
        <v>5.3544478903907784</v>
      </c>
      <c r="Q1883" s="31">
        <f>IF(F1883="Repeatability", "n/a",IF(E1883="MG_P_KG",6,IF(E1883="G_P_100G",2,"n/a")))</f>
        <v>6</v>
      </c>
      <c r="R1883" s="34"/>
      <c r="S1883" s="3">
        <f>IF(F1883="Intermed. Precision","---",IF(LOG(J1883/2)&lt;0,10^(TRUNC(LOG(J1883/2))-1), 10^(TRUNC(LOG(J1883/2)))))</f>
        <v>1</v>
      </c>
      <c r="T1883" s="4">
        <f>2*SQRT(2)*J1883</f>
        <v>10.09684041348598</v>
      </c>
      <c r="U1883" s="22" t="str">
        <f>IF(F1883="Repeatability",10*J1883,"---")</f>
        <v>---</v>
      </c>
      <c r="V1883" s="22"/>
      <c r="W1883" s="51">
        <v>42121</v>
      </c>
    </row>
    <row r="1884" spans="1:23" ht="25.5" customHeight="1">
      <c r="A1884" s="65" t="s">
        <v>104</v>
      </c>
      <c r="B1884" s="8" t="s">
        <v>349</v>
      </c>
      <c r="C1884" s="61"/>
      <c r="D1884" s="10" t="s">
        <v>350</v>
      </c>
      <c r="E1884" s="3" t="s">
        <v>30</v>
      </c>
      <c r="F1884" s="42" t="s">
        <v>23</v>
      </c>
      <c r="G1884" s="22" t="s">
        <v>4</v>
      </c>
      <c r="H1884" s="37">
        <v>173.21250000000001</v>
      </c>
      <c r="I1884" s="3">
        <v>8</v>
      </c>
      <c r="J1884" s="27">
        <v>8.7751068369564607</v>
      </c>
      <c r="K1884" s="27" t="str">
        <f>IF(OR(LEFT(G1884,3)="SRM", LEFT(G1884,3)="IRM", LEFT(G1884,3)="CRM"),"", IF((J1884*100/H1884)&gt;5,"x",""))</f>
        <v>x</v>
      </c>
      <c r="L1884" s="26">
        <f>2*J1884</f>
        <v>17.550213673912921</v>
      </c>
      <c r="M1884" s="20"/>
      <c r="N1884" s="20"/>
      <c r="O1884" s="58">
        <f>IF(F1884="Repeatability","---", SQRT(L1884^2+(N1884*H1884*0.01)^2)+ABS(M1884)*0.01*H1884)</f>
        <v>17.550213673912921</v>
      </c>
      <c r="P1884" s="6">
        <f>IF(F1884="Repeatability","---", O1884*100/H1884)</f>
        <v>10.132186576553609</v>
      </c>
      <c r="Q1884" s="31">
        <f>IF(F1884="Repeatability", "n/a",IF(E1884="MG_P_KG",6,IF(E1884="G_P_100G",2,"n/a")))</f>
        <v>6</v>
      </c>
      <c r="R1884" s="34"/>
      <c r="S1884" s="3">
        <f>IF(F1884="Intermed. Precision","---",IF(LOG(J1884/2)&lt;0,10^(TRUNC(LOG(J1884/2))-1), 10^(TRUNC(LOG(J1884/2)))))</f>
        <v>1</v>
      </c>
      <c r="T1884" s="4">
        <f>2*SQRT(2)*J1884</f>
        <v>24.819750200193397</v>
      </c>
      <c r="U1884" s="22" t="str">
        <f>IF(F1884="Repeatability",10*J1884,"---")</f>
        <v>---</v>
      </c>
      <c r="V1884" s="22"/>
      <c r="W1884" s="51">
        <v>42121</v>
      </c>
    </row>
    <row r="1885" spans="1:23" ht="25.5" customHeight="1">
      <c r="A1885" s="65" t="s">
        <v>26</v>
      </c>
      <c r="B1885" s="8" t="s">
        <v>349</v>
      </c>
      <c r="C1885" s="61"/>
      <c r="D1885" s="10" t="s">
        <v>350</v>
      </c>
      <c r="E1885" s="3" t="s">
        <v>30</v>
      </c>
      <c r="F1885" s="42" t="s">
        <v>23</v>
      </c>
      <c r="G1885" s="22" t="s">
        <v>238</v>
      </c>
      <c r="H1885" s="37">
        <v>213.72499999999999</v>
      </c>
      <c r="I1885" s="3">
        <v>4</v>
      </c>
      <c r="J1885" s="27">
        <v>21.307960171416401</v>
      </c>
      <c r="K1885" s="27" t="str">
        <f>IF(OR(LEFT(G1885,3)="SRM", LEFT(G1885,3)="IRM", LEFT(G1885,3)="CRM"),"", IF((J1885*100/H1885)&gt;5,"x",""))</f>
        <v/>
      </c>
      <c r="L1885" s="26">
        <f>2*J1885</f>
        <v>42.615920342832801</v>
      </c>
      <c r="M1885" s="20"/>
      <c r="N1885" s="20"/>
      <c r="O1885" s="58">
        <f>IF(F1885="Repeatability","---", SQRT(L1885^2+(N1885*H1885*0.01)^2)+ABS(M1885)*0.01*H1885)</f>
        <v>42.615920342832801</v>
      </c>
      <c r="P1885" s="6">
        <f>IF(F1885="Repeatability","---", O1885*100/H1885)</f>
        <v>19.939604792529096</v>
      </c>
      <c r="Q1885" s="31">
        <f>IF(F1885="Repeatability", "n/a",IF(E1885="MG_P_KG",6,IF(E1885="G_P_100G",2,"n/a")))</f>
        <v>6</v>
      </c>
      <c r="R1885" s="34"/>
      <c r="S1885" s="3">
        <f>IF(F1885="Intermed. Precision","---",IF(LOG(J1885/2)&lt;0,10^(TRUNC(LOG(J1885/2))-1), 10^(TRUNC(LOG(J1885/2)))))</f>
        <v>10</v>
      </c>
      <c r="T1885" s="4">
        <f>2*SQRT(2)*J1885</f>
        <v>60.268012521845627</v>
      </c>
      <c r="U1885" s="22" t="str">
        <f>IF(F1885="Repeatability",10*J1885,"---")</f>
        <v>---</v>
      </c>
      <c r="V1885" s="22"/>
      <c r="W1885" s="51">
        <v>42121</v>
      </c>
    </row>
    <row r="1886" spans="1:23" ht="25.5" customHeight="1">
      <c r="A1886" s="65" t="s">
        <v>26</v>
      </c>
      <c r="B1886" s="8" t="s">
        <v>349</v>
      </c>
      <c r="C1886" s="61"/>
      <c r="D1886" s="10" t="s">
        <v>350</v>
      </c>
      <c r="E1886" s="3" t="s">
        <v>30</v>
      </c>
      <c r="F1886" s="42" t="s">
        <v>23</v>
      </c>
      <c r="G1886" s="22" t="s">
        <v>28</v>
      </c>
      <c r="H1886" s="37">
        <v>124.937947073846</v>
      </c>
      <c r="I1886" s="3">
        <v>65</v>
      </c>
      <c r="J1886" s="27">
        <v>9.0160292636573995</v>
      </c>
      <c r="K1886" s="27" t="str">
        <f>IF(OR(LEFT(G1886,3)="SRM", LEFT(G1886,3)="IRM", LEFT(G1886,3)="CRM"),"", IF((J1886*100/H1886)&gt;5,"x",""))</f>
        <v/>
      </c>
      <c r="L1886" s="26">
        <f>2*J1886</f>
        <v>18.032058527314799</v>
      </c>
      <c r="M1886" s="20"/>
      <c r="N1886" s="20"/>
      <c r="O1886" s="58">
        <f>IF(F1886="Repeatability","---", SQRT(L1886^2+(N1886*H1886*0.01)^2)+ABS(M1886)*0.01*H1886)</f>
        <v>18.032058527314799</v>
      </c>
      <c r="P1886" s="6">
        <f>IF(F1886="Repeatability","---", O1886*100/H1886)</f>
        <v>14.432811607394784</v>
      </c>
      <c r="Q1886" s="31">
        <f>IF(F1886="Repeatability", "n/a",IF(E1886="MG_P_KG",6,IF(E1886="G_P_100G",2,"n/a")))</f>
        <v>6</v>
      </c>
      <c r="R1886" s="34"/>
      <c r="S1886" s="3">
        <f>IF(F1886="Intermed. Precision","---",IF(LOG(J1886/2)&lt;0,10^(TRUNC(LOG(J1886/2))-1), 10^(TRUNC(LOG(J1886/2)))))</f>
        <v>1</v>
      </c>
      <c r="T1886" s="4">
        <f>2*SQRT(2)*J1886</f>
        <v>25.501181726834009</v>
      </c>
      <c r="U1886" s="22" t="str">
        <f>IF(F1886="Repeatability",10*J1886,"---")</f>
        <v>---</v>
      </c>
      <c r="V1886" s="22"/>
      <c r="W1886" s="51">
        <v>42121</v>
      </c>
    </row>
    <row r="1887" spans="1:23" ht="25.5" customHeight="1">
      <c r="A1887" s="65" t="s">
        <v>26</v>
      </c>
      <c r="B1887" s="8" t="s">
        <v>338</v>
      </c>
      <c r="C1887" s="61"/>
      <c r="D1887" s="10" t="s">
        <v>339</v>
      </c>
      <c r="E1887" s="3" t="s">
        <v>30</v>
      </c>
      <c r="F1887" s="42" t="s">
        <v>23</v>
      </c>
      <c r="G1887" s="22" t="s">
        <v>28</v>
      </c>
      <c r="H1887" s="37">
        <v>131.828110599078</v>
      </c>
      <c r="I1887" s="3">
        <v>217</v>
      </c>
      <c r="J1887" s="27">
        <v>5.87063412458554</v>
      </c>
      <c r="K1887" s="27" t="str">
        <f>IF(OR(LEFT(G1887,3)="SRM", LEFT(G1887,3)="IRM", LEFT(G1887,3)="CRM"),"", IF((J1887*100/H1887)&gt;5,"x",""))</f>
        <v/>
      </c>
      <c r="L1887" s="26">
        <f>2*J1887</f>
        <v>11.74126824917108</v>
      </c>
      <c r="M1887" s="20"/>
      <c r="N1887" s="20"/>
      <c r="O1887" s="58">
        <f>IF(F1887="Repeatability","---", SQRT(L1887^2+(N1887*H1887*0.01)^2)+ABS(M1887)*0.01*H1887)</f>
        <v>11.74126824917108</v>
      </c>
      <c r="P1887" s="6">
        <f>IF(F1887="Repeatability","---", O1887*100/H1887)</f>
        <v>8.9064981632629099</v>
      </c>
      <c r="Q1887" s="31">
        <f>IF(F1887="Repeatability", "n/a",IF(E1887="MG_P_KG",6,IF(E1887="G_P_100G",2,"n/a")))</f>
        <v>6</v>
      </c>
      <c r="R1887" s="34">
        <f>IF(Q1887="n/a","-",2*(H1887*2^(1-0.5*LOG(H1887/(10^Q1887))))/100)</f>
        <v>20.233219933999418</v>
      </c>
      <c r="S1887" s="3">
        <f>IF(F1887="Intermed. Precision","---",IF(LOG(J1887/2)&lt;0,10^(TRUNC(LOG(J1887/2))-1), 10^(TRUNC(LOG(J1887/2)))))</f>
        <v>1</v>
      </c>
      <c r="T1887" s="4">
        <f>2*SQRT(2)*J1887</f>
        <v>16.604660797438346</v>
      </c>
      <c r="U1887" s="22" t="str">
        <f>IF(F1887="Repeatability",10*J1887,"---")</f>
        <v>---</v>
      </c>
      <c r="V1887" s="22" t="str">
        <f>IF(AND(U1887&gt;H1887,U1887&lt;&gt;"---"),"x","")</f>
        <v/>
      </c>
      <c r="W1887" s="51">
        <v>42108</v>
      </c>
    </row>
    <row r="1888" spans="1:23" ht="25.5" customHeight="1">
      <c r="A1888" s="65" t="s">
        <v>67</v>
      </c>
      <c r="B1888" s="8" t="s">
        <v>338</v>
      </c>
      <c r="C1888" s="61"/>
      <c r="D1888" s="10" t="s">
        <v>339</v>
      </c>
      <c r="E1888" s="3" t="s">
        <v>30</v>
      </c>
      <c r="F1888" s="42" t="s">
        <v>23</v>
      </c>
      <c r="G1888" s="22" t="s">
        <v>4</v>
      </c>
      <c r="H1888" s="37">
        <v>73.7529411764706</v>
      </c>
      <c r="I1888" s="3">
        <v>17</v>
      </c>
      <c r="J1888" s="27">
        <v>1.4170184107733399</v>
      </c>
      <c r="K1888" s="27" t="str">
        <f>IF(OR(LEFT(G1888,3)="SRM", LEFT(G1888,3)="IRM", LEFT(G1888,3)="CRM"),"", IF((J1888*100/H1888)&gt;5,"x",""))</f>
        <v/>
      </c>
      <c r="L1888" s="26">
        <f>2*J1888</f>
        <v>2.8340368215466798</v>
      </c>
      <c r="M1888" s="20"/>
      <c r="N1888" s="20"/>
      <c r="O1888" s="58">
        <f>IF(F1888="Repeatability","---", SQRT(L1888^2+(N1888*H1888*0.01)^2)+ABS(M1888)*0.01*H1888)</f>
        <v>2.8340368215466798</v>
      </c>
      <c r="P1888" s="6">
        <f>IF(F1888="Repeatability","---", O1888*100/H1888)</f>
        <v>3.8426085473196325</v>
      </c>
      <c r="Q1888" s="31">
        <f>IF(F1888="Repeatability", "n/a",IF(E1888="MG_P_KG",6,IF(E1888="G_P_100G",2,"n/a")))</f>
        <v>6</v>
      </c>
      <c r="R1888" s="34">
        <f>IF(Q1888="n/a","-",2*(H1888*2^(1-0.5*LOG(H1888/(10^Q1888))))/100)</f>
        <v>12.353798645988025</v>
      </c>
      <c r="S1888" s="3">
        <f>IF(F1888="Intermed. Precision","---",IF(LOG(J1888/2)&lt;0,10^(TRUNC(LOG(J1888/2))-1), 10^(TRUNC(LOG(J1888/2)))))</f>
        <v>0.1</v>
      </c>
      <c r="T1888" s="4">
        <f>2*SQRT(2)*J1888</f>
        <v>4.0079333092960541</v>
      </c>
      <c r="U1888" s="22" t="str">
        <f>IF(F1888="Repeatability",10*J1888,"---")</f>
        <v>---</v>
      </c>
      <c r="V1888" s="22" t="str">
        <f>IF(AND(U1888&gt;H1888,U1888&lt;&gt;"---"),"x","")</f>
        <v/>
      </c>
      <c r="W1888" s="51">
        <v>42108</v>
      </c>
    </row>
    <row r="1889" spans="1:23" ht="25.5" hidden="1" customHeight="1">
      <c r="A1889" s="65" t="s">
        <v>69</v>
      </c>
      <c r="B1889" s="8" t="s">
        <v>328</v>
      </c>
      <c r="C1889" s="61"/>
      <c r="D1889" s="10" t="s">
        <v>329</v>
      </c>
      <c r="E1889" s="3" t="s">
        <v>231</v>
      </c>
      <c r="F1889" s="42" t="s">
        <v>24</v>
      </c>
      <c r="G1889" s="22" t="s">
        <v>25</v>
      </c>
      <c r="H1889" s="37">
        <v>0.21834625323333301</v>
      </c>
      <c r="I1889" s="3">
        <v>18</v>
      </c>
      <c r="J1889" s="27">
        <v>2.1398718982549001E-2</v>
      </c>
      <c r="K1889" s="27" t="str">
        <f>IF(OR(LEFT(G1889,3)="SRM", LEFT(G1889,3)="IRM", LEFT(G1889,3)="CRM"),"", IF((J1889*100/H1889)&gt;5,"x",""))</f>
        <v>x</v>
      </c>
      <c r="L1889" s="26">
        <f>2*J1889</f>
        <v>4.2797437965098002E-2</v>
      </c>
      <c r="M1889" s="20"/>
      <c r="N1889" s="20"/>
      <c r="O1889" s="58" t="str">
        <f>IF(F1889="Repeatability","---", SQRT(L1889^2+(N1889*H1889*0.01)^2)+ABS(M1889)*0.01*H1889)</f>
        <v>---</v>
      </c>
      <c r="P1889" s="6" t="str">
        <f>IF(F1889="Repeatability","---", O1889*100/H1889)</f>
        <v>---</v>
      </c>
      <c r="Q1889" s="31" t="str">
        <f>IF(F1889="Repeatability", "n/a",IF(E1889="MG_P_KG",6,IF(E1889="G_P_100G",2,"n/a")))</f>
        <v>n/a</v>
      </c>
      <c r="R1889" s="34" t="str">
        <f>IF(Q1889="n/a","-",2*(H1889*2^(1-0.5*LOG(H1889/(10^Q1889))))/100)</f>
        <v>-</v>
      </c>
      <c r="S1889" s="3">
        <f>IF(F1889="Intermed. Precision","---",IF(LOG(J1889/2)&lt;0,10^(TRUNC(LOG(J1889/2))-1), 10^(TRUNC(LOG(J1889/2)))))</f>
        <v>0.01</v>
      </c>
      <c r="T1889" s="4">
        <f>2*SQRT(2)*J1889</f>
        <v>6.0524717205062792E-2</v>
      </c>
      <c r="U1889" s="22">
        <f>IF(F1889="Repeatability",10*J1889,"---")</f>
        <v>0.21398718982549</v>
      </c>
      <c r="V1889" s="22" t="str">
        <f>IF(AND(U1889&gt;H1889,U1889&lt;&gt;"---"),"x","")</f>
        <v/>
      </c>
      <c r="W1889" s="51">
        <v>42107</v>
      </c>
    </row>
    <row r="1890" spans="1:23" ht="25.5" customHeight="1">
      <c r="A1890" s="65" t="s">
        <v>26</v>
      </c>
      <c r="B1890" s="8" t="s">
        <v>308</v>
      </c>
      <c r="C1890" s="61"/>
      <c r="D1890" s="10" t="s">
        <v>309</v>
      </c>
      <c r="E1890" s="3" t="s">
        <v>30</v>
      </c>
      <c r="F1890" s="42" t="s">
        <v>23</v>
      </c>
      <c r="G1890" s="22" t="s">
        <v>310</v>
      </c>
      <c r="H1890" s="37">
        <v>2876.31903685817</v>
      </c>
      <c r="I1890" s="3">
        <v>153</v>
      </c>
      <c r="J1890" s="27">
        <v>79.499280496115205</v>
      </c>
      <c r="K1890" s="27" t="str">
        <f>IF(OR(LEFT(G1890,3)="SRM", LEFT(G1890,3)="IRM", LEFT(G1890,3)="CRM"),"", IF((J1890*100/H1890)&gt;5,"x",""))</f>
        <v/>
      </c>
      <c r="L1890" s="26">
        <f>2*J1890</f>
        <v>158.99856099223041</v>
      </c>
      <c r="M1890" s="20">
        <v>2.08</v>
      </c>
      <c r="N1890" s="20">
        <v>3.1</v>
      </c>
      <c r="O1890" s="58">
        <f>IF(F1890="Repeatability","---", SQRT(L1890^2+(N1890*H1890*0.01)^2)+ABS(M1890)*0.01*H1890)</f>
        <v>242.12142479382661</v>
      </c>
      <c r="P1890" s="6">
        <f>IF(F1890="Repeatability","---", O1890*100/H1890)</f>
        <v>8.4177527489543742</v>
      </c>
      <c r="Q1890" s="31">
        <f>IF(F1890="Repeatability", "n/a",IF(E1890="MG_P_KG",6,IF(E1890="G_P_100G",2,"n/a")))</f>
        <v>6</v>
      </c>
      <c r="R1890" s="34">
        <f>IF(Q1890="n/a","-",2*(H1890*2^(1-0.5*LOG(H1890/(10^Q1890))))/100)</f>
        <v>277.57489361817539</v>
      </c>
      <c r="S1890" s="3">
        <f>IF(F1890="Intermed. Precision","---",IF(LOG(J1890/2)&lt;0,10^(TRUNC(LOG(J1890/2))-1), 10^(TRUNC(LOG(J1890/2)))))</f>
        <v>10</v>
      </c>
      <c r="T1890" s="4">
        <f>2*SQRT(2)*J1890</f>
        <v>224.85792135301801</v>
      </c>
      <c r="U1890" s="22" t="str">
        <f>IF(F1890="Repeatability",10*J1890,"---")</f>
        <v>---</v>
      </c>
      <c r="V1890" s="22" t="str">
        <f>IF(AND(U1890&gt;H1890,U1890&lt;&gt;"---"),"x","")</f>
        <v/>
      </c>
      <c r="W1890" s="51">
        <v>42103</v>
      </c>
    </row>
    <row r="1891" spans="1:23" ht="25.5" customHeight="1">
      <c r="A1891" s="65" t="s">
        <v>26</v>
      </c>
      <c r="B1891" s="8" t="s">
        <v>308</v>
      </c>
      <c r="C1891" s="61"/>
      <c r="D1891" s="10" t="s">
        <v>309</v>
      </c>
      <c r="E1891" s="3" t="s">
        <v>340</v>
      </c>
      <c r="F1891" s="42" t="s">
        <v>23</v>
      </c>
      <c r="G1891" s="22" t="s">
        <v>310</v>
      </c>
      <c r="H1891" s="37">
        <v>2.8872290224661699</v>
      </c>
      <c r="I1891" s="3">
        <v>133</v>
      </c>
      <c r="J1891" s="27">
        <v>8.0560583963261698E-2</v>
      </c>
      <c r="K1891" s="27" t="str">
        <f>IF(OR(LEFT(G1891,3)="SRM", LEFT(G1891,3)="IRM", LEFT(G1891,3)="CRM"),"", IF((J1891*100/H1891)&gt;5,"x",""))</f>
        <v/>
      </c>
      <c r="L1891" s="26">
        <f>2*J1891</f>
        <v>0.1611211679265234</v>
      </c>
      <c r="M1891" s="20">
        <v>2.08</v>
      </c>
      <c r="N1891" s="20">
        <v>3.1</v>
      </c>
      <c r="O1891" s="58">
        <f>IF(F1891="Repeatability","---", SQRT(L1891^2+(N1891*H1891*0.01)^2)+ABS(M1891)*0.01*H1891)</f>
        <v>0.24436663839819767</v>
      </c>
      <c r="P1891" s="6">
        <f>IF(F1891="Repeatability","---", O1891*100/H1891)</f>
        <v>8.4637081608949831</v>
      </c>
      <c r="Q1891" s="31" t="str">
        <f>IF(F1891="Repeatability", "n/a",IF(E1891="MG_P_KG",6,IF(E1891="G_P_100G",2,"n/a")))</f>
        <v>n/a</v>
      </c>
      <c r="R1891" s="34" t="str">
        <f>IF(Q1891="n/a","-",2*(H1891*2^(1-0.5*LOG(H1891/(10^Q1891))))/100)</f>
        <v>-</v>
      </c>
      <c r="S1891" s="3">
        <f>IF(F1891="Intermed. Precision","---",IF(LOG(J1891/2)&lt;0,10^(TRUNC(LOG(J1891/2))-1), 10^(TRUNC(LOG(J1891/2)))))</f>
        <v>0.01</v>
      </c>
      <c r="T1891" s="4">
        <f>2*SQRT(2)*J1891</f>
        <v>0.22785974086708233</v>
      </c>
      <c r="U1891" s="22" t="str">
        <f>IF(F1891="Repeatability",10*J1891,"---")</f>
        <v>---</v>
      </c>
      <c r="V1891" s="22" t="str">
        <f>IF(AND(U1891&gt;H1891,U1891&lt;&gt;"---"),"x","")</f>
        <v/>
      </c>
      <c r="W1891" s="51">
        <v>42108</v>
      </c>
    </row>
    <row r="1892" spans="1:23" ht="25.5" customHeight="1">
      <c r="A1892" s="65" t="s">
        <v>69</v>
      </c>
      <c r="B1892" s="8" t="s">
        <v>308</v>
      </c>
      <c r="C1892" s="61"/>
      <c r="D1892" s="10" t="s">
        <v>309</v>
      </c>
      <c r="E1892" s="3" t="s">
        <v>340</v>
      </c>
      <c r="F1892" s="42" t="s">
        <v>23</v>
      </c>
      <c r="G1892" s="22" t="s">
        <v>4</v>
      </c>
      <c r="H1892" s="37">
        <v>3.5252430355764699</v>
      </c>
      <c r="I1892" s="3">
        <v>85</v>
      </c>
      <c r="J1892" s="27">
        <v>2.5721130151191301E-2</v>
      </c>
      <c r="K1892" s="27" t="str">
        <f>IF(OR(LEFT(G1892,3)="SRM", LEFT(G1892,3)="IRM", LEFT(G1892,3)="CRM"),"", IF((J1892*100/H1892)&gt;5,"x",""))</f>
        <v/>
      </c>
      <c r="L1892" s="26">
        <f>2*J1892</f>
        <v>5.1442260302382602E-2</v>
      </c>
      <c r="M1892" s="20">
        <v>2.08</v>
      </c>
      <c r="N1892" s="20">
        <v>3.1</v>
      </c>
      <c r="O1892" s="58">
        <f>IF(F1892="Repeatability","---", SQRT(L1892^2+(N1892*H1892*0.01)^2)+ABS(M1892)*0.01*H1892)</f>
        <v>0.19410989858056121</v>
      </c>
      <c r="P1892" s="6">
        <f>IF(F1892="Repeatability","---", O1892*100/H1892)</f>
        <v>5.5062841518051293</v>
      </c>
      <c r="Q1892" s="31" t="str">
        <f>IF(F1892="Repeatability", "n/a",IF(E1892="MG_P_KG",6,IF(E1892="G_P_100G",2,"n/a")))</f>
        <v>n/a</v>
      </c>
      <c r="R1892" s="34" t="str">
        <f>IF(Q1892="n/a","-",2*(H1892*2^(1-0.5*LOG(H1892/(10^Q1892))))/100)</f>
        <v>-</v>
      </c>
      <c r="S1892" s="3">
        <f>IF(F1892="Intermed. Precision","---",IF(LOG(J1892/2)&lt;0,10^(TRUNC(LOG(J1892/2))-1), 10^(TRUNC(LOG(J1892/2)))))</f>
        <v>0.01</v>
      </c>
      <c r="T1892" s="4">
        <f>2*SQRT(2)*J1892</f>
        <v>7.2750342198756549E-2</v>
      </c>
      <c r="U1892" s="22" t="str">
        <f>IF(F1892="Repeatability",10*J1892,"---")</f>
        <v>---</v>
      </c>
      <c r="V1892" s="22" t="str">
        <f>IF(AND(U1892&gt;H1892,U1892&lt;&gt;"---"),"x","")</f>
        <v/>
      </c>
      <c r="W1892" s="51">
        <v>42108</v>
      </c>
    </row>
    <row r="1893" spans="1:23" ht="25.5" hidden="1" customHeight="1">
      <c r="A1893" s="65" t="s">
        <v>69</v>
      </c>
      <c r="B1893" s="8" t="s">
        <v>308</v>
      </c>
      <c r="C1893" s="61"/>
      <c r="D1893" s="10" t="s">
        <v>309</v>
      </c>
      <c r="E1893" s="3" t="s">
        <v>30</v>
      </c>
      <c r="F1893" s="42" t="s">
        <v>24</v>
      </c>
      <c r="G1893" s="22" t="s">
        <v>25</v>
      </c>
      <c r="H1893" s="37">
        <v>3066.6324328845099</v>
      </c>
      <c r="I1893" s="3">
        <v>71</v>
      </c>
      <c r="J1893" s="27">
        <v>26.002514586414801</v>
      </c>
      <c r="K1893" s="27" t="str">
        <f>IF(OR(LEFT(G1893,3)="SRM", LEFT(G1893,3)="IRM", LEFT(G1893,3)="CRM"),"", IF((J1893*100/H1893)&gt;5,"x",""))</f>
        <v/>
      </c>
      <c r="L1893" s="26">
        <f>2*J1893</f>
        <v>52.005029172829602</v>
      </c>
      <c r="M1893" s="20"/>
      <c r="N1893" s="20"/>
      <c r="O1893" s="58" t="str">
        <f>IF(F1893="Repeatability","---", SQRT(L1893^2+(N1893*H1893*0.01)^2)+ABS(M1893)*0.01*H1893)</f>
        <v>---</v>
      </c>
      <c r="P1893" s="6" t="str">
        <f>IF(F1893="Repeatability","---", O1893*100/H1893)</f>
        <v>---</v>
      </c>
      <c r="Q1893" s="31" t="str">
        <f>IF(F1893="Repeatability", "n/a",IF(E1893="MG_P_KG",6,IF(E1893="G_P_100G",2,"n/a")))</f>
        <v>n/a</v>
      </c>
      <c r="R1893" s="34" t="str">
        <f>IF(Q1893="n/a","-",2*(H1893*2^(1-0.5*LOG(H1893/(10^Q1893))))/100)</f>
        <v>-</v>
      </c>
      <c r="S1893" s="3">
        <f>IF(F1893="Intermed. Precision","---",IF(LOG(J1893/2)&lt;0,10^(TRUNC(LOG(J1893/2))-1), 10^(TRUNC(LOG(J1893/2)))))</f>
        <v>10</v>
      </c>
      <c r="T1893" s="4">
        <f>2*SQRT(2)*J1893</f>
        <v>73.546217567824087</v>
      </c>
      <c r="U1893" s="22">
        <f>IF(F1893="Repeatability",10*J1893,"---")</f>
        <v>260.02514586414799</v>
      </c>
      <c r="V1893" s="22" t="str">
        <f>IF(AND(U1893&gt;H1893,U1893&lt;&gt;"---"),"x","")</f>
        <v/>
      </c>
      <c r="W1893" s="51">
        <v>42103</v>
      </c>
    </row>
    <row r="1894" spans="1:23" ht="25.5" customHeight="1">
      <c r="A1894" s="65" t="s">
        <v>69</v>
      </c>
      <c r="B1894" s="8" t="s">
        <v>308</v>
      </c>
      <c r="C1894" s="61"/>
      <c r="D1894" s="10" t="s">
        <v>309</v>
      </c>
      <c r="E1894" s="3" t="s">
        <v>30</v>
      </c>
      <c r="F1894" s="42" t="s">
        <v>23</v>
      </c>
      <c r="G1894" s="22" t="s">
        <v>4</v>
      </c>
      <c r="H1894" s="37">
        <v>3386.1717747909101</v>
      </c>
      <c r="I1894" s="3">
        <v>66</v>
      </c>
      <c r="J1894" s="27">
        <v>14.202653162354901</v>
      </c>
      <c r="K1894" s="27" t="str">
        <f>IF(OR(LEFT(G1894,3)="SRM", LEFT(G1894,3)="IRM", LEFT(G1894,3)="CRM"),"", IF((J1894*100/H1894)&gt;5,"x",""))</f>
        <v/>
      </c>
      <c r="L1894" s="26">
        <f>2*J1894</f>
        <v>28.405306324709802</v>
      </c>
      <c r="M1894" s="20">
        <v>2.08</v>
      </c>
      <c r="N1894" s="20">
        <v>3.1</v>
      </c>
      <c r="O1894" s="58">
        <f>IF(F1894="Repeatability","---", SQRT(L1894^2+(N1894*H1894*0.01)^2)+ABS(M1894)*0.01*H1894)</f>
        <v>179.17905334105055</v>
      </c>
      <c r="P1894" s="6">
        <f>IF(F1894="Repeatability","---", O1894*100/H1894)</f>
        <v>5.2914933221931575</v>
      </c>
      <c r="Q1894" s="31">
        <f>IF(F1894="Repeatability", "n/a",IF(E1894="MG_P_KG",6,IF(E1894="G_P_100G",2,"n/a")))</f>
        <v>6</v>
      </c>
      <c r="R1894" s="34">
        <f>IF(Q1894="n/a","-",2*(H1894*2^(1-0.5*LOG(H1894/(10^Q1894))))/100)</f>
        <v>318.84882684027156</v>
      </c>
      <c r="S1894" s="3">
        <f>IF(F1894="Intermed. Precision","---",IF(LOG(J1894/2)&lt;0,10^(TRUNC(LOG(J1894/2))-1), 10^(TRUNC(LOG(J1894/2)))))</f>
        <v>1</v>
      </c>
      <c r="T1894" s="4">
        <f>2*SQRT(2)*J1894</f>
        <v>40.171169447766857</v>
      </c>
      <c r="U1894" s="22" t="str">
        <f>IF(F1894="Repeatability",10*J1894,"---")</f>
        <v>---</v>
      </c>
      <c r="V1894" s="22" t="str">
        <f>IF(AND(U1894&gt;H1894,U1894&lt;&gt;"---"),"x","")</f>
        <v/>
      </c>
      <c r="W1894" s="51">
        <v>42103</v>
      </c>
    </row>
    <row r="1895" spans="1:23" ht="25.5" hidden="1" customHeight="1">
      <c r="A1895" s="65" t="s">
        <v>69</v>
      </c>
      <c r="B1895" s="8" t="s">
        <v>308</v>
      </c>
      <c r="C1895" s="61"/>
      <c r="D1895" s="10" t="s">
        <v>309</v>
      </c>
      <c r="E1895" s="3" t="s">
        <v>340</v>
      </c>
      <c r="F1895" s="42" t="s">
        <v>24</v>
      </c>
      <c r="G1895" s="22" t="s">
        <v>25</v>
      </c>
      <c r="H1895" s="37">
        <v>3.2356832989285702</v>
      </c>
      <c r="I1895" s="3">
        <v>56</v>
      </c>
      <c r="J1895" s="27">
        <v>2.47694142882906E-2</v>
      </c>
      <c r="K1895" s="27" t="str">
        <f>IF(OR(LEFT(G1895,3)="SRM", LEFT(G1895,3)="IRM", LEFT(G1895,3)="CRM"),"", IF((J1895*100/H1895)&gt;5,"x",""))</f>
        <v/>
      </c>
      <c r="L1895" s="26">
        <f>2*J1895</f>
        <v>4.9538828576581199E-2</v>
      </c>
      <c r="M1895" s="20"/>
      <c r="N1895" s="20"/>
      <c r="O1895" s="58" t="str">
        <f>IF(F1895="Repeatability","---", SQRT(L1895^2+(N1895*H1895*0.01)^2)+ABS(M1895)*0.01*H1895)</f>
        <v>---</v>
      </c>
      <c r="P1895" s="6" t="str">
        <f>IF(F1895="Repeatability","---", O1895*100/H1895)</f>
        <v>---</v>
      </c>
      <c r="Q1895" s="31" t="str">
        <f>IF(F1895="Repeatability", "n/a",IF(E1895="MG_P_KG",6,IF(E1895="G_P_100G",2,"n/a")))</f>
        <v>n/a</v>
      </c>
      <c r="R1895" s="34" t="str">
        <f>IF(Q1895="n/a","-",2*(H1895*2^(1-0.5*LOG(H1895/(10^Q1895))))/100)</f>
        <v>-</v>
      </c>
      <c r="S1895" s="3">
        <f>IF(F1895="Intermed. Precision","---",IF(LOG(J1895/2)&lt;0,10^(TRUNC(LOG(J1895/2))-1), 10^(TRUNC(LOG(J1895/2)))))</f>
        <v>0.01</v>
      </c>
      <c r="T1895" s="4">
        <f>2*SQRT(2)*J1895</f>
        <v>7.0058483237076988E-2</v>
      </c>
      <c r="U1895" s="22">
        <f>IF(F1895="Repeatability",10*J1895,"---")</f>
        <v>0.247694142882906</v>
      </c>
      <c r="V1895" s="22" t="str">
        <f>IF(AND(U1895&gt;H1895,U1895&lt;&gt;"---"),"x","")</f>
        <v/>
      </c>
      <c r="W1895" s="51">
        <v>42108</v>
      </c>
    </row>
    <row r="1896" spans="1:23" ht="25.5" customHeight="1">
      <c r="A1896" s="65" t="s">
        <v>26</v>
      </c>
      <c r="B1896" s="8" t="s">
        <v>308</v>
      </c>
      <c r="C1896" s="61"/>
      <c r="D1896" s="10" t="s">
        <v>341</v>
      </c>
      <c r="E1896" s="3" t="s">
        <v>340</v>
      </c>
      <c r="F1896" s="42" t="s">
        <v>23</v>
      </c>
      <c r="G1896" s="22" t="s">
        <v>250</v>
      </c>
      <c r="H1896" s="37">
        <v>2.84972973890476</v>
      </c>
      <c r="I1896" s="3">
        <v>105</v>
      </c>
      <c r="J1896" s="27">
        <v>6.54309493012738E-2</v>
      </c>
      <c r="K1896" s="27" t="str">
        <f>IF(OR(LEFT(G1896,3)="SRM", LEFT(G1896,3)="IRM", LEFT(G1896,3)="CRM"),"", IF((J1896*100/H1896)&gt;5,"x",""))</f>
        <v/>
      </c>
      <c r="L1896" s="26">
        <f>2*J1896</f>
        <v>0.1308618986025476</v>
      </c>
      <c r="M1896" s="20">
        <v>10.16</v>
      </c>
      <c r="N1896" s="20">
        <v>10.57</v>
      </c>
      <c r="O1896" s="58">
        <f>IF(F1896="Repeatability","---", SQRT(L1896^2+(N1896*H1896*0.01)^2)+ABS(M1896)*0.01*H1896)</f>
        <v>0.61794718222040013</v>
      </c>
      <c r="P1896" s="6">
        <f>IF(F1896="Repeatability","---", O1896*100/H1896)</f>
        <v>21.684413570316195</v>
      </c>
      <c r="Q1896" s="31" t="str">
        <f>IF(F1896="Repeatability", "n/a",IF(E1896="MG_P_KG",6,IF(E1896="G_P_100G",2,"n/a")))</f>
        <v>n/a</v>
      </c>
      <c r="R1896" s="34" t="str">
        <f>IF(Q1896="n/a","-",2*(H1896*2^(1-0.5*LOG(H1896/(10^Q1896))))/100)</f>
        <v>-</v>
      </c>
      <c r="S1896" s="3">
        <f>IF(F1896="Intermed. Precision","---",IF(LOG(J1896/2)&lt;0,10^(TRUNC(LOG(J1896/2))-1), 10^(TRUNC(LOG(J1896/2)))))</f>
        <v>0.01</v>
      </c>
      <c r="T1896" s="4">
        <f>2*SQRT(2)*J1896</f>
        <v>0.1850666718016156</v>
      </c>
      <c r="U1896" s="22" t="str">
        <f>IF(F1896="Repeatability",10*J1896,"---")</f>
        <v>---</v>
      </c>
      <c r="V1896" s="22" t="str">
        <f>IF(AND(U1896&gt;H1896,U1896&lt;&gt;"---"),"x","")</f>
        <v/>
      </c>
      <c r="W1896" s="51">
        <v>42108</v>
      </c>
    </row>
    <row r="1897" spans="1:23" ht="25.5" hidden="1" customHeight="1">
      <c r="A1897" s="65" t="s">
        <v>29</v>
      </c>
      <c r="B1897" s="8" t="s">
        <v>308</v>
      </c>
      <c r="C1897" s="61"/>
      <c r="D1897" s="10" t="s">
        <v>341</v>
      </c>
      <c r="E1897" s="3" t="s">
        <v>340</v>
      </c>
      <c r="F1897" s="42" t="s">
        <v>24</v>
      </c>
      <c r="G1897" s="22" t="s">
        <v>25</v>
      </c>
      <c r="H1897" s="37">
        <v>4.0829047557931002</v>
      </c>
      <c r="I1897" s="3">
        <v>29</v>
      </c>
      <c r="J1897" s="27">
        <v>2.84766258572875E-2</v>
      </c>
      <c r="K1897" s="27" t="str">
        <f>IF(OR(LEFT(G1897,3)="SRM", LEFT(G1897,3)="IRM", LEFT(G1897,3)="CRM"),"", IF((J1897*100/H1897)&gt;5,"x",""))</f>
        <v/>
      </c>
      <c r="L1897" s="26">
        <f>2*J1897</f>
        <v>5.6953251714575E-2</v>
      </c>
      <c r="M1897" s="20"/>
      <c r="N1897" s="20"/>
      <c r="O1897" s="58" t="str">
        <f>IF(F1897="Repeatability","---", SQRT(L1897^2+(N1897*H1897*0.01)^2)+ABS(M1897)*0.01*H1897)</f>
        <v>---</v>
      </c>
      <c r="P1897" s="6" t="str">
        <f>IF(F1897="Repeatability","---", O1897*100/H1897)</f>
        <v>---</v>
      </c>
      <c r="Q1897" s="31" t="str">
        <f>IF(F1897="Repeatability", "n/a",IF(E1897="MG_P_KG",6,IF(E1897="G_P_100G",2,"n/a")))</f>
        <v>n/a</v>
      </c>
      <c r="R1897" s="34" t="str">
        <f>IF(Q1897="n/a","-",2*(H1897*2^(1-0.5*LOG(H1897/(10^Q1897))))/100)</f>
        <v>-</v>
      </c>
      <c r="S1897" s="3">
        <f>IF(F1897="Intermed. Precision","---",IF(LOG(J1897/2)&lt;0,10^(TRUNC(LOG(J1897/2))-1), 10^(TRUNC(LOG(J1897/2)))))</f>
        <v>0.01</v>
      </c>
      <c r="T1897" s="4">
        <f>2*SQRT(2)*J1897</f>
        <v>8.0544060996000699E-2</v>
      </c>
      <c r="U1897" s="22">
        <f>IF(F1897="Repeatability",10*J1897,"---")</f>
        <v>0.28476625857287502</v>
      </c>
      <c r="V1897" s="22" t="str">
        <f>IF(AND(U1897&gt;H1897,U1897&lt;&gt;"---"),"x","")</f>
        <v/>
      </c>
      <c r="W1897" s="51">
        <v>42108</v>
      </c>
    </row>
    <row r="1898" spans="1:23" ht="25.5" customHeight="1">
      <c r="A1898" s="65" t="s">
        <v>29</v>
      </c>
      <c r="B1898" s="8" t="s">
        <v>308</v>
      </c>
      <c r="C1898" s="61"/>
      <c r="D1898" s="10" t="s">
        <v>341</v>
      </c>
      <c r="E1898" s="3" t="s">
        <v>340</v>
      </c>
      <c r="F1898" s="42" t="s">
        <v>23</v>
      </c>
      <c r="G1898" s="22" t="s">
        <v>4</v>
      </c>
      <c r="H1898" s="37">
        <v>3.6145597153</v>
      </c>
      <c r="I1898" s="3">
        <v>20</v>
      </c>
      <c r="J1898" s="27">
        <v>9.5115987167571206E-2</v>
      </c>
      <c r="K1898" s="27" t="str">
        <f>IF(OR(LEFT(G1898,3)="SRM", LEFT(G1898,3)="IRM", LEFT(G1898,3)="CRM"),"", IF((J1898*100/H1898)&gt;5,"x",""))</f>
        <v/>
      </c>
      <c r="L1898" s="26">
        <f>2*J1898</f>
        <v>0.19023197433514241</v>
      </c>
      <c r="M1898" s="20">
        <v>10.16</v>
      </c>
      <c r="N1898" s="20">
        <v>10.57</v>
      </c>
      <c r="O1898" s="58">
        <f>IF(F1898="Repeatability","---", SQRT(L1898^2+(N1898*H1898*0.01)^2)+ABS(M1898)*0.01*H1898)</f>
        <v>0.79403811247247447</v>
      </c>
      <c r="P1898" s="6">
        <f>IF(F1898="Repeatability","---", O1898*100/H1898)</f>
        <v>21.967768553149249</v>
      </c>
      <c r="Q1898" s="31" t="str">
        <f>IF(F1898="Repeatability", "n/a",IF(E1898="MG_P_KG",6,IF(E1898="G_P_100G",2,"n/a")))</f>
        <v>n/a</v>
      </c>
      <c r="R1898" s="34" t="str">
        <f>IF(Q1898="n/a","-",2*(H1898*2^(1-0.5*LOG(H1898/(10^Q1898))))/100)</f>
        <v>-</v>
      </c>
      <c r="S1898" s="3">
        <f>IF(F1898="Intermed. Precision","---",IF(LOG(J1898/2)&lt;0,10^(TRUNC(LOG(J1898/2))-1), 10^(TRUNC(LOG(J1898/2)))))</f>
        <v>0.01</v>
      </c>
      <c r="T1898" s="4">
        <f>2*SQRT(2)*J1898</f>
        <v>0.26902863810176897</v>
      </c>
      <c r="U1898" s="22" t="str">
        <f>IF(F1898="Repeatability",10*J1898,"---")</f>
        <v>---</v>
      </c>
      <c r="V1898" s="22" t="str">
        <f>IF(AND(U1898&gt;H1898,U1898&lt;&gt;"---"),"x","")</f>
        <v/>
      </c>
      <c r="W1898" s="51">
        <v>42108</v>
      </c>
    </row>
    <row r="1899" spans="1:23" ht="25.5" hidden="1" customHeight="1">
      <c r="A1899" s="65" t="s">
        <v>68</v>
      </c>
      <c r="B1899" s="8" t="s">
        <v>308</v>
      </c>
      <c r="C1899" s="61"/>
      <c r="D1899" s="10" t="s">
        <v>341</v>
      </c>
      <c r="E1899" s="3" t="s">
        <v>340</v>
      </c>
      <c r="F1899" s="42" t="s">
        <v>24</v>
      </c>
      <c r="G1899" s="22" t="s">
        <v>25</v>
      </c>
      <c r="H1899" s="37">
        <v>2.4905980067142899</v>
      </c>
      <c r="I1899" s="3">
        <v>7</v>
      </c>
      <c r="J1899" s="27">
        <v>2.1031478093021801E-2</v>
      </c>
      <c r="K1899" s="27" t="str">
        <f>IF(OR(LEFT(G1899,3)="SRM", LEFT(G1899,3)="IRM", LEFT(G1899,3)="CRM"),"", IF((J1899*100/H1899)&gt;5,"x",""))</f>
        <v/>
      </c>
      <c r="L1899" s="26">
        <f>2*J1899</f>
        <v>4.2062956186043603E-2</v>
      </c>
      <c r="M1899" s="20"/>
      <c r="N1899" s="20"/>
      <c r="O1899" s="58" t="str">
        <f>IF(F1899="Repeatability","---", SQRT(L1899^2+(N1899*H1899*0.01)^2)+ABS(M1899)*0.01*H1899)</f>
        <v>---</v>
      </c>
      <c r="P1899" s="6" t="str">
        <f>IF(F1899="Repeatability","---", O1899*100/H1899)</f>
        <v>---</v>
      </c>
      <c r="Q1899" s="31" t="str">
        <f>IF(F1899="Repeatability", "n/a",IF(E1899="MG_P_KG",6,IF(E1899="G_P_100G",2,"n/a")))</f>
        <v>n/a</v>
      </c>
      <c r="R1899" s="34" t="str">
        <f>IF(Q1899="n/a","-",2*(H1899*2^(1-0.5*LOG(H1899/(10^Q1899))))/100)</f>
        <v>-</v>
      </c>
      <c r="S1899" s="3">
        <f>IF(F1899="Intermed. Precision","---",IF(LOG(J1899/2)&lt;0,10^(TRUNC(LOG(J1899/2))-1), 10^(TRUNC(LOG(J1899/2)))))</f>
        <v>0.01</v>
      </c>
      <c r="T1899" s="4">
        <f>2*SQRT(2)*J1899</f>
        <v>5.9486003111808142E-2</v>
      </c>
      <c r="U1899" s="22">
        <f>IF(F1899="Repeatability",10*J1899,"---")</f>
        <v>0.21031478093021802</v>
      </c>
      <c r="V1899" s="22" t="str">
        <f>IF(AND(U1899&gt;H1899,U1899&lt;&gt;"---"),"x","")</f>
        <v/>
      </c>
      <c r="W1899" s="51">
        <v>42108</v>
      </c>
    </row>
    <row r="1900" spans="1:23" ht="25.5" customHeight="1">
      <c r="A1900" s="65"/>
      <c r="B1900" s="8"/>
      <c r="C1900" s="61"/>
      <c r="D1900" s="10"/>
      <c r="E1900" s="3"/>
      <c r="F1900" s="42"/>
      <c r="G1900" s="22"/>
      <c r="H1900" s="37"/>
      <c r="I1900" s="3"/>
      <c r="J1900" s="27"/>
      <c r="K1900" s="27"/>
      <c r="L1900" s="26"/>
      <c r="M1900" s="20"/>
      <c r="N1900" s="20"/>
      <c r="O1900" s="58"/>
      <c r="P1900" s="6"/>
      <c r="Q1900" s="31"/>
      <c r="R1900" s="34"/>
      <c r="S1900" s="3"/>
      <c r="T1900" s="4"/>
      <c r="U1900" s="22"/>
      <c r="V1900" s="22"/>
      <c r="W1900" s="51"/>
    </row>
    <row r="1901" spans="1:23" ht="25.5" customHeight="1">
      <c r="A1901" s="65"/>
      <c r="B1901" s="8"/>
      <c r="C1901" s="61"/>
      <c r="D1901" s="10"/>
      <c r="E1901" s="3"/>
      <c r="F1901" s="42"/>
      <c r="G1901" s="22"/>
      <c r="H1901" s="37"/>
      <c r="I1901" s="3"/>
      <c r="J1901" s="27"/>
      <c r="K1901" s="27"/>
      <c r="L1901" s="26"/>
      <c r="M1901" s="20"/>
      <c r="N1901" s="20"/>
      <c r="O1901" s="58"/>
      <c r="P1901" s="6"/>
      <c r="Q1901" s="31"/>
      <c r="R1901" s="34"/>
      <c r="S1901" s="3"/>
      <c r="T1901" s="4"/>
      <c r="U1901" s="22"/>
      <c r="V1901" s="22"/>
      <c r="W1901" s="51"/>
    </row>
    <row r="1902" spans="1:23" ht="25.5" customHeight="1">
      <c r="A1902" s="65"/>
      <c r="B1902" s="8"/>
      <c r="C1902" s="61"/>
      <c r="D1902" s="10"/>
      <c r="E1902" s="3"/>
      <c r="F1902" s="42"/>
      <c r="G1902" s="22"/>
      <c r="H1902" s="37"/>
      <c r="I1902" s="3"/>
      <c r="J1902" s="27"/>
      <c r="K1902" s="27"/>
      <c r="L1902" s="26"/>
      <c r="M1902" s="20"/>
      <c r="N1902" s="20"/>
      <c r="O1902" s="58"/>
      <c r="P1902" s="6"/>
      <c r="Q1902" s="31"/>
      <c r="R1902" s="34"/>
      <c r="S1902" s="3"/>
      <c r="T1902" s="4"/>
      <c r="U1902" s="22"/>
      <c r="V1902" s="22"/>
      <c r="W1902" s="51"/>
    </row>
    <row r="1903" spans="1:23" ht="25.5" customHeight="1">
      <c r="A1903" s="65"/>
      <c r="B1903" s="8"/>
      <c r="C1903" s="61"/>
      <c r="D1903" s="10"/>
      <c r="E1903" s="3"/>
      <c r="F1903" s="42"/>
      <c r="G1903" s="22"/>
      <c r="H1903" s="37"/>
      <c r="I1903" s="3"/>
      <c r="J1903" s="27"/>
      <c r="K1903" s="27"/>
      <c r="L1903" s="26"/>
      <c r="M1903" s="20"/>
      <c r="N1903" s="20"/>
      <c r="O1903" s="58"/>
      <c r="P1903" s="6"/>
      <c r="Q1903" s="31"/>
      <c r="R1903" s="34"/>
      <c r="S1903" s="3"/>
      <c r="T1903" s="4"/>
      <c r="U1903" s="22"/>
      <c r="V1903" s="22"/>
      <c r="W1903" s="51"/>
    </row>
    <row r="1904" spans="1:23" ht="25.5" customHeight="1">
      <c r="A1904" s="65"/>
      <c r="B1904" s="8"/>
      <c r="C1904" s="61"/>
      <c r="D1904" s="10"/>
      <c r="E1904" s="3"/>
      <c r="F1904" s="42"/>
      <c r="G1904" s="22"/>
      <c r="H1904" s="37"/>
      <c r="I1904" s="3"/>
      <c r="J1904" s="27"/>
      <c r="K1904" s="27"/>
      <c r="L1904" s="26"/>
      <c r="M1904" s="20"/>
      <c r="N1904" s="20"/>
      <c r="O1904" s="58"/>
      <c r="P1904" s="6"/>
      <c r="Q1904" s="31"/>
      <c r="R1904" s="34"/>
      <c r="S1904" s="3"/>
      <c r="T1904" s="4"/>
      <c r="U1904" s="22"/>
      <c r="V1904" s="22"/>
      <c r="W1904" s="51"/>
    </row>
    <row r="1905" spans="1:23" ht="25.5" customHeight="1">
      <c r="A1905" s="65"/>
      <c r="B1905" s="8"/>
      <c r="C1905" s="61"/>
      <c r="D1905" s="10"/>
      <c r="E1905" s="3"/>
      <c r="F1905" s="42"/>
      <c r="G1905" s="22"/>
      <c r="H1905" s="37"/>
      <c r="I1905" s="3"/>
      <c r="J1905" s="27"/>
      <c r="K1905" s="27"/>
      <c r="L1905" s="26"/>
      <c r="M1905" s="20"/>
      <c r="N1905" s="20"/>
      <c r="O1905" s="58"/>
      <c r="P1905" s="6"/>
      <c r="Q1905" s="31"/>
      <c r="R1905" s="34"/>
      <c r="S1905" s="3"/>
      <c r="T1905" s="4"/>
      <c r="U1905" s="22"/>
      <c r="V1905" s="22"/>
      <c r="W1905" s="51"/>
    </row>
    <row r="1906" spans="1:23" ht="25.5" customHeight="1">
      <c r="A1906" s="65"/>
      <c r="B1906" s="8"/>
      <c r="C1906" s="61"/>
      <c r="D1906" s="10"/>
      <c r="E1906" s="3"/>
      <c r="F1906" s="42"/>
      <c r="G1906" s="22"/>
      <c r="H1906" s="37"/>
      <c r="I1906" s="3"/>
      <c r="J1906" s="27"/>
      <c r="K1906" s="27"/>
      <c r="L1906" s="26"/>
      <c r="M1906" s="20"/>
      <c r="N1906" s="20"/>
      <c r="O1906" s="58"/>
      <c r="P1906" s="6"/>
      <c r="Q1906" s="31"/>
      <c r="R1906" s="34"/>
      <c r="S1906" s="3"/>
      <c r="T1906" s="4"/>
      <c r="U1906" s="22"/>
      <c r="V1906" s="22"/>
      <c r="W1906" s="51"/>
    </row>
    <row r="1907" spans="1:23" ht="25.5" customHeight="1">
      <c r="A1907" s="65"/>
      <c r="B1907" s="8"/>
      <c r="C1907" s="61"/>
      <c r="D1907" s="10"/>
      <c r="E1907" s="3"/>
      <c r="F1907" s="42"/>
      <c r="G1907" s="22"/>
      <c r="H1907" s="37"/>
      <c r="I1907" s="3"/>
      <c r="J1907" s="27"/>
      <c r="K1907" s="27"/>
      <c r="L1907" s="26"/>
      <c r="M1907" s="20"/>
      <c r="N1907" s="20"/>
      <c r="O1907" s="58"/>
      <c r="P1907" s="6"/>
      <c r="Q1907" s="31"/>
      <c r="R1907" s="34"/>
      <c r="S1907" s="3"/>
      <c r="T1907" s="4"/>
      <c r="U1907" s="22"/>
      <c r="V1907" s="22"/>
      <c r="W1907" s="51"/>
    </row>
    <row r="1908" spans="1:23" ht="25.5" customHeight="1">
      <c r="A1908" s="65"/>
      <c r="B1908" s="8"/>
      <c r="C1908" s="61"/>
      <c r="D1908" s="10"/>
      <c r="E1908" s="3"/>
      <c r="F1908" s="42"/>
      <c r="G1908" s="22"/>
      <c r="H1908" s="37"/>
      <c r="I1908" s="3"/>
      <c r="J1908" s="27"/>
      <c r="K1908" s="27"/>
      <c r="L1908" s="26"/>
      <c r="M1908" s="20"/>
      <c r="N1908" s="20"/>
      <c r="O1908" s="58"/>
      <c r="P1908" s="6"/>
      <c r="Q1908" s="31"/>
      <c r="R1908" s="34"/>
      <c r="S1908" s="3"/>
      <c r="T1908" s="4"/>
      <c r="U1908" s="22"/>
      <c r="V1908" s="22"/>
      <c r="W1908" s="51"/>
    </row>
    <row r="1909" spans="1:23" ht="25.5" customHeight="1">
      <c r="A1909" s="65"/>
      <c r="B1909" s="8"/>
      <c r="C1909" s="61"/>
      <c r="D1909" s="10"/>
      <c r="E1909" s="3"/>
      <c r="F1909" s="42"/>
      <c r="G1909" s="22"/>
      <c r="H1909" s="37"/>
      <c r="I1909" s="3"/>
      <c r="J1909" s="27"/>
      <c r="K1909" s="27"/>
      <c r="L1909" s="26"/>
      <c r="M1909" s="20"/>
      <c r="N1909" s="20"/>
      <c r="O1909" s="58"/>
      <c r="P1909" s="6"/>
      <c r="Q1909" s="31"/>
      <c r="R1909" s="34"/>
      <c r="S1909" s="3"/>
      <c r="T1909" s="4"/>
      <c r="U1909" s="22"/>
      <c r="V1909" s="22"/>
      <c r="W1909" s="51"/>
    </row>
    <row r="1910" spans="1:23" ht="25.5" customHeight="1">
      <c r="A1910" s="65"/>
      <c r="B1910" s="8"/>
      <c r="C1910" s="61"/>
      <c r="D1910" s="10"/>
      <c r="E1910" s="3"/>
      <c r="F1910" s="42"/>
      <c r="G1910" s="22"/>
      <c r="H1910" s="37"/>
      <c r="I1910" s="3"/>
      <c r="J1910" s="27"/>
      <c r="K1910" s="27"/>
      <c r="L1910" s="26"/>
      <c r="M1910" s="20"/>
      <c r="N1910" s="20"/>
      <c r="O1910" s="58"/>
      <c r="P1910" s="6"/>
      <c r="Q1910" s="31"/>
      <c r="R1910" s="34"/>
      <c r="S1910" s="3"/>
      <c r="T1910" s="4"/>
      <c r="U1910" s="22"/>
      <c r="V1910" s="22"/>
      <c r="W1910" s="51"/>
    </row>
    <row r="1911" spans="1:23" ht="25.5" customHeight="1">
      <c r="A1911" s="65"/>
      <c r="B1911" s="8"/>
      <c r="C1911" s="61"/>
      <c r="D1911" s="10"/>
      <c r="E1911" s="3"/>
      <c r="F1911" s="42"/>
      <c r="G1911" s="22"/>
      <c r="H1911" s="37"/>
      <c r="I1911" s="3"/>
      <c r="J1911" s="27"/>
      <c r="K1911" s="27"/>
      <c r="L1911" s="26"/>
      <c r="M1911" s="20"/>
      <c r="N1911" s="20"/>
      <c r="O1911" s="58"/>
      <c r="P1911" s="6"/>
      <c r="Q1911" s="31"/>
      <c r="R1911" s="34"/>
      <c r="S1911" s="3"/>
      <c r="T1911" s="4"/>
      <c r="U1911" s="22"/>
      <c r="V1911" s="22"/>
      <c r="W1911" s="51"/>
    </row>
    <row r="1912" spans="1:23" ht="25.5" customHeight="1">
      <c r="A1912" s="65"/>
      <c r="B1912" s="8"/>
      <c r="C1912" s="61"/>
      <c r="D1912" s="10"/>
      <c r="E1912" s="3"/>
      <c r="F1912" s="42"/>
      <c r="G1912" s="22"/>
      <c r="H1912" s="37"/>
      <c r="I1912" s="3"/>
      <c r="J1912" s="27"/>
      <c r="K1912" s="27"/>
      <c r="L1912" s="26"/>
      <c r="M1912" s="20"/>
      <c r="N1912" s="20"/>
      <c r="O1912" s="58"/>
      <c r="P1912" s="6"/>
      <c r="Q1912" s="31"/>
      <c r="R1912" s="34"/>
      <c r="S1912" s="3"/>
      <c r="T1912" s="4"/>
      <c r="U1912" s="22"/>
      <c r="V1912" s="22"/>
      <c r="W1912" s="51"/>
    </row>
    <row r="1913" spans="1:23" ht="25.5" customHeight="1">
      <c r="A1913" s="65"/>
      <c r="B1913" s="8"/>
      <c r="C1913" s="61"/>
      <c r="D1913" s="10"/>
      <c r="E1913" s="3"/>
      <c r="F1913" s="42"/>
      <c r="G1913" s="22"/>
      <c r="H1913" s="37"/>
      <c r="I1913" s="3"/>
      <c r="J1913" s="27"/>
      <c r="K1913" s="27"/>
      <c r="L1913" s="26"/>
      <c r="M1913" s="20"/>
      <c r="N1913" s="20"/>
      <c r="O1913" s="58"/>
      <c r="P1913" s="6"/>
      <c r="Q1913" s="31"/>
      <c r="R1913" s="34"/>
      <c r="S1913" s="3"/>
      <c r="T1913" s="4"/>
      <c r="U1913" s="22"/>
      <c r="V1913" s="22"/>
      <c r="W1913" s="51"/>
    </row>
    <row r="1914" spans="1:23" ht="25.5" customHeight="1">
      <c r="A1914" s="65"/>
      <c r="B1914" s="8"/>
      <c r="C1914" s="61"/>
      <c r="D1914" s="10"/>
      <c r="E1914" s="3"/>
      <c r="F1914" s="42"/>
      <c r="G1914" s="22"/>
      <c r="H1914" s="37"/>
      <c r="I1914" s="3"/>
      <c r="J1914" s="27"/>
      <c r="K1914" s="27"/>
      <c r="L1914" s="26"/>
      <c r="M1914" s="20"/>
      <c r="N1914" s="20"/>
      <c r="O1914" s="58"/>
      <c r="P1914" s="6"/>
      <c r="Q1914" s="31"/>
      <c r="R1914" s="34"/>
      <c r="S1914" s="3"/>
      <c r="T1914" s="4"/>
      <c r="U1914" s="22"/>
      <c r="V1914" s="22"/>
      <c r="W1914" s="51"/>
    </row>
    <row r="1915" spans="1:23" ht="25.5" customHeight="1">
      <c r="A1915" s="65"/>
      <c r="B1915" s="8"/>
      <c r="C1915" s="61"/>
      <c r="D1915" s="10"/>
      <c r="E1915" s="3"/>
      <c r="F1915" s="42"/>
      <c r="G1915" s="22"/>
      <c r="H1915" s="37"/>
      <c r="I1915" s="3"/>
      <c r="J1915" s="27"/>
      <c r="K1915" s="27"/>
      <c r="L1915" s="26"/>
      <c r="M1915" s="20"/>
      <c r="N1915" s="20"/>
      <c r="O1915" s="58"/>
      <c r="P1915" s="6"/>
      <c r="Q1915" s="31"/>
      <c r="R1915" s="34"/>
      <c r="S1915" s="3"/>
      <c r="T1915" s="4"/>
      <c r="U1915" s="22"/>
      <c r="V1915" s="22"/>
      <c r="W1915" s="51"/>
    </row>
    <row r="1916" spans="1:23" ht="25.5" customHeight="1">
      <c r="A1916" s="65"/>
      <c r="B1916" s="8"/>
      <c r="C1916" s="61"/>
      <c r="D1916" s="10"/>
      <c r="E1916" s="3"/>
      <c r="F1916" s="42"/>
      <c r="G1916" s="22"/>
      <c r="H1916" s="37"/>
      <c r="I1916" s="3"/>
      <c r="J1916" s="27"/>
      <c r="K1916" s="27"/>
      <c r="L1916" s="26"/>
      <c r="M1916" s="20"/>
      <c r="N1916" s="20"/>
      <c r="O1916" s="58"/>
      <c r="P1916" s="6"/>
      <c r="Q1916" s="31"/>
      <c r="R1916" s="34"/>
      <c r="S1916" s="3"/>
      <c r="T1916" s="4"/>
      <c r="U1916" s="22"/>
      <c r="V1916" s="22"/>
      <c r="W1916" s="51"/>
    </row>
    <row r="1917" spans="1:23" ht="25.5" customHeight="1">
      <c r="A1917" s="65"/>
      <c r="B1917" s="8"/>
      <c r="C1917" s="61"/>
      <c r="D1917" s="10"/>
      <c r="E1917" s="3"/>
      <c r="F1917" s="42"/>
      <c r="G1917" s="22"/>
      <c r="H1917" s="37"/>
      <c r="I1917" s="3"/>
      <c r="J1917" s="27"/>
      <c r="K1917" s="27"/>
      <c r="L1917" s="26"/>
      <c r="M1917" s="20"/>
      <c r="N1917" s="20"/>
      <c r="O1917" s="58"/>
      <c r="P1917" s="6"/>
      <c r="Q1917" s="31"/>
      <c r="R1917" s="34"/>
      <c r="S1917" s="3"/>
      <c r="T1917" s="4"/>
      <c r="U1917" s="22"/>
      <c r="V1917" s="22"/>
      <c r="W1917" s="51"/>
    </row>
    <row r="1918" spans="1:23" ht="25.5" customHeight="1">
      <c r="A1918" s="65"/>
      <c r="B1918" s="8"/>
      <c r="C1918" s="61"/>
      <c r="D1918" s="10"/>
      <c r="E1918" s="3"/>
      <c r="F1918" s="42"/>
      <c r="G1918" s="22"/>
      <c r="H1918" s="37"/>
      <c r="I1918" s="3"/>
      <c r="J1918" s="27"/>
      <c r="K1918" s="27"/>
      <c r="L1918" s="26"/>
      <c r="M1918" s="20"/>
      <c r="N1918" s="20"/>
      <c r="O1918" s="58"/>
      <c r="P1918" s="6"/>
      <c r="Q1918" s="31"/>
      <c r="R1918" s="34"/>
      <c r="S1918" s="3"/>
      <c r="T1918" s="4"/>
      <c r="U1918" s="22"/>
      <c r="V1918" s="22"/>
      <c r="W1918" s="51"/>
    </row>
    <row r="1919" spans="1:23" ht="25.5" customHeight="1">
      <c r="A1919" s="65"/>
      <c r="B1919" s="8"/>
      <c r="C1919" s="61"/>
      <c r="D1919" s="10"/>
      <c r="E1919" s="3"/>
      <c r="F1919" s="42"/>
      <c r="G1919" s="22"/>
      <c r="H1919" s="37"/>
      <c r="I1919" s="3"/>
      <c r="J1919" s="27"/>
      <c r="K1919" s="27"/>
      <c r="L1919" s="26"/>
      <c r="M1919" s="20"/>
      <c r="N1919" s="20"/>
      <c r="O1919" s="58"/>
      <c r="P1919" s="6"/>
      <c r="Q1919" s="31"/>
      <c r="R1919" s="34"/>
      <c r="S1919" s="3"/>
      <c r="T1919" s="4"/>
      <c r="U1919" s="22"/>
      <c r="V1919" s="22"/>
      <c r="W1919" s="51"/>
    </row>
    <row r="1920" spans="1:23" ht="25.5" customHeight="1">
      <c r="A1920" s="65"/>
      <c r="B1920" s="8"/>
      <c r="C1920" s="61"/>
      <c r="D1920" s="10"/>
      <c r="E1920" s="3"/>
      <c r="F1920" s="42"/>
      <c r="G1920" s="22"/>
      <c r="H1920" s="37"/>
      <c r="I1920" s="3"/>
      <c r="J1920" s="27"/>
      <c r="K1920" s="27"/>
      <c r="L1920" s="26"/>
      <c r="M1920" s="20"/>
      <c r="N1920" s="20"/>
      <c r="O1920" s="58"/>
      <c r="P1920" s="6"/>
      <c r="Q1920" s="31"/>
      <c r="R1920" s="34"/>
      <c r="S1920" s="3"/>
      <c r="T1920" s="4"/>
      <c r="U1920" s="22"/>
      <c r="V1920" s="22"/>
      <c r="W1920" s="51"/>
    </row>
    <row r="1921" spans="1:23" ht="25.5" customHeight="1">
      <c r="A1921" s="65"/>
      <c r="B1921" s="8"/>
      <c r="C1921" s="61"/>
      <c r="D1921" s="10"/>
      <c r="E1921" s="3"/>
      <c r="F1921" s="42"/>
      <c r="G1921" s="22"/>
      <c r="H1921" s="37"/>
      <c r="I1921" s="3"/>
      <c r="J1921" s="27"/>
      <c r="K1921" s="27"/>
      <c r="L1921" s="26"/>
      <c r="M1921" s="20"/>
      <c r="N1921" s="20"/>
      <c r="O1921" s="58"/>
      <c r="P1921" s="6"/>
      <c r="Q1921" s="31"/>
      <c r="R1921" s="34"/>
      <c r="S1921" s="3"/>
      <c r="T1921" s="4"/>
      <c r="U1921" s="22"/>
      <c r="V1921" s="22"/>
      <c r="W1921" s="51"/>
    </row>
    <row r="1922" spans="1:23" ht="25.5" customHeight="1">
      <c r="A1922" s="65"/>
      <c r="B1922" s="8"/>
      <c r="C1922" s="61"/>
      <c r="D1922" s="10"/>
      <c r="E1922" s="3"/>
      <c r="F1922" s="42"/>
      <c r="G1922" s="22"/>
      <c r="H1922" s="37"/>
      <c r="I1922" s="3"/>
      <c r="J1922" s="27"/>
      <c r="K1922" s="27"/>
      <c r="L1922" s="26"/>
      <c r="M1922" s="20"/>
      <c r="N1922" s="20"/>
      <c r="O1922" s="58"/>
      <c r="P1922" s="6"/>
      <c r="Q1922" s="31"/>
      <c r="R1922" s="34"/>
      <c r="S1922" s="3"/>
      <c r="T1922" s="4"/>
      <c r="U1922" s="22"/>
      <c r="V1922" s="22"/>
      <c r="W1922" s="51"/>
    </row>
    <row r="1923" spans="1:23" ht="25.5" customHeight="1">
      <c r="A1923" s="65"/>
      <c r="B1923" s="8"/>
      <c r="C1923" s="61"/>
      <c r="D1923" s="10"/>
      <c r="E1923" s="3"/>
      <c r="F1923" s="42"/>
      <c r="G1923" s="22"/>
      <c r="H1923" s="37"/>
      <c r="I1923" s="3"/>
      <c r="J1923" s="27"/>
      <c r="K1923" s="27"/>
      <c r="L1923" s="26"/>
      <c r="M1923" s="20"/>
      <c r="N1923" s="20"/>
      <c r="O1923" s="58"/>
      <c r="P1923" s="6"/>
      <c r="Q1923" s="31"/>
      <c r="R1923" s="34"/>
      <c r="S1923" s="3"/>
      <c r="T1923" s="4"/>
      <c r="U1923" s="22"/>
      <c r="V1923" s="22"/>
      <c r="W1923" s="51"/>
    </row>
    <row r="1924" spans="1:23" ht="25.5" customHeight="1">
      <c r="A1924" s="65"/>
      <c r="B1924" s="8"/>
      <c r="C1924" s="61"/>
      <c r="D1924" s="10"/>
      <c r="E1924" s="3"/>
      <c r="F1924" s="42"/>
      <c r="G1924" s="22"/>
      <c r="H1924" s="37"/>
      <c r="I1924" s="3"/>
      <c r="J1924" s="27"/>
      <c r="K1924" s="27"/>
      <c r="L1924" s="26"/>
      <c r="M1924" s="20"/>
      <c r="N1924" s="20"/>
      <c r="O1924" s="58"/>
      <c r="P1924" s="6"/>
      <c r="Q1924" s="31"/>
      <c r="R1924" s="34"/>
      <c r="S1924" s="3"/>
      <c r="T1924" s="4"/>
      <c r="U1924" s="22"/>
      <c r="V1924" s="22"/>
      <c r="W1924" s="51"/>
    </row>
    <row r="1925" spans="1:23" ht="25.5" customHeight="1">
      <c r="A1925" s="65"/>
      <c r="B1925" s="8"/>
      <c r="C1925" s="61"/>
      <c r="D1925" s="10"/>
      <c r="E1925" s="3"/>
      <c r="F1925" s="42"/>
      <c r="G1925" s="22"/>
      <c r="H1925" s="37"/>
      <c r="I1925" s="3"/>
      <c r="J1925" s="27"/>
      <c r="K1925" s="27"/>
      <c r="L1925" s="26"/>
      <c r="M1925" s="20"/>
      <c r="N1925" s="20"/>
      <c r="O1925" s="58"/>
      <c r="P1925" s="6"/>
      <c r="Q1925" s="31"/>
      <c r="R1925" s="34"/>
      <c r="S1925" s="3"/>
      <c r="T1925" s="4"/>
      <c r="U1925" s="22"/>
      <c r="V1925" s="22"/>
      <c r="W1925" s="51"/>
    </row>
    <row r="1926" spans="1:23" ht="25.5" customHeight="1">
      <c r="A1926" s="65"/>
      <c r="B1926" s="8"/>
      <c r="C1926" s="61"/>
      <c r="D1926" s="10"/>
      <c r="E1926" s="3"/>
      <c r="F1926" s="42"/>
      <c r="G1926" s="22"/>
      <c r="H1926" s="37"/>
      <c r="I1926" s="3"/>
      <c r="J1926" s="27"/>
      <c r="K1926" s="27"/>
      <c r="L1926" s="26"/>
      <c r="M1926" s="20"/>
      <c r="N1926" s="20"/>
      <c r="O1926" s="58"/>
      <c r="P1926" s="6"/>
      <c r="Q1926" s="31"/>
      <c r="R1926" s="34"/>
      <c r="S1926" s="3"/>
      <c r="T1926" s="4"/>
      <c r="U1926" s="22"/>
      <c r="V1926" s="22"/>
      <c r="W1926" s="51"/>
    </row>
    <row r="1927" spans="1:23" ht="25.5" customHeight="1">
      <c r="A1927" s="65"/>
      <c r="B1927" s="8"/>
      <c r="C1927" s="61"/>
      <c r="D1927" s="10"/>
      <c r="E1927" s="3"/>
      <c r="F1927" s="42"/>
      <c r="G1927" s="22"/>
      <c r="H1927" s="37"/>
      <c r="I1927" s="3"/>
      <c r="J1927" s="27"/>
      <c r="K1927" s="27"/>
      <c r="L1927" s="26"/>
      <c r="M1927" s="20"/>
      <c r="N1927" s="20"/>
      <c r="O1927" s="58"/>
      <c r="P1927" s="6"/>
      <c r="Q1927" s="31"/>
      <c r="R1927" s="34"/>
      <c r="S1927" s="3"/>
      <c r="T1927" s="4"/>
      <c r="U1927" s="22"/>
      <c r="V1927" s="22"/>
      <c r="W1927" s="51"/>
    </row>
    <row r="1928" spans="1:23" ht="25.5" customHeight="1">
      <c r="A1928" s="65"/>
      <c r="B1928" s="8"/>
      <c r="C1928" s="61"/>
      <c r="D1928" s="10"/>
      <c r="E1928" s="3"/>
      <c r="F1928" s="42"/>
      <c r="G1928" s="22"/>
      <c r="H1928" s="37"/>
      <c r="I1928" s="3"/>
      <c r="J1928" s="27"/>
      <c r="K1928" s="27"/>
      <c r="L1928" s="26"/>
      <c r="M1928" s="20"/>
      <c r="N1928" s="20"/>
      <c r="O1928" s="58"/>
      <c r="P1928" s="6"/>
      <c r="Q1928" s="31"/>
      <c r="R1928" s="34"/>
      <c r="S1928" s="3"/>
      <c r="T1928" s="4"/>
      <c r="U1928" s="22"/>
      <c r="V1928" s="22"/>
      <c r="W1928" s="51"/>
    </row>
    <row r="1929" spans="1:23" ht="25.5" customHeight="1">
      <c r="A1929" s="65"/>
      <c r="B1929" s="8"/>
      <c r="C1929" s="61"/>
      <c r="D1929" s="10"/>
      <c r="E1929" s="3"/>
      <c r="F1929" s="42"/>
      <c r="G1929" s="22"/>
      <c r="H1929" s="37"/>
      <c r="I1929" s="3"/>
      <c r="J1929" s="27"/>
      <c r="K1929" s="27"/>
      <c r="L1929" s="26"/>
      <c r="M1929" s="20"/>
      <c r="N1929" s="20"/>
      <c r="O1929" s="58"/>
      <c r="P1929" s="6"/>
      <c r="Q1929" s="31"/>
      <c r="R1929" s="34"/>
      <c r="S1929" s="3"/>
      <c r="T1929" s="4"/>
      <c r="U1929" s="22"/>
      <c r="V1929" s="22"/>
      <c r="W1929" s="51"/>
    </row>
    <row r="1930" spans="1:23" ht="25.5" customHeight="1">
      <c r="A1930" s="65"/>
      <c r="B1930" s="8"/>
      <c r="C1930" s="61"/>
      <c r="D1930" s="10"/>
      <c r="E1930" s="3"/>
      <c r="F1930" s="42"/>
      <c r="G1930" s="22"/>
      <c r="H1930" s="37"/>
      <c r="I1930" s="3"/>
      <c r="J1930" s="27"/>
      <c r="K1930" s="27"/>
      <c r="L1930" s="26"/>
      <c r="M1930" s="20"/>
      <c r="N1930" s="20"/>
      <c r="O1930" s="58"/>
      <c r="P1930" s="6"/>
      <c r="Q1930" s="31"/>
      <c r="R1930" s="34"/>
      <c r="S1930" s="3"/>
      <c r="T1930" s="4"/>
      <c r="U1930" s="22"/>
      <c r="V1930" s="22"/>
      <c r="W1930" s="51"/>
    </row>
    <row r="1931" spans="1:23" ht="25.5" customHeight="1">
      <c r="A1931" s="65"/>
      <c r="B1931" s="8"/>
      <c r="C1931" s="61"/>
      <c r="D1931" s="10"/>
      <c r="E1931" s="3"/>
      <c r="F1931" s="42"/>
      <c r="G1931" s="22"/>
      <c r="H1931" s="37"/>
      <c r="I1931" s="3"/>
      <c r="J1931" s="27"/>
      <c r="K1931" s="27"/>
      <c r="L1931" s="26"/>
      <c r="M1931" s="20"/>
      <c r="N1931" s="20"/>
      <c r="O1931" s="58"/>
      <c r="P1931" s="6"/>
      <c r="Q1931" s="31"/>
      <c r="R1931" s="34"/>
      <c r="S1931" s="3"/>
      <c r="T1931" s="4"/>
      <c r="U1931" s="22"/>
      <c r="V1931" s="22"/>
      <c r="W1931" s="51"/>
    </row>
    <row r="1932" spans="1:23" ht="25.5" customHeight="1">
      <c r="A1932" s="65"/>
      <c r="B1932" s="8"/>
      <c r="C1932" s="61"/>
      <c r="D1932" s="10"/>
      <c r="E1932" s="3"/>
      <c r="F1932" s="42"/>
      <c r="G1932" s="22"/>
      <c r="H1932" s="37"/>
      <c r="I1932" s="3"/>
      <c r="J1932" s="27"/>
      <c r="K1932" s="27"/>
      <c r="L1932" s="26"/>
      <c r="M1932" s="20"/>
      <c r="N1932" s="20"/>
      <c r="O1932" s="58"/>
      <c r="P1932" s="6"/>
      <c r="Q1932" s="31"/>
      <c r="R1932" s="34"/>
      <c r="S1932" s="3"/>
      <c r="T1932" s="4"/>
      <c r="U1932" s="22"/>
      <c r="V1932" s="22"/>
      <c r="W1932" s="51"/>
    </row>
    <row r="1933" spans="1:23" ht="25.5" customHeight="1">
      <c r="A1933" s="65"/>
      <c r="B1933" s="8"/>
      <c r="C1933" s="61"/>
      <c r="D1933" s="10"/>
      <c r="E1933" s="3"/>
      <c r="F1933" s="42"/>
      <c r="G1933" s="22"/>
      <c r="H1933" s="37"/>
      <c r="I1933" s="3"/>
      <c r="J1933" s="27"/>
      <c r="K1933" s="27"/>
      <c r="L1933" s="26"/>
      <c r="M1933" s="20"/>
      <c r="N1933" s="20"/>
      <c r="O1933" s="58"/>
      <c r="P1933" s="6"/>
      <c r="Q1933" s="31"/>
      <c r="R1933" s="34"/>
      <c r="S1933" s="3"/>
      <c r="T1933" s="4"/>
      <c r="U1933" s="22"/>
      <c r="V1933" s="22"/>
      <c r="W1933" s="51"/>
    </row>
    <row r="1934" spans="1:23" ht="25.5" customHeight="1">
      <c r="A1934" s="65"/>
      <c r="B1934" s="8"/>
      <c r="C1934" s="61"/>
      <c r="D1934" s="10"/>
      <c r="E1934" s="3"/>
      <c r="F1934" s="42"/>
      <c r="G1934" s="22"/>
      <c r="H1934" s="37"/>
      <c r="I1934" s="3"/>
      <c r="J1934" s="27"/>
      <c r="K1934" s="27"/>
      <c r="L1934" s="26"/>
      <c r="M1934" s="20"/>
      <c r="N1934" s="20"/>
      <c r="O1934" s="58"/>
      <c r="P1934" s="6"/>
      <c r="Q1934" s="31"/>
      <c r="R1934" s="34"/>
      <c r="S1934" s="3"/>
      <c r="T1934" s="4"/>
      <c r="U1934" s="22"/>
      <c r="V1934" s="22"/>
      <c r="W1934" s="51"/>
    </row>
    <row r="1935" spans="1:23" ht="25.5" customHeight="1">
      <c r="A1935" s="65"/>
      <c r="B1935" s="8"/>
      <c r="C1935" s="61"/>
      <c r="D1935" s="10"/>
      <c r="E1935" s="3"/>
      <c r="F1935" s="42"/>
      <c r="G1935" s="22"/>
      <c r="H1935" s="37"/>
      <c r="I1935" s="3"/>
      <c r="J1935" s="27"/>
      <c r="K1935" s="27"/>
      <c r="L1935" s="26"/>
      <c r="M1935" s="20"/>
      <c r="N1935" s="20"/>
      <c r="O1935" s="58"/>
      <c r="P1935" s="6"/>
      <c r="Q1935" s="31"/>
      <c r="R1935" s="34"/>
      <c r="S1935" s="3"/>
      <c r="T1935" s="4"/>
      <c r="U1935" s="22"/>
      <c r="V1935" s="22"/>
      <c r="W1935" s="51"/>
    </row>
    <row r="1936" spans="1:23" ht="25.5" customHeight="1">
      <c r="A1936" s="65"/>
      <c r="B1936" s="8"/>
      <c r="C1936" s="61"/>
      <c r="D1936" s="10"/>
      <c r="E1936" s="3"/>
      <c r="F1936" s="42"/>
      <c r="G1936" s="22"/>
      <c r="H1936" s="37"/>
      <c r="I1936" s="3"/>
      <c r="J1936" s="27"/>
      <c r="K1936" s="27"/>
      <c r="L1936" s="26"/>
      <c r="M1936" s="20"/>
      <c r="N1936" s="20"/>
      <c r="O1936" s="58"/>
      <c r="P1936" s="6"/>
      <c r="Q1936" s="31"/>
      <c r="R1936" s="34"/>
      <c r="S1936" s="3"/>
      <c r="T1936" s="4"/>
      <c r="U1936" s="22"/>
      <c r="V1936" s="22"/>
      <c r="W1936" s="51"/>
    </row>
    <row r="1937" spans="1:23" ht="25.5" customHeight="1">
      <c r="A1937" s="65"/>
      <c r="B1937" s="8"/>
      <c r="C1937" s="61"/>
      <c r="D1937" s="10"/>
      <c r="E1937" s="3"/>
      <c r="F1937" s="42"/>
      <c r="G1937" s="22"/>
      <c r="H1937" s="37"/>
      <c r="I1937" s="3"/>
      <c r="J1937" s="27"/>
      <c r="K1937" s="27"/>
      <c r="L1937" s="26"/>
      <c r="M1937" s="20"/>
      <c r="N1937" s="20"/>
      <c r="O1937" s="58"/>
      <c r="P1937" s="6"/>
      <c r="Q1937" s="31"/>
      <c r="R1937" s="34"/>
      <c r="S1937" s="3"/>
      <c r="T1937" s="4"/>
      <c r="U1937" s="22"/>
      <c r="V1937" s="22"/>
      <c r="W1937" s="51"/>
    </row>
    <row r="1938" spans="1:23" ht="25.5" customHeight="1">
      <c r="A1938" s="65"/>
      <c r="B1938" s="8"/>
      <c r="C1938" s="61"/>
      <c r="D1938" s="10"/>
      <c r="E1938" s="3"/>
      <c r="F1938" s="42"/>
      <c r="G1938" s="22"/>
      <c r="H1938" s="37"/>
      <c r="I1938" s="3"/>
      <c r="J1938" s="27"/>
      <c r="K1938" s="27"/>
      <c r="L1938" s="26"/>
      <c r="M1938" s="20"/>
      <c r="N1938" s="20"/>
      <c r="O1938" s="58"/>
      <c r="P1938" s="6"/>
      <c r="Q1938" s="31"/>
      <c r="R1938" s="34"/>
      <c r="S1938" s="3"/>
      <c r="T1938" s="4"/>
      <c r="U1938" s="22"/>
      <c r="V1938" s="22"/>
      <c r="W1938" s="51"/>
    </row>
    <row r="1939" spans="1:23" ht="25.5" customHeight="1">
      <c r="A1939" s="65"/>
      <c r="B1939" s="8"/>
      <c r="C1939" s="61"/>
      <c r="D1939" s="10"/>
      <c r="E1939" s="3"/>
      <c r="F1939" s="42"/>
      <c r="G1939" s="22"/>
      <c r="H1939" s="37"/>
      <c r="I1939" s="3"/>
      <c r="J1939" s="27"/>
      <c r="K1939" s="27"/>
      <c r="L1939" s="26"/>
      <c r="M1939" s="20"/>
      <c r="N1939" s="20"/>
      <c r="O1939" s="58"/>
      <c r="P1939" s="6"/>
      <c r="Q1939" s="31"/>
      <c r="R1939" s="34"/>
      <c r="S1939" s="3"/>
      <c r="T1939" s="4"/>
      <c r="U1939" s="22"/>
      <c r="V1939" s="22"/>
      <c r="W1939" s="51"/>
    </row>
    <row r="1940" spans="1:23" ht="25.5" customHeight="1">
      <c r="A1940" s="65"/>
      <c r="B1940" s="8"/>
      <c r="C1940" s="61"/>
      <c r="D1940" s="10"/>
      <c r="E1940" s="3"/>
      <c r="F1940" s="42"/>
      <c r="G1940" s="22"/>
      <c r="H1940" s="37"/>
      <c r="I1940" s="3"/>
      <c r="J1940" s="27"/>
      <c r="K1940" s="27"/>
      <c r="L1940" s="26"/>
      <c r="M1940" s="20"/>
      <c r="N1940" s="20"/>
      <c r="O1940" s="58"/>
      <c r="P1940" s="6"/>
      <c r="Q1940" s="31"/>
      <c r="R1940" s="34"/>
      <c r="S1940" s="3"/>
      <c r="T1940" s="4"/>
      <c r="U1940" s="22"/>
      <c r="V1940" s="22"/>
      <c r="W1940" s="51"/>
    </row>
    <row r="1941" spans="1:23" ht="25.5" customHeight="1">
      <c r="A1941" s="65"/>
      <c r="B1941" s="8"/>
      <c r="C1941" s="61"/>
      <c r="D1941" s="10"/>
      <c r="E1941" s="3"/>
      <c r="F1941" s="42"/>
      <c r="G1941" s="22"/>
      <c r="H1941" s="37"/>
      <c r="I1941" s="3"/>
      <c r="J1941" s="27"/>
      <c r="K1941" s="27"/>
      <c r="L1941" s="26"/>
      <c r="M1941" s="20"/>
      <c r="N1941" s="20"/>
      <c r="O1941" s="58"/>
      <c r="P1941" s="6"/>
      <c r="Q1941" s="31"/>
      <c r="R1941" s="34"/>
      <c r="S1941" s="3"/>
      <c r="T1941" s="4"/>
      <c r="U1941" s="22"/>
      <c r="V1941" s="22"/>
      <c r="W1941" s="51"/>
    </row>
    <row r="1942" spans="1:23" ht="25.5" customHeight="1">
      <c r="A1942" s="65"/>
      <c r="B1942" s="8"/>
      <c r="C1942" s="61"/>
      <c r="D1942" s="10"/>
      <c r="E1942" s="3"/>
      <c r="F1942" s="42"/>
      <c r="G1942" s="22"/>
      <c r="H1942" s="37"/>
      <c r="I1942" s="3"/>
      <c r="J1942" s="27"/>
      <c r="K1942" s="27"/>
      <c r="L1942" s="26"/>
      <c r="M1942" s="20"/>
      <c r="N1942" s="20"/>
      <c r="O1942" s="58"/>
      <c r="P1942" s="6"/>
      <c r="Q1942" s="31"/>
      <c r="R1942" s="34"/>
      <c r="S1942" s="3"/>
      <c r="T1942" s="4"/>
      <c r="U1942" s="22"/>
      <c r="V1942" s="22"/>
      <c r="W1942" s="51"/>
    </row>
    <row r="1943" spans="1:23" ht="25.5" customHeight="1">
      <c r="A1943" s="65"/>
      <c r="B1943" s="8"/>
      <c r="C1943" s="61"/>
      <c r="D1943" s="10"/>
      <c r="E1943" s="3"/>
      <c r="F1943" s="42"/>
      <c r="G1943" s="22"/>
      <c r="H1943" s="37"/>
      <c r="I1943" s="3"/>
      <c r="J1943" s="27"/>
      <c r="K1943" s="27"/>
      <c r="L1943" s="26"/>
      <c r="M1943" s="20"/>
      <c r="N1943" s="20"/>
      <c r="O1943" s="58"/>
      <c r="P1943" s="6"/>
      <c r="Q1943" s="31"/>
      <c r="R1943" s="34"/>
      <c r="S1943" s="3"/>
      <c r="T1943" s="4"/>
      <c r="U1943" s="22"/>
      <c r="V1943" s="22"/>
      <c r="W1943" s="51"/>
    </row>
    <row r="1944" spans="1:23" ht="25.5" customHeight="1">
      <c r="A1944" s="65"/>
      <c r="B1944" s="8"/>
      <c r="C1944" s="61"/>
      <c r="D1944" s="10"/>
      <c r="E1944" s="3"/>
      <c r="F1944" s="42"/>
      <c r="G1944" s="22"/>
      <c r="H1944" s="37"/>
      <c r="I1944" s="3"/>
      <c r="J1944" s="27"/>
      <c r="K1944" s="27"/>
      <c r="L1944" s="26"/>
      <c r="M1944" s="20"/>
      <c r="N1944" s="20"/>
      <c r="O1944" s="58"/>
      <c r="P1944" s="6"/>
      <c r="Q1944" s="31"/>
      <c r="R1944" s="34"/>
      <c r="S1944" s="3"/>
      <c r="T1944" s="4"/>
      <c r="U1944" s="22"/>
      <c r="V1944" s="22"/>
      <c r="W1944" s="51"/>
    </row>
    <row r="1945" spans="1:23" ht="25.5" customHeight="1">
      <c r="A1945" s="65"/>
      <c r="B1945" s="8"/>
      <c r="C1945" s="61"/>
      <c r="D1945" s="10"/>
      <c r="E1945" s="3"/>
      <c r="F1945" s="42"/>
      <c r="G1945" s="22"/>
      <c r="H1945" s="37"/>
      <c r="I1945" s="3"/>
      <c r="J1945" s="27"/>
      <c r="K1945" s="27"/>
      <c r="L1945" s="26"/>
      <c r="M1945" s="20"/>
      <c r="N1945" s="20"/>
      <c r="O1945" s="58"/>
      <c r="P1945" s="6"/>
      <c r="Q1945" s="31"/>
      <c r="R1945" s="34"/>
      <c r="S1945" s="3"/>
      <c r="T1945" s="4"/>
      <c r="U1945" s="22"/>
      <c r="V1945" s="22"/>
      <c r="W1945" s="51"/>
    </row>
    <row r="1946" spans="1:23" ht="25.5" customHeight="1">
      <c r="A1946" s="65"/>
      <c r="B1946" s="8"/>
      <c r="C1946" s="61"/>
      <c r="D1946" s="10"/>
      <c r="E1946" s="3"/>
      <c r="F1946" s="42"/>
      <c r="G1946" s="22"/>
      <c r="H1946" s="37"/>
      <c r="I1946" s="3"/>
      <c r="J1946" s="27"/>
      <c r="K1946" s="27"/>
      <c r="L1946" s="26"/>
      <c r="M1946" s="20"/>
      <c r="N1946" s="20"/>
      <c r="O1946" s="58"/>
      <c r="P1946" s="6"/>
      <c r="Q1946" s="31"/>
      <c r="R1946" s="34"/>
      <c r="S1946" s="3"/>
      <c r="T1946" s="4"/>
      <c r="U1946" s="22"/>
      <c r="V1946" s="22"/>
      <c r="W1946" s="51"/>
    </row>
    <row r="1947" spans="1:23" ht="25.5" customHeight="1">
      <c r="A1947" s="65"/>
      <c r="B1947" s="8"/>
      <c r="C1947" s="61"/>
      <c r="D1947" s="10"/>
      <c r="E1947" s="3"/>
      <c r="F1947" s="42"/>
      <c r="G1947" s="22"/>
      <c r="H1947" s="37"/>
      <c r="I1947" s="3"/>
      <c r="J1947" s="27"/>
      <c r="K1947" s="27"/>
      <c r="L1947" s="26"/>
      <c r="M1947" s="20"/>
      <c r="N1947" s="20"/>
      <c r="O1947" s="58"/>
      <c r="P1947" s="6"/>
      <c r="Q1947" s="31"/>
      <c r="R1947" s="34"/>
      <c r="S1947" s="3"/>
      <c r="T1947" s="4"/>
      <c r="U1947" s="22"/>
      <c r="V1947" s="22"/>
      <c r="W1947" s="51"/>
    </row>
    <row r="1948" spans="1:23" ht="25.5" customHeight="1">
      <c r="A1948" s="65"/>
      <c r="B1948" s="8"/>
      <c r="C1948" s="61"/>
      <c r="D1948" s="10"/>
      <c r="E1948" s="3"/>
      <c r="F1948" s="42"/>
      <c r="G1948" s="22"/>
      <c r="H1948" s="37"/>
      <c r="I1948" s="3"/>
      <c r="J1948" s="27"/>
      <c r="K1948" s="27"/>
      <c r="L1948" s="26"/>
      <c r="M1948" s="20"/>
      <c r="N1948" s="20"/>
      <c r="O1948" s="58"/>
      <c r="P1948" s="6"/>
      <c r="Q1948" s="31"/>
      <c r="R1948" s="34"/>
      <c r="S1948" s="3"/>
      <c r="T1948" s="4"/>
      <c r="U1948" s="22"/>
      <c r="V1948" s="22"/>
      <c r="W1948" s="51"/>
    </row>
    <row r="1949" spans="1:23" ht="25.5" customHeight="1">
      <c r="A1949" s="65"/>
      <c r="B1949" s="8"/>
      <c r="C1949" s="61"/>
      <c r="D1949" s="10"/>
      <c r="E1949" s="3"/>
      <c r="F1949" s="42"/>
      <c r="G1949" s="22"/>
      <c r="H1949" s="37"/>
      <c r="I1949" s="3"/>
      <c r="J1949" s="27"/>
      <c r="K1949" s="27"/>
      <c r="L1949" s="26"/>
      <c r="M1949" s="20"/>
      <c r="N1949" s="20"/>
      <c r="O1949" s="58"/>
      <c r="P1949" s="6"/>
      <c r="Q1949" s="31"/>
      <c r="R1949" s="34"/>
      <c r="S1949" s="3"/>
      <c r="T1949" s="4"/>
      <c r="U1949" s="22"/>
      <c r="V1949" s="22"/>
      <c r="W1949" s="51"/>
    </row>
    <row r="1950" spans="1:23" ht="25.5" customHeight="1">
      <c r="A1950" s="65"/>
      <c r="B1950" s="8"/>
      <c r="C1950" s="61"/>
      <c r="D1950" s="10"/>
      <c r="E1950" s="3"/>
      <c r="F1950" s="42"/>
      <c r="G1950" s="22"/>
      <c r="H1950" s="37"/>
      <c r="I1950" s="3"/>
      <c r="J1950" s="27"/>
      <c r="K1950" s="27"/>
      <c r="L1950" s="26"/>
      <c r="M1950" s="20"/>
      <c r="N1950" s="20"/>
      <c r="O1950" s="58"/>
      <c r="P1950" s="6"/>
      <c r="Q1950" s="31"/>
      <c r="R1950" s="34"/>
      <c r="S1950" s="3"/>
      <c r="T1950" s="4"/>
      <c r="U1950" s="22"/>
      <c r="V1950" s="22"/>
      <c r="W1950" s="51"/>
    </row>
    <row r="1951" spans="1:23" ht="25.5" customHeight="1">
      <c r="A1951" s="65"/>
      <c r="B1951" s="8"/>
      <c r="C1951" s="61"/>
      <c r="D1951" s="10"/>
      <c r="E1951" s="3"/>
      <c r="F1951" s="42"/>
      <c r="G1951" s="22"/>
      <c r="H1951" s="37"/>
      <c r="I1951" s="3"/>
      <c r="J1951" s="27"/>
      <c r="K1951" s="27"/>
      <c r="L1951" s="26"/>
      <c r="M1951" s="20"/>
      <c r="N1951" s="20"/>
      <c r="O1951" s="58"/>
      <c r="P1951" s="6"/>
      <c r="Q1951" s="31"/>
      <c r="R1951" s="34"/>
      <c r="S1951" s="3"/>
      <c r="T1951" s="4"/>
      <c r="U1951" s="22"/>
      <c r="V1951" s="22"/>
      <c r="W1951" s="51"/>
    </row>
    <row r="1952" spans="1:23" ht="25.5" customHeight="1">
      <c r="A1952" s="65"/>
      <c r="B1952" s="8"/>
      <c r="C1952" s="61"/>
      <c r="D1952" s="10"/>
      <c r="E1952" s="3"/>
      <c r="F1952" s="42"/>
      <c r="G1952" s="22"/>
      <c r="H1952" s="37"/>
      <c r="I1952" s="3"/>
      <c r="J1952" s="27"/>
      <c r="K1952" s="27"/>
      <c r="L1952" s="26"/>
      <c r="M1952" s="20"/>
      <c r="N1952" s="20"/>
      <c r="O1952" s="58"/>
      <c r="P1952" s="6"/>
      <c r="Q1952" s="31"/>
      <c r="R1952" s="34"/>
      <c r="S1952" s="3"/>
      <c r="T1952" s="4"/>
      <c r="U1952" s="22"/>
      <c r="V1952" s="22"/>
      <c r="W1952" s="51"/>
    </row>
    <row r="1953" spans="1:23" ht="25.5" customHeight="1">
      <c r="A1953" s="65"/>
      <c r="B1953" s="8"/>
      <c r="C1953" s="61"/>
      <c r="D1953" s="10"/>
      <c r="E1953" s="3"/>
      <c r="F1953" s="42"/>
      <c r="G1953" s="22"/>
      <c r="H1953" s="37"/>
      <c r="I1953" s="3"/>
      <c r="J1953" s="27"/>
      <c r="K1953" s="27"/>
      <c r="L1953" s="26"/>
      <c r="M1953" s="20"/>
      <c r="N1953" s="20"/>
      <c r="O1953" s="58"/>
      <c r="P1953" s="6"/>
      <c r="Q1953" s="31"/>
      <c r="R1953" s="34"/>
      <c r="S1953" s="3"/>
      <c r="T1953" s="4"/>
      <c r="U1953" s="22"/>
      <c r="V1953" s="22"/>
      <c r="W1953" s="51"/>
    </row>
    <row r="1954" spans="1:23" ht="25.5" customHeight="1">
      <c r="A1954" s="65"/>
      <c r="B1954" s="8"/>
      <c r="C1954" s="61"/>
      <c r="D1954" s="10"/>
      <c r="E1954" s="3"/>
      <c r="F1954" s="42"/>
      <c r="G1954" s="22"/>
      <c r="H1954" s="37"/>
      <c r="I1954" s="3"/>
      <c r="J1954" s="27"/>
      <c r="K1954" s="27"/>
      <c r="L1954" s="26"/>
      <c r="M1954" s="20"/>
      <c r="N1954" s="20"/>
      <c r="O1954" s="58"/>
      <c r="P1954" s="6"/>
      <c r="Q1954" s="31"/>
      <c r="R1954" s="34"/>
      <c r="S1954" s="3"/>
      <c r="T1954" s="4"/>
      <c r="U1954" s="22"/>
      <c r="V1954" s="22"/>
      <c r="W1954" s="51"/>
    </row>
    <row r="1955" spans="1:23" ht="25.5" customHeight="1">
      <c r="A1955" s="65"/>
      <c r="B1955" s="8"/>
      <c r="C1955" s="61"/>
      <c r="D1955" s="10"/>
      <c r="E1955" s="3"/>
      <c r="F1955" s="42"/>
      <c r="G1955" s="22"/>
      <c r="H1955" s="37"/>
      <c r="I1955" s="3"/>
      <c r="J1955" s="27"/>
      <c r="K1955" s="27"/>
      <c r="L1955" s="26"/>
      <c r="M1955" s="20"/>
      <c r="N1955" s="20"/>
      <c r="O1955" s="58"/>
      <c r="P1955" s="6"/>
      <c r="Q1955" s="31"/>
      <c r="R1955" s="34"/>
      <c r="S1955" s="3"/>
      <c r="T1955" s="4"/>
      <c r="U1955" s="22"/>
      <c r="V1955" s="22"/>
      <c r="W1955" s="51"/>
    </row>
    <row r="1956" spans="1:23" ht="25.5" customHeight="1">
      <c r="A1956" s="65"/>
      <c r="B1956" s="8"/>
      <c r="C1956" s="61"/>
      <c r="D1956" s="10"/>
      <c r="E1956" s="3"/>
      <c r="F1956" s="42"/>
      <c r="G1956" s="22"/>
      <c r="H1956" s="37"/>
      <c r="I1956" s="3"/>
      <c r="J1956" s="27"/>
      <c r="K1956" s="27"/>
      <c r="L1956" s="26"/>
      <c r="M1956" s="20"/>
      <c r="N1956" s="20"/>
      <c r="O1956" s="58"/>
      <c r="P1956" s="6"/>
      <c r="Q1956" s="31"/>
      <c r="R1956" s="34"/>
      <c r="S1956" s="3"/>
      <c r="T1956" s="4"/>
      <c r="U1956" s="22"/>
      <c r="V1956" s="22"/>
      <c r="W1956" s="51"/>
    </row>
    <row r="1957" spans="1:23" ht="25.5" customHeight="1">
      <c r="A1957" s="65"/>
      <c r="B1957" s="8"/>
      <c r="C1957" s="61"/>
      <c r="D1957" s="10"/>
      <c r="E1957" s="3"/>
      <c r="F1957" s="42"/>
      <c r="G1957" s="22"/>
      <c r="H1957" s="37"/>
      <c r="I1957" s="3"/>
      <c r="J1957" s="27"/>
      <c r="K1957" s="27"/>
      <c r="L1957" s="26"/>
      <c r="M1957" s="20"/>
      <c r="N1957" s="20"/>
      <c r="O1957" s="58"/>
      <c r="P1957" s="6"/>
      <c r="Q1957" s="31"/>
      <c r="R1957" s="34"/>
      <c r="S1957" s="3"/>
      <c r="T1957" s="4"/>
      <c r="U1957" s="22"/>
      <c r="V1957" s="22"/>
      <c r="W1957" s="51"/>
    </row>
    <row r="1958" spans="1:23" ht="25.5" customHeight="1">
      <c r="A1958" s="65"/>
      <c r="B1958" s="8"/>
      <c r="C1958" s="61"/>
      <c r="D1958" s="10"/>
      <c r="E1958" s="3"/>
      <c r="F1958" s="42"/>
      <c r="G1958" s="22"/>
      <c r="H1958" s="37"/>
      <c r="I1958" s="3"/>
      <c r="J1958" s="27"/>
      <c r="K1958" s="27"/>
      <c r="L1958" s="26"/>
      <c r="M1958" s="20"/>
      <c r="N1958" s="20"/>
      <c r="O1958" s="58"/>
      <c r="P1958" s="6"/>
      <c r="Q1958" s="31"/>
      <c r="R1958" s="34"/>
      <c r="S1958" s="3"/>
      <c r="T1958" s="4"/>
      <c r="U1958" s="22"/>
      <c r="V1958" s="22"/>
      <c r="W1958" s="51"/>
    </row>
    <row r="1959" spans="1:23" ht="25.5" customHeight="1">
      <c r="A1959" s="65"/>
      <c r="B1959" s="8"/>
      <c r="C1959" s="61"/>
      <c r="D1959" s="10"/>
      <c r="E1959" s="3"/>
      <c r="F1959" s="42"/>
      <c r="G1959" s="22"/>
      <c r="H1959" s="37"/>
      <c r="I1959" s="3"/>
      <c r="J1959" s="27"/>
      <c r="K1959" s="27"/>
      <c r="L1959" s="26"/>
      <c r="M1959" s="20"/>
      <c r="N1959" s="20"/>
      <c r="O1959" s="58"/>
      <c r="P1959" s="6"/>
      <c r="Q1959" s="31"/>
      <c r="R1959" s="34"/>
      <c r="S1959" s="3"/>
      <c r="T1959" s="4"/>
      <c r="U1959" s="22"/>
      <c r="V1959" s="22"/>
      <c r="W1959" s="51"/>
    </row>
    <row r="1960" spans="1:23" ht="25.5" customHeight="1">
      <c r="A1960" s="65"/>
      <c r="B1960" s="8"/>
      <c r="C1960" s="61"/>
      <c r="D1960" s="10"/>
      <c r="E1960" s="3"/>
      <c r="F1960" s="42"/>
      <c r="G1960" s="22"/>
      <c r="H1960" s="37"/>
      <c r="I1960" s="3"/>
      <c r="J1960" s="27"/>
      <c r="K1960" s="27"/>
      <c r="L1960" s="26"/>
      <c r="M1960" s="20"/>
      <c r="N1960" s="20"/>
      <c r="O1960" s="58"/>
      <c r="P1960" s="6"/>
      <c r="Q1960" s="31"/>
      <c r="R1960" s="34"/>
      <c r="S1960" s="3"/>
      <c r="T1960" s="4"/>
      <c r="U1960" s="22"/>
      <c r="V1960" s="22"/>
      <c r="W1960" s="51"/>
    </row>
    <row r="1961" spans="1:23" ht="25.5" customHeight="1">
      <c r="A1961" s="65"/>
      <c r="B1961" s="8"/>
      <c r="C1961" s="61"/>
      <c r="D1961" s="10"/>
      <c r="E1961" s="3"/>
      <c r="F1961" s="42"/>
      <c r="G1961" s="22"/>
      <c r="H1961" s="37"/>
      <c r="I1961" s="3"/>
      <c r="J1961" s="27"/>
      <c r="K1961" s="27"/>
      <c r="L1961" s="26"/>
      <c r="M1961" s="20"/>
      <c r="N1961" s="20"/>
      <c r="O1961" s="58"/>
      <c r="P1961" s="6"/>
      <c r="Q1961" s="31"/>
      <c r="R1961" s="34"/>
      <c r="S1961" s="3"/>
      <c r="T1961" s="4"/>
      <c r="U1961" s="22"/>
      <c r="V1961" s="22"/>
      <c r="W1961" s="51"/>
    </row>
    <row r="1962" spans="1:23" ht="25.5" customHeight="1">
      <c r="A1962" s="65"/>
      <c r="B1962" s="8"/>
      <c r="C1962" s="61"/>
      <c r="D1962" s="10"/>
      <c r="E1962" s="3"/>
      <c r="F1962" s="42"/>
      <c r="G1962" s="22"/>
      <c r="H1962" s="37"/>
      <c r="I1962" s="3"/>
      <c r="J1962" s="27"/>
      <c r="K1962" s="27"/>
      <c r="L1962" s="26"/>
      <c r="M1962" s="20"/>
      <c r="N1962" s="20"/>
      <c r="O1962" s="58"/>
      <c r="P1962" s="6"/>
      <c r="Q1962" s="31"/>
      <c r="R1962" s="34"/>
      <c r="S1962" s="3"/>
      <c r="T1962" s="4"/>
      <c r="U1962" s="22"/>
      <c r="V1962" s="22"/>
      <c r="W1962" s="51"/>
    </row>
    <row r="1963" spans="1:23" ht="25.5" customHeight="1">
      <c r="A1963" s="65"/>
      <c r="B1963" s="8"/>
      <c r="C1963" s="61"/>
      <c r="D1963" s="10"/>
      <c r="E1963" s="3"/>
      <c r="F1963" s="42"/>
      <c r="G1963" s="22"/>
      <c r="H1963" s="37"/>
      <c r="I1963" s="3"/>
      <c r="J1963" s="27"/>
      <c r="K1963" s="27"/>
      <c r="L1963" s="26"/>
      <c r="M1963" s="20"/>
      <c r="N1963" s="20"/>
      <c r="O1963" s="58"/>
      <c r="P1963" s="6"/>
      <c r="Q1963" s="31"/>
      <c r="R1963" s="34"/>
      <c r="S1963" s="3"/>
      <c r="T1963" s="4"/>
      <c r="U1963" s="22"/>
      <c r="V1963" s="22"/>
      <c r="W1963" s="51"/>
    </row>
    <row r="1964" spans="1:23" ht="25.5" customHeight="1">
      <c r="A1964" s="65"/>
      <c r="B1964" s="8"/>
      <c r="C1964" s="61"/>
      <c r="D1964" s="10"/>
      <c r="E1964" s="3"/>
      <c r="F1964" s="42"/>
      <c r="G1964" s="22"/>
      <c r="H1964" s="37"/>
      <c r="I1964" s="3"/>
      <c r="J1964" s="27"/>
      <c r="K1964" s="27"/>
      <c r="L1964" s="26"/>
      <c r="M1964" s="20"/>
      <c r="N1964" s="20"/>
      <c r="O1964" s="58"/>
      <c r="P1964" s="6"/>
      <c r="Q1964" s="31"/>
      <c r="R1964" s="34"/>
      <c r="S1964" s="3"/>
      <c r="T1964" s="4"/>
      <c r="U1964" s="22"/>
      <c r="V1964" s="22"/>
      <c r="W1964" s="51"/>
    </row>
    <row r="1965" spans="1:23" ht="25.5" customHeight="1">
      <c r="A1965" s="65"/>
      <c r="B1965" s="8"/>
      <c r="C1965" s="61"/>
      <c r="D1965" s="10"/>
      <c r="E1965" s="3"/>
      <c r="F1965" s="42"/>
      <c r="G1965" s="22"/>
      <c r="H1965" s="37"/>
      <c r="I1965" s="3"/>
      <c r="J1965" s="27"/>
      <c r="K1965" s="27"/>
      <c r="L1965" s="26"/>
      <c r="M1965" s="20"/>
      <c r="N1965" s="20"/>
      <c r="O1965" s="58"/>
      <c r="P1965" s="6"/>
      <c r="Q1965" s="31"/>
      <c r="R1965" s="34"/>
      <c r="S1965" s="3"/>
      <c r="T1965" s="4"/>
      <c r="U1965" s="22"/>
      <c r="V1965" s="22"/>
      <c r="W1965" s="51"/>
    </row>
    <row r="1966" spans="1:23" ht="25.5" customHeight="1">
      <c r="A1966" s="65"/>
      <c r="B1966" s="8"/>
      <c r="C1966" s="61"/>
      <c r="D1966" s="10"/>
      <c r="E1966" s="3"/>
      <c r="F1966" s="42"/>
      <c r="G1966" s="22"/>
      <c r="H1966" s="37"/>
      <c r="I1966" s="3"/>
      <c r="J1966" s="27"/>
      <c r="K1966" s="27"/>
      <c r="L1966" s="26"/>
      <c r="M1966" s="20"/>
      <c r="N1966" s="20"/>
      <c r="O1966" s="58"/>
      <c r="P1966" s="6"/>
      <c r="Q1966" s="31"/>
      <c r="R1966" s="34"/>
      <c r="S1966" s="3"/>
      <c r="T1966" s="4"/>
      <c r="U1966" s="22"/>
      <c r="V1966" s="22"/>
      <c r="W1966" s="51"/>
    </row>
    <row r="1967" spans="1:23" ht="25.5" customHeight="1">
      <c r="A1967" s="65"/>
      <c r="B1967" s="8"/>
      <c r="C1967" s="61"/>
      <c r="D1967" s="10"/>
      <c r="E1967" s="3"/>
      <c r="F1967" s="42"/>
      <c r="G1967" s="22"/>
      <c r="H1967" s="37"/>
      <c r="I1967" s="3"/>
      <c r="J1967" s="27"/>
      <c r="K1967" s="27"/>
      <c r="L1967" s="26"/>
      <c r="M1967" s="20"/>
      <c r="N1967" s="20"/>
      <c r="O1967" s="58"/>
      <c r="P1967" s="6"/>
      <c r="Q1967" s="31"/>
      <c r="R1967" s="34"/>
      <c r="S1967" s="3"/>
      <c r="T1967" s="4"/>
      <c r="U1967" s="22"/>
      <c r="V1967" s="22"/>
      <c r="W1967" s="51"/>
    </row>
    <row r="1968" spans="1:23" ht="25.5" customHeight="1">
      <c r="A1968" s="65"/>
      <c r="B1968" s="8"/>
      <c r="C1968" s="61"/>
      <c r="D1968" s="10"/>
      <c r="E1968" s="3"/>
      <c r="F1968" s="42"/>
      <c r="G1968" s="22"/>
      <c r="H1968" s="37"/>
      <c r="I1968" s="3"/>
      <c r="J1968" s="27"/>
      <c r="K1968" s="27"/>
      <c r="L1968" s="26"/>
      <c r="M1968" s="20"/>
      <c r="N1968" s="20"/>
      <c r="O1968" s="58"/>
      <c r="P1968" s="6"/>
      <c r="Q1968" s="31"/>
      <c r="R1968" s="34"/>
      <c r="S1968" s="3"/>
      <c r="T1968" s="4"/>
      <c r="U1968" s="22"/>
      <c r="V1968" s="22"/>
      <c r="W1968" s="51"/>
    </row>
    <row r="1969" spans="1:23" ht="25.5" customHeight="1">
      <c r="A1969" s="65"/>
      <c r="B1969" s="8"/>
      <c r="C1969" s="61"/>
      <c r="D1969" s="10"/>
      <c r="E1969" s="3"/>
      <c r="F1969" s="42"/>
      <c r="G1969" s="22"/>
      <c r="H1969" s="37"/>
      <c r="I1969" s="3"/>
      <c r="J1969" s="27"/>
      <c r="K1969" s="27"/>
      <c r="L1969" s="26"/>
      <c r="M1969" s="20"/>
      <c r="N1969" s="20"/>
      <c r="O1969" s="58"/>
      <c r="P1969" s="6"/>
      <c r="Q1969" s="31"/>
      <c r="R1969" s="34"/>
      <c r="S1969" s="3"/>
      <c r="T1969" s="4"/>
      <c r="U1969" s="22"/>
      <c r="V1969" s="22"/>
      <c r="W1969" s="51"/>
    </row>
    <row r="1970" spans="1:23" ht="25.5" customHeight="1">
      <c r="A1970" s="65"/>
      <c r="B1970" s="8"/>
      <c r="C1970" s="61"/>
      <c r="D1970" s="10"/>
      <c r="E1970" s="3"/>
      <c r="F1970" s="42"/>
      <c r="G1970" s="22"/>
      <c r="H1970" s="37"/>
      <c r="I1970" s="3"/>
      <c r="J1970" s="27"/>
      <c r="K1970" s="27"/>
      <c r="L1970" s="26"/>
      <c r="M1970" s="20"/>
      <c r="N1970" s="20"/>
      <c r="O1970" s="58"/>
      <c r="P1970" s="6"/>
      <c r="Q1970" s="31"/>
      <c r="R1970" s="34"/>
      <c r="S1970" s="3"/>
      <c r="T1970" s="4"/>
      <c r="U1970" s="22"/>
      <c r="V1970" s="22"/>
      <c r="W1970" s="51"/>
    </row>
    <row r="1971" spans="1:23" ht="25.5" customHeight="1">
      <c r="A1971" s="65"/>
      <c r="B1971" s="8"/>
      <c r="C1971" s="61"/>
      <c r="D1971" s="10"/>
      <c r="E1971" s="3"/>
      <c r="F1971" s="42"/>
      <c r="G1971" s="22"/>
      <c r="H1971" s="37"/>
      <c r="I1971" s="3"/>
      <c r="J1971" s="27"/>
      <c r="K1971" s="27"/>
      <c r="L1971" s="26"/>
      <c r="M1971" s="20"/>
      <c r="N1971" s="20"/>
      <c r="O1971" s="58"/>
      <c r="P1971" s="6"/>
      <c r="Q1971" s="31"/>
      <c r="R1971" s="34"/>
      <c r="S1971" s="3"/>
      <c r="T1971" s="4"/>
      <c r="U1971" s="22"/>
      <c r="V1971" s="22"/>
      <c r="W1971" s="51"/>
    </row>
    <row r="1972" spans="1:23" ht="25.5" customHeight="1">
      <c r="A1972" s="65"/>
      <c r="B1972" s="8"/>
      <c r="C1972" s="61"/>
      <c r="D1972" s="10"/>
      <c r="E1972" s="3"/>
      <c r="F1972" s="42"/>
      <c r="G1972" s="22"/>
      <c r="H1972" s="37"/>
      <c r="I1972" s="3"/>
      <c r="J1972" s="27"/>
      <c r="K1972" s="27"/>
      <c r="L1972" s="26"/>
      <c r="M1972" s="20"/>
      <c r="N1972" s="20"/>
      <c r="O1972" s="58"/>
      <c r="P1972" s="6"/>
      <c r="Q1972" s="31"/>
      <c r="R1972" s="34"/>
      <c r="S1972" s="3"/>
      <c r="T1972" s="4"/>
      <c r="U1972" s="22"/>
      <c r="V1972" s="22"/>
      <c r="W1972" s="51"/>
    </row>
    <row r="1973" spans="1:23" ht="25.5" customHeight="1">
      <c r="A1973" s="65"/>
      <c r="B1973" s="8"/>
      <c r="C1973" s="61"/>
      <c r="D1973" s="10"/>
      <c r="E1973" s="3"/>
      <c r="F1973" s="42"/>
      <c r="G1973" s="22"/>
      <c r="H1973" s="37"/>
      <c r="I1973" s="3"/>
      <c r="J1973" s="27"/>
      <c r="K1973" s="27"/>
      <c r="L1973" s="26"/>
      <c r="M1973" s="20"/>
      <c r="N1973" s="20"/>
      <c r="O1973" s="58"/>
      <c r="P1973" s="6"/>
      <c r="Q1973" s="31"/>
      <c r="R1973" s="34"/>
      <c r="S1973" s="3"/>
      <c r="T1973" s="4"/>
      <c r="U1973" s="22"/>
      <c r="V1973" s="22"/>
      <c r="W1973" s="51"/>
    </row>
    <row r="1974" spans="1:23" ht="25.5" customHeight="1">
      <c r="A1974" s="65"/>
      <c r="B1974" s="8"/>
      <c r="C1974" s="61"/>
      <c r="D1974" s="10"/>
      <c r="E1974" s="3"/>
      <c r="F1974" s="42"/>
      <c r="G1974" s="22"/>
      <c r="H1974" s="37"/>
      <c r="I1974" s="3"/>
      <c r="J1974" s="27"/>
      <c r="K1974" s="27"/>
      <c r="L1974" s="26"/>
      <c r="M1974" s="20"/>
      <c r="N1974" s="20"/>
      <c r="O1974" s="58"/>
      <c r="P1974" s="6"/>
      <c r="Q1974" s="31"/>
      <c r="R1974" s="34"/>
      <c r="S1974" s="3"/>
      <c r="T1974" s="4"/>
      <c r="U1974" s="22"/>
      <c r="V1974" s="22"/>
      <c r="W1974" s="51"/>
    </row>
    <row r="1975" spans="1:23" ht="25.5" customHeight="1">
      <c r="A1975" s="65"/>
      <c r="B1975" s="8"/>
      <c r="C1975" s="61"/>
      <c r="D1975" s="10"/>
      <c r="E1975" s="3"/>
      <c r="F1975" s="42"/>
      <c r="G1975" s="22"/>
      <c r="H1975" s="37"/>
      <c r="I1975" s="3"/>
      <c r="J1975" s="27"/>
      <c r="K1975" s="27"/>
      <c r="L1975" s="26"/>
      <c r="M1975" s="20"/>
      <c r="N1975" s="20"/>
      <c r="O1975" s="58"/>
      <c r="P1975" s="6"/>
      <c r="Q1975" s="31"/>
      <c r="R1975" s="34"/>
      <c r="S1975" s="3"/>
      <c r="T1975" s="4"/>
      <c r="U1975" s="22"/>
      <c r="V1975" s="22"/>
      <c r="W1975" s="51"/>
    </row>
    <row r="1976" spans="1:23" ht="25.5" customHeight="1">
      <c r="A1976" s="65"/>
      <c r="B1976" s="8"/>
      <c r="C1976" s="61"/>
      <c r="D1976" s="10"/>
      <c r="E1976" s="3"/>
      <c r="F1976" s="42"/>
      <c r="G1976" s="22"/>
      <c r="H1976" s="37"/>
      <c r="I1976" s="3"/>
      <c r="J1976" s="27"/>
      <c r="K1976" s="27"/>
      <c r="L1976" s="26"/>
      <c r="M1976" s="20"/>
      <c r="N1976" s="20"/>
      <c r="O1976" s="58"/>
      <c r="P1976" s="6"/>
      <c r="Q1976" s="31"/>
      <c r="R1976" s="34"/>
      <c r="S1976" s="3"/>
      <c r="T1976" s="4"/>
      <c r="U1976" s="22"/>
      <c r="V1976" s="22"/>
      <c r="W1976" s="51"/>
    </row>
    <row r="1977" spans="1:23" ht="25.5" customHeight="1">
      <c r="A1977" s="65"/>
      <c r="B1977" s="8"/>
      <c r="C1977" s="61"/>
      <c r="D1977" s="10"/>
      <c r="E1977" s="3"/>
      <c r="F1977" s="42"/>
      <c r="G1977" s="22"/>
      <c r="H1977" s="37"/>
      <c r="I1977" s="3"/>
      <c r="J1977" s="27"/>
      <c r="K1977" s="27"/>
      <c r="L1977" s="26"/>
      <c r="M1977" s="20"/>
      <c r="N1977" s="20"/>
      <c r="O1977" s="58"/>
      <c r="P1977" s="6"/>
      <c r="Q1977" s="31"/>
      <c r="R1977" s="34"/>
      <c r="S1977" s="3"/>
      <c r="T1977" s="4"/>
      <c r="U1977" s="22"/>
      <c r="V1977" s="22"/>
      <c r="W1977" s="51"/>
    </row>
    <row r="1978" spans="1:23" ht="25.5" customHeight="1">
      <c r="A1978" s="65"/>
      <c r="B1978" s="8"/>
      <c r="C1978" s="61"/>
      <c r="D1978" s="10"/>
      <c r="E1978" s="3"/>
      <c r="F1978" s="42"/>
      <c r="G1978" s="22"/>
      <c r="H1978" s="37"/>
      <c r="I1978" s="3"/>
      <c r="J1978" s="27"/>
      <c r="K1978" s="27"/>
      <c r="L1978" s="26"/>
      <c r="M1978" s="20"/>
      <c r="N1978" s="20"/>
      <c r="O1978" s="58"/>
      <c r="P1978" s="6"/>
      <c r="Q1978" s="31"/>
      <c r="R1978" s="34"/>
      <c r="S1978" s="3"/>
      <c r="T1978" s="4"/>
      <c r="U1978" s="22"/>
      <c r="V1978" s="22"/>
      <c r="W1978" s="51"/>
    </row>
    <row r="1979" spans="1:23" ht="25.5" customHeight="1">
      <c r="A1979" s="65"/>
      <c r="B1979" s="8"/>
      <c r="C1979" s="61"/>
      <c r="D1979" s="10"/>
      <c r="E1979" s="3"/>
      <c r="F1979" s="42"/>
      <c r="G1979" s="22"/>
      <c r="H1979" s="37"/>
      <c r="I1979" s="3"/>
      <c r="J1979" s="27"/>
      <c r="K1979" s="27"/>
      <c r="L1979" s="26"/>
      <c r="M1979" s="20"/>
      <c r="N1979" s="20"/>
      <c r="O1979" s="58"/>
      <c r="P1979" s="6"/>
      <c r="Q1979" s="31"/>
      <c r="R1979" s="34"/>
      <c r="S1979" s="3"/>
      <c r="T1979" s="4"/>
      <c r="U1979" s="22"/>
      <c r="V1979" s="22"/>
      <c r="W1979" s="51"/>
    </row>
    <row r="1980" spans="1:23" ht="25.5" customHeight="1">
      <c r="A1980" s="65"/>
      <c r="B1980" s="8"/>
      <c r="C1980" s="61"/>
      <c r="D1980" s="10"/>
      <c r="E1980" s="3"/>
      <c r="F1980" s="42"/>
      <c r="G1980" s="22"/>
      <c r="H1980" s="37"/>
      <c r="I1980" s="3"/>
      <c r="J1980" s="27"/>
      <c r="K1980" s="27"/>
      <c r="L1980" s="26"/>
      <c r="M1980" s="20"/>
      <c r="N1980" s="20"/>
      <c r="O1980" s="58"/>
      <c r="P1980" s="6"/>
      <c r="Q1980" s="31"/>
      <c r="R1980" s="34"/>
      <c r="S1980" s="3"/>
      <c r="T1980" s="4"/>
      <c r="U1980" s="22"/>
      <c r="V1980" s="22"/>
      <c r="W1980" s="51"/>
    </row>
    <row r="1981" spans="1:23" ht="25.5" customHeight="1">
      <c r="A1981" s="65"/>
      <c r="B1981" s="8"/>
      <c r="C1981" s="61"/>
      <c r="D1981" s="10"/>
      <c r="E1981" s="3"/>
      <c r="F1981" s="42"/>
      <c r="G1981" s="22"/>
      <c r="H1981" s="37"/>
      <c r="I1981" s="3"/>
      <c r="J1981" s="27"/>
      <c r="K1981" s="27"/>
      <c r="L1981" s="26"/>
      <c r="M1981" s="20"/>
      <c r="N1981" s="20"/>
      <c r="O1981" s="58"/>
      <c r="P1981" s="6"/>
      <c r="Q1981" s="31"/>
      <c r="R1981" s="34"/>
      <c r="S1981" s="3"/>
      <c r="T1981" s="4"/>
      <c r="U1981" s="22"/>
      <c r="V1981" s="22"/>
      <c r="W1981" s="51"/>
    </row>
    <row r="1982" spans="1:23" ht="25.5" customHeight="1">
      <c r="A1982" s="65"/>
      <c r="B1982" s="8"/>
      <c r="C1982" s="61"/>
      <c r="D1982" s="10"/>
      <c r="E1982" s="3"/>
      <c r="F1982" s="42"/>
      <c r="G1982" s="22"/>
      <c r="H1982" s="37"/>
      <c r="I1982" s="3"/>
      <c r="J1982" s="27"/>
      <c r="K1982" s="27"/>
      <c r="L1982" s="26"/>
      <c r="M1982" s="20"/>
      <c r="N1982" s="20"/>
      <c r="O1982" s="58"/>
      <c r="P1982" s="6"/>
      <c r="Q1982" s="31"/>
      <c r="R1982" s="34"/>
      <c r="S1982" s="3"/>
      <c r="T1982" s="4"/>
      <c r="U1982" s="22"/>
      <c r="V1982" s="22"/>
      <c r="W1982" s="51"/>
    </row>
    <row r="1983" spans="1:23" ht="25.5" customHeight="1">
      <c r="A1983" s="65"/>
      <c r="B1983" s="8"/>
      <c r="C1983" s="61"/>
      <c r="D1983" s="10"/>
      <c r="E1983" s="3"/>
      <c r="F1983" s="42"/>
      <c r="G1983" s="22"/>
      <c r="H1983" s="37"/>
      <c r="I1983" s="3"/>
      <c r="J1983" s="27"/>
      <c r="K1983" s="27"/>
      <c r="L1983" s="26"/>
      <c r="M1983" s="20"/>
      <c r="N1983" s="20"/>
      <c r="O1983" s="58"/>
      <c r="P1983" s="6"/>
      <c r="Q1983" s="31"/>
      <c r="R1983" s="34"/>
      <c r="S1983" s="3"/>
      <c r="T1983" s="4"/>
      <c r="U1983" s="22"/>
      <c r="V1983" s="22"/>
      <c r="W1983" s="51"/>
    </row>
    <row r="1984" spans="1:23" ht="25.5" customHeight="1">
      <c r="A1984" s="65"/>
      <c r="B1984" s="8"/>
      <c r="C1984" s="61"/>
      <c r="D1984" s="10"/>
      <c r="E1984" s="3"/>
      <c r="F1984" s="42"/>
      <c r="G1984" s="22"/>
      <c r="H1984" s="37"/>
      <c r="I1984" s="3"/>
      <c r="J1984" s="27"/>
      <c r="K1984" s="27"/>
      <c r="L1984" s="26"/>
      <c r="M1984" s="20"/>
      <c r="N1984" s="20"/>
      <c r="O1984" s="58"/>
      <c r="P1984" s="6"/>
      <c r="Q1984" s="31"/>
      <c r="R1984" s="34"/>
      <c r="S1984" s="3"/>
      <c r="T1984" s="4"/>
      <c r="U1984" s="22"/>
      <c r="V1984" s="22"/>
      <c r="W1984" s="51"/>
    </row>
    <row r="1985" spans="1:23" ht="25.5" customHeight="1">
      <c r="A1985" s="65"/>
      <c r="B1985" s="8"/>
      <c r="C1985" s="61"/>
      <c r="D1985" s="10"/>
      <c r="E1985" s="3"/>
      <c r="F1985" s="42"/>
      <c r="G1985" s="22"/>
      <c r="H1985" s="37"/>
      <c r="I1985" s="3"/>
      <c r="J1985" s="27"/>
      <c r="K1985" s="27"/>
      <c r="L1985" s="26"/>
      <c r="M1985" s="20"/>
      <c r="N1985" s="20"/>
      <c r="O1985" s="58"/>
      <c r="P1985" s="6"/>
      <c r="Q1985" s="31"/>
      <c r="R1985" s="34"/>
      <c r="S1985" s="3"/>
      <c r="T1985" s="4"/>
      <c r="U1985" s="22"/>
      <c r="V1985" s="22"/>
      <c r="W1985" s="51"/>
    </row>
    <row r="1986" spans="1:23" ht="25.5" customHeight="1">
      <c r="A1986" s="65"/>
      <c r="B1986" s="8"/>
      <c r="C1986" s="61"/>
      <c r="D1986" s="10"/>
      <c r="E1986" s="3"/>
      <c r="F1986" s="42"/>
      <c r="G1986" s="22"/>
      <c r="H1986" s="37"/>
      <c r="I1986" s="3"/>
      <c r="J1986" s="27"/>
      <c r="K1986" s="27"/>
      <c r="L1986" s="26"/>
      <c r="M1986" s="20"/>
      <c r="N1986" s="20"/>
      <c r="O1986" s="58"/>
      <c r="P1986" s="6"/>
      <c r="Q1986" s="31"/>
      <c r="R1986" s="34"/>
      <c r="S1986" s="3"/>
      <c r="T1986" s="4"/>
      <c r="U1986" s="22"/>
      <c r="V1986" s="22"/>
      <c r="W1986" s="51"/>
    </row>
    <row r="1987" spans="1:23" ht="25.5" customHeight="1">
      <c r="A1987" s="65"/>
      <c r="B1987" s="8"/>
      <c r="C1987" s="61"/>
      <c r="D1987" s="10"/>
      <c r="E1987" s="3"/>
      <c r="F1987" s="42"/>
      <c r="G1987" s="22"/>
      <c r="H1987" s="37"/>
      <c r="I1987" s="3"/>
      <c r="J1987" s="27"/>
      <c r="K1987" s="27"/>
      <c r="L1987" s="26"/>
      <c r="M1987" s="20"/>
      <c r="N1987" s="20"/>
      <c r="O1987" s="58"/>
      <c r="P1987" s="6"/>
      <c r="Q1987" s="31"/>
      <c r="R1987" s="34"/>
      <c r="S1987" s="3"/>
      <c r="T1987" s="4"/>
      <c r="U1987" s="22"/>
      <c r="V1987" s="22"/>
      <c r="W1987" s="51"/>
    </row>
    <row r="1988" spans="1:23" ht="25.5" customHeight="1">
      <c r="A1988" s="65"/>
      <c r="B1988" s="8"/>
      <c r="C1988" s="61"/>
      <c r="D1988" s="10"/>
      <c r="E1988" s="3"/>
      <c r="F1988" s="42"/>
      <c r="G1988" s="22"/>
      <c r="H1988" s="37"/>
      <c r="I1988" s="3"/>
      <c r="J1988" s="27"/>
      <c r="K1988" s="27"/>
      <c r="L1988" s="26"/>
      <c r="M1988" s="20"/>
      <c r="N1988" s="20"/>
      <c r="O1988" s="58"/>
      <c r="P1988" s="6"/>
      <c r="Q1988" s="31"/>
      <c r="R1988" s="34"/>
      <c r="S1988" s="3"/>
      <c r="T1988" s="4"/>
      <c r="U1988" s="22"/>
      <c r="V1988" s="22"/>
      <c r="W1988" s="51"/>
    </row>
    <row r="1989" spans="1:23" ht="25.5" customHeight="1">
      <c r="A1989" s="65"/>
      <c r="B1989" s="8"/>
      <c r="C1989" s="61"/>
      <c r="D1989" s="10"/>
      <c r="E1989" s="3"/>
      <c r="F1989" s="42"/>
      <c r="G1989" s="22"/>
      <c r="H1989" s="37"/>
      <c r="I1989" s="3"/>
      <c r="J1989" s="27"/>
      <c r="K1989" s="27"/>
      <c r="L1989" s="26"/>
      <c r="M1989" s="20"/>
      <c r="N1989" s="20"/>
      <c r="O1989" s="58"/>
      <c r="P1989" s="6"/>
      <c r="Q1989" s="31"/>
      <c r="R1989" s="34"/>
      <c r="S1989" s="3"/>
      <c r="T1989" s="4"/>
      <c r="U1989" s="22"/>
      <c r="V1989" s="22"/>
      <c r="W1989" s="51"/>
    </row>
    <row r="1990" spans="1:23" ht="25.5" customHeight="1">
      <c r="A1990" s="65"/>
      <c r="B1990" s="8"/>
      <c r="C1990" s="61"/>
      <c r="D1990" s="10"/>
      <c r="E1990" s="3"/>
      <c r="F1990" s="42"/>
      <c r="G1990" s="22"/>
      <c r="H1990" s="37"/>
      <c r="I1990" s="3"/>
      <c r="J1990" s="27"/>
      <c r="K1990" s="27"/>
      <c r="L1990" s="26"/>
      <c r="M1990" s="20"/>
      <c r="N1990" s="20"/>
      <c r="O1990" s="58"/>
      <c r="P1990" s="6"/>
      <c r="Q1990" s="31"/>
      <c r="R1990" s="34"/>
      <c r="S1990" s="3"/>
      <c r="T1990" s="4"/>
      <c r="U1990" s="22"/>
      <c r="V1990" s="22"/>
      <c r="W1990" s="51"/>
    </row>
    <row r="1991" spans="1:23" ht="25.5" customHeight="1">
      <c r="A1991" s="65"/>
      <c r="B1991" s="8"/>
      <c r="C1991" s="61"/>
      <c r="D1991" s="10"/>
      <c r="E1991" s="3"/>
      <c r="F1991" s="42"/>
      <c r="G1991" s="22"/>
      <c r="H1991" s="37"/>
      <c r="I1991" s="3"/>
      <c r="J1991" s="27"/>
      <c r="K1991" s="27"/>
      <c r="L1991" s="26"/>
      <c r="M1991" s="20"/>
      <c r="N1991" s="20"/>
      <c r="O1991" s="58"/>
      <c r="P1991" s="6"/>
      <c r="Q1991" s="31"/>
      <c r="R1991" s="34"/>
      <c r="S1991" s="3"/>
      <c r="T1991" s="4"/>
      <c r="U1991" s="22"/>
      <c r="V1991" s="22"/>
      <c r="W1991" s="51"/>
    </row>
    <row r="1992" spans="1:23" ht="25.5" customHeight="1">
      <c r="A1992" s="65"/>
      <c r="B1992" s="8"/>
      <c r="C1992" s="61"/>
      <c r="D1992" s="10"/>
      <c r="E1992" s="3"/>
      <c r="F1992" s="42"/>
      <c r="G1992" s="22"/>
      <c r="H1992" s="37"/>
      <c r="I1992" s="3"/>
      <c r="J1992" s="27"/>
      <c r="K1992" s="27"/>
      <c r="L1992" s="26"/>
      <c r="M1992" s="20"/>
      <c r="N1992" s="20"/>
      <c r="O1992" s="58"/>
      <c r="P1992" s="6"/>
      <c r="Q1992" s="31"/>
      <c r="R1992" s="34"/>
      <c r="S1992" s="3"/>
      <c r="T1992" s="4"/>
      <c r="U1992" s="22"/>
      <c r="V1992" s="22"/>
      <c r="W1992" s="51"/>
    </row>
    <row r="1993" spans="1:23" ht="25.5" customHeight="1">
      <c r="A1993" s="65"/>
      <c r="B1993" s="8"/>
      <c r="C1993" s="61"/>
      <c r="D1993" s="10"/>
      <c r="E1993" s="3"/>
      <c r="F1993" s="42"/>
      <c r="G1993" s="22"/>
      <c r="H1993" s="37"/>
      <c r="I1993" s="3"/>
      <c r="J1993" s="27"/>
      <c r="K1993" s="27"/>
      <c r="L1993" s="26"/>
      <c r="M1993" s="20"/>
      <c r="N1993" s="20"/>
      <c r="O1993" s="58"/>
      <c r="P1993" s="6"/>
      <c r="Q1993" s="31"/>
      <c r="R1993" s="34"/>
      <c r="S1993" s="3"/>
      <c r="T1993" s="4"/>
      <c r="U1993" s="22"/>
      <c r="V1993" s="22"/>
      <c r="W1993" s="51"/>
    </row>
    <row r="1994" spans="1:23" ht="25.5" customHeight="1">
      <c r="A1994" s="65"/>
      <c r="B1994" s="8"/>
      <c r="C1994" s="61"/>
      <c r="D1994" s="10"/>
      <c r="E1994" s="3"/>
      <c r="F1994" s="42"/>
      <c r="G1994" s="22"/>
      <c r="H1994" s="37"/>
      <c r="I1994" s="3"/>
      <c r="J1994" s="27"/>
      <c r="K1994" s="27"/>
      <c r="L1994" s="26"/>
      <c r="M1994" s="20"/>
      <c r="N1994" s="20"/>
      <c r="O1994" s="58"/>
      <c r="P1994" s="6"/>
      <c r="Q1994" s="31"/>
      <c r="R1994" s="34"/>
      <c r="S1994" s="3"/>
      <c r="T1994" s="4"/>
      <c r="U1994" s="22"/>
      <c r="V1994" s="22"/>
      <c r="W1994" s="51"/>
    </row>
    <row r="1995" spans="1:23" ht="25.5" customHeight="1">
      <c r="A1995" s="65"/>
      <c r="B1995" s="8"/>
      <c r="C1995" s="61"/>
      <c r="D1995" s="10"/>
      <c r="E1995" s="3"/>
      <c r="F1995" s="42"/>
      <c r="G1995" s="22"/>
      <c r="H1995" s="37"/>
      <c r="I1995" s="3"/>
      <c r="J1995" s="27"/>
      <c r="K1995" s="27"/>
      <c r="L1995" s="26"/>
      <c r="M1995" s="20"/>
      <c r="N1995" s="20"/>
      <c r="O1995" s="58"/>
      <c r="P1995" s="6"/>
      <c r="Q1995" s="31"/>
      <c r="R1995" s="34"/>
      <c r="S1995" s="3"/>
      <c r="T1995" s="4"/>
      <c r="U1995" s="22"/>
      <c r="V1995" s="22"/>
      <c r="W1995" s="51"/>
    </row>
    <row r="1996" spans="1:23" ht="25.5" customHeight="1">
      <c r="A1996" s="65"/>
      <c r="B1996" s="8"/>
      <c r="C1996" s="61"/>
      <c r="D1996" s="10"/>
      <c r="E1996" s="3"/>
      <c r="F1996" s="42"/>
      <c r="G1996" s="22"/>
      <c r="H1996" s="37"/>
      <c r="I1996" s="3"/>
      <c r="J1996" s="27"/>
      <c r="K1996" s="27"/>
      <c r="L1996" s="26"/>
      <c r="M1996" s="20"/>
      <c r="N1996" s="20"/>
      <c r="O1996" s="58"/>
      <c r="P1996" s="6"/>
      <c r="Q1996" s="31"/>
      <c r="R1996" s="34"/>
      <c r="S1996" s="3"/>
      <c r="T1996" s="4"/>
      <c r="U1996" s="22"/>
      <c r="V1996" s="22"/>
      <c r="W1996" s="51"/>
    </row>
    <row r="1997" spans="1:23" ht="25.5" customHeight="1">
      <c r="A1997" s="65"/>
      <c r="B1997" s="8"/>
      <c r="C1997" s="61"/>
      <c r="D1997" s="10"/>
      <c r="E1997" s="3"/>
      <c r="F1997" s="42"/>
      <c r="G1997" s="22"/>
      <c r="H1997" s="37"/>
      <c r="I1997" s="3"/>
      <c r="J1997" s="27"/>
      <c r="K1997" s="27"/>
      <c r="L1997" s="26"/>
      <c r="M1997" s="20"/>
      <c r="N1997" s="20"/>
      <c r="O1997" s="58"/>
      <c r="P1997" s="6"/>
      <c r="Q1997" s="31"/>
      <c r="R1997" s="34"/>
      <c r="S1997" s="3"/>
      <c r="T1997" s="4"/>
      <c r="U1997" s="22"/>
      <c r="V1997" s="22"/>
      <c r="W1997" s="51"/>
    </row>
    <row r="1998" spans="1:23" ht="25.5" customHeight="1">
      <c r="A1998" s="65"/>
      <c r="B1998" s="8"/>
      <c r="C1998" s="61"/>
      <c r="D1998" s="10"/>
      <c r="E1998" s="3"/>
      <c r="F1998" s="42"/>
      <c r="G1998" s="22"/>
      <c r="H1998" s="37"/>
      <c r="I1998" s="3"/>
      <c r="J1998" s="27"/>
      <c r="K1998" s="27"/>
      <c r="L1998" s="26"/>
      <c r="M1998" s="20"/>
      <c r="N1998" s="20"/>
      <c r="O1998" s="58"/>
      <c r="P1998" s="6"/>
      <c r="Q1998" s="31"/>
      <c r="R1998" s="34"/>
      <c r="S1998" s="3"/>
      <c r="T1998" s="4"/>
      <c r="U1998" s="22"/>
      <c r="V1998" s="22"/>
      <c r="W1998" s="51"/>
    </row>
    <row r="1999" spans="1:23" ht="25.5" customHeight="1">
      <c r="A1999" s="65"/>
      <c r="B1999" s="8"/>
      <c r="C1999" s="61"/>
      <c r="D1999" s="10"/>
      <c r="E1999" s="3"/>
      <c r="F1999" s="42"/>
      <c r="G1999" s="22"/>
      <c r="H1999" s="37"/>
      <c r="I1999" s="3"/>
      <c r="J1999" s="27"/>
      <c r="K1999" s="27"/>
      <c r="L1999" s="26"/>
      <c r="M1999" s="20"/>
      <c r="N1999" s="20"/>
      <c r="O1999" s="58"/>
      <c r="P1999" s="6"/>
      <c r="Q1999" s="31"/>
      <c r="R1999" s="34"/>
      <c r="S1999" s="3"/>
      <c r="T1999" s="4"/>
      <c r="U1999" s="22"/>
      <c r="V1999" s="22"/>
      <c r="W1999" s="51"/>
    </row>
    <row r="2000" spans="1:23" ht="25.5" customHeight="1">
      <c r="A2000" s="65"/>
      <c r="B2000" s="8"/>
      <c r="C2000" s="61"/>
      <c r="D2000" s="10"/>
      <c r="E2000" s="3"/>
      <c r="F2000" s="42"/>
      <c r="G2000" s="22"/>
      <c r="H2000" s="37"/>
      <c r="I2000" s="3"/>
      <c r="J2000" s="27"/>
      <c r="K2000" s="27"/>
      <c r="L2000" s="26"/>
      <c r="M2000" s="20"/>
      <c r="N2000" s="20"/>
      <c r="O2000" s="58"/>
      <c r="P2000" s="6"/>
      <c r="Q2000" s="31"/>
      <c r="R2000" s="34"/>
      <c r="S2000" s="3"/>
      <c r="T2000" s="4"/>
      <c r="U2000" s="22"/>
      <c r="V2000" s="22"/>
      <c r="W2000" s="51"/>
    </row>
    <row r="2001" spans="1:23" ht="25.5" customHeight="1">
      <c r="A2001" s="65"/>
      <c r="B2001" s="8"/>
      <c r="C2001" s="61"/>
      <c r="D2001" s="10"/>
      <c r="E2001" s="3"/>
      <c r="F2001" s="42"/>
      <c r="G2001" s="22"/>
      <c r="H2001" s="37"/>
      <c r="I2001" s="3"/>
      <c r="J2001" s="27"/>
      <c r="K2001" s="27"/>
      <c r="L2001" s="26"/>
      <c r="M2001" s="20"/>
      <c r="N2001" s="20"/>
      <c r="O2001" s="58"/>
      <c r="P2001" s="6"/>
      <c r="Q2001" s="31"/>
      <c r="R2001" s="34"/>
      <c r="S2001" s="3"/>
      <c r="T2001" s="4"/>
      <c r="U2001" s="22"/>
      <c r="V2001" s="22"/>
      <c r="W2001" s="51"/>
    </row>
    <row r="2002" spans="1:23" ht="25.5" customHeight="1">
      <c r="A2002" s="65"/>
      <c r="B2002" s="8"/>
      <c r="C2002" s="61"/>
      <c r="D2002" s="10"/>
      <c r="E2002" s="3"/>
      <c r="F2002" s="42"/>
      <c r="G2002" s="22"/>
      <c r="H2002" s="37"/>
      <c r="I2002" s="3"/>
      <c r="J2002" s="27"/>
      <c r="K2002" s="27"/>
      <c r="L2002" s="26"/>
      <c r="M2002" s="20"/>
      <c r="N2002" s="20"/>
      <c r="O2002" s="58"/>
      <c r="P2002" s="6"/>
      <c r="Q2002" s="31"/>
      <c r="R2002" s="34"/>
      <c r="S2002" s="3"/>
      <c r="T2002" s="4"/>
      <c r="U2002" s="22"/>
      <c r="V2002" s="22"/>
      <c r="W2002" s="51"/>
    </row>
    <row r="2003" spans="1:23" ht="25.5" customHeight="1">
      <c r="A2003" s="65"/>
      <c r="B2003" s="8"/>
      <c r="C2003" s="61"/>
      <c r="D2003" s="10"/>
      <c r="E2003" s="3"/>
      <c r="F2003" s="42"/>
      <c r="G2003" s="22"/>
      <c r="H2003" s="37"/>
      <c r="I2003" s="3"/>
      <c r="J2003" s="27"/>
      <c r="K2003" s="27"/>
      <c r="L2003" s="26"/>
      <c r="M2003" s="20"/>
      <c r="N2003" s="20"/>
      <c r="O2003" s="58"/>
      <c r="P2003" s="6"/>
      <c r="Q2003" s="31"/>
      <c r="R2003" s="34"/>
      <c r="S2003" s="3"/>
      <c r="T2003" s="4"/>
      <c r="U2003" s="22"/>
      <c r="V2003" s="22"/>
      <c r="W2003" s="51"/>
    </row>
    <row r="2004" spans="1:23" ht="25.5" customHeight="1">
      <c r="A2004" s="65"/>
      <c r="B2004" s="8"/>
      <c r="C2004" s="61"/>
      <c r="D2004" s="10"/>
      <c r="E2004" s="3"/>
      <c r="F2004" s="42"/>
      <c r="G2004" s="22"/>
      <c r="H2004" s="37"/>
      <c r="I2004" s="3"/>
      <c r="J2004" s="27"/>
      <c r="K2004" s="27"/>
      <c r="L2004" s="26"/>
      <c r="M2004" s="20"/>
      <c r="N2004" s="20"/>
      <c r="O2004" s="58"/>
      <c r="P2004" s="6"/>
      <c r="Q2004" s="31"/>
      <c r="R2004" s="34"/>
      <c r="S2004" s="3"/>
      <c r="T2004" s="4"/>
      <c r="U2004" s="22"/>
      <c r="V2004" s="22"/>
      <c r="W2004" s="51"/>
    </row>
    <row r="2005" spans="1:23" ht="25.5" customHeight="1">
      <c r="A2005" s="65"/>
      <c r="B2005" s="8"/>
      <c r="C2005" s="61"/>
      <c r="D2005" s="10"/>
      <c r="E2005" s="3"/>
      <c r="F2005" s="42"/>
      <c r="G2005" s="22"/>
      <c r="H2005" s="37"/>
      <c r="I2005" s="3"/>
      <c r="J2005" s="27"/>
      <c r="K2005" s="27"/>
      <c r="L2005" s="26"/>
      <c r="M2005" s="20"/>
      <c r="N2005" s="20"/>
      <c r="O2005" s="58"/>
      <c r="P2005" s="6"/>
      <c r="Q2005" s="31"/>
      <c r="R2005" s="34"/>
      <c r="S2005" s="3"/>
      <c r="T2005" s="4"/>
      <c r="U2005" s="22"/>
      <c r="V2005" s="22"/>
      <c r="W2005" s="51"/>
    </row>
    <row r="2006" spans="1:23" ht="25.5" customHeight="1">
      <c r="A2006" s="65"/>
      <c r="B2006" s="8"/>
      <c r="C2006" s="61"/>
      <c r="D2006" s="10"/>
      <c r="E2006" s="3"/>
      <c r="F2006" s="42"/>
      <c r="G2006" s="22"/>
      <c r="H2006" s="37"/>
      <c r="I2006" s="3"/>
      <c r="J2006" s="27"/>
      <c r="K2006" s="27"/>
      <c r="L2006" s="26"/>
      <c r="M2006" s="20"/>
      <c r="N2006" s="20"/>
      <c r="O2006" s="58"/>
      <c r="P2006" s="6"/>
      <c r="Q2006" s="31"/>
      <c r="R2006" s="34"/>
      <c r="S2006" s="3"/>
      <c r="T2006" s="4"/>
      <c r="U2006" s="22"/>
      <c r="V2006" s="22"/>
      <c r="W2006" s="51"/>
    </row>
    <row r="2007" spans="1:23" ht="25.5" customHeight="1">
      <c r="A2007" s="65"/>
      <c r="B2007" s="8"/>
      <c r="C2007" s="61"/>
      <c r="D2007" s="10"/>
      <c r="E2007" s="3"/>
      <c r="F2007" s="42"/>
      <c r="G2007" s="22"/>
      <c r="H2007" s="37"/>
      <c r="I2007" s="3"/>
      <c r="J2007" s="27"/>
      <c r="K2007" s="27"/>
      <c r="L2007" s="26"/>
      <c r="M2007" s="20"/>
      <c r="N2007" s="20"/>
      <c r="O2007" s="58"/>
      <c r="P2007" s="6"/>
      <c r="Q2007" s="31"/>
      <c r="R2007" s="34"/>
      <c r="S2007" s="3"/>
      <c r="T2007" s="4"/>
      <c r="U2007" s="22"/>
      <c r="V2007" s="22"/>
      <c r="W2007" s="51"/>
    </row>
    <row r="2008" spans="1:23" ht="25.5" customHeight="1">
      <c r="A2008" s="65"/>
      <c r="B2008" s="8"/>
      <c r="C2008" s="61"/>
      <c r="D2008" s="10"/>
      <c r="E2008" s="3"/>
      <c r="F2008" s="42"/>
      <c r="G2008" s="22"/>
      <c r="H2008" s="37"/>
      <c r="I2008" s="3"/>
      <c r="J2008" s="27"/>
      <c r="K2008" s="27"/>
      <c r="L2008" s="26"/>
      <c r="M2008" s="20"/>
      <c r="N2008" s="20"/>
      <c r="O2008" s="58"/>
      <c r="P2008" s="6"/>
      <c r="Q2008" s="31"/>
      <c r="R2008" s="34"/>
      <c r="S2008" s="3"/>
      <c r="T2008" s="4"/>
      <c r="U2008" s="22"/>
      <c r="V2008" s="22"/>
      <c r="W2008" s="51"/>
    </row>
    <row r="2009" spans="1:23" ht="25.5" customHeight="1">
      <c r="A2009" s="65"/>
      <c r="B2009" s="8"/>
      <c r="C2009" s="61"/>
      <c r="D2009" s="10"/>
      <c r="E2009" s="3"/>
      <c r="F2009" s="42"/>
      <c r="G2009" s="22"/>
      <c r="H2009" s="37"/>
      <c r="I2009" s="3"/>
      <c r="J2009" s="27"/>
      <c r="K2009" s="27"/>
      <c r="L2009" s="26"/>
      <c r="M2009" s="20"/>
      <c r="N2009" s="20"/>
      <c r="O2009" s="58"/>
      <c r="P2009" s="6"/>
      <c r="Q2009" s="31"/>
      <c r="R2009" s="34"/>
      <c r="S2009" s="3"/>
      <c r="T2009" s="4"/>
      <c r="U2009" s="22"/>
      <c r="V2009" s="22"/>
      <c r="W2009" s="51"/>
    </row>
    <row r="2010" spans="1:23" ht="25.5" customHeight="1">
      <c r="A2010" s="65"/>
      <c r="B2010" s="8"/>
      <c r="C2010" s="61"/>
      <c r="D2010" s="10"/>
      <c r="E2010" s="3"/>
      <c r="F2010" s="42"/>
      <c r="G2010" s="22"/>
      <c r="H2010" s="37"/>
      <c r="I2010" s="3"/>
      <c r="J2010" s="27"/>
      <c r="K2010" s="27"/>
      <c r="L2010" s="26"/>
      <c r="M2010" s="20"/>
      <c r="N2010" s="20"/>
      <c r="O2010" s="58"/>
      <c r="P2010" s="6"/>
      <c r="Q2010" s="31"/>
      <c r="R2010" s="34"/>
      <c r="S2010" s="3"/>
      <c r="T2010" s="4"/>
      <c r="U2010" s="22"/>
      <c r="V2010" s="22"/>
      <c r="W2010" s="51"/>
    </row>
    <row r="2011" spans="1:23" ht="25.5" customHeight="1">
      <c r="A2011" s="65"/>
      <c r="B2011" s="8"/>
      <c r="C2011" s="61"/>
      <c r="D2011" s="10"/>
      <c r="E2011" s="3"/>
      <c r="F2011" s="42"/>
      <c r="G2011" s="22"/>
      <c r="H2011" s="37"/>
      <c r="I2011" s="3"/>
      <c r="J2011" s="27"/>
      <c r="K2011" s="27"/>
      <c r="L2011" s="26"/>
      <c r="M2011" s="20"/>
      <c r="N2011" s="20"/>
      <c r="O2011" s="58"/>
      <c r="P2011" s="6"/>
      <c r="Q2011" s="31"/>
      <c r="R2011" s="34"/>
      <c r="S2011" s="3"/>
      <c r="T2011" s="4"/>
      <c r="U2011" s="22"/>
      <c r="V2011" s="22"/>
      <c r="W2011" s="51"/>
    </row>
    <row r="2012" spans="1:23" ht="25.5" customHeight="1">
      <c r="A2012" s="65"/>
      <c r="B2012" s="8"/>
      <c r="C2012" s="61"/>
      <c r="D2012" s="10"/>
      <c r="E2012" s="3"/>
      <c r="F2012" s="42"/>
      <c r="G2012" s="22"/>
      <c r="H2012" s="37"/>
      <c r="I2012" s="3"/>
      <c r="J2012" s="27"/>
      <c r="K2012" s="27"/>
      <c r="L2012" s="26"/>
      <c r="M2012" s="20"/>
      <c r="N2012" s="20"/>
      <c r="O2012" s="58"/>
      <c r="P2012" s="6"/>
      <c r="Q2012" s="31"/>
      <c r="R2012" s="34"/>
      <c r="S2012" s="3"/>
      <c r="T2012" s="4"/>
      <c r="U2012" s="22"/>
      <c r="V2012" s="22"/>
      <c r="W2012" s="51"/>
    </row>
    <row r="2013" spans="1:23" ht="25.5" customHeight="1">
      <c r="A2013" s="65"/>
      <c r="B2013" s="8"/>
      <c r="C2013" s="61"/>
      <c r="D2013" s="10"/>
      <c r="E2013" s="3"/>
      <c r="F2013" s="42"/>
      <c r="G2013" s="22"/>
      <c r="H2013" s="37"/>
      <c r="I2013" s="3"/>
      <c r="J2013" s="27"/>
      <c r="K2013" s="27"/>
      <c r="L2013" s="26"/>
      <c r="M2013" s="20"/>
      <c r="N2013" s="20"/>
      <c r="O2013" s="58"/>
      <c r="P2013" s="6"/>
      <c r="Q2013" s="31"/>
      <c r="R2013" s="34"/>
      <c r="S2013" s="3"/>
      <c r="T2013" s="4"/>
      <c r="U2013" s="22"/>
      <c r="V2013" s="22"/>
      <c r="W2013" s="51"/>
    </row>
    <row r="2014" spans="1:23" ht="25.5" customHeight="1">
      <c r="A2014" s="65"/>
      <c r="B2014" s="8"/>
      <c r="C2014" s="61"/>
      <c r="D2014" s="10"/>
      <c r="E2014" s="3"/>
      <c r="F2014" s="42"/>
      <c r="G2014" s="22"/>
      <c r="H2014" s="37"/>
      <c r="I2014" s="3"/>
      <c r="J2014" s="27"/>
      <c r="K2014" s="27"/>
      <c r="L2014" s="26"/>
      <c r="M2014" s="20"/>
      <c r="N2014" s="20"/>
      <c r="O2014" s="58"/>
      <c r="P2014" s="6"/>
      <c r="Q2014" s="31"/>
      <c r="R2014" s="34"/>
      <c r="S2014" s="3"/>
      <c r="T2014" s="4"/>
      <c r="U2014" s="22"/>
      <c r="V2014" s="22"/>
      <c r="W2014" s="51"/>
    </row>
    <row r="2015" spans="1:23" ht="25.5" customHeight="1">
      <c r="A2015" s="65"/>
      <c r="B2015" s="8"/>
      <c r="C2015" s="61"/>
      <c r="D2015" s="10"/>
      <c r="E2015" s="3"/>
      <c r="F2015" s="42"/>
      <c r="G2015" s="22"/>
      <c r="H2015" s="37"/>
      <c r="I2015" s="3"/>
      <c r="J2015" s="27"/>
      <c r="K2015" s="27"/>
      <c r="L2015" s="26"/>
      <c r="M2015" s="20"/>
      <c r="N2015" s="20"/>
      <c r="O2015" s="58"/>
      <c r="P2015" s="6"/>
      <c r="Q2015" s="31"/>
      <c r="R2015" s="34"/>
      <c r="S2015" s="3"/>
      <c r="T2015" s="4"/>
      <c r="U2015" s="22"/>
      <c r="V2015" s="22"/>
      <c r="W2015" s="51"/>
    </row>
    <row r="2016" spans="1:23" ht="25.5" customHeight="1">
      <c r="A2016" s="65"/>
      <c r="B2016" s="8"/>
      <c r="C2016" s="61"/>
      <c r="D2016" s="10"/>
      <c r="E2016" s="3"/>
      <c r="F2016" s="42"/>
      <c r="G2016" s="22"/>
      <c r="H2016" s="37"/>
      <c r="I2016" s="3"/>
      <c r="J2016" s="27"/>
      <c r="K2016" s="27"/>
      <c r="L2016" s="26"/>
      <c r="M2016" s="20"/>
      <c r="N2016" s="20"/>
      <c r="O2016" s="58"/>
      <c r="P2016" s="6"/>
      <c r="Q2016" s="31"/>
      <c r="R2016" s="34"/>
      <c r="S2016" s="3"/>
      <c r="T2016" s="4"/>
      <c r="U2016" s="22"/>
      <c r="V2016" s="22"/>
      <c r="W2016" s="51"/>
    </row>
    <row r="2017" spans="1:23" ht="25.5" customHeight="1">
      <c r="A2017" s="65"/>
      <c r="B2017" s="8"/>
      <c r="C2017" s="61"/>
      <c r="D2017" s="10"/>
      <c r="E2017" s="3"/>
      <c r="F2017" s="42"/>
      <c r="G2017" s="22"/>
      <c r="H2017" s="37"/>
      <c r="I2017" s="3"/>
      <c r="J2017" s="27"/>
      <c r="K2017" s="27"/>
      <c r="L2017" s="26"/>
      <c r="M2017" s="20"/>
      <c r="N2017" s="20"/>
      <c r="O2017" s="58"/>
      <c r="P2017" s="6"/>
      <c r="Q2017" s="31"/>
      <c r="R2017" s="34"/>
      <c r="S2017" s="3"/>
      <c r="T2017" s="4"/>
      <c r="U2017" s="22"/>
      <c r="V2017" s="22"/>
      <c r="W2017" s="51"/>
    </row>
    <row r="2018" spans="1:23" ht="25.5" customHeight="1">
      <c r="A2018" s="65"/>
      <c r="B2018" s="8"/>
      <c r="C2018" s="61"/>
      <c r="D2018" s="10"/>
      <c r="E2018" s="3"/>
      <c r="F2018" s="42"/>
      <c r="G2018" s="22"/>
      <c r="H2018" s="37"/>
      <c r="I2018" s="3"/>
      <c r="J2018" s="27"/>
      <c r="K2018" s="27"/>
      <c r="L2018" s="26"/>
      <c r="M2018" s="20"/>
      <c r="N2018" s="20"/>
      <c r="O2018" s="58"/>
      <c r="P2018" s="6"/>
      <c r="Q2018" s="31"/>
      <c r="R2018" s="34"/>
      <c r="S2018" s="3"/>
      <c r="T2018" s="4"/>
      <c r="U2018" s="22"/>
      <c r="V2018" s="22"/>
      <c r="W2018" s="51"/>
    </row>
    <row r="2019" spans="1:23" ht="25.5" customHeight="1">
      <c r="A2019" s="65"/>
      <c r="B2019" s="8"/>
      <c r="C2019" s="61"/>
      <c r="D2019" s="10"/>
      <c r="E2019" s="3"/>
      <c r="F2019" s="42"/>
      <c r="G2019" s="22"/>
      <c r="H2019" s="37"/>
      <c r="I2019" s="3"/>
      <c r="J2019" s="27"/>
      <c r="K2019" s="27"/>
      <c r="L2019" s="26"/>
      <c r="M2019" s="20"/>
      <c r="N2019" s="20"/>
      <c r="O2019" s="58"/>
      <c r="P2019" s="6"/>
      <c r="Q2019" s="31"/>
      <c r="R2019" s="34"/>
      <c r="S2019" s="3"/>
      <c r="T2019" s="4"/>
      <c r="U2019" s="22"/>
      <c r="V2019" s="22"/>
      <c r="W2019" s="51"/>
    </row>
    <row r="2020" spans="1:23" ht="25.5" customHeight="1">
      <c r="A2020" s="65"/>
      <c r="B2020" s="8"/>
      <c r="C2020" s="61"/>
      <c r="D2020" s="10"/>
      <c r="E2020" s="3"/>
      <c r="F2020" s="42"/>
      <c r="G2020" s="22"/>
      <c r="H2020" s="37"/>
      <c r="I2020" s="3"/>
      <c r="J2020" s="27"/>
      <c r="K2020" s="27"/>
      <c r="L2020" s="26"/>
      <c r="M2020" s="20"/>
      <c r="N2020" s="20"/>
      <c r="O2020" s="58"/>
      <c r="P2020" s="6"/>
      <c r="Q2020" s="31"/>
      <c r="R2020" s="34"/>
      <c r="S2020" s="3"/>
      <c r="T2020" s="4"/>
      <c r="U2020" s="22"/>
      <c r="V2020" s="22"/>
      <c r="W2020" s="51"/>
    </row>
    <row r="2021" spans="1:23" ht="25.5" customHeight="1">
      <c r="A2021" s="65"/>
      <c r="B2021" s="8"/>
      <c r="C2021" s="61"/>
      <c r="D2021" s="10"/>
      <c r="E2021" s="3"/>
      <c r="F2021" s="42"/>
      <c r="G2021" s="22"/>
      <c r="H2021" s="37"/>
      <c r="I2021" s="3"/>
      <c r="J2021" s="27"/>
      <c r="K2021" s="27"/>
      <c r="L2021" s="26"/>
      <c r="M2021" s="20"/>
      <c r="N2021" s="20"/>
      <c r="O2021" s="58"/>
      <c r="P2021" s="6"/>
      <c r="Q2021" s="31"/>
      <c r="R2021" s="34"/>
      <c r="S2021" s="3"/>
      <c r="T2021" s="4"/>
      <c r="U2021" s="22"/>
      <c r="V2021" s="22"/>
      <c r="W2021" s="51"/>
    </row>
    <row r="2022" spans="1:23" ht="25.5" customHeight="1">
      <c r="A2022" s="65"/>
      <c r="B2022" s="8"/>
      <c r="C2022" s="61"/>
      <c r="D2022" s="10"/>
      <c r="E2022" s="3"/>
      <c r="F2022" s="42"/>
      <c r="G2022" s="22"/>
      <c r="H2022" s="37"/>
      <c r="I2022" s="3"/>
      <c r="J2022" s="27"/>
      <c r="K2022" s="27"/>
      <c r="L2022" s="26"/>
      <c r="M2022" s="20"/>
      <c r="N2022" s="20"/>
      <c r="O2022" s="58"/>
      <c r="P2022" s="6"/>
      <c r="Q2022" s="31"/>
      <c r="R2022" s="34"/>
      <c r="S2022" s="3"/>
      <c r="T2022" s="4"/>
      <c r="U2022" s="22"/>
      <c r="V2022" s="22"/>
      <c r="W2022" s="51"/>
    </row>
    <row r="2023" spans="1:23" ht="25.5" customHeight="1">
      <c r="A2023" s="65"/>
      <c r="B2023" s="8"/>
      <c r="C2023" s="61"/>
      <c r="D2023" s="10"/>
      <c r="E2023" s="3"/>
      <c r="F2023" s="42"/>
      <c r="G2023" s="22"/>
      <c r="H2023" s="37"/>
      <c r="I2023" s="3"/>
      <c r="J2023" s="27"/>
      <c r="K2023" s="27"/>
      <c r="L2023" s="26"/>
      <c r="M2023" s="20"/>
      <c r="N2023" s="20"/>
      <c r="O2023" s="58"/>
      <c r="P2023" s="6"/>
      <c r="Q2023" s="31"/>
      <c r="R2023" s="34"/>
      <c r="S2023" s="3"/>
      <c r="T2023" s="4"/>
      <c r="U2023" s="22"/>
      <c r="V2023" s="22"/>
      <c r="W2023" s="51"/>
    </row>
    <row r="2024" spans="1:23" ht="25.5" customHeight="1">
      <c r="A2024" s="65"/>
      <c r="B2024" s="8"/>
      <c r="C2024" s="61"/>
      <c r="D2024" s="10"/>
      <c r="E2024" s="3"/>
      <c r="F2024" s="42"/>
      <c r="G2024" s="22"/>
      <c r="H2024" s="37"/>
      <c r="I2024" s="3"/>
      <c r="J2024" s="27"/>
      <c r="K2024" s="27"/>
      <c r="L2024" s="26"/>
      <c r="M2024" s="20"/>
      <c r="N2024" s="20"/>
      <c r="O2024" s="58"/>
      <c r="P2024" s="6"/>
      <c r="Q2024" s="31"/>
      <c r="R2024" s="34"/>
      <c r="S2024" s="3"/>
      <c r="T2024" s="4"/>
      <c r="U2024" s="22"/>
      <c r="V2024" s="22"/>
      <c r="W2024" s="51"/>
    </row>
    <row r="2025" spans="1:23" ht="25.5" customHeight="1">
      <c r="A2025" s="65"/>
      <c r="B2025" s="8"/>
      <c r="C2025" s="61"/>
      <c r="D2025" s="10"/>
      <c r="E2025" s="3"/>
      <c r="F2025" s="42"/>
      <c r="G2025" s="22"/>
      <c r="H2025" s="37"/>
      <c r="I2025" s="3"/>
      <c r="J2025" s="27"/>
      <c r="K2025" s="27"/>
      <c r="L2025" s="26"/>
      <c r="M2025" s="20"/>
      <c r="N2025" s="20"/>
      <c r="O2025" s="58"/>
      <c r="P2025" s="6"/>
      <c r="Q2025" s="31"/>
      <c r="R2025" s="34"/>
      <c r="S2025" s="3"/>
      <c r="T2025" s="4"/>
      <c r="U2025" s="22"/>
      <c r="V2025" s="22"/>
      <c r="W2025" s="51"/>
    </row>
    <row r="2026" spans="1:23" ht="25.5" customHeight="1">
      <c r="A2026" s="65"/>
      <c r="B2026" s="8"/>
      <c r="C2026" s="61"/>
      <c r="D2026" s="10"/>
      <c r="E2026" s="3"/>
      <c r="F2026" s="42"/>
      <c r="G2026" s="22"/>
      <c r="H2026" s="37"/>
      <c r="I2026" s="3"/>
      <c r="J2026" s="27"/>
      <c r="K2026" s="27"/>
      <c r="L2026" s="26"/>
      <c r="M2026" s="20"/>
      <c r="N2026" s="20"/>
      <c r="O2026" s="58"/>
      <c r="P2026" s="6"/>
      <c r="Q2026" s="31"/>
      <c r="R2026" s="34"/>
      <c r="S2026" s="3"/>
      <c r="T2026" s="4"/>
      <c r="U2026" s="22"/>
      <c r="V2026" s="22"/>
      <c r="W2026" s="51"/>
    </row>
    <row r="2027" spans="1:23" ht="25.5" customHeight="1">
      <c r="A2027" s="65"/>
      <c r="B2027" s="8"/>
      <c r="C2027" s="61"/>
      <c r="D2027" s="10"/>
      <c r="E2027" s="3"/>
      <c r="F2027" s="42"/>
      <c r="G2027" s="22"/>
      <c r="H2027" s="37"/>
      <c r="I2027" s="3"/>
      <c r="J2027" s="27"/>
      <c r="K2027" s="27"/>
      <c r="L2027" s="26"/>
      <c r="M2027" s="20"/>
      <c r="N2027" s="20"/>
      <c r="O2027" s="58"/>
      <c r="P2027" s="6"/>
      <c r="Q2027" s="31"/>
      <c r="R2027" s="34"/>
      <c r="S2027" s="3"/>
      <c r="T2027" s="4"/>
      <c r="U2027" s="22"/>
      <c r="V2027" s="22"/>
      <c r="W2027" s="51"/>
    </row>
  </sheetData>
  <autoFilter ref="A1:X1899">
    <filterColumn colId="5">
      <filters>
        <filter val="Interim Precision"/>
      </filters>
    </filterColumn>
    <sortState ref="A2:X1899">
      <sortCondition ref="D1:D1899"/>
    </sortState>
  </autoFilter>
  <sortState ref="A2:X849">
    <sortCondition ref="D2:D849"/>
    <sortCondition ref="A2:A849"/>
  </sortState>
  <conditionalFormatting sqref="F1:F1048576">
    <cfRule type="containsText" dxfId="6" priority="14" operator="containsText" text="Repeatability">
      <formula>NOT(ISERROR(SEARCH("Repeatability",F1)))</formula>
    </cfRule>
  </conditionalFormatting>
  <conditionalFormatting sqref="V1:V1048576">
    <cfRule type="containsText" dxfId="5" priority="13" operator="containsText" text="x">
      <formula>NOT(ISERROR(SEARCH("x",V1)))</formula>
    </cfRule>
  </conditionalFormatting>
  <conditionalFormatting sqref="I1:I1048576">
    <cfRule type="cellIs" dxfId="4" priority="11" operator="lessThan">
      <formula>10</formula>
    </cfRule>
  </conditionalFormatting>
  <conditionalFormatting sqref="K1:K1048576">
    <cfRule type="cellIs" dxfId="3" priority="4" operator="equal">
      <formula>"x"</formula>
    </cfRule>
  </conditionalFormatting>
  <conditionalFormatting sqref="H1:J1048576">
    <cfRule type="expression" dxfId="2" priority="3">
      <formula>INDIRECT("K"&amp;ROW())="x"</formula>
    </cfRule>
  </conditionalFormatting>
  <conditionalFormatting sqref="V2:V1899">
    <cfRule type="containsText" dxfId="1" priority="2" operator="containsText" text="x">
      <formula>NOT(ISERROR(SEARCH("x",V2)))</formula>
    </cfRule>
  </conditionalFormatting>
  <conditionalFormatting sqref="K2:K1899">
    <cfRule type="cellIs" dxfId="0" priority="1" operator="equal">
      <formula>"x"</formula>
    </cfRule>
  </conditionalFormatting>
  <pageMargins left="0.7" right="0.7" top="0.75" bottom="0.75" header="0.3" footer="0.3"/>
  <pageSetup paperSize="9" scale="60" fitToHeight="0" orientation="landscape"/>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Read First</vt:lpstr>
      <vt:lpstr>Data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Kennedy</dc:creator>
  <cp:lastModifiedBy>Lee Kennedy</cp:lastModifiedBy>
  <cp:lastPrinted>2012-09-12T00:33:27Z</cp:lastPrinted>
  <dcterms:created xsi:type="dcterms:W3CDTF">2012-08-15T22:50:40Z</dcterms:created>
  <dcterms:modified xsi:type="dcterms:W3CDTF">2015-05-02T01:57:56Z</dcterms:modified>
</cp:coreProperties>
</file>