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date1904="1" showInkAnnotation="0" codeName="ThisWorkbook" autoCompressPictures="0"/>
  <bookViews>
    <workbookView xWindow="0" yWindow="0" windowWidth="41260" windowHeight="24340" tabRatio="702"/>
  </bookViews>
  <sheets>
    <sheet name="Daily Data" sheetId="1" r:id="rId1"/>
    <sheet name="BP, Pulse &amp; Temp" sheetId="2" r:id="rId2"/>
    <sheet name="2013 Weight Chart" sheetId="7" r:id="rId3"/>
    <sheet name="2014 Weight Chart" sheetId="6" r:id="rId4"/>
    <sheet name="2015 Weight Chart" sheetId="5" r:id="rId5"/>
    <sheet name="2016 Weight Chart" sheetId="8" r:id="rId6"/>
    <sheet name="Tests" sheetId="3" r:id="rId7"/>
  </sheets>
  <definedNames>
    <definedName name="_xlnm._FilterDatabase" localSheetId="1" hidden="1">'BP, Pulse &amp; Temp'!$A$19:$O$512</definedName>
    <definedName name="_xlnm._FilterDatabase" localSheetId="0" hidden="1">'Daily Data'!$A$25:$V$3475</definedName>
    <definedName name="_xlnm._FilterDatabase" localSheetId="6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53" i="1" l="1"/>
  <c r="M3453" i="1"/>
  <c r="R3453" i="1"/>
  <c r="K3453" i="1"/>
  <c r="S3453" i="1"/>
  <c r="L3452" i="1"/>
  <c r="M3452" i="1"/>
  <c r="R3452" i="1"/>
  <c r="K3452" i="1"/>
  <c r="S3452" i="1"/>
  <c r="L3451" i="1"/>
  <c r="M3451" i="1"/>
  <c r="R3451" i="1"/>
  <c r="K3451" i="1"/>
  <c r="S3451" i="1"/>
  <c r="L3450" i="1"/>
  <c r="M3450" i="1"/>
  <c r="R3450" i="1"/>
  <c r="K3450" i="1"/>
  <c r="S3450" i="1"/>
  <c r="L3449" i="1"/>
  <c r="M3449" i="1"/>
  <c r="R3449" i="1"/>
  <c r="K3449" i="1"/>
  <c r="S3449" i="1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L3448" i="1"/>
  <c r="M3448" i="1"/>
  <c r="R3448" i="1"/>
  <c r="K3448" i="1"/>
  <c r="S3448" i="1"/>
  <c r="L3447" i="1"/>
  <c r="M3447" i="1"/>
  <c r="R3447" i="1"/>
  <c r="K3447" i="1"/>
  <c r="S3447" i="1"/>
  <c r="L3446" i="1"/>
  <c r="M3446" i="1"/>
  <c r="R3446" i="1"/>
  <c r="K3446" i="1"/>
  <c r="S3446" i="1"/>
  <c r="L3445" i="1"/>
  <c r="M3445" i="1"/>
  <c r="R3445" i="1"/>
  <c r="K3445" i="1"/>
  <c r="S3445" i="1"/>
  <c r="L3444" i="1"/>
  <c r="M3444" i="1"/>
  <c r="R3444" i="1"/>
  <c r="K3444" i="1"/>
  <c r="S3444" i="1"/>
  <c r="L3443" i="1"/>
  <c r="M3443" i="1"/>
  <c r="R3443" i="1"/>
  <c r="K3443" i="1"/>
  <c r="S3443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35" i="1"/>
  <c r="G3430" i="1"/>
  <c r="G3431" i="1"/>
  <c r="G3432" i="1"/>
  <c r="G3433" i="1"/>
  <c r="G3429" i="1"/>
  <c r="L3442" i="1"/>
  <c r="M3442" i="1"/>
  <c r="R3442" i="1"/>
  <c r="K3442" i="1"/>
  <c r="S3442" i="1"/>
  <c r="L3441" i="1"/>
  <c r="M3441" i="1"/>
  <c r="R3441" i="1"/>
  <c r="K3441" i="1"/>
  <c r="S3441" i="1"/>
  <c r="L3440" i="1"/>
  <c r="M3440" i="1"/>
  <c r="R3440" i="1"/>
  <c r="K3440" i="1"/>
  <c r="S3440" i="1"/>
  <c r="L3439" i="1"/>
  <c r="M3439" i="1"/>
  <c r="R3439" i="1"/>
  <c r="K3439" i="1"/>
  <c r="S3439" i="1"/>
  <c r="L3438" i="1"/>
  <c r="M3438" i="1"/>
  <c r="R3438" i="1"/>
  <c r="K3438" i="1"/>
  <c r="S3438" i="1"/>
  <c r="R3437" i="1"/>
  <c r="S3437" i="1"/>
  <c r="K3437" i="1"/>
  <c r="L3437" i="1"/>
  <c r="M3437" i="1"/>
  <c r="L3436" i="1"/>
  <c r="M3436" i="1"/>
  <c r="R3436" i="1"/>
  <c r="K3436" i="1"/>
  <c r="S3436" i="1"/>
  <c r="L3435" i="1"/>
  <c r="M3435" i="1"/>
  <c r="R3435" i="1"/>
  <c r="K3435" i="1"/>
  <c r="S3435" i="1"/>
  <c r="L3434" i="1"/>
  <c r="M3434" i="1"/>
  <c r="R3434" i="1"/>
  <c r="K3434" i="1"/>
  <c r="S3434" i="1"/>
  <c r="L3433" i="1"/>
  <c r="M3433" i="1"/>
  <c r="R3433" i="1"/>
  <c r="K3433" i="1"/>
  <c r="S3433" i="1"/>
  <c r="L3432" i="1"/>
  <c r="M3432" i="1"/>
  <c r="R3432" i="1"/>
  <c r="K3432" i="1"/>
  <c r="S3432" i="1"/>
  <c r="L3431" i="1"/>
  <c r="M3431" i="1"/>
  <c r="R3431" i="1"/>
  <c r="K3431" i="1"/>
  <c r="S3431" i="1"/>
  <c r="L3430" i="1"/>
  <c r="M3430" i="1"/>
  <c r="R3430" i="1"/>
  <c r="K3430" i="1"/>
  <c r="S3430" i="1"/>
  <c r="L3429" i="1"/>
  <c r="M3429" i="1"/>
  <c r="R3429" i="1"/>
  <c r="K3429" i="1"/>
  <c r="S3429" i="1"/>
  <c r="L3428" i="1"/>
  <c r="M3428" i="1"/>
  <c r="R3428" i="1"/>
  <c r="K3428" i="1"/>
  <c r="S3428" i="1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L3427" i="1"/>
  <c r="M3427" i="1"/>
  <c r="R3427" i="1"/>
  <c r="K3427" i="1"/>
  <c r="S3427" i="1"/>
  <c r="L3426" i="1"/>
  <c r="M3426" i="1"/>
  <c r="R3426" i="1"/>
  <c r="K3426" i="1"/>
  <c r="S3426" i="1"/>
  <c r="L3425" i="1"/>
  <c r="M3425" i="1"/>
  <c r="R3425" i="1"/>
  <c r="K3425" i="1"/>
  <c r="S3425" i="1"/>
  <c r="L3424" i="1"/>
  <c r="M3424" i="1"/>
  <c r="R34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26" i="1"/>
  <c r="S3424" i="1"/>
  <c r="L3423" i="1"/>
  <c r="M3423" i="1"/>
  <c r="R3423" i="1"/>
  <c r="S3423" i="1"/>
  <c r="L3422" i="1"/>
  <c r="M3422" i="1"/>
  <c r="R3422" i="1"/>
  <c r="S3422" i="1"/>
  <c r="L3421" i="1"/>
  <c r="M3421" i="1"/>
  <c r="R3421" i="1"/>
  <c r="S3421" i="1"/>
  <c r="L3420" i="1"/>
  <c r="M3420" i="1"/>
  <c r="R3420" i="1"/>
  <c r="S3420" i="1"/>
  <c r="L3419" i="1"/>
  <c r="M3419" i="1"/>
  <c r="R3419" i="1"/>
  <c r="S3419" i="1"/>
  <c r="L3418" i="1"/>
  <c r="M3418" i="1"/>
  <c r="R3418" i="1"/>
  <c r="S3418" i="1"/>
  <c r="L3417" i="1"/>
  <c r="M3417" i="1"/>
  <c r="R3417" i="1"/>
  <c r="S3417" i="1"/>
  <c r="L3416" i="1"/>
  <c r="M3416" i="1"/>
  <c r="R3416" i="1"/>
  <c r="S3416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05" i="1"/>
  <c r="L3415" i="1"/>
  <c r="M3415" i="1"/>
  <c r="R3415" i="1"/>
  <c r="S3415" i="1"/>
  <c r="L3414" i="1"/>
  <c r="M3414" i="1"/>
  <c r="R3414" i="1"/>
  <c r="S3414" i="1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L3413" i="1"/>
  <c r="M3413" i="1"/>
  <c r="R3413" i="1"/>
  <c r="S3413" i="1"/>
  <c r="L3412" i="1"/>
  <c r="M3412" i="1"/>
  <c r="R3412" i="1"/>
  <c r="S3412" i="1"/>
  <c r="L3411" i="1"/>
  <c r="M3411" i="1"/>
  <c r="R3411" i="1"/>
  <c r="S3411" i="1"/>
  <c r="L3410" i="1"/>
  <c r="M3410" i="1"/>
  <c r="R3410" i="1"/>
  <c r="S3410" i="1"/>
  <c r="L3409" i="1"/>
  <c r="M3409" i="1"/>
  <c r="R3409" i="1"/>
  <c r="S3409" i="1"/>
  <c r="L3408" i="1"/>
  <c r="M3408" i="1"/>
  <c r="R3408" i="1"/>
  <c r="S3408" i="1"/>
  <c r="C3757" i="1"/>
  <c r="D3757" i="1"/>
  <c r="E3757" i="1"/>
  <c r="C3758" i="1"/>
  <c r="D3758" i="1"/>
  <c r="E3758" i="1"/>
  <c r="C3759" i="1"/>
  <c r="D3759" i="1"/>
  <c r="E3759" i="1"/>
  <c r="C3760" i="1"/>
  <c r="D3760" i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E3768" i="1"/>
  <c r="C3769" i="1"/>
  <c r="D3769" i="1"/>
  <c r="E3769" i="1"/>
  <c r="C3770" i="1"/>
  <c r="D3770" i="1"/>
  <c r="E3770" i="1"/>
  <c r="C3569" i="1"/>
  <c r="D3569" i="1"/>
  <c r="E3569" i="1"/>
  <c r="C3570" i="1"/>
  <c r="D3570" i="1"/>
  <c r="E3570" i="1"/>
  <c r="C3571" i="1"/>
  <c r="D3571" i="1"/>
  <c r="E3571" i="1"/>
  <c r="C3572" i="1"/>
  <c r="D3572" i="1"/>
  <c r="E3572" i="1"/>
  <c r="C3573" i="1"/>
  <c r="D3573" i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C3578" i="1"/>
  <c r="D3578" i="1"/>
  <c r="E3578" i="1"/>
  <c r="C3579" i="1"/>
  <c r="D3579" i="1"/>
  <c r="E3579" i="1"/>
  <c r="C3580" i="1"/>
  <c r="D3580" i="1"/>
  <c r="E3580" i="1"/>
  <c r="C3581" i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C3586" i="1"/>
  <c r="D3586" i="1"/>
  <c r="E3586" i="1"/>
  <c r="C3587" i="1"/>
  <c r="D3587" i="1"/>
  <c r="E3587" i="1"/>
  <c r="C3588" i="1"/>
  <c r="D3588" i="1"/>
  <c r="E3588" i="1"/>
  <c r="C3589" i="1"/>
  <c r="D3589" i="1"/>
  <c r="E3589" i="1"/>
  <c r="C3590" i="1"/>
  <c r="D3590" i="1"/>
  <c r="E3590" i="1"/>
  <c r="C3591" i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E3605" i="1"/>
  <c r="C3606" i="1"/>
  <c r="D3606" i="1"/>
  <c r="E3606" i="1"/>
  <c r="C3607" i="1"/>
  <c r="D3607" i="1"/>
  <c r="E3607" i="1"/>
  <c r="C3608" i="1"/>
  <c r="D3608" i="1"/>
  <c r="E3608" i="1"/>
  <c r="C3609" i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D3617" i="1"/>
  <c r="E3617" i="1"/>
  <c r="C3618" i="1"/>
  <c r="D3618" i="1"/>
  <c r="E3618" i="1"/>
  <c r="C3619" i="1"/>
  <c r="D3619" i="1"/>
  <c r="E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C3662" i="1"/>
  <c r="D3662" i="1"/>
  <c r="E3662" i="1"/>
  <c r="C3663" i="1"/>
  <c r="D3663" i="1"/>
  <c r="E3663" i="1"/>
  <c r="C3664" i="1"/>
  <c r="D3664" i="1"/>
  <c r="E3664" i="1"/>
  <c r="C3665" i="1"/>
  <c r="D3665" i="1"/>
  <c r="E3665" i="1"/>
  <c r="C3666" i="1"/>
  <c r="D3666" i="1"/>
  <c r="E3666" i="1"/>
  <c r="C3667" i="1"/>
  <c r="D3667" i="1"/>
  <c r="E3667" i="1"/>
  <c r="C3668" i="1"/>
  <c r="D3668" i="1"/>
  <c r="E3668" i="1"/>
  <c r="C3669" i="1"/>
  <c r="D3669" i="1"/>
  <c r="E3669" i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E3677" i="1"/>
  <c r="C3678" i="1"/>
  <c r="D3678" i="1"/>
  <c r="E3678" i="1"/>
  <c r="C3679" i="1"/>
  <c r="D3679" i="1"/>
  <c r="E3679" i="1"/>
  <c r="C3680" i="1"/>
  <c r="D3680" i="1"/>
  <c r="E3680" i="1"/>
  <c r="C3681" i="1"/>
  <c r="D3681" i="1"/>
  <c r="E3681" i="1"/>
  <c r="C3682" i="1"/>
  <c r="D3682" i="1"/>
  <c r="E3682" i="1"/>
  <c r="C3683" i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C3690" i="1"/>
  <c r="D3690" i="1"/>
  <c r="E3690" i="1"/>
  <c r="C3691" i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E3715" i="1"/>
  <c r="C3716" i="1"/>
  <c r="D3716" i="1"/>
  <c r="E3716" i="1"/>
  <c r="C3717" i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E3744" i="1"/>
  <c r="C3745" i="1"/>
  <c r="D3745" i="1"/>
  <c r="E3745" i="1"/>
  <c r="C3746" i="1"/>
  <c r="D3746" i="1"/>
  <c r="E3746" i="1"/>
  <c r="C3747" i="1"/>
  <c r="D3747" i="1"/>
  <c r="E3747" i="1"/>
  <c r="C3748" i="1"/>
  <c r="D3748" i="1"/>
  <c r="E3748" i="1"/>
  <c r="C3749" i="1"/>
  <c r="D3749" i="1"/>
  <c r="E3749" i="1"/>
  <c r="C3750" i="1"/>
  <c r="D3750" i="1"/>
  <c r="E3750" i="1"/>
  <c r="C3751" i="1"/>
  <c r="D3751" i="1"/>
  <c r="E3751" i="1"/>
  <c r="C3752" i="1"/>
  <c r="D3752" i="1"/>
  <c r="E3752" i="1"/>
  <c r="C3753" i="1"/>
  <c r="D3753" i="1"/>
  <c r="E3753" i="1"/>
  <c r="C3754" i="1"/>
  <c r="D3754" i="1"/>
  <c r="E3754" i="1"/>
  <c r="C3755" i="1"/>
  <c r="D3755" i="1"/>
  <c r="E3755" i="1"/>
  <c r="C3756" i="1"/>
  <c r="D3756" i="1"/>
  <c r="E3756" i="1"/>
  <c r="C3497" i="1"/>
  <c r="D3497" i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C3530" i="1"/>
  <c r="D3530" i="1"/>
  <c r="E3530" i="1"/>
  <c r="C3531" i="1"/>
  <c r="D3531" i="1"/>
  <c r="E3531" i="1"/>
  <c r="C3532" i="1"/>
  <c r="D3532" i="1"/>
  <c r="E3532" i="1"/>
  <c r="C3533" i="1"/>
  <c r="D3533" i="1"/>
  <c r="E3533" i="1"/>
  <c r="C3534" i="1"/>
  <c r="D3534" i="1"/>
  <c r="E3534" i="1"/>
  <c r="C3535" i="1"/>
  <c r="D3535" i="1"/>
  <c r="E3535" i="1"/>
  <c r="C3536" i="1"/>
  <c r="D3536" i="1"/>
  <c r="E3536" i="1"/>
  <c r="C3537" i="1"/>
  <c r="D3537" i="1"/>
  <c r="E3537" i="1"/>
  <c r="C3538" i="1"/>
  <c r="D3538" i="1"/>
  <c r="E3538" i="1"/>
  <c r="C3539" i="1"/>
  <c r="D3539" i="1"/>
  <c r="E3539" i="1"/>
  <c r="C3540" i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D3548" i="1"/>
  <c r="E3548" i="1"/>
  <c r="C3549" i="1"/>
  <c r="D3549" i="1"/>
  <c r="E3549" i="1"/>
  <c r="C3550" i="1"/>
  <c r="D3550" i="1"/>
  <c r="E3550" i="1"/>
  <c r="C3551" i="1"/>
  <c r="D3551" i="1"/>
  <c r="E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E3561" i="1"/>
  <c r="C3562" i="1"/>
  <c r="D3562" i="1"/>
  <c r="E3562" i="1"/>
  <c r="C3563" i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476" i="1"/>
  <c r="D3476" i="1"/>
  <c r="E3476" i="1"/>
  <c r="C3477" i="1"/>
  <c r="D3477" i="1"/>
  <c r="E3477" i="1"/>
  <c r="C3478" i="1"/>
  <c r="D3478" i="1"/>
  <c r="E3478" i="1"/>
  <c r="C3479" i="1"/>
  <c r="D3479" i="1"/>
  <c r="E3479" i="1"/>
  <c r="C3480" i="1"/>
  <c r="D3480" i="1"/>
  <c r="E3480" i="1"/>
  <c r="C3481" i="1"/>
  <c r="D3481" i="1"/>
  <c r="E3481" i="1"/>
  <c r="C3482" i="1"/>
  <c r="D3482" i="1"/>
  <c r="E3482" i="1"/>
  <c r="C3483" i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E3489" i="1"/>
  <c r="C3490" i="1"/>
  <c r="D3490" i="1"/>
  <c r="E3490" i="1"/>
  <c r="C3491" i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L3407" i="1"/>
  <c r="M3407" i="1"/>
  <c r="R3407" i="1"/>
  <c r="S3407" i="1"/>
  <c r="L3406" i="1"/>
  <c r="M3406" i="1"/>
  <c r="R3406" i="1"/>
  <c r="S3406" i="1"/>
  <c r="L3405" i="1"/>
  <c r="M3405" i="1"/>
  <c r="R3405" i="1"/>
  <c r="S3405" i="1"/>
  <c r="L3404" i="1"/>
  <c r="M3404" i="1"/>
  <c r="R3404" i="1"/>
  <c r="S3404" i="1"/>
  <c r="L3403" i="1"/>
  <c r="M3403" i="1"/>
  <c r="R3403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S3381" i="1"/>
  <c r="S3380" i="1"/>
  <c r="S3379" i="1"/>
  <c r="S3378" i="1"/>
  <c r="S3377" i="1"/>
  <c r="S3376" i="1"/>
  <c r="S3375" i="1"/>
  <c r="S3374" i="1"/>
  <c r="S3372" i="1"/>
  <c r="S3373" i="1"/>
  <c r="S3371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L3297" i="1"/>
  <c r="M3297" i="1"/>
  <c r="R3297" i="1"/>
  <c r="L3296" i="1"/>
  <c r="M3296" i="1"/>
  <c r="R3296" i="1"/>
  <c r="R3285" i="1"/>
  <c r="R3286" i="1"/>
  <c r="R3287" i="1"/>
  <c r="R3288" i="1"/>
  <c r="R3289" i="1"/>
  <c r="R3290" i="1"/>
  <c r="R3291" i="1"/>
  <c r="R3292" i="1"/>
  <c r="R3293" i="1"/>
  <c r="R3294" i="1"/>
  <c r="R3295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84" i="1"/>
  <c r="M3284" i="1"/>
  <c r="R3284" i="1"/>
  <c r="L3283" i="1"/>
  <c r="M3283" i="1"/>
  <c r="R3283" i="1"/>
  <c r="L3282" i="1"/>
  <c r="M3282" i="1"/>
  <c r="R3282" i="1"/>
  <c r="L3281" i="1"/>
  <c r="M3281" i="1"/>
  <c r="R3281" i="1"/>
  <c r="L3278" i="1"/>
  <c r="M3278" i="1"/>
  <c r="R3278" i="1"/>
  <c r="L3279" i="1"/>
  <c r="M3279" i="1"/>
  <c r="R3279" i="1"/>
  <c r="L3280" i="1"/>
  <c r="M3280" i="1"/>
  <c r="R3280" i="1"/>
  <c r="L3277" i="1"/>
  <c r="M3277" i="1"/>
  <c r="R3277" i="1"/>
  <c r="L3276" i="1"/>
  <c r="M3276" i="1"/>
  <c r="R3276" i="1"/>
  <c r="L3275" i="1"/>
  <c r="M3275" i="1"/>
  <c r="R3275" i="1"/>
  <c r="L3274" i="1"/>
  <c r="M3274" i="1"/>
  <c r="R3274" i="1"/>
  <c r="L3271" i="1"/>
  <c r="M3271" i="1"/>
  <c r="R3271" i="1"/>
  <c r="L3272" i="1"/>
  <c r="M3272" i="1"/>
  <c r="R3272" i="1"/>
  <c r="L3273" i="1"/>
  <c r="M3273" i="1"/>
  <c r="R3273" i="1"/>
  <c r="L3270" i="1"/>
  <c r="M3270" i="1"/>
  <c r="R3270" i="1"/>
  <c r="L3269" i="1"/>
  <c r="M3269" i="1"/>
  <c r="R3269" i="1"/>
  <c r="L3268" i="1"/>
  <c r="M3268" i="1"/>
  <c r="R3268" i="1"/>
  <c r="L3267" i="1"/>
  <c r="M3267" i="1"/>
  <c r="R3267" i="1"/>
  <c r="R3264" i="1"/>
  <c r="R3265" i="1"/>
  <c r="R3266" i="1"/>
  <c r="L3264" i="1"/>
  <c r="M3264" i="1"/>
  <c r="L3265" i="1"/>
  <c r="M3265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L3262" i="1"/>
  <c r="M3262" i="1"/>
  <c r="R3262" i="1"/>
  <c r="L3261" i="1"/>
  <c r="M3261" i="1"/>
  <c r="R3261" i="1"/>
  <c r="L3260" i="1"/>
  <c r="M3260" i="1"/>
  <c r="R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49" i="1"/>
  <c r="M3249" i="1"/>
  <c r="R3249" i="1"/>
  <c r="L3248" i="1"/>
  <c r="M3248" i="1"/>
  <c r="R3248" i="1"/>
  <c r="L3247" i="1"/>
  <c r="M3247" i="1"/>
  <c r="R3247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L3241" i="1"/>
  <c r="M3241" i="1"/>
  <c r="L3242" i="1"/>
  <c r="M3242" i="1"/>
  <c r="L3243" i="1"/>
  <c r="M3243" i="1"/>
  <c r="L3244" i="1"/>
  <c r="M3244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L3239" i="1"/>
  <c r="M3239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R2980" i="1"/>
  <c r="R2981" i="1"/>
  <c r="R2982" i="1"/>
  <c r="L2977" i="1"/>
  <c r="M2977" i="1"/>
  <c r="L2978" i="1"/>
  <c r="M2978" i="1"/>
  <c r="L2979" i="1"/>
  <c r="M2979" i="1"/>
  <c r="R2977" i="1"/>
  <c r="R2978" i="1"/>
  <c r="R2979" i="1"/>
  <c r="R2976" i="1"/>
  <c r="R2975" i="1"/>
  <c r="R2974" i="1"/>
  <c r="R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R2970" i="1"/>
  <c r="R2971" i="1"/>
  <c r="R2972" i="1"/>
  <c r="R2969" i="1"/>
  <c r="R2968" i="1"/>
  <c r="R2967" i="1"/>
  <c r="R2966" i="1"/>
  <c r="R2963" i="1"/>
  <c r="R2964" i="1"/>
  <c r="R2965" i="1"/>
  <c r="R2962" i="1"/>
  <c r="R2961" i="1"/>
  <c r="R2960" i="1"/>
  <c r="R2959" i="1"/>
  <c r="R2956" i="1"/>
  <c r="R2957" i="1"/>
  <c r="R2958" i="1"/>
  <c r="R2955" i="1"/>
  <c r="R2954" i="1"/>
  <c r="R2953" i="1"/>
  <c r="R2949" i="1"/>
  <c r="R2950" i="1"/>
  <c r="R2951" i="1"/>
  <c r="R2952" i="1"/>
  <c r="L2949" i="1"/>
  <c r="M2949" i="1"/>
  <c r="L2950" i="1"/>
  <c r="M2950" i="1"/>
  <c r="L2951" i="1"/>
  <c r="M2951" i="1"/>
  <c r="L2952" i="1"/>
  <c r="M2952" i="1"/>
  <c r="R2948" i="1"/>
  <c r="R2947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R2926" i="1"/>
  <c r="R2925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sharedStrings.xml><?xml version="1.0" encoding="utf-8"?>
<sst xmlns="http://schemas.openxmlformats.org/spreadsheetml/2006/main" count="684" uniqueCount="65">
  <si>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</si>
  <si>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</si>
  <si>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</si>
  <si>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</si>
  <si>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</si>
  <si>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</si>
  <si>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</si>
  <si>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</si>
  <si>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</si>
  <si>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</si>
  <si>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</si>
  <si>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</si>
  <si>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</si>
  <si>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</si>
  <si>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</si>
  <si>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</si>
  <si>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</si>
  <si>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</si>
  <si>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</si>
  <si>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</si>
  <si>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</si>
  <si>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</si>
  <si>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</si>
  <si>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</si>
  <si>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</si>
  <si>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</si>
  <si>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</si>
  <si>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</si>
  <si>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</si>
  <si>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</si>
  <si>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</si>
  <si>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</si>
  <si>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</si>
  <si>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</si>
  <si>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</si>
  <si>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</si>
  <si>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</si>
  <si>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</si>
  <si>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</si>
  <si>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>Ooo</t>
  </si>
  <si>
    <t>% Fat Calc</t>
  </si>
  <si>
    <t>-</t>
  </si>
  <si>
    <t>Chol</t>
  </si>
  <si>
    <t>Triglyc</t>
  </si>
  <si>
    <t>W-H Ratio</t>
  </si>
  <si>
    <t>W%H</t>
  </si>
  <si>
    <t>Target</t>
  </si>
  <si>
    <t>BMI</t>
  </si>
  <si>
    <t>A</t>
  </si>
  <si>
    <t>B</t>
  </si>
  <si>
    <t>C</t>
  </si>
  <si>
    <t>le</t>
  </si>
  <si>
    <t>% loss</t>
  </si>
  <si>
    <t xml:space="preserve">Syst1 </t>
  </si>
  <si>
    <t>Syst2</t>
  </si>
  <si>
    <t>Syst3</t>
  </si>
  <si>
    <t>Diast1</t>
  </si>
  <si>
    <t>Diast2</t>
  </si>
  <si>
    <t>Diast3</t>
  </si>
  <si>
    <t>Pulse1</t>
  </si>
  <si>
    <t>Pulse2</t>
  </si>
  <si>
    <t>Pulse3</t>
  </si>
  <si>
    <t>Temp1</t>
  </si>
  <si>
    <t>Temp2</t>
  </si>
  <si>
    <t>Temp3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</si>
</sst>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2" fontId="8" fillId="9" borderId="0" xfId="0" applyNumberFormat="1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0" fillId="10" borderId="0" xfId="0" applyNumberFormat="1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rgb="FF67BB5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Data'!$T$3434:$T$3500</c:f>
              <c:numCache>
                <c:formatCode>0</c:formatCode>
                <c:ptCount val="67"/>
                <c:pt idx="0">
                  <c:v>70.0</c:v>
                </c:pt>
                <c:pt idx="1">
                  <c:v>72.0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69.0</c:v>
                </c:pt>
                <c:pt idx="8">
                  <c:v>77.0</c:v>
                </c:pt>
                <c:pt idx="9">
                  <c:v>71.0</c:v>
                </c:pt>
                <c:pt idx="10">
                  <c:v>65.0</c:v>
                </c:pt>
                <c:pt idx="11">
                  <c:v>74.0</c:v>
                </c:pt>
                <c:pt idx="12">
                  <c:v>#N/A</c:v>
                </c:pt>
                <c:pt idx="13">
                  <c:v>74.0</c:v>
                </c:pt>
                <c:pt idx="14">
                  <c:v>75.0</c:v>
                </c:pt>
                <c:pt idx="15">
                  <c:v>68.0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Data'!$U$3434:$U$3500</c:f>
              <c:numCache>
                <c:formatCode>0</c:formatCode>
                <c:ptCount val="67"/>
                <c:pt idx="0">
                  <c:v>#N/A</c:v>
                </c:pt>
                <c:pt idx="1">
                  <c:v>#N/A</c:v>
                </c:pt>
                <c:pt idx="2">
                  <c:v>92.0</c:v>
                </c:pt>
                <c:pt idx="3">
                  <c:v>91.0</c:v>
                </c:pt>
                <c:pt idx="4">
                  <c:v>#N/A</c:v>
                </c:pt>
                <c:pt idx="5">
                  <c:v>#N/A</c:v>
                </c:pt>
                <c:pt idx="6">
                  <c:v>99.0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Data'!$V$3434:$V$3500</c:f>
              <c:numCache>
                <c:formatCode>0</c:formatCode>
                <c:ptCount val="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160.0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160.0</c:v>
                </c:pt>
                <c:pt idx="17">
                  <c:v>160.0</c:v>
                </c:pt>
                <c:pt idx="18">
                  <c:v>160.0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76312"/>
        <c:axId val="-2125779368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Data'!$G$3434:$G$3500</c:f>
              <c:numCache>
                <c:formatCode>0.0</c:formatCode>
                <c:ptCount val="67"/>
                <c:pt idx="0">
                  <c:v>88.5</c:v>
                </c:pt>
                <c:pt idx="1">
                  <c:v>88.4</c:v>
                </c:pt>
                <c:pt idx="2">
                  <c:v>88.30000000000001</c:v>
                </c:pt>
                <c:pt idx="3">
                  <c:v>88.20000000000001</c:v>
                </c:pt>
                <c:pt idx="4">
                  <c:v>88.10000000000002</c:v>
                </c:pt>
                <c:pt idx="5">
                  <c:v>88.00000000000003</c:v>
                </c:pt>
                <c:pt idx="6">
                  <c:v>87.90000000000003</c:v>
                </c:pt>
                <c:pt idx="7">
                  <c:v>87.80000000000004</c:v>
                </c:pt>
                <c:pt idx="8">
                  <c:v>87.70000000000004</c:v>
                </c:pt>
                <c:pt idx="9">
                  <c:v>87.60000000000005</c:v>
                </c:pt>
                <c:pt idx="10">
                  <c:v>87.50000000000005</c:v>
                </c:pt>
                <c:pt idx="11">
                  <c:v>87.40000000000006</c:v>
                </c:pt>
                <c:pt idx="12">
                  <c:v>87.30000000000007</c:v>
                </c:pt>
                <c:pt idx="13">
                  <c:v>87.20000000000007</c:v>
                </c:pt>
                <c:pt idx="14">
                  <c:v>87.10000000000008</c:v>
                </c:pt>
                <c:pt idx="15">
                  <c:v>87.00000000000008</c:v>
                </c:pt>
                <c:pt idx="16">
                  <c:v>86.9000000000001</c:v>
                </c:pt>
                <c:pt idx="17">
                  <c:v>86.8000000000001</c:v>
                </c:pt>
                <c:pt idx="18">
                  <c:v>86.7000000000001</c:v>
                </c:pt>
                <c:pt idx="19">
                  <c:v>86.60000000000011</c:v>
                </c:pt>
                <c:pt idx="20">
                  <c:v>86.50000000000011</c:v>
                </c:pt>
                <c:pt idx="21">
                  <c:v>86.40000000000011</c:v>
                </c:pt>
                <c:pt idx="22">
                  <c:v>86.30000000000013</c:v>
                </c:pt>
                <c:pt idx="23">
                  <c:v>86.20000000000013</c:v>
                </c:pt>
                <c:pt idx="24">
                  <c:v>86.10000000000014</c:v>
                </c:pt>
                <c:pt idx="25">
                  <c:v>86.00000000000014</c:v>
                </c:pt>
                <c:pt idx="26">
                  <c:v>85.90000000000014</c:v>
                </c:pt>
                <c:pt idx="27">
                  <c:v>85.80000000000015</c:v>
                </c:pt>
                <c:pt idx="28">
                  <c:v>85.70000000000015</c:v>
                </c:pt>
                <c:pt idx="29">
                  <c:v>85.60000000000016</c:v>
                </c:pt>
                <c:pt idx="30">
                  <c:v>85.50000000000017</c:v>
                </c:pt>
                <c:pt idx="31">
                  <c:v>85.40000000000017</c:v>
                </c:pt>
                <c:pt idx="32">
                  <c:v>85.30000000000018</c:v>
                </c:pt>
                <c:pt idx="33">
                  <c:v>85.20000000000018</c:v>
                </c:pt>
                <c:pt idx="34">
                  <c:v>85.10000000000019</c:v>
                </c:pt>
                <c:pt idx="35">
                  <c:v>85.0</c:v>
                </c:pt>
                <c:pt idx="36">
                  <c:v>85.0</c:v>
                </c:pt>
                <c:pt idx="37">
                  <c:v>85.0</c:v>
                </c:pt>
                <c:pt idx="38">
                  <c:v>85.0</c:v>
                </c:pt>
                <c:pt idx="39">
                  <c:v>85.0</c:v>
                </c:pt>
                <c:pt idx="40">
                  <c:v>85.0</c:v>
                </c:pt>
                <c:pt idx="41">
                  <c:v>85.0</c:v>
                </c:pt>
                <c:pt idx="42">
                  <c:v>85.0</c:v>
                </c:pt>
                <c:pt idx="43">
                  <c:v>85.0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85.0</c:v>
                </c:pt>
                <c:pt idx="48">
                  <c:v>85.0</c:v>
                </c:pt>
                <c:pt idx="49">
                  <c:v>85.0</c:v>
                </c:pt>
                <c:pt idx="50">
                  <c:v>85.0</c:v>
                </c:pt>
                <c:pt idx="51">
                  <c:v>85.0</c:v>
                </c:pt>
                <c:pt idx="52">
                  <c:v>85.0</c:v>
                </c:pt>
                <c:pt idx="53">
                  <c:v>85.0</c:v>
                </c:pt>
                <c:pt idx="54">
                  <c:v>85.0</c:v>
                </c:pt>
                <c:pt idx="55">
                  <c:v>85.0</c:v>
                </c:pt>
                <c:pt idx="56">
                  <c:v>85.0</c:v>
                </c:pt>
                <c:pt idx="57">
                  <c:v>85.0</c:v>
                </c:pt>
                <c:pt idx="58">
                  <c:v>85.0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85.0</c:v>
                </c:pt>
                <c:pt idx="63">
                  <c:v>85.0</c:v>
                </c:pt>
                <c:pt idx="64">
                  <c:v>85.0</c:v>
                </c:pt>
                <c:pt idx="65">
                  <c:v>85.0</c:v>
                </c:pt>
                <c:pt idx="66">
                  <c:v>85.0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'Daily Data'!$H$3434:$H$3500</c:f>
              <c:numCache>
                <c:formatCode>0.0</c:formatCode>
                <c:ptCount val="67"/>
                <c:pt idx="0">
                  <c:v>87.9</c:v>
                </c:pt>
                <c:pt idx="1">
                  <c:v>87.6</c:v>
                </c:pt>
                <c:pt idx="2">
                  <c:v>87.6</c:v>
                </c:pt>
                <c:pt idx="3">
                  <c:v>87.6</c:v>
                </c:pt>
                <c:pt idx="4">
                  <c:v>88.0</c:v>
                </c:pt>
                <c:pt idx="5">
                  <c:v>87.8</c:v>
                </c:pt>
                <c:pt idx="6">
                  <c:v>88.5</c:v>
                </c:pt>
                <c:pt idx="7">
                  <c:v>87.6</c:v>
                </c:pt>
                <c:pt idx="8">
                  <c:v>87.6</c:v>
                </c:pt>
                <c:pt idx="9">
                  <c:v>87.5</c:v>
                </c:pt>
                <c:pt idx="10">
                  <c:v>87.0</c:v>
                </c:pt>
                <c:pt idx="11">
                  <c:v>86.7</c:v>
                </c:pt>
                <c:pt idx="12">
                  <c:v>86.3</c:v>
                </c:pt>
                <c:pt idx="13">
                  <c:v>87.9</c:v>
                </c:pt>
                <c:pt idx="14">
                  <c:v>86.5</c:v>
                </c:pt>
                <c:pt idx="15">
                  <c:v>87.1</c:v>
                </c:pt>
                <c:pt idx="16">
                  <c:v>86.2</c:v>
                </c:pt>
                <c:pt idx="17">
                  <c:v>87.8</c:v>
                </c:pt>
                <c:pt idx="18">
                  <c:v>87.8</c:v>
                </c:pt>
                <c:pt idx="19">
                  <c:v>87.6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85464"/>
        <c:axId val="-2125782408"/>
      </c:lineChart>
      <c:catAx>
        <c:axId val="-212578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82408"/>
        <c:crosses val="autoZero"/>
        <c:auto val="1"/>
        <c:lblAlgn val="ctr"/>
        <c:lblOffset val="100"/>
        <c:noMultiLvlLbl val="0"/>
      </c:catAx>
      <c:valAx>
        <c:axId val="-2125782408"/>
        <c:scaling>
          <c:orientation val="minMax"/>
          <c:max val="90.0"/>
          <c:min val="83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785464"/>
        <c:crosses val="autoZero"/>
        <c:crossBetween val="between"/>
      </c:valAx>
      <c:valAx>
        <c:axId val="-2125779368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125776312"/>
        <c:crosses val="max"/>
        <c:crossBetween val="between"/>
      </c:valAx>
      <c:catAx>
        <c:axId val="-212577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779368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Temp'!$N$500:$N$750</c:f>
              <c:numCache>
                <c:formatCode>0</c:formatCode>
                <c:ptCount val="251"/>
                <c:pt idx="0">
                  <c:v>#N/A</c:v>
                </c:pt>
                <c:pt idx="1">
                  <c:v>131.6666666666667</c:v>
                </c:pt>
                <c:pt idx="2">
                  <c:v>#N/A</c:v>
                </c:pt>
                <c:pt idx="3">
                  <c:v>117.0</c:v>
                </c:pt>
                <c:pt idx="4">
                  <c:v>#N/A</c:v>
                </c:pt>
                <c:pt idx="5">
                  <c:v>117.3333333333333</c:v>
                </c:pt>
                <c:pt idx="6">
                  <c:v>#N/A</c:v>
                </c:pt>
                <c:pt idx="7">
                  <c:v>#N/A</c:v>
                </c:pt>
                <c:pt idx="8">
                  <c:v>110.6666666666667</c:v>
                </c:pt>
                <c:pt idx="9">
                  <c:v>#N/A</c:v>
                </c:pt>
                <c:pt idx="10">
                  <c:v>109.0</c:v>
                </c:pt>
                <c:pt idx="11">
                  <c:v>#N/A</c:v>
                </c:pt>
                <c:pt idx="12">
                  <c:v>116.0</c:v>
                </c:pt>
                <c:pt idx="13">
                  <c:v>#N/A</c:v>
                </c:pt>
                <c:pt idx="14">
                  <c:v>#N/A</c:v>
                </c:pt>
                <c:pt idx="15">
                  <c:v>115.3333333333333</c:v>
                </c:pt>
                <c:pt idx="16">
                  <c:v>#N/A</c:v>
                </c:pt>
                <c:pt idx="17">
                  <c:v>116.6666666666667</c:v>
                </c:pt>
                <c:pt idx="18">
                  <c:v>#N/A</c:v>
                </c:pt>
                <c:pt idx="19">
                  <c:v>122.6666666666667</c:v>
                </c:pt>
                <c:pt idx="20">
                  <c:v>#N/A</c:v>
                </c:pt>
                <c:pt idx="21">
                  <c:v>#N/A</c:v>
                </c:pt>
                <c:pt idx="22">
                  <c:v>113.3333333333333</c:v>
                </c:pt>
                <c:pt idx="23">
                  <c:v>#N/A</c:v>
                </c:pt>
                <c:pt idx="24">
                  <c:v>114.6666666666667</c:v>
                </c:pt>
                <c:pt idx="25">
                  <c:v>#N/A</c:v>
                </c:pt>
                <c:pt idx="26">
                  <c:v>115.0</c:v>
                </c:pt>
                <c:pt idx="27">
                  <c:v>#N/A</c:v>
                </c:pt>
                <c:pt idx="28">
                  <c:v>#N/A</c:v>
                </c:pt>
                <c:pt idx="29">
                  <c:v>113.0</c:v>
                </c:pt>
                <c:pt idx="30">
                  <c:v>#N/A</c:v>
                </c:pt>
                <c:pt idx="31">
                  <c:v>101.3333333333333</c:v>
                </c:pt>
                <c:pt idx="32">
                  <c:v>#N/A</c:v>
                </c:pt>
                <c:pt idx="33">
                  <c:v>108.6666666666667</c:v>
                </c:pt>
                <c:pt idx="34">
                  <c:v>#N/A</c:v>
                </c:pt>
                <c:pt idx="35">
                  <c:v>#N/A</c:v>
                </c:pt>
                <c:pt idx="36">
                  <c:v>119.0</c:v>
                </c:pt>
                <c:pt idx="37">
                  <c:v>#N/A</c:v>
                </c:pt>
                <c:pt idx="38">
                  <c:v>117.6666666666667</c:v>
                </c:pt>
                <c:pt idx="39">
                  <c:v>#N/A</c:v>
                </c:pt>
                <c:pt idx="40">
                  <c:v>114.0</c:v>
                </c:pt>
                <c:pt idx="41">
                  <c:v>#N/A</c:v>
                </c:pt>
                <c:pt idx="42">
                  <c:v>#N/A</c:v>
                </c:pt>
                <c:pt idx="43">
                  <c:v>119.6666666666667</c:v>
                </c:pt>
                <c:pt idx="44">
                  <c:v>#N/A</c:v>
                </c:pt>
                <c:pt idx="45">
                  <c:v>110.3333333333333</c:v>
                </c:pt>
                <c:pt idx="46">
                  <c:v>#N/A</c:v>
                </c:pt>
                <c:pt idx="47">
                  <c:v>127.6666666666667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113.6666666666667</c:v>
                </c:pt>
                <c:pt idx="52">
                  <c:v>#N/A</c:v>
                </c:pt>
                <c:pt idx="53">
                  <c:v>#N/A</c:v>
                </c:pt>
                <c:pt idx="54">
                  <c:v>106.3333333333333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126.3333333333333</c:v>
                </c:pt>
                <c:pt idx="65">
                  <c:v>#N/A</c:v>
                </c:pt>
                <c:pt idx="66">
                  <c:v>113.6666666666667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111.3333333333333</c:v>
                </c:pt>
                <c:pt idx="72">
                  <c:v>#N/A</c:v>
                </c:pt>
                <c:pt idx="73">
                  <c:v>118.6666666666667</c:v>
                </c:pt>
                <c:pt idx="74">
                  <c:v>#N/A</c:v>
                </c:pt>
                <c:pt idx="75">
                  <c:v>107.3333333333333</c:v>
                </c:pt>
                <c:pt idx="76">
                  <c:v>#N/A</c:v>
                </c:pt>
                <c:pt idx="77">
                  <c:v>#N/A</c:v>
                </c:pt>
                <c:pt idx="78">
                  <c:v>113.0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100.3333333333333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124.0</c:v>
                </c:pt>
                <c:pt idx="102">
                  <c:v>#N/A</c:v>
                </c:pt>
                <c:pt idx="103">
                  <c:v>116.0</c:v>
                </c:pt>
                <c:pt idx="104">
                  <c:v>#N/A</c:v>
                </c:pt>
                <c:pt idx="105">
                  <c:v>#N/A</c:v>
                </c:pt>
                <c:pt idx="106">
                  <c:v>109.0</c:v>
                </c:pt>
                <c:pt idx="107">
                  <c:v>#N/A</c:v>
                </c:pt>
                <c:pt idx="108">
                  <c:v>111.6666666666667</c:v>
                </c:pt>
                <c:pt idx="109">
                  <c:v>#N/A</c:v>
                </c:pt>
                <c:pt idx="110">
                  <c:v>110.3333333333333</c:v>
                </c:pt>
                <c:pt idx="111">
                  <c:v>#N/A</c:v>
                </c:pt>
                <c:pt idx="112">
                  <c:v>#N/A</c:v>
                </c:pt>
                <c:pt idx="113">
                  <c:v>113.0</c:v>
                </c:pt>
                <c:pt idx="114">
                  <c:v>#N/A</c:v>
                </c:pt>
                <c:pt idx="115">
                  <c:v>125.3333333333333</c:v>
                </c:pt>
                <c:pt idx="116">
                  <c:v>#N/A</c:v>
                </c:pt>
                <c:pt idx="117">
                  <c:v>114.3333333333333</c:v>
                </c:pt>
                <c:pt idx="118">
                  <c:v>#N/A</c:v>
                </c:pt>
                <c:pt idx="119">
                  <c:v>#N/A</c:v>
                </c:pt>
                <c:pt idx="120">
                  <c:v>113.3333333333333</c:v>
                </c:pt>
                <c:pt idx="121">
                  <c:v>#N/A</c:v>
                </c:pt>
                <c:pt idx="122">
                  <c:v>#N/A</c:v>
                </c:pt>
                <c:pt idx="123">
                  <c:v>125.6666666666667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116.0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114.3333333333333</c:v>
                </c:pt>
                <c:pt idx="135">
                  <c:v>#N/A</c:v>
                </c:pt>
                <c:pt idx="136">
                  <c:v>#N/A</c:v>
                </c:pt>
                <c:pt idx="137">
                  <c:v>106.3333333333333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115.3333333333333</c:v>
                </c:pt>
                <c:pt idx="142">
                  <c:v>#N/A</c:v>
                </c:pt>
                <c:pt idx="143">
                  <c:v>#N/A</c:v>
                </c:pt>
                <c:pt idx="144">
                  <c:v>110.3333333333333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107.0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109.0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104.0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102.0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112.0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103.3333333333333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107.3333333333333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106.3333333333333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105.0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Temp'!$O$500:$O$750</c:f>
              <c:numCache>
                <c:formatCode>0</c:formatCode>
                <c:ptCount val="251"/>
                <c:pt idx="0">
                  <c:v>#N/A</c:v>
                </c:pt>
                <c:pt idx="1">
                  <c:v>81.0</c:v>
                </c:pt>
                <c:pt idx="2">
                  <c:v>#N/A</c:v>
                </c:pt>
                <c:pt idx="3">
                  <c:v>69.33333333333333</c:v>
                </c:pt>
                <c:pt idx="4">
                  <c:v>#N/A</c:v>
                </c:pt>
                <c:pt idx="5">
                  <c:v>70.0</c:v>
                </c:pt>
                <c:pt idx="6">
                  <c:v>#N/A</c:v>
                </c:pt>
                <c:pt idx="7">
                  <c:v>#N/A</c:v>
                </c:pt>
                <c:pt idx="8">
                  <c:v>66.66666666666667</c:v>
                </c:pt>
                <c:pt idx="9">
                  <c:v>#N/A</c:v>
                </c:pt>
                <c:pt idx="10">
                  <c:v>69.0</c:v>
                </c:pt>
                <c:pt idx="11">
                  <c:v>#N/A</c:v>
                </c:pt>
                <c:pt idx="12">
                  <c:v>67.0</c:v>
                </c:pt>
                <c:pt idx="13">
                  <c:v>#N/A</c:v>
                </c:pt>
                <c:pt idx="14">
                  <c:v>#N/A</c:v>
                </c:pt>
                <c:pt idx="15">
                  <c:v>70.66666666666667</c:v>
                </c:pt>
                <c:pt idx="16">
                  <c:v>#N/A</c:v>
                </c:pt>
                <c:pt idx="17">
                  <c:v>67.33333333333333</c:v>
                </c:pt>
                <c:pt idx="18">
                  <c:v>#N/A</c:v>
                </c:pt>
                <c:pt idx="19">
                  <c:v>69.33333333333333</c:v>
                </c:pt>
                <c:pt idx="20">
                  <c:v>#N/A</c:v>
                </c:pt>
                <c:pt idx="21">
                  <c:v>#N/A</c:v>
                </c:pt>
                <c:pt idx="22">
                  <c:v>64.0</c:v>
                </c:pt>
                <c:pt idx="23">
                  <c:v>#N/A</c:v>
                </c:pt>
                <c:pt idx="24">
                  <c:v>69.66666666666667</c:v>
                </c:pt>
                <c:pt idx="25">
                  <c:v>#N/A</c:v>
                </c:pt>
                <c:pt idx="26">
                  <c:v>69.33333333333333</c:v>
                </c:pt>
                <c:pt idx="27">
                  <c:v>#N/A</c:v>
                </c:pt>
                <c:pt idx="28">
                  <c:v>#N/A</c:v>
                </c:pt>
                <c:pt idx="29">
                  <c:v>68.0</c:v>
                </c:pt>
                <c:pt idx="30">
                  <c:v>#N/A</c:v>
                </c:pt>
                <c:pt idx="31">
                  <c:v>67.0</c:v>
                </c:pt>
                <c:pt idx="32">
                  <c:v>#N/A</c:v>
                </c:pt>
                <c:pt idx="33">
                  <c:v>67.0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75.66666666666667</c:v>
                </c:pt>
                <c:pt idx="39">
                  <c:v>#N/A</c:v>
                </c:pt>
                <c:pt idx="40">
                  <c:v>72.33333333333333</c:v>
                </c:pt>
                <c:pt idx="41">
                  <c:v>#N/A</c:v>
                </c:pt>
                <c:pt idx="42">
                  <c:v>#N/A</c:v>
                </c:pt>
                <c:pt idx="43">
                  <c:v>74.33333333333333</c:v>
                </c:pt>
                <c:pt idx="44">
                  <c:v>#N/A</c:v>
                </c:pt>
                <c:pt idx="45">
                  <c:v>72.66666666666667</c:v>
                </c:pt>
                <c:pt idx="46">
                  <c:v>#N/A</c:v>
                </c:pt>
                <c:pt idx="47">
                  <c:v>74.66666666666667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71.0</c:v>
                </c:pt>
                <c:pt idx="52">
                  <c:v>#N/A</c:v>
                </c:pt>
                <c:pt idx="53">
                  <c:v>#N/A</c:v>
                </c:pt>
                <c:pt idx="54">
                  <c:v>65.66666666666667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76.66666666666667</c:v>
                </c:pt>
                <c:pt idx="65">
                  <c:v>#N/A</c:v>
                </c:pt>
                <c:pt idx="66">
                  <c:v>76.0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68.66666666666667</c:v>
                </c:pt>
                <c:pt idx="72">
                  <c:v>#N/A</c:v>
                </c:pt>
                <c:pt idx="73">
                  <c:v>75.66666666666667</c:v>
                </c:pt>
                <c:pt idx="74">
                  <c:v>#N/A</c:v>
                </c:pt>
                <c:pt idx="75">
                  <c:v>70.66666666666667</c:v>
                </c:pt>
                <c:pt idx="76">
                  <c:v>#N/A</c:v>
                </c:pt>
                <c:pt idx="77">
                  <c:v>#N/A</c:v>
                </c:pt>
                <c:pt idx="78">
                  <c:v>71.0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68.66666666666667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69.66666666666667</c:v>
                </c:pt>
                <c:pt idx="102">
                  <c:v>#N/A</c:v>
                </c:pt>
                <c:pt idx="103">
                  <c:v>69.0</c:v>
                </c:pt>
                <c:pt idx="104">
                  <c:v>#N/A</c:v>
                </c:pt>
                <c:pt idx="105">
                  <c:v>#N/A</c:v>
                </c:pt>
                <c:pt idx="106">
                  <c:v>69.0</c:v>
                </c:pt>
                <c:pt idx="107">
                  <c:v>#N/A</c:v>
                </c:pt>
                <c:pt idx="108">
                  <c:v>68.33333333333333</c:v>
                </c:pt>
                <c:pt idx="109">
                  <c:v>#N/A</c:v>
                </c:pt>
                <c:pt idx="110">
                  <c:v>72.66666666666667</c:v>
                </c:pt>
                <c:pt idx="111">
                  <c:v>#N/A</c:v>
                </c:pt>
                <c:pt idx="112">
                  <c:v>#N/A</c:v>
                </c:pt>
                <c:pt idx="113">
                  <c:v>69.33333333333333</c:v>
                </c:pt>
                <c:pt idx="114">
                  <c:v>#N/A</c:v>
                </c:pt>
                <c:pt idx="115">
                  <c:v>71.66666666666667</c:v>
                </c:pt>
                <c:pt idx="116">
                  <c:v>#N/A</c:v>
                </c:pt>
                <c:pt idx="117">
                  <c:v>70.33333333333333</c:v>
                </c:pt>
                <c:pt idx="118">
                  <c:v>#N/A</c:v>
                </c:pt>
                <c:pt idx="119">
                  <c:v>#N/A</c:v>
                </c:pt>
                <c:pt idx="120">
                  <c:v>70.0</c:v>
                </c:pt>
                <c:pt idx="121">
                  <c:v>#N/A</c:v>
                </c:pt>
                <c:pt idx="122">
                  <c:v>#N/A</c:v>
                </c:pt>
                <c:pt idx="123">
                  <c:v>72.33333333333333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67.33333333333333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69.33333333333333</c:v>
                </c:pt>
                <c:pt idx="135">
                  <c:v>#N/A</c:v>
                </c:pt>
                <c:pt idx="136">
                  <c:v>#N/A</c:v>
                </c:pt>
                <c:pt idx="137">
                  <c:v>66.0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69.0</c:v>
                </c:pt>
                <c:pt idx="142">
                  <c:v>#N/A</c:v>
                </c:pt>
                <c:pt idx="143">
                  <c:v>#N/A</c:v>
                </c:pt>
                <c:pt idx="144">
                  <c:v>73.66666666666667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63.0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60.66666666666666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61.66666666666666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62.0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66.33333333333333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60.33333333333334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64.66666666666667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68.66666666666667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63.33333333333334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98904"/>
        <c:axId val="-2125695912"/>
      </c:scatterChart>
      <c:valAx>
        <c:axId val="-2125698904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125695912"/>
        <c:crosses val="autoZero"/>
        <c:crossBetween val="midCat"/>
      </c:valAx>
      <c:valAx>
        <c:axId val="-2125695912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569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Data'!$B$2283:$B$2672</c:f>
              <c:numCache>
                <c:formatCode>d/mm/yy;@</c:formatCode>
                <c:ptCount val="390"/>
                <c:pt idx="0">
                  <c:v>39788.0</c:v>
                </c:pt>
                <c:pt idx="1">
                  <c:v>39789.0</c:v>
                </c:pt>
                <c:pt idx="2">
                  <c:v>39790.0</c:v>
                </c:pt>
                <c:pt idx="3">
                  <c:v>39791.0</c:v>
                </c:pt>
                <c:pt idx="4">
                  <c:v>39792.0</c:v>
                </c:pt>
                <c:pt idx="5">
                  <c:v>39793.0</c:v>
                </c:pt>
                <c:pt idx="6">
                  <c:v>39794.0</c:v>
                </c:pt>
                <c:pt idx="7">
                  <c:v>39795.0</c:v>
                </c:pt>
                <c:pt idx="8">
                  <c:v>39796.0</c:v>
                </c:pt>
                <c:pt idx="9">
                  <c:v>39797.0</c:v>
                </c:pt>
                <c:pt idx="10">
                  <c:v>39798.0</c:v>
                </c:pt>
                <c:pt idx="11">
                  <c:v>39799.0</c:v>
                </c:pt>
                <c:pt idx="12">
                  <c:v>39800.0</c:v>
                </c:pt>
                <c:pt idx="13">
                  <c:v>39801.0</c:v>
                </c:pt>
                <c:pt idx="14">
                  <c:v>39802.0</c:v>
                </c:pt>
                <c:pt idx="15">
                  <c:v>39803.0</c:v>
                </c:pt>
                <c:pt idx="16">
                  <c:v>39804.0</c:v>
                </c:pt>
                <c:pt idx="17">
                  <c:v>39805.0</c:v>
                </c:pt>
                <c:pt idx="18">
                  <c:v>39806.0</c:v>
                </c:pt>
                <c:pt idx="19">
                  <c:v>39807.0</c:v>
                </c:pt>
                <c:pt idx="20">
                  <c:v>39808.0</c:v>
                </c:pt>
                <c:pt idx="21">
                  <c:v>39809.0</c:v>
                </c:pt>
                <c:pt idx="22">
                  <c:v>39810.0</c:v>
                </c:pt>
                <c:pt idx="23">
                  <c:v>39811.0</c:v>
                </c:pt>
                <c:pt idx="24">
                  <c:v>39812.0</c:v>
                </c:pt>
                <c:pt idx="25">
                  <c:v>39813.0</c:v>
                </c:pt>
                <c:pt idx="26">
                  <c:v>39814.0</c:v>
                </c:pt>
                <c:pt idx="27">
                  <c:v>39815.0</c:v>
                </c:pt>
                <c:pt idx="28">
                  <c:v>39816.0</c:v>
                </c:pt>
                <c:pt idx="29">
                  <c:v>39817.0</c:v>
                </c:pt>
                <c:pt idx="30">
                  <c:v>39818.0</c:v>
                </c:pt>
                <c:pt idx="31">
                  <c:v>39819.0</c:v>
                </c:pt>
                <c:pt idx="32">
                  <c:v>39820.0</c:v>
                </c:pt>
                <c:pt idx="33">
                  <c:v>39821.0</c:v>
                </c:pt>
                <c:pt idx="34">
                  <c:v>39822.0</c:v>
                </c:pt>
                <c:pt idx="35">
                  <c:v>39823.0</c:v>
                </c:pt>
                <c:pt idx="36">
                  <c:v>39824.0</c:v>
                </c:pt>
                <c:pt idx="37">
                  <c:v>39825.0</c:v>
                </c:pt>
                <c:pt idx="38">
                  <c:v>39826.0</c:v>
                </c:pt>
                <c:pt idx="39">
                  <c:v>39827.0</c:v>
                </c:pt>
                <c:pt idx="40">
                  <c:v>39828.0</c:v>
                </c:pt>
                <c:pt idx="41">
                  <c:v>39829.0</c:v>
                </c:pt>
                <c:pt idx="42">
                  <c:v>39830.0</c:v>
                </c:pt>
                <c:pt idx="43">
                  <c:v>39831.0</c:v>
                </c:pt>
                <c:pt idx="44">
                  <c:v>39832.0</c:v>
                </c:pt>
                <c:pt idx="45">
                  <c:v>39833.0</c:v>
                </c:pt>
                <c:pt idx="46">
                  <c:v>39834.0</c:v>
                </c:pt>
                <c:pt idx="47">
                  <c:v>39835.0</c:v>
                </c:pt>
                <c:pt idx="48">
                  <c:v>39836.0</c:v>
                </c:pt>
                <c:pt idx="49">
                  <c:v>39837.0</c:v>
                </c:pt>
                <c:pt idx="50">
                  <c:v>39838.0</c:v>
                </c:pt>
                <c:pt idx="51">
                  <c:v>39839.0</c:v>
                </c:pt>
                <c:pt idx="52">
                  <c:v>39840.0</c:v>
                </c:pt>
                <c:pt idx="53">
                  <c:v>39841.0</c:v>
                </c:pt>
                <c:pt idx="54">
                  <c:v>39842.0</c:v>
                </c:pt>
                <c:pt idx="55">
                  <c:v>39843.0</c:v>
                </c:pt>
                <c:pt idx="56">
                  <c:v>39844.0</c:v>
                </c:pt>
                <c:pt idx="57">
                  <c:v>39845.0</c:v>
                </c:pt>
                <c:pt idx="58">
                  <c:v>39846.0</c:v>
                </c:pt>
                <c:pt idx="59">
                  <c:v>39847.0</c:v>
                </c:pt>
                <c:pt idx="60">
                  <c:v>39848.0</c:v>
                </c:pt>
                <c:pt idx="61">
                  <c:v>39849.0</c:v>
                </c:pt>
                <c:pt idx="62">
                  <c:v>39850.0</c:v>
                </c:pt>
                <c:pt idx="63">
                  <c:v>39851.0</c:v>
                </c:pt>
                <c:pt idx="64">
                  <c:v>39852.0</c:v>
                </c:pt>
                <c:pt idx="65">
                  <c:v>39853.0</c:v>
                </c:pt>
                <c:pt idx="66">
                  <c:v>39854.0</c:v>
                </c:pt>
                <c:pt idx="67">
                  <c:v>39855.0</c:v>
                </c:pt>
                <c:pt idx="68">
                  <c:v>39856.0</c:v>
                </c:pt>
                <c:pt idx="69">
                  <c:v>39857.0</c:v>
                </c:pt>
                <c:pt idx="70">
                  <c:v>39858.0</c:v>
                </c:pt>
                <c:pt idx="71">
                  <c:v>39859.0</c:v>
                </c:pt>
                <c:pt idx="72">
                  <c:v>39860.0</c:v>
                </c:pt>
                <c:pt idx="73">
                  <c:v>39861.0</c:v>
                </c:pt>
                <c:pt idx="74">
                  <c:v>39862.0</c:v>
                </c:pt>
                <c:pt idx="75">
                  <c:v>39863.0</c:v>
                </c:pt>
                <c:pt idx="76">
                  <c:v>39864.0</c:v>
                </c:pt>
                <c:pt idx="77">
                  <c:v>39865.0</c:v>
                </c:pt>
                <c:pt idx="78">
                  <c:v>39866.0</c:v>
                </c:pt>
                <c:pt idx="79">
                  <c:v>39867.0</c:v>
                </c:pt>
                <c:pt idx="80">
                  <c:v>39868.0</c:v>
                </c:pt>
                <c:pt idx="81">
                  <c:v>39869.0</c:v>
                </c:pt>
                <c:pt idx="82">
                  <c:v>39870.0</c:v>
                </c:pt>
                <c:pt idx="83">
                  <c:v>39871.0</c:v>
                </c:pt>
                <c:pt idx="84">
                  <c:v>39872.0</c:v>
                </c:pt>
                <c:pt idx="85">
                  <c:v>39873.0</c:v>
                </c:pt>
                <c:pt idx="86">
                  <c:v>39874.0</c:v>
                </c:pt>
                <c:pt idx="87">
                  <c:v>39875.0</c:v>
                </c:pt>
                <c:pt idx="88">
                  <c:v>39876.0</c:v>
                </c:pt>
                <c:pt idx="89">
                  <c:v>39877.0</c:v>
                </c:pt>
                <c:pt idx="90">
                  <c:v>39878.0</c:v>
                </c:pt>
                <c:pt idx="91">
                  <c:v>39879.0</c:v>
                </c:pt>
                <c:pt idx="92">
                  <c:v>39880.0</c:v>
                </c:pt>
                <c:pt idx="93">
                  <c:v>39881.0</c:v>
                </c:pt>
                <c:pt idx="94">
                  <c:v>39882.0</c:v>
                </c:pt>
                <c:pt idx="95">
                  <c:v>39883.0</c:v>
                </c:pt>
                <c:pt idx="96">
                  <c:v>39884.0</c:v>
                </c:pt>
                <c:pt idx="97">
                  <c:v>39885.0</c:v>
                </c:pt>
                <c:pt idx="98">
                  <c:v>39886.0</c:v>
                </c:pt>
                <c:pt idx="99">
                  <c:v>39887.0</c:v>
                </c:pt>
                <c:pt idx="100">
                  <c:v>39888.0</c:v>
                </c:pt>
                <c:pt idx="101">
                  <c:v>39889.0</c:v>
                </c:pt>
                <c:pt idx="102">
                  <c:v>39890.0</c:v>
                </c:pt>
                <c:pt idx="103">
                  <c:v>39891.0</c:v>
                </c:pt>
                <c:pt idx="104">
                  <c:v>39892.0</c:v>
                </c:pt>
                <c:pt idx="105">
                  <c:v>39893.0</c:v>
                </c:pt>
                <c:pt idx="106">
                  <c:v>39894.0</c:v>
                </c:pt>
                <c:pt idx="107">
                  <c:v>39895.0</c:v>
                </c:pt>
                <c:pt idx="108">
                  <c:v>39896.0</c:v>
                </c:pt>
                <c:pt idx="109">
                  <c:v>39897.0</c:v>
                </c:pt>
                <c:pt idx="110">
                  <c:v>39898.0</c:v>
                </c:pt>
                <c:pt idx="111">
                  <c:v>39899.0</c:v>
                </c:pt>
                <c:pt idx="112">
                  <c:v>39900.0</c:v>
                </c:pt>
                <c:pt idx="113">
                  <c:v>39901.0</c:v>
                </c:pt>
                <c:pt idx="114">
                  <c:v>39902.0</c:v>
                </c:pt>
                <c:pt idx="115">
                  <c:v>39903.0</c:v>
                </c:pt>
                <c:pt idx="116">
                  <c:v>39904.0</c:v>
                </c:pt>
                <c:pt idx="117">
                  <c:v>39905.0</c:v>
                </c:pt>
                <c:pt idx="118">
                  <c:v>39906.0</c:v>
                </c:pt>
                <c:pt idx="119">
                  <c:v>39907.0</c:v>
                </c:pt>
                <c:pt idx="120">
                  <c:v>39908.0</c:v>
                </c:pt>
                <c:pt idx="121">
                  <c:v>39909.0</c:v>
                </c:pt>
                <c:pt idx="122">
                  <c:v>39910.0</c:v>
                </c:pt>
                <c:pt idx="123">
                  <c:v>39911.0</c:v>
                </c:pt>
                <c:pt idx="124">
                  <c:v>39912.0</c:v>
                </c:pt>
                <c:pt idx="125">
                  <c:v>39913.0</c:v>
                </c:pt>
                <c:pt idx="126">
                  <c:v>39914.0</c:v>
                </c:pt>
                <c:pt idx="127">
                  <c:v>39915.0</c:v>
                </c:pt>
                <c:pt idx="128">
                  <c:v>39916.0</c:v>
                </c:pt>
                <c:pt idx="129">
                  <c:v>39917.0</c:v>
                </c:pt>
                <c:pt idx="130">
                  <c:v>39918.0</c:v>
                </c:pt>
                <c:pt idx="131">
                  <c:v>39919.0</c:v>
                </c:pt>
                <c:pt idx="132">
                  <c:v>39920.0</c:v>
                </c:pt>
                <c:pt idx="133">
                  <c:v>39921.0</c:v>
                </c:pt>
                <c:pt idx="134">
                  <c:v>39922.0</c:v>
                </c:pt>
                <c:pt idx="135">
                  <c:v>39923.0</c:v>
                </c:pt>
                <c:pt idx="136">
                  <c:v>39924.0</c:v>
                </c:pt>
                <c:pt idx="137">
                  <c:v>39925.0</c:v>
                </c:pt>
                <c:pt idx="138">
                  <c:v>39926.0</c:v>
                </c:pt>
                <c:pt idx="139">
                  <c:v>39927.0</c:v>
                </c:pt>
                <c:pt idx="140">
                  <c:v>39928.0</c:v>
                </c:pt>
                <c:pt idx="141">
                  <c:v>39929.0</c:v>
                </c:pt>
                <c:pt idx="142">
                  <c:v>39930.0</c:v>
                </c:pt>
                <c:pt idx="143">
                  <c:v>39931.0</c:v>
                </c:pt>
                <c:pt idx="144">
                  <c:v>39932.0</c:v>
                </c:pt>
                <c:pt idx="145">
                  <c:v>39933.0</c:v>
                </c:pt>
                <c:pt idx="146">
                  <c:v>39934.0</c:v>
                </c:pt>
                <c:pt idx="147">
                  <c:v>39935.0</c:v>
                </c:pt>
                <c:pt idx="148">
                  <c:v>39936.0</c:v>
                </c:pt>
                <c:pt idx="149">
                  <c:v>39937.0</c:v>
                </c:pt>
                <c:pt idx="150">
                  <c:v>39938.0</c:v>
                </c:pt>
                <c:pt idx="151">
                  <c:v>39939.0</c:v>
                </c:pt>
                <c:pt idx="152">
                  <c:v>39940.0</c:v>
                </c:pt>
                <c:pt idx="153">
                  <c:v>39941.0</c:v>
                </c:pt>
                <c:pt idx="154">
                  <c:v>39942.0</c:v>
                </c:pt>
                <c:pt idx="155">
                  <c:v>39943.0</c:v>
                </c:pt>
                <c:pt idx="156">
                  <c:v>39944.0</c:v>
                </c:pt>
                <c:pt idx="157">
                  <c:v>39945.0</c:v>
                </c:pt>
                <c:pt idx="158">
                  <c:v>39946.0</c:v>
                </c:pt>
                <c:pt idx="159">
                  <c:v>39947.0</c:v>
                </c:pt>
                <c:pt idx="160">
                  <c:v>39948.0</c:v>
                </c:pt>
                <c:pt idx="161">
                  <c:v>39949.0</c:v>
                </c:pt>
                <c:pt idx="162">
                  <c:v>39950.0</c:v>
                </c:pt>
                <c:pt idx="163">
                  <c:v>39951.0</c:v>
                </c:pt>
                <c:pt idx="164">
                  <c:v>39952.0</c:v>
                </c:pt>
                <c:pt idx="165">
                  <c:v>39953.0</c:v>
                </c:pt>
                <c:pt idx="166">
                  <c:v>39954.0</c:v>
                </c:pt>
                <c:pt idx="167">
                  <c:v>39955.0</c:v>
                </c:pt>
                <c:pt idx="168">
                  <c:v>39956.0</c:v>
                </c:pt>
                <c:pt idx="169">
                  <c:v>39957.0</c:v>
                </c:pt>
                <c:pt idx="170">
                  <c:v>39958.0</c:v>
                </c:pt>
                <c:pt idx="171">
                  <c:v>39959.0</c:v>
                </c:pt>
                <c:pt idx="172">
                  <c:v>39960.0</c:v>
                </c:pt>
                <c:pt idx="173">
                  <c:v>39961.0</c:v>
                </c:pt>
                <c:pt idx="174">
                  <c:v>39962.0</c:v>
                </c:pt>
                <c:pt idx="175">
                  <c:v>39963.0</c:v>
                </c:pt>
                <c:pt idx="176">
                  <c:v>39964.0</c:v>
                </c:pt>
                <c:pt idx="177">
                  <c:v>39965.0</c:v>
                </c:pt>
                <c:pt idx="178">
                  <c:v>39966.0</c:v>
                </c:pt>
                <c:pt idx="179">
                  <c:v>39967.0</c:v>
                </c:pt>
                <c:pt idx="180">
                  <c:v>39968.0</c:v>
                </c:pt>
                <c:pt idx="181">
                  <c:v>39969.0</c:v>
                </c:pt>
                <c:pt idx="182">
                  <c:v>39970.0</c:v>
                </c:pt>
                <c:pt idx="183">
                  <c:v>39971.0</c:v>
                </c:pt>
                <c:pt idx="184">
                  <c:v>39972.0</c:v>
                </c:pt>
                <c:pt idx="185">
                  <c:v>39973.0</c:v>
                </c:pt>
                <c:pt idx="186">
                  <c:v>39974.0</c:v>
                </c:pt>
                <c:pt idx="187">
                  <c:v>39975.0</c:v>
                </c:pt>
                <c:pt idx="188">
                  <c:v>39976.0</c:v>
                </c:pt>
                <c:pt idx="189">
                  <c:v>39977.0</c:v>
                </c:pt>
                <c:pt idx="190">
                  <c:v>39978.0</c:v>
                </c:pt>
                <c:pt idx="191">
                  <c:v>39979.0</c:v>
                </c:pt>
                <c:pt idx="192">
                  <c:v>39980.0</c:v>
                </c:pt>
                <c:pt idx="193">
                  <c:v>39981.0</c:v>
                </c:pt>
                <c:pt idx="194">
                  <c:v>39982.0</c:v>
                </c:pt>
                <c:pt idx="195">
                  <c:v>39983.0</c:v>
                </c:pt>
                <c:pt idx="196">
                  <c:v>39984.0</c:v>
                </c:pt>
                <c:pt idx="197">
                  <c:v>39985.0</c:v>
                </c:pt>
                <c:pt idx="198">
                  <c:v>39986.0</c:v>
                </c:pt>
                <c:pt idx="199">
                  <c:v>39987.0</c:v>
                </c:pt>
                <c:pt idx="200">
                  <c:v>39988.0</c:v>
                </c:pt>
                <c:pt idx="201">
                  <c:v>39989.0</c:v>
                </c:pt>
                <c:pt idx="202">
                  <c:v>39990.0</c:v>
                </c:pt>
                <c:pt idx="203">
                  <c:v>39991.0</c:v>
                </c:pt>
                <c:pt idx="204">
                  <c:v>39992.0</c:v>
                </c:pt>
                <c:pt idx="205">
                  <c:v>39993.0</c:v>
                </c:pt>
                <c:pt idx="206">
                  <c:v>39994.0</c:v>
                </c:pt>
                <c:pt idx="207">
                  <c:v>39995.0</c:v>
                </c:pt>
                <c:pt idx="208">
                  <c:v>39996.0</c:v>
                </c:pt>
                <c:pt idx="209">
                  <c:v>39997.0</c:v>
                </c:pt>
                <c:pt idx="210">
                  <c:v>39998.0</c:v>
                </c:pt>
                <c:pt idx="211">
                  <c:v>39999.0</c:v>
                </c:pt>
                <c:pt idx="212">
                  <c:v>40000.0</c:v>
                </c:pt>
                <c:pt idx="213">
                  <c:v>40001.0</c:v>
                </c:pt>
                <c:pt idx="214">
                  <c:v>40002.0</c:v>
                </c:pt>
                <c:pt idx="215">
                  <c:v>40003.0</c:v>
                </c:pt>
                <c:pt idx="216">
                  <c:v>40004.0</c:v>
                </c:pt>
                <c:pt idx="217">
                  <c:v>40005.0</c:v>
                </c:pt>
                <c:pt idx="218">
                  <c:v>40006.0</c:v>
                </c:pt>
                <c:pt idx="219">
                  <c:v>40007.0</c:v>
                </c:pt>
                <c:pt idx="220">
                  <c:v>40008.0</c:v>
                </c:pt>
                <c:pt idx="221">
                  <c:v>40009.0</c:v>
                </c:pt>
                <c:pt idx="222">
                  <c:v>40010.0</c:v>
                </c:pt>
                <c:pt idx="223">
                  <c:v>40011.0</c:v>
                </c:pt>
                <c:pt idx="224">
                  <c:v>40012.0</c:v>
                </c:pt>
                <c:pt idx="225">
                  <c:v>40013.0</c:v>
                </c:pt>
                <c:pt idx="226">
                  <c:v>40014.0</c:v>
                </c:pt>
                <c:pt idx="227">
                  <c:v>40015.0</c:v>
                </c:pt>
                <c:pt idx="228">
                  <c:v>40016.0</c:v>
                </c:pt>
                <c:pt idx="229">
                  <c:v>40017.0</c:v>
                </c:pt>
                <c:pt idx="230">
                  <c:v>40018.0</c:v>
                </c:pt>
                <c:pt idx="231">
                  <c:v>40019.0</c:v>
                </c:pt>
                <c:pt idx="232">
                  <c:v>40020.0</c:v>
                </c:pt>
                <c:pt idx="233">
                  <c:v>40021.0</c:v>
                </c:pt>
                <c:pt idx="234">
                  <c:v>40022.0</c:v>
                </c:pt>
                <c:pt idx="235">
                  <c:v>40023.0</c:v>
                </c:pt>
                <c:pt idx="236">
                  <c:v>40024.0</c:v>
                </c:pt>
                <c:pt idx="237">
                  <c:v>40025.0</c:v>
                </c:pt>
                <c:pt idx="238">
                  <c:v>40026.0</c:v>
                </c:pt>
                <c:pt idx="239">
                  <c:v>40027.0</c:v>
                </c:pt>
                <c:pt idx="240">
                  <c:v>40028.0</c:v>
                </c:pt>
                <c:pt idx="241">
                  <c:v>40029.0</c:v>
                </c:pt>
                <c:pt idx="242">
                  <c:v>40030.0</c:v>
                </c:pt>
                <c:pt idx="243">
                  <c:v>40031.0</c:v>
                </c:pt>
                <c:pt idx="244">
                  <c:v>40032.0</c:v>
                </c:pt>
                <c:pt idx="245">
                  <c:v>40033.0</c:v>
                </c:pt>
                <c:pt idx="246">
                  <c:v>40034.0</c:v>
                </c:pt>
                <c:pt idx="247">
                  <c:v>40035.0</c:v>
                </c:pt>
                <c:pt idx="248">
                  <c:v>40036.0</c:v>
                </c:pt>
                <c:pt idx="249">
                  <c:v>40037.0</c:v>
                </c:pt>
                <c:pt idx="250">
                  <c:v>40038.0</c:v>
                </c:pt>
                <c:pt idx="251">
                  <c:v>40039.0</c:v>
                </c:pt>
                <c:pt idx="252">
                  <c:v>40040.0</c:v>
                </c:pt>
                <c:pt idx="253">
                  <c:v>40041.0</c:v>
                </c:pt>
                <c:pt idx="254">
                  <c:v>40042.0</c:v>
                </c:pt>
                <c:pt idx="255">
                  <c:v>40043.0</c:v>
                </c:pt>
                <c:pt idx="256">
                  <c:v>40044.0</c:v>
                </c:pt>
                <c:pt idx="257">
                  <c:v>40045.0</c:v>
                </c:pt>
                <c:pt idx="258">
                  <c:v>40046.0</c:v>
                </c:pt>
                <c:pt idx="259">
                  <c:v>40047.0</c:v>
                </c:pt>
                <c:pt idx="260">
                  <c:v>40048.0</c:v>
                </c:pt>
                <c:pt idx="261">
                  <c:v>40049.0</c:v>
                </c:pt>
                <c:pt idx="262">
                  <c:v>40050.0</c:v>
                </c:pt>
                <c:pt idx="263">
                  <c:v>40051.0</c:v>
                </c:pt>
                <c:pt idx="264">
                  <c:v>40052.0</c:v>
                </c:pt>
                <c:pt idx="265">
                  <c:v>40053.0</c:v>
                </c:pt>
                <c:pt idx="266">
                  <c:v>40054.0</c:v>
                </c:pt>
                <c:pt idx="267">
                  <c:v>40055.0</c:v>
                </c:pt>
                <c:pt idx="268">
                  <c:v>40056.0</c:v>
                </c:pt>
                <c:pt idx="269">
                  <c:v>40057.0</c:v>
                </c:pt>
                <c:pt idx="270">
                  <c:v>40058.0</c:v>
                </c:pt>
                <c:pt idx="271">
                  <c:v>40059.0</c:v>
                </c:pt>
                <c:pt idx="272">
                  <c:v>40060.0</c:v>
                </c:pt>
                <c:pt idx="273">
                  <c:v>40061.0</c:v>
                </c:pt>
                <c:pt idx="274">
                  <c:v>40062.0</c:v>
                </c:pt>
                <c:pt idx="275">
                  <c:v>40063.0</c:v>
                </c:pt>
                <c:pt idx="276">
                  <c:v>40064.0</c:v>
                </c:pt>
                <c:pt idx="277">
                  <c:v>40065.0</c:v>
                </c:pt>
                <c:pt idx="278">
                  <c:v>40066.0</c:v>
                </c:pt>
                <c:pt idx="279">
                  <c:v>40067.0</c:v>
                </c:pt>
                <c:pt idx="280">
                  <c:v>40068.0</c:v>
                </c:pt>
                <c:pt idx="281">
                  <c:v>40069.0</c:v>
                </c:pt>
                <c:pt idx="282">
                  <c:v>40070.0</c:v>
                </c:pt>
                <c:pt idx="283">
                  <c:v>40071.0</c:v>
                </c:pt>
                <c:pt idx="284">
                  <c:v>40072.0</c:v>
                </c:pt>
                <c:pt idx="285">
                  <c:v>40073.0</c:v>
                </c:pt>
                <c:pt idx="286">
                  <c:v>40074.0</c:v>
                </c:pt>
                <c:pt idx="287">
                  <c:v>40075.0</c:v>
                </c:pt>
                <c:pt idx="288">
                  <c:v>40076.0</c:v>
                </c:pt>
                <c:pt idx="289">
                  <c:v>40077.0</c:v>
                </c:pt>
                <c:pt idx="290">
                  <c:v>40078.0</c:v>
                </c:pt>
                <c:pt idx="291">
                  <c:v>40079.0</c:v>
                </c:pt>
                <c:pt idx="292">
                  <c:v>40080.0</c:v>
                </c:pt>
                <c:pt idx="293">
                  <c:v>40081.0</c:v>
                </c:pt>
                <c:pt idx="294">
                  <c:v>40082.0</c:v>
                </c:pt>
                <c:pt idx="295">
                  <c:v>40083.0</c:v>
                </c:pt>
                <c:pt idx="296">
                  <c:v>40084.0</c:v>
                </c:pt>
                <c:pt idx="297">
                  <c:v>40085.0</c:v>
                </c:pt>
                <c:pt idx="298">
                  <c:v>40086.0</c:v>
                </c:pt>
                <c:pt idx="299">
                  <c:v>40087.0</c:v>
                </c:pt>
                <c:pt idx="300">
                  <c:v>40088.0</c:v>
                </c:pt>
                <c:pt idx="301">
                  <c:v>40089.0</c:v>
                </c:pt>
                <c:pt idx="302">
                  <c:v>40090.0</c:v>
                </c:pt>
                <c:pt idx="303">
                  <c:v>40091.0</c:v>
                </c:pt>
                <c:pt idx="304">
                  <c:v>40092.0</c:v>
                </c:pt>
                <c:pt idx="305">
                  <c:v>40093.0</c:v>
                </c:pt>
                <c:pt idx="306">
                  <c:v>40094.0</c:v>
                </c:pt>
                <c:pt idx="307">
                  <c:v>40095.0</c:v>
                </c:pt>
                <c:pt idx="308">
                  <c:v>40096.0</c:v>
                </c:pt>
                <c:pt idx="309">
                  <c:v>40097.0</c:v>
                </c:pt>
                <c:pt idx="310">
                  <c:v>40098.0</c:v>
                </c:pt>
                <c:pt idx="311">
                  <c:v>40099.0</c:v>
                </c:pt>
                <c:pt idx="312">
                  <c:v>40100.0</c:v>
                </c:pt>
                <c:pt idx="313">
                  <c:v>40101.0</c:v>
                </c:pt>
                <c:pt idx="314">
                  <c:v>40102.0</c:v>
                </c:pt>
                <c:pt idx="315">
                  <c:v>40103.0</c:v>
                </c:pt>
                <c:pt idx="316">
                  <c:v>40104.0</c:v>
                </c:pt>
                <c:pt idx="317">
                  <c:v>40105.0</c:v>
                </c:pt>
                <c:pt idx="318">
                  <c:v>40106.0</c:v>
                </c:pt>
                <c:pt idx="319">
                  <c:v>40107.0</c:v>
                </c:pt>
                <c:pt idx="320">
                  <c:v>40108.0</c:v>
                </c:pt>
                <c:pt idx="321">
                  <c:v>40109.0</c:v>
                </c:pt>
                <c:pt idx="322">
                  <c:v>40110.0</c:v>
                </c:pt>
                <c:pt idx="323">
                  <c:v>40111.0</c:v>
                </c:pt>
                <c:pt idx="324">
                  <c:v>40112.0</c:v>
                </c:pt>
                <c:pt idx="325">
                  <c:v>40113.0</c:v>
                </c:pt>
                <c:pt idx="326">
                  <c:v>40114.0</c:v>
                </c:pt>
                <c:pt idx="327">
                  <c:v>40115.0</c:v>
                </c:pt>
                <c:pt idx="328">
                  <c:v>40116.0</c:v>
                </c:pt>
                <c:pt idx="329">
                  <c:v>40117.0</c:v>
                </c:pt>
                <c:pt idx="330">
                  <c:v>40118.0</c:v>
                </c:pt>
                <c:pt idx="331">
                  <c:v>40119.0</c:v>
                </c:pt>
                <c:pt idx="332">
                  <c:v>40120.0</c:v>
                </c:pt>
                <c:pt idx="333">
                  <c:v>40121.0</c:v>
                </c:pt>
                <c:pt idx="334">
                  <c:v>40122.0</c:v>
                </c:pt>
                <c:pt idx="335">
                  <c:v>40123.0</c:v>
                </c:pt>
                <c:pt idx="336">
                  <c:v>40124.0</c:v>
                </c:pt>
                <c:pt idx="337">
                  <c:v>40125.0</c:v>
                </c:pt>
                <c:pt idx="338">
                  <c:v>40126.0</c:v>
                </c:pt>
                <c:pt idx="339">
                  <c:v>40127.0</c:v>
                </c:pt>
                <c:pt idx="340">
                  <c:v>40128.0</c:v>
                </c:pt>
                <c:pt idx="341">
                  <c:v>40129.0</c:v>
                </c:pt>
                <c:pt idx="342">
                  <c:v>40130.0</c:v>
                </c:pt>
                <c:pt idx="343">
                  <c:v>40131.0</c:v>
                </c:pt>
                <c:pt idx="344">
                  <c:v>40132.0</c:v>
                </c:pt>
                <c:pt idx="345">
                  <c:v>40133.0</c:v>
                </c:pt>
                <c:pt idx="346">
                  <c:v>40134.0</c:v>
                </c:pt>
                <c:pt idx="347">
                  <c:v>40135.0</c:v>
                </c:pt>
                <c:pt idx="348">
                  <c:v>40136.0</c:v>
                </c:pt>
                <c:pt idx="349">
                  <c:v>40137.0</c:v>
                </c:pt>
                <c:pt idx="350">
                  <c:v>40138.0</c:v>
                </c:pt>
                <c:pt idx="351">
                  <c:v>40139.0</c:v>
                </c:pt>
                <c:pt idx="352">
                  <c:v>40140.0</c:v>
                </c:pt>
                <c:pt idx="353">
                  <c:v>40141.0</c:v>
                </c:pt>
                <c:pt idx="354">
                  <c:v>40142.0</c:v>
                </c:pt>
                <c:pt idx="355">
                  <c:v>40143.0</c:v>
                </c:pt>
                <c:pt idx="356">
                  <c:v>40144.0</c:v>
                </c:pt>
                <c:pt idx="357">
                  <c:v>40145.0</c:v>
                </c:pt>
                <c:pt idx="358">
                  <c:v>40146.0</c:v>
                </c:pt>
                <c:pt idx="359">
                  <c:v>40147.0</c:v>
                </c:pt>
                <c:pt idx="360">
                  <c:v>40148.0</c:v>
                </c:pt>
                <c:pt idx="361">
                  <c:v>40149.0</c:v>
                </c:pt>
                <c:pt idx="362">
                  <c:v>40150.0</c:v>
                </c:pt>
                <c:pt idx="363">
                  <c:v>40151.0</c:v>
                </c:pt>
                <c:pt idx="364">
                  <c:v>40152.0</c:v>
                </c:pt>
                <c:pt idx="365">
                  <c:v>40153.0</c:v>
                </c:pt>
                <c:pt idx="366">
                  <c:v>40154.0</c:v>
                </c:pt>
                <c:pt idx="367">
                  <c:v>40155.0</c:v>
                </c:pt>
                <c:pt idx="368">
                  <c:v>40156.0</c:v>
                </c:pt>
                <c:pt idx="369">
                  <c:v>40157.0</c:v>
                </c:pt>
                <c:pt idx="370">
                  <c:v>40158.0</c:v>
                </c:pt>
                <c:pt idx="371">
                  <c:v>40159.0</c:v>
                </c:pt>
                <c:pt idx="372">
                  <c:v>40160.0</c:v>
                </c:pt>
                <c:pt idx="373">
                  <c:v>40161.0</c:v>
                </c:pt>
                <c:pt idx="374">
                  <c:v>40162.0</c:v>
                </c:pt>
                <c:pt idx="375">
                  <c:v>40163.0</c:v>
                </c:pt>
                <c:pt idx="376">
                  <c:v>40164.0</c:v>
                </c:pt>
                <c:pt idx="377">
                  <c:v>40165.0</c:v>
                </c:pt>
                <c:pt idx="378">
                  <c:v>40166.0</c:v>
                </c:pt>
                <c:pt idx="379">
                  <c:v>40167.0</c:v>
                </c:pt>
                <c:pt idx="380">
                  <c:v>40168.0</c:v>
                </c:pt>
                <c:pt idx="381">
                  <c:v>40169.0</c:v>
                </c:pt>
                <c:pt idx="382">
                  <c:v>40170.0</c:v>
                </c:pt>
                <c:pt idx="383">
                  <c:v>40171.0</c:v>
                </c:pt>
                <c:pt idx="384">
                  <c:v>40172.0</c:v>
                </c:pt>
                <c:pt idx="385">
                  <c:v>40173.0</c:v>
                </c:pt>
                <c:pt idx="386">
                  <c:v>40174.0</c:v>
                </c:pt>
                <c:pt idx="387">
                  <c:v>40175.0</c:v>
                </c:pt>
                <c:pt idx="388">
                  <c:v>40176.0</c:v>
                </c:pt>
                <c:pt idx="389">
                  <c:v>40177.0</c:v>
                </c:pt>
              </c:numCache>
            </c:numRef>
          </c:cat>
          <c:val>
            <c:numRef>
              <c:f>'Daily Data'!$H$2283:$H$2672</c:f>
              <c:numCache>
                <c:formatCode>0.0</c:formatCode>
                <c:ptCount val="390"/>
                <c:pt idx="65">
                  <c:v>100.7</c:v>
                </c:pt>
                <c:pt idx="66">
                  <c:v>100.7</c:v>
                </c:pt>
                <c:pt idx="67">
                  <c:v>100.1</c:v>
                </c:pt>
                <c:pt idx="68">
                  <c:v>99.1</c:v>
                </c:pt>
                <c:pt idx="69">
                  <c:v>99.5</c:v>
                </c:pt>
                <c:pt idx="70">
                  <c:v>99.4</c:v>
                </c:pt>
                <c:pt idx="71">
                  <c:v>99.6</c:v>
                </c:pt>
                <c:pt idx="72">
                  <c:v>99.6</c:v>
                </c:pt>
                <c:pt idx="73">
                  <c:v>99.6</c:v>
                </c:pt>
                <c:pt idx="74">
                  <c:v>99.8</c:v>
                </c:pt>
                <c:pt idx="75">
                  <c:v>98.7</c:v>
                </c:pt>
                <c:pt idx="76">
                  <c:v>97.7</c:v>
                </c:pt>
                <c:pt idx="77">
                  <c:v>98.5</c:v>
                </c:pt>
                <c:pt idx="78">
                  <c:v>99.0</c:v>
                </c:pt>
                <c:pt idx="79">
                  <c:v>99.2</c:v>
                </c:pt>
                <c:pt idx="80">
                  <c:v>98.7</c:v>
                </c:pt>
                <c:pt idx="81">
                  <c:v>98.5</c:v>
                </c:pt>
                <c:pt idx="82">
                  <c:v>98.4</c:v>
                </c:pt>
                <c:pt idx="83">
                  <c:v>98.4</c:v>
                </c:pt>
                <c:pt idx="84">
                  <c:v>99.4</c:v>
                </c:pt>
                <c:pt idx="85">
                  <c:v>99.7</c:v>
                </c:pt>
                <c:pt idx="86">
                  <c:v>100.0</c:v>
                </c:pt>
                <c:pt idx="87">
                  <c:v>100.0</c:v>
                </c:pt>
                <c:pt idx="88">
                  <c:v>98.9</c:v>
                </c:pt>
                <c:pt idx="89">
                  <c:v>98.2</c:v>
                </c:pt>
                <c:pt idx="90">
                  <c:v>97.9</c:v>
                </c:pt>
                <c:pt idx="91">
                  <c:v>98.4</c:v>
                </c:pt>
                <c:pt idx="92">
                  <c:v>99.0</c:v>
                </c:pt>
                <c:pt idx="93">
                  <c:v>99.1</c:v>
                </c:pt>
                <c:pt idx="94">
                  <c:v>99.1</c:v>
                </c:pt>
                <c:pt idx="95">
                  <c:v>97.8</c:v>
                </c:pt>
                <c:pt idx="96">
                  <c:v>97.4</c:v>
                </c:pt>
                <c:pt idx="97">
                  <c:v>97.6</c:v>
                </c:pt>
                <c:pt idx="98">
                  <c:v>97.4</c:v>
                </c:pt>
                <c:pt idx="99">
                  <c:v>97.5</c:v>
                </c:pt>
                <c:pt idx="100">
                  <c:v>97.5</c:v>
                </c:pt>
                <c:pt idx="101">
                  <c:v>97.5</c:v>
                </c:pt>
                <c:pt idx="102">
                  <c:v>97.1</c:v>
                </c:pt>
                <c:pt idx="103">
                  <c:v>97.4</c:v>
                </c:pt>
                <c:pt idx="104">
                  <c:v>97.0</c:v>
                </c:pt>
                <c:pt idx="105">
                  <c:v>96.9</c:v>
                </c:pt>
                <c:pt idx="106">
                  <c:v>96.8</c:v>
                </c:pt>
                <c:pt idx="107">
                  <c:v>97.7</c:v>
                </c:pt>
                <c:pt idx="108">
                  <c:v>96.9</c:v>
                </c:pt>
                <c:pt idx="109">
                  <c:v>96.8</c:v>
                </c:pt>
                <c:pt idx="110">
                  <c:v>96.5</c:v>
                </c:pt>
                <c:pt idx="111">
                  <c:v>96.5</c:v>
                </c:pt>
                <c:pt idx="112">
                  <c:v>97.8</c:v>
                </c:pt>
                <c:pt idx="113">
                  <c:v>98.4</c:v>
                </c:pt>
                <c:pt idx="114">
                  <c:v>98.4</c:v>
                </c:pt>
                <c:pt idx="115">
                  <c:v>97.9</c:v>
                </c:pt>
                <c:pt idx="116">
                  <c:v>97.7</c:v>
                </c:pt>
                <c:pt idx="117">
                  <c:v>97.5</c:v>
                </c:pt>
                <c:pt idx="118">
                  <c:v>96.9</c:v>
                </c:pt>
                <c:pt idx="119">
                  <c:v>96.8</c:v>
                </c:pt>
                <c:pt idx="120">
                  <c:v>96.9</c:v>
                </c:pt>
                <c:pt idx="121">
                  <c:v>97.4</c:v>
                </c:pt>
                <c:pt idx="122">
                  <c:v>97.2</c:v>
                </c:pt>
                <c:pt idx="123">
                  <c:v>96.7</c:v>
                </c:pt>
                <c:pt idx="124">
                  <c:v>96.7</c:v>
                </c:pt>
                <c:pt idx="125">
                  <c:v>96.9</c:v>
                </c:pt>
                <c:pt idx="126">
                  <c:v>96.8</c:v>
                </c:pt>
                <c:pt idx="127">
                  <c:v>96.9</c:v>
                </c:pt>
                <c:pt idx="128">
                  <c:v>97.0</c:v>
                </c:pt>
                <c:pt idx="129">
                  <c:v>97.1</c:v>
                </c:pt>
                <c:pt idx="130">
                  <c:v>96.7</c:v>
                </c:pt>
                <c:pt idx="131">
                  <c:v>96.5</c:v>
                </c:pt>
                <c:pt idx="132">
                  <c:v>96.5</c:v>
                </c:pt>
                <c:pt idx="133">
                  <c:v>96.1</c:v>
                </c:pt>
                <c:pt idx="134">
                  <c:v>96.0</c:v>
                </c:pt>
                <c:pt idx="135">
                  <c:v>96.6</c:v>
                </c:pt>
                <c:pt idx="136">
                  <c:v>96.8</c:v>
                </c:pt>
                <c:pt idx="137">
                  <c:v>96.5</c:v>
                </c:pt>
                <c:pt idx="138">
                  <c:v>96.1</c:v>
                </c:pt>
                <c:pt idx="139">
                  <c:v>95.6</c:v>
                </c:pt>
                <c:pt idx="140">
                  <c:v>96.2</c:v>
                </c:pt>
                <c:pt idx="141">
                  <c:v>96.2</c:v>
                </c:pt>
                <c:pt idx="142">
                  <c:v>96.2</c:v>
                </c:pt>
                <c:pt idx="143">
                  <c:v>96.2</c:v>
                </c:pt>
                <c:pt idx="144">
                  <c:v>94.9</c:v>
                </c:pt>
                <c:pt idx="145">
                  <c:v>94.0</c:v>
                </c:pt>
                <c:pt idx="146">
                  <c:v>93.5</c:v>
                </c:pt>
                <c:pt idx="147">
                  <c:v>93.9</c:v>
                </c:pt>
                <c:pt idx="148">
                  <c:v>94.3</c:v>
                </c:pt>
                <c:pt idx="149">
                  <c:v>95.2</c:v>
                </c:pt>
                <c:pt idx="150">
                  <c:v>94.5</c:v>
                </c:pt>
                <c:pt idx="151">
                  <c:v>93.5</c:v>
                </c:pt>
                <c:pt idx="152">
                  <c:v>93.3</c:v>
                </c:pt>
                <c:pt idx="153">
                  <c:v>93.9</c:v>
                </c:pt>
                <c:pt idx="154">
                  <c:v>93.5</c:v>
                </c:pt>
                <c:pt idx="155">
                  <c:v>93.5</c:v>
                </c:pt>
                <c:pt idx="156">
                  <c:v>94.0</c:v>
                </c:pt>
                <c:pt idx="157">
                  <c:v>94.4</c:v>
                </c:pt>
                <c:pt idx="158">
                  <c:v>93.1</c:v>
                </c:pt>
                <c:pt idx="159">
                  <c:v>92.9</c:v>
                </c:pt>
                <c:pt idx="160">
                  <c:v>92.9</c:v>
                </c:pt>
                <c:pt idx="161">
                  <c:v>92.9</c:v>
                </c:pt>
                <c:pt idx="162">
                  <c:v>93.6</c:v>
                </c:pt>
                <c:pt idx="163">
                  <c:v>94.4</c:v>
                </c:pt>
                <c:pt idx="164">
                  <c:v>93.8</c:v>
                </c:pt>
                <c:pt idx="165">
                  <c:v>92.7</c:v>
                </c:pt>
                <c:pt idx="166">
                  <c:v>92.8</c:v>
                </c:pt>
                <c:pt idx="167">
                  <c:v>92.1</c:v>
                </c:pt>
                <c:pt idx="168">
                  <c:v>92.4</c:v>
                </c:pt>
                <c:pt idx="169">
                  <c:v>93.0</c:v>
                </c:pt>
                <c:pt idx="170">
                  <c:v>93.9</c:v>
                </c:pt>
                <c:pt idx="171">
                  <c:v>93.8</c:v>
                </c:pt>
                <c:pt idx="172">
                  <c:v>92.3</c:v>
                </c:pt>
                <c:pt idx="173">
                  <c:v>92.3</c:v>
                </c:pt>
                <c:pt idx="174">
                  <c:v>92.1</c:v>
                </c:pt>
                <c:pt idx="175">
                  <c:v>92.3</c:v>
                </c:pt>
                <c:pt idx="176">
                  <c:v>92.4</c:v>
                </c:pt>
                <c:pt idx="177">
                  <c:v>93.1</c:v>
                </c:pt>
                <c:pt idx="178">
                  <c:v>93.0</c:v>
                </c:pt>
                <c:pt idx="179">
                  <c:v>92.0</c:v>
                </c:pt>
                <c:pt idx="180">
                  <c:v>92.0</c:v>
                </c:pt>
                <c:pt idx="181">
                  <c:v>92.6</c:v>
                </c:pt>
                <c:pt idx="182">
                  <c:v>91.6</c:v>
                </c:pt>
                <c:pt idx="183">
                  <c:v>91.8</c:v>
                </c:pt>
                <c:pt idx="184">
                  <c:v>93.1</c:v>
                </c:pt>
                <c:pt idx="185">
                  <c:v>93.3</c:v>
                </c:pt>
                <c:pt idx="186">
                  <c:v>91.8</c:v>
                </c:pt>
                <c:pt idx="187">
                  <c:v>91.6</c:v>
                </c:pt>
                <c:pt idx="188">
                  <c:v>92.1</c:v>
                </c:pt>
                <c:pt idx="189">
                  <c:v>91.6</c:v>
                </c:pt>
                <c:pt idx="190">
                  <c:v>91.7</c:v>
                </c:pt>
                <c:pt idx="191">
                  <c:v>92.0</c:v>
                </c:pt>
                <c:pt idx="192">
                  <c:v>91.7</c:v>
                </c:pt>
                <c:pt idx="193">
                  <c:v>91.6</c:v>
                </c:pt>
                <c:pt idx="194">
                  <c:v>91.6</c:v>
                </c:pt>
                <c:pt idx="195">
                  <c:v>90.5</c:v>
                </c:pt>
                <c:pt idx="196">
                  <c:v>90.9</c:v>
                </c:pt>
                <c:pt idx="197">
                  <c:v>91.0</c:v>
                </c:pt>
                <c:pt idx="198">
                  <c:v>91.0</c:v>
                </c:pt>
                <c:pt idx="199">
                  <c:v>90.6</c:v>
                </c:pt>
                <c:pt idx="200">
                  <c:v>90.0</c:v>
                </c:pt>
                <c:pt idx="201">
                  <c:v>89.5</c:v>
                </c:pt>
                <c:pt idx="202">
                  <c:v>89.4</c:v>
                </c:pt>
                <c:pt idx="203">
                  <c:v>89.8</c:v>
                </c:pt>
                <c:pt idx="204">
                  <c:v>89.7</c:v>
                </c:pt>
                <c:pt idx="205">
                  <c:v>91.0</c:v>
                </c:pt>
                <c:pt idx="206">
                  <c:v>90.8</c:v>
                </c:pt>
                <c:pt idx="207">
                  <c:v>90.1</c:v>
                </c:pt>
                <c:pt idx="208">
                  <c:v>88.5</c:v>
                </c:pt>
                <c:pt idx="209">
                  <c:v>88.9</c:v>
                </c:pt>
                <c:pt idx="210">
                  <c:v>88.5</c:v>
                </c:pt>
                <c:pt idx="211">
                  <c:v>88.9</c:v>
                </c:pt>
                <c:pt idx="212">
                  <c:v>90.0</c:v>
                </c:pt>
                <c:pt idx="213">
                  <c:v>89.6</c:v>
                </c:pt>
                <c:pt idx="214">
                  <c:v>88.7</c:v>
                </c:pt>
                <c:pt idx="215">
                  <c:v>88.2</c:v>
                </c:pt>
                <c:pt idx="216">
                  <c:v>87.9</c:v>
                </c:pt>
                <c:pt idx="217">
                  <c:v>88.2</c:v>
                </c:pt>
                <c:pt idx="218">
                  <c:v>89.0</c:v>
                </c:pt>
                <c:pt idx="219">
                  <c:v>90.0</c:v>
                </c:pt>
                <c:pt idx="220">
                  <c:v>89.4</c:v>
                </c:pt>
                <c:pt idx="221">
                  <c:v>89.8</c:v>
                </c:pt>
                <c:pt idx="222">
                  <c:v>90.2</c:v>
                </c:pt>
                <c:pt idx="223">
                  <c:v>90.4</c:v>
                </c:pt>
                <c:pt idx="224">
                  <c:v>90.5</c:v>
                </c:pt>
                <c:pt idx="225">
                  <c:v>89.7</c:v>
                </c:pt>
                <c:pt idx="226">
                  <c:v>90.1</c:v>
                </c:pt>
                <c:pt idx="227">
                  <c:v>90.1</c:v>
                </c:pt>
                <c:pt idx="228">
                  <c:v>89.3</c:v>
                </c:pt>
                <c:pt idx="229">
                  <c:v>89.0</c:v>
                </c:pt>
                <c:pt idx="230">
                  <c:v>88.3</c:v>
                </c:pt>
                <c:pt idx="231">
                  <c:v>88.4</c:v>
                </c:pt>
                <c:pt idx="232">
                  <c:v>88.2</c:v>
                </c:pt>
                <c:pt idx="233">
                  <c:v>89.0</c:v>
                </c:pt>
                <c:pt idx="234">
                  <c:v>87.8</c:v>
                </c:pt>
                <c:pt idx="235">
                  <c:v>88.5</c:v>
                </c:pt>
                <c:pt idx="236">
                  <c:v>88.1</c:v>
                </c:pt>
                <c:pt idx="237">
                  <c:v>88.6</c:v>
                </c:pt>
                <c:pt idx="238">
                  <c:v>88.3</c:v>
                </c:pt>
                <c:pt idx="239">
                  <c:v>88.5</c:v>
                </c:pt>
                <c:pt idx="240">
                  <c:v>89.8</c:v>
                </c:pt>
                <c:pt idx="241">
                  <c:v>90.3</c:v>
                </c:pt>
                <c:pt idx="242">
                  <c:v>89.1</c:v>
                </c:pt>
                <c:pt idx="243">
                  <c:v>88.4</c:v>
                </c:pt>
                <c:pt idx="244">
                  <c:v>88.3</c:v>
                </c:pt>
                <c:pt idx="245">
                  <c:v>88.3</c:v>
                </c:pt>
                <c:pt idx="246">
                  <c:v>88.3</c:v>
                </c:pt>
                <c:pt idx="247">
                  <c:v>89.0</c:v>
                </c:pt>
                <c:pt idx="248">
                  <c:v>89.5</c:v>
                </c:pt>
                <c:pt idx="249">
                  <c:v>88.6</c:v>
                </c:pt>
                <c:pt idx="250">
                  <c:v>89.0</c:v>
                </c:pt>
                <c:pt idx="251">
                  <c:v>89.6</c:v>
                </c:pt>
                <c:pt idx="252">
                  <c:v>88.9</c:v>
                </c:pt>
                <c:pt idx="253">
                  <c:v>89.4</c:v>
                </c:pt>
                <c:pt idx="254">
                  <c:v>89.5</c:v>
                </c:pt>
                <c:pt idx="255">
                  <c:v>89.6</c:v>
                </c:pt>
                <c:pt idx="256">
                  <c:v>88.7</c:v>
                </c:pt>
                <c:pt idx="257">
                  <c:v>89.4</c:v>
                </c:pt>
                <c:pt idx="258">
                  <c:v>88.3</c:v>
                </c:pt>
                <c:pt idx="259">
                  <c:v>88.8</c:v>
                </c:pt>
                <c:pt idx="260">
                  <c:v>89.9</c:v>
                </c:pt>
                <c:pt idx="261">
                  <c:v>90.3</c:v>
                </c:pt>
                <c:pt idx="262">
                  <c:v>90.4</c:v>
                </c:pt>
                <c:pt idx="263">
                  <c:v>89.7</c:v>
                </c:pt>
                <c:pt idx="264">
                  <c:v>89.5</c:v>
                </c:pt>
                <c:pt idx="265">
                  <c:v>89.5</c:v>
                </c:pt>
                <c:pt idx="266">
                  <c:v>89.5</c:v>
                </c:pt>
                <c:pt idx="267">
                  <c:v>90.0</c:v>
                </c:pt>
                <c:pt idx="268">
                  <c:v>90.5</c:v>
                </c:pt>
                <c:pt idx="269">
                  <c:v>90.0</c:v>
                </c:pt>
                <c:pt idx="270">
                  <c:v>88.9</c:v>
                </c:pt>
                <c:pt idx="271">
                  <c:v>89.0</c:v>
                </c:pt>
                <c:pt idx="272">
                  <c:v>88.5</c:v>
                </c:pt>
                <c:pt idx="273">
                  <c:v>89.1</c:v>
                </c:pt>
                <c:pt idx="274">
                  <c:v>90.4</c:v>
                </c:pt>
                <c:pt idx="275">
                  <c:v>90.0</c:v>
                </c:pt>
                <c:pt idx="276">
                  <c:v>90.1</c:v>
                </c:pt>
                <c:pt idx="277">
                  <c:v>88.8</c:v>
                </c:pt>
                <c:pt idx="278">
                  <c:v>88.7</c:v>
                </c:pt>
                <c:pt idx="279">
                  <c:v>89.3</c:v>
                </c:pt>
                <c:pt idx="280">
                  <c:v>89.5</c:v>
                </c:pt>
                <c:pt idx="281">
                  <c:v>90.0</c:v>
                </c:pt>
                <c:pt idx="282">
                  <c:v>90.2</c:v>
                </c:pt>
                <c:pt idx="283">
                  <c:v>90.3</c:v>
                </c:pt>
                <c:pt idx="284">
                  <c:v>88.7</c:v>
                </c:pt>
                <c:pt idx="285">
                  <c:v>88.6</c:v>
                </c:pt>
                <c:pt idx="286">
                  <c:v>88.0</c:v>
                </c:pt>
                <c:pt idx="287">
                  <c:v>88.6</c:v>
                </c:pt>
                <c:pt idx="288">
                  <c:v>88.9</c:v>
                </c:pt>
                <c:pt idx="289">
                  <c:v>89.0</c:v>
                </c:pt>
                <c:pt idx="290">
                  <c:v>89.5</c:v>
                </c:pt>
                <c:pt idx="291">
                  <c:v>88.8</c:v>
                </c:pt>
                <c:pt idx="292">
                  <c:v>89.1</c:v>
                </c:pt>
                <c:pt idx="293">
                  <c:v>88.3</c:v>
                </c:pt>
                <c:pt idx="294">
                  <c:v>88.3</c:v>
                </c:pt>
                <c:pt idx="295">
                  <c:v>88.8</c:v>
                </c:pt>
                <c:pt idx="296">
                  <c:v>89.4</c:v>
                </c:pt>
                <c:pt idx="297">
                  <c:v>89.3</c:v>
                </c:pt>
                <c:pt idx="298">
                  <c:v>88.4</c:v>
                </c:pt>
                <c:pt idx="299">
                  <c:v>88.4</c:v>
                </c:pt>
                <c:pt idx="300">
                  <c:v>87.8</c:v>
                </c:pt>
                <c:pt idx="301">
                  <c:v>88.4</c:v>
                </c:pt>
                <c:pt idx="302">
                  <c:v>88.1</c:v>
                </c:pt>
                <c:pt idx="303">
                  <c:v>88.6</c:v>
                </c:pt>
                <c:pt idx="304">
                  <c:v>88.4</c:v>
                </c:pt>
                <c:pt idx="305">
                  <c:v>88.2</c:v>
                </c:pt>
                <c:pt idx="306">
                  <c:v>88.8</c:v>
                </c:pt>
                <c:pt idx="307">
                  <c:v>88.7</c:v>
                </c:pt>
                <c:pt idx="308">
                  <c:v>89.0</c:v>
                </c:pt>
                <c:pt idx="309">
                  <c:v>89.3</c:v>
                </c:pt>
                <c:pt idx="310">
                  <c:v>89.6</c:v>
                </c:pt>
                <c:pt idx="311">
                  <c:v>89.9</c:v>
                </c:pt>
                <c:pt idx="312">
                  <c:v>89.5</c:v>
                </c:pt>
                <c:pt idx="313">
                  <c:v>89.5</c:v>
                </c:pt>
                <c:pt idx="314">
                  <c:v>88.5</c:v>
                </c:pt>
                <c:pt idx="315">
                  <c:v>89.4</c:v>
                </c:pt>
                <c:pt idx="338">
                  <c:v>87.7</c:v>
                </c:pt>
                <c:pt idx="339">
                  <c:v>87.7</c:v>
                </c:pt>
                <c:pt idx="340">
                  <c:v>88.3</c:v>
                </c:pt>
                <c:pt idx="341">
                  <c:v>88.4</c:v>
                </c:pt>
                <c:pt idx="342">
                  <c:v>88.9</c:v>
                </c:pt>
                <c:pt idx="343">
                  <c:v>89.4</c:v>
                </c:pt>
                <c:pt idx="344">
                  <c:v>89.3</c:v>
                </c:pt>
                <c:pt idx="345">
                  <c:v>89.6</c:v>
                </c:pt>
                <c:pt idx="346">
                  <c:v>90.1</c:v>
                </c:pt>
                <c:pt idx="347">
                  <c:v>88.4</c:v>
                </c:pt>
                <c:pt idx="348">
                  <c:v>88.8</c:v>
                </c:pt>
                <c:pt idx="349">
                  <c:v>88.8</c:v>
                </c:pt>
                <c:pt idx="350">
                  <c:v>89.5</c:v>
                </c:pt>
                <c:pt idx="351">
                  <c:v>90.0</c:v>
                </c:pt>
                <c:pt idx="352">
                  <c:v>89.8</c:v>
                </c:pt>
                <c:pt idx="353">
                  <c:v>89.3</c:v>
                </c:pt>
                <c:pt idx="354">
                  <c:v>89.3</c:v>
                </c:pt>
                <c:pt idx="355">
                  <c:v>89.3</c:v>
                </c:pt>
                <c:pt idx="356">
                  <c:v>89.8</c:v>
                </c:pt>
                <c:pt idx="357">
                  <c:v>89.4</c:v>
                </c:pt>
                <c:pt idx="358">
                  <c:v>89.6</c:v>
                </c:pt>
                <c:pt idx="359">
                  <c:v>89.5</c:v>
                </c:pt>
                <c:pt idx="360">
                  <c:v>89.5</c:v>
                </c:pt>
                <c:pt idx="361">
                  <c:v>88.8</c:v>
                </c:pt>
                <c:pt idx="362">
                  <c:v>89.3</c:v>
                </c:pt>
                <c:pt idx="363">
                  <c:v>88.9</c:v>
                </c:pt>
                <c:pt idx="364">
                  <c:v>89.4</c:v>
                </c:pt>
                <c:pt idx="365">
                  <c:v>89.5</c:v>
                </c:pt>
                <c:pt idx="366">
                  <c:v>89.6</c:v>
                </c:pt>
                <c:pt idx="367">
                  <c:v>89.7</c:v>
                </c:pt>
                <c:pt idx="368">
                  <c:v>89.2</c:v>
                </c:pt>
                <c:pt idx="369">
                  <c:v>89.7</c:v>
                </c:pt>
                <c:pt idx="370">
                  <c:v>90.3</c:v>
                </c:pt>
                <c:pt idx="371">
                  <c:v>88.9</c:v>
                </c:pt>
                <c:pt idx="372">
                  <c:v>90.2</c:v>
                </c:pt>
                <c:pt idx="373">
                  <c:v>90.5</c:v>
                </c:pt>
                <c:pt idx="374">
                  <c:v>90.3</c:v>
                </c:pt>
                <c:pt idx="375">
                  <c:v>90.0</c:v>
                </c:pt>
                <c:pt idx="376">
                  <c:v>89.6</c:v>
                </c:pt>
                <c:pt idx="377">
                  <c:v>89.3</c:v>
                </c:pt>
                <c:pt idx="378">
                  <c:v>90.2</c:v>
                </c:pt>
                <c:pt idx="379">
                  <c:v>90.4</c:v>
                </c:pt>
                <c:pt idx="380">
                  <c:v>90.7</c:v>
                </c:pt>
                <c:pt idx="381">
                  <c:v>90.9</c:v>
                </c:pt>
                <c:pt idx="382">
                  <c:v>90.1</c:v>
                </c:pt>
                <c:pt idx="385">
                  <c:v>91.6</c:v>
                </c:pt>
                <c:pt idx="388">
                  <c:v>91.7</c:v>
                </c:pt>
                <c:pt idx="389">
                  <c:v>90.1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61512"/>
        <c:axId val="-2125658552"/>
      </c:lineChart>
      <c:dateAx>
        <c:axId val="-2125661512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658552"/>
        <c:crosses val="autoZero"/>
        <c:auto val="1"/>
        <c:lblOffset val="100"/>
        <c:baseTimeUnit val="days"/>
      </c:dateAx>
      <c:valAx>
        <c:axId val="-2125658552"/>
        <c:scaling>
          <c:orientation val="minMax"/>
          <c:max val="101.0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661512"/>
        <c:crosses val="autoZero"/>
        <c:crossBetween val="between"/>
      </c:valAx>
    </c:plotArea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Data'!$B$2673:$B$3037</c:f>
              <c:numCache>
                <c:formatCode>d/mm/yy;@</c:formatCode>
                <c:ptCount val="365"/>
                <c:pt idx="0">
                  <c:v>40178.0</c:v>
                </c:pt>
                <c:pt idx="1">
                  <c:v>40179.0</c:v>
                </c:pt>
                <c:pt idx="2">
                  <c:v>40180.0</c:v>
                </c:pt>
                <c:pt idx="3">
                  <c:v>40181.0</c:v>
                </c:pt>
                <c:pt idx="4">
                  <c:v>40182.0</c:v>
                </c:pt>
                <c:pt idx="5">
                  <c:v>40183.0</c:v>
                </c:pt>
                <c:pt idx="6">
                  <c:v>40184.0</c:v>
                </c:pt>
                <c:pt idx="7">
                  <c:v>40185.0</c:v>
                </c:pt>
                <c:pt idx="8">
                  <c:v>40186.0</c:v>
                </c:pt>
                <c:pt idx="9">
                  <c:v>40187.0</c:v>
                </c:pt>
                <c:pt idx="10">
                  <c:v>40188.0</c:v>
                </c:pt>
                <c:pt idx="11">
                  <c:v>40189.0</c:v>
                </c:pt>
                <c:pt idx="12">
                  <c:v>40190.0</c:v>
                </c:pt>
                <c:pt idx="13">
                  <c:v>40191.0</c:v>
                </c:pt>
                <c:pt idx="14">
                  <c:v>40192.0</c:v>
                </c:pt>
                <c:pt idx="15">
                  <c:v>40193.0</c:v>
                </c:pt>
                <c:pt idx="16">
                  <c:v>40194.0</c:v>
                </c:pt>
                <c:pt idx="17">
                  <c:v>40195.0</c:v>
                </c:pt>
                <c:pt idx="18">
                  <c:v>40196.0</c:v>
                </c:pt>
                <c:pt idx="19">
                  <c:v>40197.0</c:v>
                </c:pt>
                <c:pt idx="20">
                  <c:v>40198.0</c:v>
                </c:pt>
                <c:pt idx="21">
                  <c:v>40199.0</c:v>
                </c:pt>
                <c:pt idx="22">
                  <c:v>40200.0</c:v>
                </c:pt>
                <c:pt idx="23">
                  <c:v>40201.0</c:v>
                </c:pt>
                <c:pt idx="24">
                  <c:v>40202.0</c:v>
                </c:pt>
                <c:pt idx="25">
                  <c:v>40203.0</c:v>
                </c:pt>
                <c:pt idx="26">
                  <c:v>40204.0</c:v>
                </c:pt>
                <c:pt idx="27">
                  <c:v>40205.0</c:v>
                </c:pt>
                <c:pt idx="28">
                  <c:v>40206.0</c:v>
                </c:pt>
                <c:pt idx="29">
                  <c:v>40207.0</c:v>
                </c:pt>
                <c:pt idx="30">
                  <c:v>40208.0</c:v>
                </c:pt>
                <c:pt idx="31">
                  <c:v>40209.0</c:v>
                </c:pt>
                <c:pt idx="32">
                  <c:v>40210.0</c:v>
                </c:pt>
                <c:pt idx="33">
                  <c:v>40211.0</c:v>
                </c:pt>
                <c:pt idx="34">
                  <c:v>40212.0</c:v>
                </c:pt>
                <c:pt idx="35">
                  <c:v>40213.0</c:v>
                </c:pt>
                <c:pt idx="36">
                  <c:v>40214.0</c:v>
                </c:pt>
                <c:pt idx="37">
                  <c:v>40215.0</c:v>
                </c:pt>
                <c:pt idx="38">
                  <c:v>40216.0</c:v>
                </c:pt>
                <c:pt idx="39">
                  <c:v>40217.0</c:v>
                </c:pt>
                <c:pt idx="40">
                  <c:v>40218.0</c:v>
                </c:pt>
                <c:pt idx="41">
                  <c:v>40219.0</c:v>
                </c:pt>
                <c:pt idx="42">
                  <c:v>40220.0</c:v>
                </c:pt>
                <c:pt idx="43">
                  <c:v>40221.0</c:v>
                </c:pt>
                <c:pt idx="44">
                  <c:v>40222.0</c:v>
                </c:pt>
                <c:pt idx="45">
                  <c:v>40223.0</c:v>
                </c:pt>
                <c:pt idx="46">
                  <c:v>40224.0</c:v>
                </c:pt>
                <c:pt idx="47">
                  <c:v>40225.0</c:v>
                </c:pt>
                <c:pt idx="48">
                  <c:v>40226.0</c:v>
                </c:pt>
                <c:pt idx="49">
                  <c:v>40227.0</c:v>
                </c:pt>
                <c:pt idx="50">
                  <c:v>40228.0</c:v>
                </c:pt>
                <c:pt idx="51">
                  <c:v>40229.0</c:v>
                </c:pt>
                <c:pt idx="52">
                  <c:v>40230.0</c:v>
                </c:pt>
                <c:pt idx="53">
                  <c:v>40231.0</c:v>
                </c:pt>
                <c:pt idx="54">
                  <c:v>40232.0</c:v>
                </c:pt>
                <c:pt idx="55">
                  <c:v>40233.0</c:v>
                </c:pt>
                <c:pt idx="56">
                  <c:v>40234.0</c:v>
                </c:pt>
                <c:pt idx="57">
                  <c:v>40235.0</c:v>
                </c:pt>
                <c:pt idx="58">
                  <c:v>40236.0</c:v>
                </c:pt>
                <c:pt idx="59">
                  <c:v>40237.0</c:v>
                </c:pt>
                <c:pt idx="60">
                  <c:v>40238.0</c:v>
                </c:pt>
                <c:pt idx="61">
                  <c:v>40239.0</c:v>
                </c:pt>
                <c:pt idx="62">
                  <c:v>40240.0</c:v>
                </c:pt>
                <c:pt idx="63">
                  <c:v>40241.0</c:v>
                </c:pt>
                <c:pt idx="64">
                  <c:v>40242.0</c:v>
                </c:pt>
                <c:pt idx="65">
                  <c:v>40243.0</c:v>
                </c:pt>
                <c:pt idx="66">
                  <c:v>40244.0</c:v>
                </c:pt>
                <c:pt idx="67">
                  <c:v>40245.0</c:v>
                </c:pt>
                <c:pt idx="68">
                  <c:v>40246.0</c:v>
                </c:pt>
                <c:pt idx="69">
                  <c:v>40247.0</c:v>
                </c:pt>
                <c:pt idx="70">
                  <c:v>40248.0</c:v>
                </c:pt>
                <c:pt idx="71">
                  <c:v>40249.0</c:v>
                </c:pt>
                <c:pt idx="72">
                  <c:v>40250.0</c:v>
                </c:pt>
                <c:pt idx="73">
                  <c:v>40251.0</c:v>
                </c:pt>
                <c:pt idx="74">
                  <c:v>40252.0</c:v>
                </c:pt>
                <c:pt idx="75">
                  <c:v>40253.0</c:v>
                </c:pt>
                <c:pt idx="76">
                  <c:v>40254.0</c:v>
                </c:pt>
                <c:pt idx="77">
                  <c:v>40255.0</c:v>
                </c:pt>
                <c:pt idx="78">
                  <c:v>40256.0</c:v>
                </c:pt>
                <c:pt idx="79">
                  <c:v>40257.0</c:v>
                </c:pt>
                <c:pt idx="80">
                  <c:v>40258.0</c:v>
                </c:pt>
                <c:pt idx="81">
                  <c:v>40259.0</c:v>
                </c:pt>
                <c:pt idx="82">
                  <c:v>40260.0</c:v>
                </c:pt>
                <c:pt idx="83">
                  <c:v>40261.0</c:v>
                </c:pt>
                <c:pt idx="84">
                  <c:v>40262.0</c:v>
                </c:pt>
                <c:pt idx="85">
                  <c:v>40263.0</c:v>
                </c:pt>
                <c:pt idx="86">
                  <c:v>40264.0</c:v>
                </c:pt>
                <c:pt idx="87">
                  <c:v>40265.0</c:v>
                </c:pt>
                <c:pt idx="88">
                  <c:v>40266.0</c:v>
                </c:pt>
                <c:pt idx="89">
                  <c:v>40267.0</c:v>
                </c:pt>
                <c:pt idx="90">
                  <c:v>40268.0</c:v>
                </c:pt>
                <c:pt idx="91">
                  <c:v>40269.0</c:v>
                </c:pt>
                <c:pt idx="92">
                  <c:v>40270.0</c:v>
                </c:pt>
                <c:pt idx="93">
                  <c:v>40271.0</c:v>
                </c:pt>
                <c:pt idx="94">
                  <c:v>40272.0</c:v>
                </c:pt>
                <c:pt idx="95">
                  <c:v>40273.0</c:v>
                </c:pt>
                <c:pt idx="96">
                  <c:v>40274.0</c:v>
                </c:pt>
                <c:pt idx="97">
                  <c:v>40275.0</c:v>
                </c:pt>
                <c:pt idx="98">
                  <c:v>40276.0</c:v>
                </c:pt>
                <c:pt idx="99">
                  <c:v>40277.0</c:v>
                </c:pt>
                <c:pt idx="100">
                  <c:v>40278.0</c:v>
                </c:pt>
                <c:pt idx="101">
                  <c:v>40279.0</c:v>
                </c:pt>
                <c:pt idx="102">
                  <c:v>40280.0</c:v>
                </c:pt>
                <c:pt idx="103">
                  <c:v>40281.0</c:v>
                </c:pt>
                <c:pt idx="104">
                  <c:v>40282.0</c:v>
                </c:pt>
                <c:pt idx="105">
                  <c:v>40283.0</c:v>
                </c:pt>
                <c:pt idx="106">
                  <c:v>40284.0</c:v>
                </c:pt>
                <c:pt idx="107">
                  <c:v>40285.0</c:v>
                </c:pt>
                <c:pt idx="108">
                  <c:v>40286.0</c:v>
                </c:pt>
                <c:pt idx="109">
                  <c:v>40287.0</c:v>
                </c:pt>
                <c:pt idx="110">
                  <c:v>40288.0</c:v>
                </c:pt>
                <c:pt idx="111">
                  <c:v>40289.0</c:v>
                </c:pt>
                <c:pt idx="112">
                  <c:v>40290.0</c:v>
                </c:pt>
                <c:pt idx="113">
                  <c:v>40291.0</c:v>
                </c:pt>
                <c:pt idx="114">
                  <c:v>40292.0</c:v>
                </c:pt>
                <c:pt idx="115">
                  <c:v>40293.0</c:v>
                </c:pt>
                <c:pt idx="116">
                  <c:v>40294.0</c:v>
                </c:pt>
                <c:pt idx="117">
                  <c:v>40295.0</c:v>
                </c:pt>
                <c:pt idx="118">
                  <c:v>40296.0</c:v>
                </c:pt>
                <c:pt idx="119">
                  <c:v>40297.0</c:v>
                </c:pt>
                <c:pt idx="120">
                  <c:v>40298.0</c:v>
                </c:pt>
                <c:pt idx="121">
                  <c:v>40299.0</c:v>
                </c:pt>
                <c:pt idx="122">
                  <c:v>40300.0</c:v>
                </c:pt>
                <c:pt idx="123">
                  <c:v>40301.0</c:v>
                </c:pt>
                <c:pt idx="124">
                  <c:v>40302.0</c:v>
                </c:pt>
                <c:pt idx="125">
                  <c:v>40303.0</c:v>
                </c:pt>
                <c:pt idx="126">
                  <c:v>40304.0</c:v>
                </c:pt>
                <c:pt idx="127">
                  <c:v>40305.0</c:v>
                </c:pt>
                <c:pt idx="128">
                  <c:v>40306.0</c:v>
                </c:pt>
                <c:pt idx="129">
                  <c:v>40307.0</c:v>
                </c:pt>
                <c:pt idx="130">
                  <c:v>40308.0</c:v>
                </c:pt>
                <c:pt idx="131">
                  <c:v>40309.0</c:v>
                </c:pt>
                <c:pt idx="132">
                  <c:v>40310.0</c:v>
                </c:pt>
                <c:pt idx="133">
                  <c:v>40311.0</c:v>
                </c:pt>
                <c:pt idx="134">
                  <c:v>40312.0</c:v>
                </c:pt>
                <c:pt idx="135">
                  <c:v>40313.0</c:v>
                </c:pt>
                <c:pt idx="136">
                  <c:v>40314.0</c:v>
                </c:pt>
                <c:pt idx="137">
                  <c:v>40315.0</c:v>
                </c:pt>
                <c:pt idx="138">
                  <c:v>40316.0</c:v>
                </c:pt>
                <c:pt idx="139">
                  <c:v>40317.0</c:v>
                </c:pt>
                <c:pt idx="140">
                  <c:v>40318.0</c:v>
                </c:pt>
                <c:pt idx="141">
                  <c:v>40319.0</c:v>
                </c:pt>
                <c:pt idx="142">
                  <c:v>40320.0</c:v>
                </c:pt>
                <c:pt idx="143">
                  <c:v>40321.0</c:v>
                </c:pt>
                <c:pt idx="144">
                  <c:v>40322.0</c:v>
                </c:pt>
                <c:pt idx="145">
                  <c:v>40323.0</c:v>
                </c:pt>
                <c:pt idx="146">
                  <c:v>40324.0</c:v>
                </c:pt>
                <c:pt idx="147">
                  <c:v>40325.0</c:v>
                </c:pt>
                <c:pt idx="148">
                  <c:v>40326.0</c:v>
                </c:pt>
                <c:pt idx="149">
                  <c:v>40327.0</c:v>
                </c:pt>
                <c:pt idx="150">
                  <c:v>40328.0</c:v>
                </c:pt>
                <c:pt idx="151">
                  <c:v>40329.0</c:v>
                </c:pt>
                <c:pt idx="152">
                  <c:v>40330.0</c:v>
                </c:pt>
                <c:pt idx="153">
                  <c:v>40331.0</c:v>
                </c:pt>
                <c:pt idx="154">
                  <c:v>40332.0</c:v>
                </c:pt>
                <c:pt idx="155">
                  <c:v>40333.0</c:v>
                </c:pt>
                <c:pt idx="156">
                  <c:v>40334.0</c:v>
                </c:pt>
                <c:pt idx="157">
                  <c:v>40335.0</c:v>
                </c:pt>
                <c:pt idx="158">
                  <c:v>40336.0</c:v>
                </c:pt>
                <c:pt idx="159">
                  <c:v>40337.0</c:v>
                </c:pt>
                <c:pt idx="160">
                  <c:v>40338.0</c:v>
                </c:pt>
                <c:pt idx="161">
                  <c:v>40339.0</c:v>
                </c:pt>
                <c:pt idx="162">
                  <c:v>40340.0</c:v>
                </c:pt>
                <c:pt idx="163">
                  <c:v>40341.0</c:v>
                </c:pt>
                <c:pt idx="164">
                  <c:v>40342.0</c:v>
                </c:pt>
                <c:pt idx="165">
                  <c:v>40343.0</c:v>
                </c:pt>
                <c:pt idx="166">
                  <c:v>40344.0</c:v>
                </c:pt>
                <c:pt idx="167">
                  <c:v>40345.0</c:v>
                </c:pt>
                <c:pt idx="168">
                  <c:v>40346.0</c:v>
                </c:pt>
                <c:pt idx="169">
                  <c:v>40347.0</c:v>
                </c:pt>
                <c:pt idx="170">
                  <c:v>40348.0</c:v>
                </c:pt>
                <c:pt idx="171">
                  <c:v>40349.0</c:v>
                </c:pt>
                <c:pt idx="172">
                  <c:v>40350.0</c:v>
                </c:pt>
                <c:pt idx="173">
                  <c:v>40351.0</c:v>
                </c:pt>
                <c:pt idx="174">
                  <c:v>40352.0</c:v>
                </c:pt>
                <c:pt idx="175">
                  <c:v>40353.0</c:v>
                </c:pt>
                <c:pt idx="176">
                  <c:v>40354.0</c:v>
                </c:pt>
                <c:pt idx="177">
                  <c:v>40355.0</c:v>
                </c:pt>
                <c:pt idx="178">
                  <c:v>40356.0</c:v>
                </c:pt>
                <c:pt idx="179">
                  <c:v>40357.0</c:v>
                </c:pt>
                <c:pt idx="180">
                  <c:v>40358.0</c:v>
                </c:pt>
                <c:pt idx="181">
                  <c:v>40359.0</c:v>
                </c:pt>
                <c:pt idx="182">
                  <c:v>40360.0</c:v>
                </c:pt>
                <c:pt idx="183">
                  <c:v>40361.0</c:v>
                </c:pt>
                <c:pt idx="184">
                  <c:v>40362.0</c:v>
                </c:pt>
                <c:pt idx="185">
                  <c:v>40363.0</c:v>
                </c:pt>
                <c:pt idx="186">
                  <c:v>40364.0</c:v>
                </c:pt>
                <c:pt idx="187">
                  <c:v>40365.0</c:v>
                </c:pt>
                <c:pt idx="188">
                  <c:v>40366.0</c:v>
                </c:pt>
                <c:pt idx="189">
                  <c:v>40367.0</c:v>
                </c:pt>
                <c:pt idx="190">
                  <c:v>40368.0</c:v>
                </c:pt>
                <c:pt idx="191">
                  <c:v>40369.0</c:v>
                </c:pt>
                <c:pt idx="192">
                  <c:v>40370.0</c:v>
                </c:pt>
                <c:pt idx="193">
                  <c:v>40371.0</c:v>
                </c:pt>
                <c:pt idx="194">
                  <c:v>40372.0</c:v>
                </c:pt>
                <c:pt idx="195">
                  <c:v>40373.0</c:v>
                </c:pt>
                <c:pt idx="196">
                  <c:v>40374.0</c:v>
                </c:pt>
                <c:pt idx="197">
                  <c:v>40375.0</c:v>
                </c:pt>
                <c:pt idx="198">
                  <c:v>40376.0</c:v>
                </c:pt>
                <c:pt idx="199">
                  <c:v>40377.0</c:v>
                </c:pt>
                <c:pt idx="200">
                  <c:v>40378.0</c:v>
                </c:pt>
                <c:pt idx="201">
                  <c:v>40379.0</c:v>
                </c:pt>
                <c:pt idx="202">
                  <c:v>40380.0</c:v>
                </c:pt>
                <c:pt idx="203">
                  <c:v>40381.0</c:v>
                </c:pt>
                <c:pt idx="204">
                  <c:v>40382.0</c:v>
                </c:pt>
                <c:pt idx="205">
                  <c:v>40383.0</c:v>
                </c:pt>
                <c:pt idx="206">
                  <c:v>40384.0</c:v>
                </c:pt>
                <c:pt idx="207">
                  <c:v>40385.0</c:v>
                </c:pt>
                <c:pt idx="208">
                  <c:v>40386.0</c:v>
                </c:pt>
                <c:pt idx="209">
                  <c:v>40387.0</c:v>
                </c:pt>
                <c:pt idx="210">
                  <c:v>40388.0</c:v>
                </c:pt>
                <c:pt idx="211">
                  <c:v>40389.0</c:v>
                </c:pt>
                <c:pt idx="212">
                  <c:v>40390.0</c:v>
                </c:pt>
                <c:pt idx="213">
                  <c:v>40391.0</c:v>
                </c:pt>
                <c:pt idx="214">
                  <c:v>40392.0</c:v>
                </c:pt>
                <c:pt idx="215">
                  <c:v>40393.0</c:v>
                </c:pt>
                <c:pt idx="216">
                  <c:v>40394.0</c:v>
                </c:pt>
                <c:pt idx="217">
                  <c:v>40395.0</c:v>
                </c:pt>
                <c:pt idx="218">
                  <c:v>40396.0</c:v>
                </c:pt>
                <c:pt idx="219">
                  <c:v>40397.0</c:v>
                </c:pt>
                <c:pt idx="220">
                  <c:v>40398.0</c:v>
                </c:pt>
                <c:pt idx="221">
                  <c:v>40399.0</c:v>
                </c:pt>
                <c:pt idx="222">
                  <c:v>40400.0</c:v>
                </c:pt>
                <c:pt idx="223">
                  <c:v>40401.0</c:v>
                </c:pt>
                <c:pt idx="224">
                  <c:v>40402.0</c:v>
                </c:pt>
                <c:pt idx="225">
                  <c:v>40403.0</c:v>
                </c:pt>
                <c:pt idx="226">
                  <c:v>40404.0</c:v>
                </c:pt>
                <c:pt idx="227">
                  <c:v>40405.0</c:v>
                </c:pt>
                <c:pt idx="228">
                  <c:v>40406.0</c:v>
                </c:pt>
                <c:pt idx="229">
                  <c:v>40407.0</c:v>
                </c:pt>
                <c:pt idx="230">
                  <c:v>40408.0</c:v>
                </c:pt>
                <c:pt idx="231">
                  <c:v>40409.0</c:v>
                </c:pt>
                <c:pt idx="232">
                  <c:v>40410.0</c:v>
                </c:pt>
                <c:pt idx="233">
                  <c:v>40411.0</c:v>
                </c:pt>
                <c:pt idx="234">
                  <c:v>40412.0</c:v>
                </c:pt>
                <c:pt idx="235">
                  <c:v>40413.0</c:v>
                </c:pt>
                <c:pt idx="236">
                  <c:v>40414.0</c:v>
                </c:pt>
                <c:pt idx="237">
                  <c:v>40415.0</c:v>
                </c:pt>
                <c:pt idx="238">
                  <c:v>40416.0</c:v>
                </c:pt>
                <c:pt idx="239">
                  <c:v>40417.0</c:v>
                </c:pt>
                <c:pt idx="240">
                  <c:v>40418.0</c:v>
                </c:pt>
                <c:pt idx="241">
                  <c:v>40419.0</c:v>
                </c:pt>
                <c:pt idx="242">
                  <c:v>40420.0</c:v>
                </c:pt>
                <c:pt idx="243">
                  <c:v>40421.0</c:v>
                </c:pt>
                <c:pt idx="244">
                  <c:v>40422.0</c:v>
                </c:pt>
                <c:pt idx="245">
                  <c:v>40423.0</c:v>
                </c:pt>
                <c:pt idx="246">
                  <c:v>40424.0</c:v>
                </c:pt>
                <c:pt idx="247">
                  <c:v>40425.0</c:v>
                </c:pt>
                <c:pt idx="248">
                  <c:v>40426.0</c:v>
                </c:pt>
                <c:pt idx="249">
                  <c:v>40427.0</c:v>
                </c:pt>
                <c:pt idx="250">
                  <c:v>40428.0</c:v>
                </c:pt>
                <c:pt idx="251">
                  <c:v>40429.0</c:v>
                </c:pt>
                <c:pt idx="252">
                  <c:v>40430.0</c:v>
                </c:pt>
                <c:pt idx="253">
                  <c:v>40431.0</c:v>
                </c:pt>
                <c:pt idx="254">
                  <c:v>40432.0</c:v>
                </c:pt>
                <c:pt idx="255">
                  <c:v>40433.0</c:v>
                </c:pt>
                <c:pt idx="256">
                  <c:v>40434.0</c:v>
                </c:pt>
                <c:pt idx="257">
                  <c:v>40435.0</c:v>
                </c:pt>
                <c:pt idx="258">
                  <c:v>40436.0</c:v>
                </c:pt>
                <c:pt idx="259">
                  <c:v>40437.0</c:v>
                </c:pt>
                <c:pt idx="260">
                  <c:v>40438.0</c:v>
                </c:pt>
                <c:pt idx="261">
                  <c:v>40439.0</c:v>
                </c:pt>
                <c:pt idx="262">
                  <c:v>40440.0</c:v>
                </c:pt>
                <c:pt idx="263">
                  <c:v>40441.0</c:v>
                </c:pt>
                <c:pt idx="264">
                  <c:v>40442.0</c:v>
                </c:pt>
                <c:pt idx="265">
                  <c:v>40443.0</c:v>
                </c:pt>
                <c:pt idx="266">
                  <c:v>40444.0</c:v>
                </c:pt>
                <c:pt idx="267">
                  <c:v>40445.0</c:v>
                </c:pt>
                <c:pt idx="268">
                  <c:v>40446.0</c:v>
                </c:pt>
                <c:pt idx="269">
                  <c:v>40447.0</c:v>
                </c:pt>
                <c:pt idx="270">
                  <c:v>40448.0</c:v>
                </c:pt>
                <c:pt idx="271">
                  <c:v>40449.0</c:v>
                </c:pt>
                <c:pt idx="272">
                  <c:v>40450.0</c:v>
                </c:pt>
                <c:pt idx="273">
                  <c:v>40451.0</c:v>
                </c:pt>
                <c:pt idx="274">
                  <c:v>40452.0</c:v>
                </c:pt>
                <c:pt idx="275">
                  <c:v>40453.0</c:v>
                </c:pt>
                <c:pt idx="276">
                  <c:v>40454.0</c:v>
                </c:pt>
                <c:pt idx="277">
                  <c:v>40455.0</c:v>
                </c:pt>
                <c:pt idx="278">
                  <c:v>40456.0</c:v>
                </c:pt>
                <c:pt idx="279">
                  <c:v>40457.0</c:v>
                </c:pt>
                <c:pt idx="280">
                  <c:v>40458.0</c:v>
                </c:pt>
                <c:pt idx="281">
                  <c:v>40459.0</c:v>
                </c:pt>
                <c:pt idx="282">
                  <c:v>40460.0</c:v>
                </c:pt>
                <c:pt idx="283">
                  <c:v>40461.0</c:v>
                </c:pt>
                <c:pt idx="284">
                  <c:v>40462.0</c:v>
                </c:pt>
                <c:pt idx="285">
                  <c:v>40463.0</c:v>
                </c:pt>
                <c:pt idx="286">
                  <c:v>40464.0</c:v>
                </c:pt>
                <c:pt idx="287">
                  <c:v>40465.0</c:v>
                </c:pt>
                <c:pt idx="288">
                  <c:v>40466.0</c:v>
                </c:pt>
                <c:pt idx="289">
                  <c:v>40467.0</c:v>
                </c:pt>
                <c:pt idx="290">
                  <c:v>40468.0</c:v>
                </c:pt>
                <c:pt idx="291">
                  <c:v>40469.0</c:v>
                </c:pt>
                <c:pt idx="292">
                  <c:v>40470.0</c:v>
                </c:pt>
                <c:pt idx="293">
                  <c:v>40471.0</c:v>
                </c:pt>
                <c:pt idx="294">
                  <c:v>40472.0</c:v>
                </c:pt>
                <c:pt idx="295">
                  <c:v>40473.0</c:v>
                </c:pt>
                <c:pt idx="296">
                  <c:v>40474.0</c:v>
                </c:pt>
                <c:pt idx="297">
                  <c:v>40475.0</c:v>
                </c:pt>
                <c:pt idx="298">
                  <c:v>40476.0</c:v>
                </c:pt>
                <c:pt idx="299">
                  <c:v>40477.0</c:v>
                </c:pt>
                <c:pt idx="300">
                  <c:v>40478.0</c:v>
                </c:pt>
                <c:pt idx="301">
                  <c:v>40479.0</c:v>
                </c:pt>
                <c:pt idx="302">
                  <c:v>40480.0</c:v>
                </c:pt>
                <c:pt idx="303">
                  <c:v>40481.0</c:v>
                </c:pt>
                <c:pt idx="304">
                  <c:v>40482.0</c:v>
                </c:pt>
                <c:pt idx="305">
                  <c:v>40483.0</c:v>
                </c:pt>
                <c:pt idx="306">
                  <c:v>40484.0</c:v>
                </c:pt>
                <c:pt idx="307">
                  <c:v>40485.0</c:v>
                </c:pt>
                <c:pt idx="308">
                  <c:v>40486.0</c:v>
                </c:pt>
                <c:pt idx="309">
                  <c:v>40487.0</c:v>
                </c:pt>
                <c:pt idx="310">
                  <c:v>40488.0</c:v>
                </c:pt>
                <c:pt idx="311">
                  <c:v>40489.0</c:v>
                </c:pt>
                <c:pt idx="312">
                  <c:v>40490.0</c:v>
                </c:pt>
                <c:pt idx="313">
                  <c:v>40491.0</c:v>
                </c:pt>
                <c:pt idx="314">
                  <c:v>40492.0</c:v>
                </c:pt>
                <c:pt idx="315">
                  <c:v>40493.0</c:v>
                </c:pt>
                <c:pt idx="316">
                  <c:v>40494.0</c:v>
                </c:pt>
                <c:pt idx="317">
                  <c:v>40495.0</c:v>
                </c:pt>
                <c:pt idx="318">
                  <c:v>40496.0</c:v>
                </c:pt>
                <c:pt idx="319">
                  <c:v>40497.0</c:v>
                </c:pt>
                <c:pt idx="320">
                  <c:v>40498.0</c:v>
                </c:pt>
                <c:pt idx="321">
                  <c:v>40499.0</c:v>
                </c:pt>
                <c:pt idx="322">
                  <c:v>40500.0</c:v>
                </c:pt>
                <c:pt idx="323">
                  <c:v>40501.0</c:v>
                </c:pt>
                <c:pt idx="324">
                  <c:v>40502.0</c:v>
                </c:pt>
                <c:pt idx="325">
                  <c:v>40503.0</c:v>
                </c:pt>
                <c:pt idx="326">
                  <c:v>40504.0</c:v>
                </c:pt>
                <c:pt idx="327">
                  <c:v>40505.0</c:v>
                </c:pt>
                <c:pt idx="328">
                  <c:v>40506.0</c:v>
                </c:pt>
                <c:pt idx="329">
                  <c:v>40507.0</c:v>
                </c:pt>
                <c:pt idx="330">
                  <c:v>40508.0</c:v>
                </c:pt>
                <c:pt idx="331">
                  <c:v>40509.0</c:v>
                </c:pt>
                <c:pt idx="332">
                  <c:v>40510.0</c:v>
                </c:pt>
                <c:pt idx="333">
                  <c:v>40511.0</c:v>
                </c:pt>
                <c:pt idx="334">
                  <c:v>40512.0</c:v>
                </c:pt>
                <c:pt idx="335">
                  <c:v>40513.0</c:v>
                </c:pt>
                <c:pt idx="336">
                  <c:v>40514.0</c:v>
                </c:pt>
                <c:pt idx="337">
                  <c:v>40515.0</c:v>
                </c:pt>
                <c:pt idx="338">
                  <c:v>40516.0</c:v>
                </c:pt>
                <c:pt idx="339">
                  <c:v>40517.0</c:v>
                </c:pt>
                <c:pt idx="340">
                  <c:v>40518.0</c:v>
                </c:pt>
                <c:pt idx="341">
                  <c:v>40519.0</c:v>
                </c:pt>
                <c:pt idx="342">
                  <c:v>40520.0</c:v>
                </c:pt>
                <c:pt idx="343">
                  <c:v>40521.0</c:v>
                </c:pt>
                <c:pt idx="344">
                  <c:v>40522.0</c:v>
                </c:pt>
                <c:pt idx="345">
                  <c:v>40523.0</c:v>
                </c:pt>
                <c:pt idx="346">
                  <c:v>40524.0</c:v>
                </c:pt>
                <c:pt idx="347">
                  <c:v>40525.0</c:v>
                </c:pt>
                <c:pt idx="348">
                  <c:v>40526.0</c:v>
                </c:pt>
                <c:pt idx="349">
                  <c:v>40527.0</c:v>
                </c:pt>
                <c:pt idx="350">
                  <c:v>40528.0</c:v>
                </c:pt>
                <c:pt idx="351">
                  <c:v>40529.0</c:v>
                </c:pt>
                <c:pt idx="352">
                  <c:v>40530.0</c:v>
                </c:pt>
                <c:pt idx="353">
                  <c:v>40531.0</c:v>
                </c:pt>
                <c:pt idx="354">
                  <c:v>40532.0</c:v>
                </c:pt>
                <c:pt idx="355">
                  <c:v>40533.0</c:v>
                </c:pt>
                <c:pt idx="356">
                  <c:v>40534.0</c:v>
                </c:pt>
                <c:pt idx="357">
                  <c:v>40535.0</c:v>
                </c:pt>
                <c:pt idx="358">
                  <c:v>40536.0</c:v>
                </c:pt>
                <c:pt idx="359">
                  <c:v>40537.0</c:v>
                </c:pt>
                <c:pt idx="360">
                  <c:v>40538.0</c:v>
                </c:pt>
                <c:pt idx="361">
                  <c:v>40539.0</c:v>
                </c:pt>
                <c:pt idx="362">
                  <c:v>40540.0</c:v>
                </c:pt>
                <c:pt idx="363">
                  <c:v>40541.0</c:v>
                </c:pt>
                <c:pt idx="364">
                  <c:v>40542.0</c:v>
                </c:pt>
              </c:numCache>
            </c:numRef>
          </c:cat>
          <c:val>
            <c:numRef>
              <c:f>'Daily Data'!$H$2673:$H$3037</c:f>
              <c:numCache>
                <c:formatCode>0.0</c:formatCode>
                <c:ptCount val="365"/>
                <c:pt idx="1">
                  <c:v>91.7</c:v>
                </c:pt>
                <c:pt idx="2">
                  <c:v>90.2</c:v>
                </c:pt>
                <c:pt idx="5">
                  <c:v>92.1</c:v>
                </c:pt>
                <c:pt idx="6">
                  <c:v>91.6</c:v>
                </c:pt>
                <c:pt idx="7">
                  <c:v>90.3</c:v>
                </c:pt>
                <c:pt idx="8">
                  <c:v>91.2</c:v>
                </c:pt>
                <c:pt idx="9">
                  <c:v>91.0</c:v>
                </c:pt>
                <c:pt idx="10">
                  <c:v>92.2</c:v>
                </c:pt>
                <c:pt idx="11">
                  <c:v>91.3</c:v>
                </c:pt>
                <c:pt idx="12">
                  <c:v>91.1</c:v>
                </c:pt>
                <c:pt idx="13">
                  <c:v>91.3</c:v>
                </c:pt>
                <c:pt idx="14">
                  <c:v>91.6</c:v>
                </c:pt>
                <c:pt idx="19">
                  <c:v>92.2</c:v>
                </c:pt>
                <c:pt idx="20">
                  <c:v>90.9</c:v>
                </c:pt>
                <c:pt idx="21">
                  <c:v>91.1</c:v>
                </c:pt>
                <c:pt idx="22">
                  <c:v>91.1</c:v>
                </c:pt>
                <c:pt idx="23">
                  <c:v>91.2</c:v>
                </c:pt>
                <c:pt idx="27">
                  <c:v>91.8</c:v>
                </c:pt>
                <c:pt idx="28">
                  <c:v>91.5</c:v>
                </c:pt>
                <c:pt idx="29">
                  <c:v>92.0</c:v>
                </c:pt>
                <c:pt idx="30">
                  <c:v>91.2</c:v>
                </c:pt>
                <c:pt idx="33">
                  <c:v>92.8</c:v>
                </c:pt>
                <c:pt idx="34">
                  <c:v>91.7</c:v>
                </c:pt>
                <c:pt idx="35">
                  <c:v>91.3</c:v>
                </c:pt>
                <c:pt idx="36">
                  <c:v>91.7</c:v>
                </c:pt>
                <c:pt idx="37">
                  <c:v>92.1</c:v>
                </c:pt>
                <c:pt idx="40">
                  <c:v>92.4</c:v>
                </c:pt>
                <c:pt idx="41">
                  <c:v>91.9</c:v>
                </c:pt>
                <c:pt idx="42">
                  <c:v>92.2</c:v>
                </c:pt>
                <c:pt idx="43">
                  <c:v>92.2</c:v>
                </c:pt>
                <c:pt idx="44">
                  <c:v>92.5</c:v>
                </c:pt>
                <c:pt idx="45">
                  <c:v>92.9</c:v>
                </c:pt>
                <c:pt idx="46">
                  <c:v>92.9</c:v>
                </c:pt>
                <c:pt idx="47">
                  <c:v>93.0</c:v>
                </c:pt>
                <c:pt idx="48">
                  <c:v>92.1</c:v>
                </c:pt>
                <c:pt idx="49">
                  <c:v>91.8</c:v>
                </c:pt>
                <c:pt idx="50">
                  <c:v>92.5</c:v>
                </c:pt>
                <c:pt idx="51">
                  <c:v>92.8</c:v>
                </c:pt>
                <c:pt idx="54">
                  <c:v>93.1</c:v>
                </c:pt>
                <c:pt idx="55">
                  <c:v>92.2</c:v>
                </c:pt>
                <c:pt idx="56">
                  <c:v>92.1</c:v>
                </c:pt>
                <c:pt idx="57">
                  <c:v>92.9</c:v>
                </c:pt>
                <c:pt idx="58">
                  <c:v>92.3</c:v>
                </c:pt>
                <c:pt idx="61">
                  <c:v>92.5</c:v>
                </c:pt>
                <c:pt idx="62">
                  <c:v>92.5</c:v>
                </c:pt>
                <c:pt idx="63">
                  <c:v>93.1</c:v>
                </c:pt>
                <c:pt idx="64">
                  <c:v>92.8</c:v>
                </c:pt>
                <c:pt idx="69">
                  <c:v>93.6</c:v>
                </c:pt>
                <c:pt idx="70">
                  <c:v>93.4</c:v>
                </c:pt>
                <c:pt idx="71">
                  <c:v>92.9</c:v>
                </c:pt>
                <c:pt idx="72">
                  <c:v>93.2</c:v>
                </c:pt>
                <c:pt idx="75">
                  <c:v>93.3</c:v>
                </c:pt>
                <c:pt idx="76">
                  <c:v>92.9</c:v>
                </c:pt>
                <c:pt idx="77">
                  <c:v>91.9</c:v>
                </c:pt>
                <c:pt idx="78">
                  <c:v>91.5</c:v>
                </c:pt>
                <c:pt idx="79">
                  <c:v>91.5</c:v>
                </c:pt>
                <c:pt idx="80">
                  <c:v>91.3</c:v>
                </c:pt>
                <c:pt idx="81">
                  <c:v>91.8</c:v>
                </c:pt>
                <c:pt idx="82">
                  <c:v>92.3</c:v>
                </c:pt>
                <c:pt idx="83">
                  <c:v>92.3</c:v>
                </c:pt>
                <c:pt idx="84">
                  <c:v>91.9</c:v>
                </c:pt>
                <c:pt idx="85">
                  <c:v>91.7</c:v>
                </c:pt>
                <c:pt idx="86">
                  <c:v>91.4</c:v>
                </c:pt>
                <c:pt idx="88">
                  <c:v>93.4</c:v>
                </c:pt>
                <c:pt idx="89">
                  <c:v>92.7</c:v>
                </c:pt>
                <c:pt idx="90">
                  <c:v>92.1</c:v>
                </c:pt>
                <c:pt idx="91">
                  <c:v>91.7</c:v>
                </c:pt>
                <c:pt idx="92">
                  <c:v>92.8</c:v>
                </c:pt>
                <c:pt idx="93">
                  <c:v>92.5</c:v>
                </c:pt>
                <c:pt idx="96">
                  <c:v>92.9</c:v>
                </c:pt>
                <c:pt idx="97">
                  <c:v>92.7</c:v>
                </c:pt>
                <c:pt idx="98">
                  <c:v>92.9</c:v>
                </c:pt>
                <c:pt idx="99">
                  <c:v>93.0</c:v>
                </c:pt>
                <c:pt idx="100">
                  <c:v>93.1</c:v>
                </c:pt>
                <c:pt idx="101">
                  <c:v>93.2</c:v>
                </c:pt>
                <c:pt idx="102">
                  <c:v>93.7</c:v>
                </c:pt>
                <c:pt idx="103">
                  <c:v>93.2</c:v>
                </c:pt>
                <c:pt idx="104">
                  <c:v>92.1</c:v>
                </c:pt>
                <c:pt idx="105">
                  <c:v>93.1</c:v>
                </c:pt>
                <c:pt idx="106">
                  <c:v>93.0</c:v>
                </c:pt>
                <c:pt idx="107">
                  <c:v>93.0</c:v>
                </c:pt>
                <c:pt idx="111">
                  <c:v>93.7</c:v>
                </c:pt>
                <c:pt idx="112">
                  <c:v>93.4</c:v>
                </c:pt>
                <c:pt idx="113">
                  <c:v>92.8</c:v>
                </c:pt>
                <c:pt idx="117">
                  <c:v>93.2</c:v>
                </c:pt>
                <c:pt idx="118">
                  <c:v>93.2</c:v>
                </c:pt>
                <c:pt idx="119">
                  <c:v>93.5</c:v>
                </c:pt>
                <c:pt idx="120">
                  <c:v>93.5</c:v>
                </c:pt>
                <c:pt idx="121">
                  <c:v>93.5</c:v>
                </c:pt>
                <c:pt idx="122">
                  <c:v>93.8</c:v>
                </c:pt>
                <c:pt idx="123">
                  <c:v>94.3</c:v>
                </c:pt>
                <c:pt idx="124">
                  <c:v>93.1</c:v>
                </c:pt>
                <c:pt idx="125">
                  <c:v>93.3</c:v>
                </c:pt>
                <c:pt idx="126">
                  <c:v>94.0</c:v>
                </c:pt>
                <c:pt idx="127">
                  <c:v>93.6</c:v>
                </c:pt>
                <c:pt idx="128">
                  <c:v>93.4</c:v>
                </c:pt>
                <c:pt idx="134">
                  <c:v>93.1</c:v>
                </c:pt>
                <c:pt idx="135">
                  <c:v>92.6</c:v>
                </c:pt>
                <c:pt idx="141">
                  <c:v>94.0</c:v>
                </c:pt>
                <c:pt idx="142">
                  <c:v>94.7</c:v>
                </c:pt>
                <c:pt idx="145">
                  <c:v>93.6</c:v>
                </c:pt>
                <c:pt idx="146">
                  <c:v>93.1</c:v>
                </c:pt>
                <c:pt idx="147">
                  <c:v>93.6</c:v>
                </c:pt>
                <c:pt idx="149">
                  <c:v>92.8</c:v>
                </c:pt>
                <c:pt idx="152">
                  <c:v>93.1</c:v>
                </c:pt>
                <c:pt idx="153">
                  <c:v>92.8</c:v>
                </c:pt>
                <c:pt idx="154">
                  <c:v>92.9</c:v>
                </c:pt>
                <c:pt idx="155">
                  <c:v>93.0</c:v>
                </c:pt>
                <c:pt idx="156">
                  <c:v>93.1</c:v>
                </c:pt>
                <c:pt idx="160">
                  <c:v>93.3</c:v>
                </c:pt>
                <c:pt idx="161">
                  <c:v>92.9</c:v>
                </c:pt>
                <c:pt idx="162">
                  <c:v>92.6</c:v>
                </c:pt>
                <c:pt idx="163">
                  <c:v>93.1</c:v>
                </c:pt>
                <c:pt idx="166">
                  <c:v>93.0</c:v>
                </c:pt>
                <c:pt idx="167">
                  <c:v>92.8</c:v>
                </c:pt>
                <c:pt idx="168">
                  <c:v>93.8</c:v>
                </c:pt>
                <c:pt idx="169">
                  <c:v>93.9</c:v>
                </c:pt>
                <c:pt idx="170">
                  <c:v>93.5</c:v>
                </c:pt>
                <c:pt idx="176">
                  <c:v>93.5</c:v>
                </c:pt>
                <c:pt idx="177">
                  <c:v>93.7</c:v>
                </c:pt>
                <c:pt idx="194">
                  <c:v>94.2</c:v>
                </c:pt>
                <c:pt idx="195">
                  <c:v>93.2</c:v>
                </c:pt>
                <c:pt idx="196">
                  <c:v>93.3</c:v>
                </c:pt>
                <c:pt idx="197">
                  <c:v>93.5</c:v>
                </c:pt>
                <c:pt idx="198">
                  <c:v>93.9</c:v>
                </c:pt>
                <c:pt idx="199">
                  <c:v>94.5</c:v>
                </c:pt>
                <c:pt idx="201">
                  <c:v>93.9</c:v>
                </c:pt>
                <c:pt idx="202">
                  <c:v>94.4</c:v>
                </c:pt>
                <c:pt idx="203">
                  <c:v>93.7</c:v>
                </c:pt>
                <c:pt idx="204">
                  <c:v>93.9</c:v>
                </c:pt>
                <c:pt idx="205">
                  <c:v>94.1</c:v>
                </c:pt>
                <c:pt idx="211">
                  <c:v>94.4</c:v>
                </c:pt>
                <c:pt idx="215">
                  <c:v>94.9</c:v>
                </c:pt>
                <c:pt idx="216">
                  <c:v>94.5</c:v>
                </c:pt>
                <c:pt idx="217">
                  <c:v>94.1</c:v>
                </c:pt>
                <c:pt idx="218">
                  <c:v>93.8</c:v>
                </c:pt>
                <c:pt idx="219">
                  <c:v>94.4</c:v>
                </c:pt>
                <c:pt idx="222">
                  <c:v>95.0</c:v>
                </c:pt>
                <c:pt idx="223">
                  <c:v>94.9</c:v>
                </c:pt>
                <c:pt idx="224">
                  <c:v>94.4</c:v>
                </c:pt>
                <c:pt idx="225">
                  <c:v>94.2</c:v>
                </c:pt>
                <c:pt idx="229">
                  <c:v>94.4</c:v>
                </c:pt>
                <c:pt idx="230">
                  <c:v>95.0</c:v>
                </c:pt>
                <c:pt idx="231">
                  <c:v>95.0</c:v>
                </c:pt>
                <c:pt idx="232">
                  <c:v>94.4</c:v>
                </c:pt>
                <c:pt idx="236">
                  <c:v>95.4</c:v>
                </c:pt>
                <c:pt idx="237">
                  <c:v>94.9</c:v>
                </c:pt>
                <c:pt idx="238">
                  <c:v>94.5</c:v>
                </c:pt>
                <c:pt idx="239">
                  <c:v>95.1</c:v>
                </c:pt>
                <c:pt idx="240">
                  <c:v>94.8</c:v>
                </c:pt>
                <c:pt idx="243">
                  <c:v>95.3</c:v>
                </c:pt>
                <c:pt idx="244">
                  <c:v>95.0</c:v>
                </c:pt>
                <c:pt idx="245">
                  <c:v>95.0</c:v>
                </c:pt>
                <c:pt idx="246">
                  <c:v>95.3</c:v>
                </c:pt>
                <c:pt idx="247">
                  <c:v>95.4</c:v>
                </c:pt>
                <c:pt idx="250">
                  <c:v>95.4</c:v>
                </c:pt>
                <c:pt idx="251">
                  <c:v>94.8</c:v>
                </c:pt>
                <c:pt idx="252">
                  <c:v>94.6</c:v>
                </c:pt>
                <c:pt idx="253">
                  <c:v>94.9</c:v>
                </c:pt>
                <c:pt idx="254">
                  <c:v>95.1</c:v>
                </c:pt>
                <c:pt idx="257">
                  <c:v>95.3</c:v>
                </c:pt>
                <c:pt idx="258">
                  <c:v>95.2</c:v>
                </c:pt>
                <c:pt idx="259">
                  <c:v>94.8</c:v>
                </c:pt>
                <c:pt idx="260">
                  <c:v>95.2</c:v>
                </c:pt>
                <c:pt idx="261">
                  <c:v>95.7</c:v>
                </c:pt>
                <c:pt idx="264">
                  <c:v>95.3</c:v>
                </c:pt>
                <c:pt idx="265">
                  <c:v>94.6</c:v>
                </c:pt>
                <c:pt idx="266">
                  <c:v>94.8</c:v>
                </c:pt>
                <c:pt idx="267">
                  <c:v>94.5</c:v>
                </c:pt>
                <c:pt idx="268">
                  <c:v>94.5</c:v>
                </c:pt>
                <c:pt idx="269">
                  <c:v>94.9</c:v>
                </c:pt>
                <c:pt idx="270">
                  <c:v>95.8</c:v>
                </c:pt>
                <c:pt idx="271">
                  <c:v>95.4</c:v>
                </c:pt>
                <c:pt idx="272">
                  <c:v>95.3</c:v>
                </c:pt>
                <c:pt idx="273">
                  <c:v>95.2</c:v>
                </c:pt>
                <c:pt idx="274">
                  <c:v>95.3</c:v>
                </c:pt>
                <c:pt idx="275">
                  <c:v>94.7</c:v>
                </c:pt>
                <c:pt idx="278">
                  <c:v>95.4</c:v>
                </c:pt>
                <c:pt idx="279">
                  <c:v>94.7</c:v>
                </c:pt>
                <c:pt idx="280">
                  <c:v>94.8</c:v>
                </c:pt>
                <c:pt idx="281">
                  <c:v>94.9</c:v>
                </c:pt>
                <c:pt idx="282">
                  <c:v>94.5</c:v>
                </c:pt>
                <c:pt idx="285">
                  <c:v>95.0</c:v>
                </c:pt>
                <c:pt idx="286">
                  <c:v>94.2</c:v>
                </c:pt>
                <c:pt idx="287">
                  <c:v>94.6</c:v>
                </c:pt>
                <c:pt idx="288">
                  <c:v>94.2</c:v>
                </c:pt>
                <c:pt idx="289">
                  <c:v>94.0</c:v>
                </c:pt>
                <c:pt idx="290">
                  <c:v>94.5</c:v>
                </c:pt>
                <c:pt idx="292">
                  <c:v>94.9</c:v>
                </c:pt>
                <c:pt idx="293">
                  <c:v>94.5</c:v>
                </c:pt>
                <c:pt idx="294">
                  <c:v>94.3</c:v>
                </c:pt>
                <c:pt idx="295">
                  <c:v>94.4</c:v>
                </c:pt>
                <c:pt idx="296">
                  <c:v>94.4</c:v>
                </c:pt>
                <c:pt idx="299">
                  <c:v>94.0</c:v>
                </c:pt>
                <c:pt idx="300">
                  <c:v>94.0</c:v>
                </c:pt>
                <c:pt idx="301">
                  <c:v>94.5</c:v>
                </c:pt>
                <c:pt idx="302">
                  <c:v>94.9</c:v>
                </c:pt>
                <c:pt idx="303">
                  <c:v>94.2</c:v>
                </c:pt>
                <c:pt idx="304">
                  <c:v>94.5</c:v>
                </c:pt>
                <c:pt idx="306">
                  <c:v>95.0</c:v>
                </c:pt>
                <c:pt idx="308">
                  <c:v>95.4</c:v>
                </c:pt>
                <c:pt idx="309">
                  <c:v>95.2</c:v>
                </c:pt>
                <c:pt idx="310">
                  <c:v>95.1</c:v>
                </c:pt>
                <c:pt idx="313">
                  <c:v>95.8</c:v>
                </c:pt>
                <c:pt idx="314">
                  <c:v>95.0</c:v>
                </c:pt>
                <c:pt idx="315">
                  <c:v>95.4</c:v>
                </c:pt>
                <c:pt idx="316">
                  <c:v>96.1</c:v>
                </c:pt>
                <c:pt idx="317">
                  <c:v>96.0</c:v>
                </c:pt>
                <c:pt idx="318">
                  <c:v>95.7</c:v>
                </c:pt>
                <c:pt idx="320">
                  <c:v>95.6</c:v>
                </c:pt>
                <c:pt idx="321">
                  <c:v>94.5</c:v>
                </c:pt>
                <c:pt idx="322">
                  <c:v>94.0</c:v>
                </c:pt>
                <c:pt idx="323">
                  <c:v>93.8</c:v>
                </c:pt>
                <c:pt idx="324">
                  <c:v>94.6</c:v>
                </c:pt>
                <c:pt idx="327">
                  <c:v>95.2</c:v>
                </c:pt>
                <c:pt idx="328">
                  <c:v>95.1</c:v>
                </c:pt>
                <c:pt idx="329">
                  <c:v>94.9</c:v>
                </c:pt>
                <c:pt idx="330">
                  <c:v>94.1</c:v>
                </c:pt>
                <c:pt idx="331">
                  <c:v>94.2</c:v>
                </c:pt>
                <c:pt idx="334">
                  <c:v>95.6</c:v>
                </c:pt>
                <c:pt idx="335">
                  <c:v>95.4</c:v>
                </c:pt>
                <c:pt idx="336">
                  <c:v>95.5</c:v>
                </c:pt>
                <c:pt idx="337">
                  <c:v>95.9</c:v>
                </c:pt>
                <c:pt idx="341">
                  <c:v>95.3</c:v>
                </c:pt>
                <c:pt idx="342">
                  <c:v>95.4</c:v>
                </c:pt>
                <c:pt idx="343">
                  <c:v>95.7</c:v>
                </c:pt>
                <c:pt idx="344">
                  <c:v>95.8</c:v>
                </c:pt>
                <c:pt idx="345">
                  <c:v>95.4</c:v>
                </c:pt>
                <c:pt idx="347">
                  <c:v>95.6</c:v>
                </c:pt>
                <c:pt idx="348">
                  <c:v>96.5</c:v>
                </c:pt>
                <c:pt idx="349">
                  <c:v>95.5</c:v>
                </c:pt>
                <c:pt idx="350">
                  <c:v>95.3</c:v>
                </c:pt>
                <c:pt idx="351">
                  <c:v>95.5</c:v>
                </c:pt>
                <c:pt idx="352">
                  <c:v>95.4</c:v>
                </c:pt>
                <c:pt idx="355">
                  <c:v>95.8</c:v>
                </c:pt>
                <c:pt idx="356">
                  <c:v>95.5</c:v>
                </c:pt>
                <c:pt idx="357">
                  <c:v>95.8</c:v>
                </c:pt>
                <c:pt idx="359">
                  <c:v>96.5</c:v>
                </c:pt>
                <c:pt idx="360">
                  <c:v>96.4</c:v>
                </c:pt>
                <c:pt idx="361">
                  <c:v>95.7</c:v>
                </c:pt>
                <c:pt idx="362">
                  <c:v>95.9</c:v>
                </c:pt>
                <c:pt idx="363">
                  <c:v>95.6</c:v>
                </c:pt>
                <c:pt idx="364">
                  <c:v>96.1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23368"/>
        <c:axId val="-2125620392"/>
      </c:lineChart>
      <c:dateAx>
        <c:axId val="-2125623368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620392"/>
        <c:crosses val="autoZero"/>
        <c:auto val="1"/>
        <c:lblOffset val="100"/>
        <c:baseTimeUnit val="days"/>
      </c:dateAx>
      <c:valAx>
        <c:axId val="-2125620392"/>
        <c:scaling>
          <c:orientation val="minMax"/>
          <c:max val="101.0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623368"/>
        <c:crosses val="autoZero"/>
        <c:crossBetween val="between"/>
      </c:valAx>
    </c:plotArea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  <c:pt idx="340">
                  <c:v>93.7</c:v>
                </c:pt>
                <c:pt idx="341">
                  <c:v>93.8</c:v>
                </c:pt>
                <c:pt idx="342">
                  <c:v>93.1</c:v>
                </c:pt>
                <c:pt idx="343">
                  <c:v>92.9</c:v>
                </c:pt>
                <c:pt idx="344">
                  <c:v>92.5</c:v>
                </c:pt>
                <c:pt idx="345">
                  <c:v>92.2</c:v>
                </c:pt>
                <c:pt idx="346">
                  <c:v>93.0</c:v>
                </c:pt>
                <c:pt idx="347">
                  <c:v>92.2</c:v>
                </c:pt>
                <c:pt idx="348">
                  <c:v>92.2</c:v>
                </c:pt>
                <c:pt idx="349">
                  <c:v>91.6</c:v>
                </c:pt>
                <c:pt idx="350">
                  <c:v>91.4</c:v>
                </c:pt>
                <c:pt idx="351">
                  <c:v>91.4</c:v>
                </c:pt>
                <c:pt idx="352">
                  <c:v>91.8</c:v>
                </c:pt>
                <c:pt idx="353">
                  <c:v>92.5</c:v>
                </c:pt>
                <c:pt idx="354">
                  <c:v>91.4</c:v>
                </c:pt>
                <c:pt idx="355">
                  <c:v>91.0</c:v>
                </c:pt>
                <c:pt idx="356">
                  <c:v>90.9</c:v>
                </c:pt>
                <c:pt idx="357">
                  <c:v>91.0</c:v>
                </c:pt>
                <c:pt idx="358">
                  <c:v>90.4</c:v>
                </c:pt>
                <c:pt idx="359">
                  <c:v>91.5</c:v>
                </c:pt>
                <c:pt idx="360">
                  <c:v>91.6</c:v>
                </c:pt>
                <c:pt idx="361">
                  <c:v>91.0</c:v>
                </c:pt>
                <c:pt idx="362">
                  <c:v>90.3</c:v>
                </c:pt>
                <c:pt idx="363">
                  <c:v>91.3</c:v>
                </c:pt>
                <c:pt idx="364">
                  <c:v>90.8</c:v>
                </c:pt>
                <c:pt idx="365">
                  <c:v>91.2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85768"/>
        <c:axId val="-2125582792"/>
      </c:lineChart>
      <c:dateAx>
        <c:axId val="-2125585768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582792"/>
        <c:crosses val="autoZero"/>
        <c:auto val="1"/>
        <c:lblOffset val="100"/>
        <c:baseTimeUnit val="days"/>
      </c:dateAx>
      <c:valAx>
        <c:axId val="-2125582792"/>
        <c:scaling>
          <c:orientation val="minMax"/>
          <c:max val="101.0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585768"/>
        <c:crosses val="autoZero"/>
        <c:crossBetween val="between"/>
      </c:valAx>
    </c:plotArea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Data'!$B$3403:$B$3768</c:f>
              <c:numCache>
                <c:formatCode>d/mm/yy;@</c:formatCode>
                <c:ptCount val="366"/>
                <c:pt idx="0">
                  <c:v>40908.0</c:v>
                </c:pt>
                <c:pt idx="1">
                  <c:v>40909.0</c:v>
                </c:pt>
                <c:pt idx="2">
                  <c:v>40910.0</c:v>
                </c:pt>
                <c:pt idx="3">
                  <c:v>40911.0</c:v>
                </c:pt>
                <c:pt idx="4">
                  <c:v>40912.0</c:v>
                </c:pt>
                <c:pt idx="5">
                  <c:v>40913.0</c:v>
                </c:pt>
                <c:pt idx="6">
                  <c:v>40914.0</c:v>
                </c:pt>
                <c:pt idx="7">
                  <c:v>40915.0</c:v>
                </c:pt>
                <c:pt idx="8">
                  <c:v>40916.0</c:v>
                </c:pt>
                <c:pt idx="9">
                  <c:v>40917.0</c:v>
                </c:pt>
                <c:pt idx="10">
                  <c:v>40918.0</c:v>
                </c:pt>
                <c:pt idx="11">
                  <c:v>40919.0</c:v>
                </c:pt>
                <c:pt idx="12">
                  <c:v>40920.0</c:v>
                </c:pt>
                <c:pt idx="13">
                  <c:v>40921.0</c:v>
                </c:pt>
                <c:pt idx="14">
                  <c:v>40922.0</c:v>
                </c:pt>
                <c:pt idx="15">
                  <c:v>40923.0</c:v>
                </c:pt>
                <c:pt idx="16">
                  <c:v>40924.0</c:v>
                </c:pt>
                <c:pt idx="17">
                  <c:v>40925.0</c:v>
                </c:pt>
                <c:pt idx="18">
                  <c:v>40926.0</c:v>
                </c:pt>
                <c:pt idx="19">
                  <c:v>40927.0</c:v>
                </c:pt>
                <c:pt idx="20">
                  <c:v>40928.0</c:v>
                </c:pt>
                <c:pt idx="21">
                  <c:v>40929.0</c:v>
                </c:pt>
                <c:pt idx="22">
                  <c:v>40930.0</c:v>
                </c:pt>
                <c:pt idx="23">
                  <c:v>40931.0</c:v>
                </c:pt>
                <c:pt idx="24">
                  <c:v>40932.0</c:v>
                </c:pt>
                <c:pt idx="25">
                  <c:v>40933.0</c:v>
                </c:pt>
                <c:pt idx="26">
                  <c:v>40934.0</c:v>
                </c:pt>
                <c:pt idx="27">
                  <c:v>40935.0</c:v>
                </c:pt>
                <c:pt idx="28">
                  <c:v>40936.0</c:v>
                </c:pt>
                <c:pt idx="29">
                  <c:v>40937.0</c:v>
                </c:pt>
                <c:pt idx="30">
                  <c:v>40938.0</c:v>
                </c:pt>
                <c:pt idx="31">
                  <c:v>40939.0</c:v>
                </c:pt>
                <c:pt idx="32">
                  <c:v>40940.0</c:v>
                </c:pt>
                <c:pt idx="33">
                  <c:v>40941.0</c:v>
                </c:pt>
                <c:pt idx="34">
                  <c:v>40942.0</c:v>
                </c:pt>
                <c:pt idx="35">
                  <c:v>40943.0</c:v>
                </c:pt>
                <c:pt idx="36">
                  <c:v>40944.0</c:v>
                </c:pt>
                <c:pt idx="37">
                  <c:v>40945.0</c:v>
                </c:pt>
                <c:pt idx="38">
                  <c:v>40946.0</c:v>
                </c:pt>
                <c:pt idx="39">
                  <c:v>40947.0</c:v>
                </c:pt>
                <c:pt idx="40">
                  <c:v>40948.0</c:v>
                </c:pt>
                <c:pt idx="41">
                  <c:v>40949.0</c:v>
                </c:pt>
                <c:pt idx="42">
                  <c:v>40950.0</c:v>
                </c:pt>
                <c:pt idx="43">
                  <c:v>40951.0</c:v>
                </c:pt>
                <c:pt idx="44">
                  <c:v>40952.0</c:v>
                </c:pt>
                <c:pt idx="45">
                  <c:v>40953.0</c:v>
                </c:pt>
                <c:pt idx="46">
                  <c:v>40954.0</c:v>
                </c:pt>
                <c:pt idx="47">
                  <c:v>40955.0</c:v>
                </c:pt>
                <c:pt idx="48">
                  <c:v>40956.0</c:v>
                </c:pt>
                <c:pt idx="49">
                  <c:v>40957.0</c:v>
                </c:pt>
                <c:pt idx="50">
                  <c:v>40958.0</c:v>
                </c:pt>
                <c:pt idx="51">
                  <c:v>40959.0</c:v>
                </c:pt>
                <c:pt idx="52">
                  <c:v>40960.0</c:v>
                </c:pt>
                <c:pt idx="53">
                  <c:v>40961.0</c:v>
                </c:pt>
                <c:pt idx="54">
                  <c:v>40962.0</c:v>
                </c:pt>
                <c:pt idx="55">
                  <c:v>40963.0</c:v>
                </c:pt>
                <c:pt idx="56">
                  <c:v>40964.0</c:v>
                </c:pt>
                <c:pt idx="57">
                  <c:v>40965.0</c:v>
                </c:pt>
                <c:pt idx="58">
                  <c:v>40966.0</c:v>
                </c:pt>
                <c:pt idx="59">
                  <c:v>40967.0</c:v>
                </c:pt>
                <c:pt idx="60">
                  <c:v>40968.0</c:v>
                </c:pt>
                <c:pt idx="61">
                  <c:v>40969.0</c:v>
                </c:pt>
                <c:pt idx="62">
                  <c:v>40970.0</c:v>
                </c:pt>
                <c:pt idx="63">
                  <c:v>40971.0</c:v>
                </c:pt>
                <c:pt idx="64">
                  <c:v>40972.0</c:v>
                </c:pt>
                <c:pt idx="65">
                  <c:v>40973.0</c:v>
                </c:pt>
                <c:pt idx="66">
                  <c:v>40974.0</c:v>
                </c:pt>
                <c:pt idx="67">
                  <c:v>40975.0</c:v>
                </c:pt>
                <c:pt idx="68">
                  <c:v>40976.0</c:v>
                </c:pt>
                <c:pt idx="69">
                  <c:v>40977.0</c:v>
                </c:pt>
                <c:pt idx="70">
                  <c:v>40978.0</c:v>
                </c:pt>
                <c:pt idx="71">
                  <c:v>40979.0</c:v>
                </c:pt>
                <c:pt idx="72">
                  <c:v>40980.0</c:v>
                </c:pt>
                <c:pt idx="73">
                  <c:v>40981.0</c:v>
                </c:pt>
                <c:pt idx="74">
                  <c:v>40982.0</c:v>
                </c:pt>
                <c:pt idx="75">
                  <c:v>40983.0</c:v>
                </c:pt>
                <c:pt idx="76">
                  <c:v>40984.0</c:v>
                </c:pt>
                <c:pt idx="77">
                  <c:v>40985.0</c:v>
                </c:pt>
                <c:pt idx="78">
                  <c:v>40986.0</c:v>
                </c:pt>
                <c:pt idx="79">
                  <c:v>40987.0</c:v>
                </c:pt>
                <c:pt idx="80">
                  <c:v>40988.0</c:v>
                </c:pt>
                <c:pt idx="81">
                  <c:v>40989.0</c:v>
                </c:pt>
                <c:pt idx="82">
                  <c:v>40990.0</c:v>
                </c:pt>
                <c:pt idx="83">
                  <c:v>40991.0</c:v>
                </c:pt>
                <c:pt idx="84">
                  <c:v>40992.0</c:v>
                </c:pt>
                <c:pt idx="85">
                  <c:v>40993.0</c:v>
                </c:pt>
                <c:pt idx="86">
                  <c:v>40994.0</c:v>
                </c:pt>
                <c:pt idx="87">
                  <c:v>40995.0</c:v>
                </c:pt>
                <c:pt idx="88">
                  <c:v>40996.0</c:v>
                </c:pt>
                <c:pt idx="89">
                  <c:v>40997.0</c:v>
                </c:pt>
                <c:pt idx="90">
                  <c:v>40998.0</c:v>
                </c:pt>
                <c:pt idx="91">
                  <c:v>40999.0</c:v>
                </c:pt>
                <c:pt idx="92">
                  <c:v>41000.0</c:v>
                </c:pt>
                <c:pt idx="93">
                  <c:v>41001.0</c:v>
                </c:pt>
                <c:pt idx="94">
                  <c:v>41002.0</c:v>
                </c:pt>
                <c:pt idx="95">
                  <c:v>41003.0</c:v>
                </c:pt>
                <c:pt idx="96">
                  <c:v>41004.0</c:v>
                </c:pt>
                <c:pt idx="97">
                  <c:v>41005.0</c:v>
                </c:pt>
                <c:pt idx="98">
                  <c:v>41006.0</c:v>
                </c:pt>
                <c:pt idx="99">
                  <c:v>41007.0</c:v>
                </c:pt>
                <c:pt idx="100">
                  <c:v>41008.0</c:v>
                </c:pt>
                <c:pt idx="101">
                  <c:v>41009.0</c:v>
                </c:pt>
                <c:pt idx="102">
                  <c:v>41010.0</c:v>
                </c:pt>
                <c:pt idx="103">
                  <c:v>41011.0</c:v>
                </c:pt>
                <c:pt idx="104">
                  <c:v>41012.0</c:v>
                </c:pt>
                <c:pt idx="105">
                  <c:v>41013.0</c:v>
                </c:pt>
                <c:pt idx="106">
                  <c:v>41014.0</c:v>
                </c:pt>
                <c:pt idx="107">
                  <c:v>41015.0</c:v>
                </c:pt>
                <c:pt idx="108">
                  <c:v>41016.0</c:v>
                </c:pt>
                <c:pt idx="109">
                  <c:v>41017.0</c:v>
                </c:pt>
                <c:pt idx="110">
                  <c:v>41018.0</c:v>
                </c:pt>
                <c:pt idx="111">
                  <c:v>41019.0</c:v>
                </c:pt>
                <c:pt idx="112">
                  <c:v>41020.0</c:v>
                </c:pt>
                <c:pt idx="113">
                  <c:v>41021.0</c:v>
                </c:pt>
                <c:pt idx="114">
                  <c:v>41022.0</c:v>
                </c:pt>
                <c:pt idx="115">
                  <c:v>41023.0</c:v>
                </c:pt>
                <c:pt idx="116">
                  <c:v>41024.0</c:v>
                </c:pt>
                <c:pt idx="117">
                  <c:v>41025.0</c:v>
                </c:pt>
                <c:pt idx="118">
                  <c:v>41026.0</c:v>
                </c:pt>
                <c:pt idx="119">
                  <c:v>41027.0</c:v>
                </c:pt>
                <c:pt idx="120">
                  <c:v>41028.0</c:v>
                </c:pt>
                <c:pt idx="121">
                  <c:v>41029.0</c:v>
                </c:pt>
                <c:pt idx="122">
                  <c:v>41030.0</c:v>
                </c:pt>
                <c:pt idx="123">
                  <c:v>41031.0</c:v>
                </c:pt>
                <c:pt idx="124">
                  <c:v>41032.0</c:v>
                </c:pt>
                <c:pt idx="125">
                  <c:v>41033.0</c:v>
                </c:pt>
                <c:pt idx="126">
                  <c:v>41034.0</c:v>
                </c:pt>
                <c:pt idx="127">
                  <c:v>41035.0</c:v>
                </c:pt>
                <c:pt idx="128">
                  <c:v>41036.0</c:v>
                </c:pt>
                <c:pt idx="129">
                  <c:v>41037.0</c:v>
                </c:pt>
                <c:pt idx="130">
                  <c:v>41038.0</c:v>
                </c:pt>
                <c:pt idx="131">
                  <c:v>41039.0</c:v>
                </c:pt>
                <c:pt idx="132">
                  <c:v>41040.0</c:v>
                </c:pt>
                <c:pt idx="133">
                  <c:v>41041.0</c:v>
                </c:pt>
                <c:pt idx="134">
                  <c:v>41042.0</c:v>
                </c:pt>
                <c:pt idx="135">
                  <c:v>41043.0</c:v>
                </c:pt>
                <c:pt idx="136">
                  <c:v>41044.0</c:v>
                </c:pt>
                <c:pt idx="137">
                  <c:v>41045.0</c:v>
                </c:pt>
                <c:pt idx="138">
                  <c:v>41046.0</c:v>
                </c:pt>
                <c:pt idx="139">
                  <c:v>41047.0</c:v>
                </c:pt>
                <c:pt idx="140">
                  <c:v>41048.0</c:v>
                </c:pt>
                <c:pt idx="141">
                  <c:v>41049.0</c:v>
                </c:pt>
                <c:pt idx="142">
                  <c:v>41050.0</c:v>
                </c:pt>
                <c:pt idx="143">
                  <c:v>41051.0</c:v>
                </c:pt>
                <c:pt idx="144">
                  <c:v>41052.0</c:v>
                </c:pt>
                <c:pt idx="145">
                  <c:v>41053.0</c:v>
                </c:pt>
                <c:pt idx="146">
                  <c:v>41054.0</c:v>
                </c:pt>
                <c:pt idx="147">
                  <c:v>41055.0</c:v>
                </c:pt>
                <c:pt idx="148">
                  <c:v>41056.0</c:v>
                </c:pt>
                <c:pt idx="149">
                  <c:v>41057.0</c:v>
                </c:pt>
                <c:pt idx="150">
                  <c:v>41058.0</c:v>
                </c:pt>
                <c:pt idx="151">
                  <c:v>41059.0</c:v>
                </c:pt>
                <c:pt idx="152">
                  <c:v>41060.0</c:v>
                </c:pt>
                <c:pt idx="153">
                  <c:v>41061.0</c:v>
                </c:pt>
                <c:pt idx="154">
                  <c:v>41062.0</c:v>
                </c:pt>
                <c:pt idx="155">
                  <c:v>41063.0</c:v>
                </c:pt>
                <c:pt idx="156">
                  <c:v>41064.0</c:v>
                </c:pt>
                <c:pt idx="157">
                  <c:v>41065.0</c:v>
                </c:pt>
                <c:pt idx="158">
                  <c:v>41066.0</c:v>
                </c:pt>
                <c:pt idx="159">
                  <c:v>41067.0</c:v>
                </c:pt>
                <c:pt idx="160">
                  <c:v>41068.0</c:v>
                </c:pt>
                <c:pt idx="161">
                  <c:v>41069.0</c:v>
                </c:pt>
                <c:pt idx="162">
                  <c:v>41070.0</c:v>
                </c:pt>
                <c:pt idx="163">
                  <c:v>41071.0</c:v>
                </c:pt>
                <c:pt idx="164">
                  <c:v>41072.0</c:v>
                </c:pt>
                <c:pt idx="165">
                  <c:v>41073.0</c:v>
                </c:pt>
                <c:pt idx="166">
                  <c:v>41074.0</c:v>
                </c:pt>
                <c:pt idx="167">
                  <c:v>41075.0</c:v>
                </c:pt>
                <c:pt idx="168">
                  <c:v>41076.0</c:v>
                </c:pt>
                <c:pt idx="169">
                  <c:v>41077.0</c:v>
                </c:pt>
                <c:pt idx="170">
                  <c:v>41078.0</c:v>
                </c:pt>
                <c:pt idx="171">
                  <c:v>41079.0</c:v>
                </c:pt>
                <c:pt idx="172">
                  <c:v>41080.0</c:v>
                </c:pt>
                <c:pt idx="173">
                  <c:v>41081.0</c:v>
                </c:pt>
                <c:pt idx="174">
                  <c:v>41082.0</c:v>
                </c:pt>
                <c:pt idx="175">
                  <c:v>41083.0</c:v>
                </c:pt>
                <c:pt idx="176">
                  <c:v>41084.0</c:v>
                </c:pt>
                <c:pt idx="177">
                  <c:v>41085.0</c:v>
                </c:pt>
                <c:pt idx="178">
                  <c:v>41086.0</c:v>
                </c:pt>
                <c:pt idx="179">
                  <c:v>41087.0</c:v>
                </c:pt>
                <c:pt idx="180">
                  <c:v>41088.0</c:v>
                </c:pt>
                <c:pt idx="181">
                  <c:v>41089.0</c:v>
                </c:pt>
                <c:pt idx="182">
                  <c:v>41090.0</c:v>
                </c:pt>
                <c:pt idx="183">
                  <c:v>41091.0</c:v>
                </c:pt>
                <c:pt idx="184">
                  <c:v>41092.0</c:v>
                </c:pt>
                <c:pt idx="185">
                  <c:v>41093.0</c:v>
                </c:pt>
                <c:pt idx="186">
                  <c:v>41094.0</c:v>
                </c:pt>
                <c:pt idx="187">
                  <c:v>41095.0</c:v>
                </c:pt>
                <c:pt idx="188">
                  <c:v>41096.0</c:v>
                </c:pt>
                <c:pt idx="189">
                  <c:v>41097.0</c:v>
                </c:pt>
                <c:pt idx="190">
                  <c:v>41098.0</c:v>
                </c:pt>
                <c:pt idx="191">
                  <c:v>41099.0</c:v>
                </c:pt>
                <c:pt idx="192">
                  <c:v>41100.0</c:v>
                </c:pt>
                <c:pt idx="193">
                  <c:v>41101.0</c:v>
                </c:pt>
                <c:pt idx="194">
                  <c:v>41102.0</c:v>
                </c:pt>
                <c:pt idx="195">
                  <c:v>41103.0</c:v>
                </c:pt>
                <c:pt idx="196">
                  <c:v>41104.0</c:v>
                </c:pt>
                <c:pt idx="197">
                  <c:v>41105.0</c:v>
                </c:pt>
                <c:pt idx="198">
                  <c:v>41106.0</c:v>
                </c:pt>
                <c:pt idx="199">
                  <c:v>41107.0</c:v>
                </c:pt>
                <c:pt idx="200">
                  <c:v>41108.0</c:v>
                </c:pt>
                <c:pt idx="201">
                  <c:v>41109.0</c:v>
                </c:pt>
                <c:pt idx="202">
                  <c:v>41110.0</c:v>
                </c:pt>
                <c:pt idx="203">
                  <c:v>41111.0</c:v>
                </c:pt>
                <c:pt idx="204">
                  <c:v>41112.0</c:v>
                </c:pt>
                <c:pt idx="205">
                  <c:v>41113.0</c:v>
                </c:pt>
                <c:pt idx="206">
                  <c:v>41114.0</c:v>
                </c:pt>
                <c:pt idx="207">
                  <c:v>41115.0</c:v>
                </c:pt>
                <c:pt idx="208">
                  <c:v>41116.0</c:v>
                </c:pt>
                <c:pt idx="209">
                  <c:v>41117.0</c:v>
                </c:pt>
                <c:pt idx="210">
                  <c:v>41118.0</c:v>
                </c:pt>
                <c:pt idx="211">
                  <c:v>41119.0</c:v>
                </c:pt>
                <c:pt idx="212">
                  <c:v>41120.0</c:v>
                </c:pt>
                <c:pt idx="213">
                  <c:v>41121.0</c:v>
                </c:pt>
                <c:pt idx="214">
                  <c:v>41122.0</c:v>
                </c:pt>
                <c:pt idx="215">
                  <c:v>41123.0</c:v>
                </c:pt>
                <c:pt idx="216">
                  <c:v>41124.0</c:v>
                </c:pt>
                <c:pt idx="217">
                  <c:v>41125.0</c:v>
                </c:pt>
                <c:pt idx="218">
                  <c:v>41126.0</c:v>
                </c:pt>
                <c:pt idx="219">
                  <c:v>41127.0</c:v>
                </c:pt>
                <c:pt idx="220">
                  <c:v>41128.0</c:v>
                </c:pt>
                <c:pt idx="221">
                  <c:v>41129.0</c:v>
                </c:pt>
                <c:pt idx="222">
                  <c:v>41130.0</c:v>
                </c:pt>
                <c:pt idx="223">
                  <c:v>41131.0</c:v>
                </c:pt>
                <c:pt idx="224">
                  <c:v>41132.0</c:v>
                </c:pt>
                <c:pt idx="225">
                  <c:v>41133.0</c:v>
                </c:pt>
                <c:pt idx="226">
                  <c:v>41134.0</c:v>
                </c:pt>
                <c:pt idx="227">
                  <c:v>41135.0</c:v>
                </c:pt>
                <c:pt idx="228">
                  <c:v>41136.0</c:v>
                </c:pt>
                <c:pt idx="229">
                  <c:v>41137.0</c:v>
                </c:pt>
                <c:pt idx="230">
                  <c:v>41138.0</c:v>
                </c:pt>
                <c:pt idx="231">
                  <c:v>41139.0</c:v>
                </c:pt>
                <c:pt idx="232">
                  <c:v>41140.0</c:v>
                </c:pt>
                <c:pt idx="233">
                  <c:v>41141.0</c:v>
                </c:pt>
                <c:pt idx="234">
                  <c:v>41142.0</c:v>
                </c:pt>
                <c:pt idx="235">
                  <c:v>41143.0</c:v>
                </c:pt>
                <c:pt idx="236">
                  <c:v>41144.0</c:v>
                </c:pt>
                <c:pt idx="237">
                  <c:v>41145.0</c:v>
                </c:pt>
                <c:pt idx="238">
                  <c:v>41146.0</c:v>
                </c:pt>
                <c:pt idx="239">
                  <c:v>41147.0</c:v>
                </c:pt>
                <c:pt idx="240">
                  <c:v>41148.0</c:v>
                </c:pt>
                <c:pt idx="241">
                  <c:v>41149.0</c:v>
                </c:pt>
                <c:pt idx="242">
                  <c:v>41150.0</c:v>
                </c:pt>
                <c:pt idx="243">
                  <c:v>41151.0</c:v>
                </c:pt>
                <c:pt idx="244">
                  <c:v>41152.0</c:v>
                </c:pt>
                <c:pt idx="245">
                  <c:v>41153.0</c:v>
                </c:pt>
                <c:pt idx="246">
                  <c:v>41154.0</c:v>
                </c:pt>
                <c:pt idx="247">
                  <c:v>41155.0</c:v>
                </c:pt>
                <c:pt idx="248">
                  <c:v>41156.0</c:v>
                </c:pt>
                <c:pt idx="249">
                  <c:v>41157.0</c:v>
                </c:pt>
                <c:pt idx="250">
                  <c:v>41158.0</c:v>
                </c:pt>
                <c:pt idx="251">
                  <c:v>41159.0</c:v>
                </c:pt>
                <c:pt idx="252">
                  <c:v>41160.0</c:v>
                </c:pt>
                <c:pt idx="253">
                  <c:v>41161.0</c:v>
                </c:pt>
                <c:pt idx="254">
                  <c:v>41162.0</c:v>
                </c:pt>
                <c:pt idx="255">
                  <c:v>41163.0</c:v>
                </c:pt>
                <c:pt idx="256">
                  <c:v>41164.0</c:v>
                </c:pt>
                <c:pt idx="257">
                  <c:v>41165.0</c:v>
                </c:pt>
                <c:pt idx="258">
                  <c:v>41166.0</c:v>
                </c:pt>
                <c:pt idx="259">
                  <c:v>41167.0</c:v>
                </c:pt>
                <c:pt idx="260">
                  <c:v>41168.0</c:v>
                </c:pt>
                <c:pt idx="261">
                  <c:v>41169.0</c:v>
                </c:pt>
                <c:pt idx="262">
                  <c:v>41170.0</c:v>
                </c:pt>
                <c:pt idx="263">
                  <c:v>41171.0</c:v>
                </c:pt>
                <c:pt idx="264">
                  <c:v>41172.0</c:v>
                </c:pt>
                <c:pt idx="265">
                  <c:v>41173.0</c:v>
                </c:pt>
                <c:pt idx="266">
                  <c:v>41174.0</c:v>
                </c:pt>
                <c:pt idx="267">
                  <c:v>41175.0</c:v>
                </c:pt>
                <c:pt idx="268">
                  <c:v>41176.0</c:v>
                </c:pt>
                <c:pt idx="269">
                  <c:v>41177.0</c:v>
                </c:pt>
                <c:pt idx="270">
                  <c:v>41178.0</c:v>
                </c:pt>
                <c:pt idx="271">
                  <c:v>41179.0</c:v>
                </c:pt>
                <c:pt idx="272">
                  <c:v>41180.0</c:v>
                </c:pt>
                <c:pt idx="273">
                  <c:v>41181.0</c:v>
                </c:pt>
                <c:pt idx="274">
                  <c:v>41182.0</c:v>
                </c:pt>
                <c:pt idx="275">
                  <c:v>41183.0</c:v>
                </c:pt>
                <c:pt idx="276">
                  <c:v>41184.0</c:v>
                </c:pt>
                <c:pt idx="277">
                  <c:v>41185.0</c:v>
                </c:pt>
                <c:pt idx="278">
                  <c:v>41186.0</c:v>
                </c:pt>
                <c:pt idx="279">
                  <c:v>41187.0</c:v>
                </c:pt>
                <c:pt idx="280">
                  <c:v>41188.0</c:v>
                </c:pt>
                <c:pt idx="281">
                  <c:v>41189.0</c:v>
                </c:pt>
                <c:pt idx="282">
                  <c:v>41190.0</c:v>
                </c:pt>
                <c:pt idx="283">
                  <c:v>41191.0</c:v>
                </c:pt>
                <c:pt idx="284">
                  <c:v>41192.0</c:v>
                </c:pt>
                <c:pt idx="285">
                  <c:v>41193.0</c:v>
                </c:pt>
                <c:pt idx="286">
                  <c:v>41194.0</c:v>
                </c:pt>
                <c:pt idx="287">
                  <c:v>41195.0</c:v>
                </c:pt>
                <c:pt idx="288">
                  <c:v>41196.0</c:v>
                </c:pt>
                <c:pt idx="289">
                  <c:v>41197.0</c:v>
                </c:pt>
                <c:pt idx="290">
                  <c:v>41198.0</c:v>
                </c:pt>
                <c:pt idx="291">
                  <c:v>41199.0</c:v>
                </c:pt>
                <c:pt idx="292">
                  <c:v>41200.0</c:v>
                </c:pt>
                <c:pt idx="293">
                  <c:v>41201.0</c:v>
                </c:pt>
                <c:pt idx="294">
                  <c:v>41202.0</c:v>
                </c:pt>
                <c:pt idx="295">
                  <c:v>41203.0</c:v>
                </c:pt>
                <c:pt idx="296">
                  <c:v>41204.0</c:v>
                </c:pt>
                <c:pt idx="297">
                  <c:v>41205.0</c:v>
                </c:pt>
                <c:pt idx="298">
                  <c:v>41206.0</c:v>
                </c:pt>
                <c:pt idx="299">
                  <c:v>41207.0</c:v>
                </c:pt>
                <c:pt idx="300">
                  <c:v>41208.0</c:v>
                </c:pt>
                <c:pt idx="301">
                  <c:v>41209.0</c:v>
                </c:pt>
                <c:pt idx="302">
                  <c:v>41210.0</c:v>
                </c:pt>
                <c:pt idx="303">
                  <c:v>41211.0</c:v>
                </c:pt>
                <c:pt idx="304">
                  <c:v>41212.0</c:v>
                </c:pt>
                <c:pt idx="305">
                  <c:v>41213.0</c:v>
                </c:pt>
                <c:pt idx="306">
                  <c:v>41214.0</c:v>
                </c:pt>
                <c:pt idx="307">
                  <c:v>41215.0</c:v>
                </c:pt>
                <c:pt idx="308">
                  <c:v>41216.0</c:v>
                </c:pt>
                <c:pt idx="309">
                  <c:v>41217.0</c:v>
                </c:pt>
                <c:pt idx="310">
                  <c:v>41218.0</c:v>
                </c:pt>
                <c:pt idx="311">
                  <c:v>41219.0</c:v>
                </c:pt>
                <c:pt idx="312">
                  <c:v>41220.0</c:v>
                </c:pt>
                <c:pt idx="313">
                  <c:v>41221.0</c:v>
                </c:pt>
                <c:pt idx="314">
                  <c:v>41222.0</c:v>
                </c:pt>
                <c:pt idx="315">
                  <c:v>41223.0</c:v>
                </c:pt>
                <c:pt idx="316">
                  <c:v>41224.0</c:v>
                </c:pt>
                <c:pt idx="317">
                  <c:v>41225.0</c:v>
                </c:pt>
                <c:pt idx="318">
                  <c:v>41226.0</c:v>
                </c:pt>
                <c:pt idx="319">
                  <c:v>41227.0</c:v>
                </c:pt>
                <c:pt idx="320">
                  <c:v>41228.0</c:v>
                </c:pt>
                <c:pt idx="321">
                  <c:v>41229.0</c:v>
                </c:pt>
                <c:pt idx="322">
                  <c:v>41230.0</c:v>
                </c:pt>
                <c:pt idx="323">
                  <c:v>41231.0</c:v>
                </c:pt>
                <c:pt idx="324">
                  <c:v>41232.0</c:v>
                </c:pt>
                <c:pt idx="325">
                  <c:v>41233.0</c:v>
                </c:pt>
                <c:pt idx="326">
                  <c:v>41234.0</c:v>
                </c:pt>
                <c:pt idx="327">
                  <c:v>41235.0</c:v>
                </c:pt>
                <c:pt idx="328">
                  <c:v>41236.0</c:v>
                </c:pt>
                <c:pt idx="329">
                  <c:v>41237.0</c:v>
                </c:pt>
                <c:pt idx="330">
                  <c:v>41238.0</c:v>
                </c:pt>
                <c:pt idx="331">
                  <c:v>41239.0</c:v>
                </c:pt>
                <c:pt idx="332">
                  <c:v>41240.0</c:v>
                </c:pt>
                <c:pt idx="333">
                  <c:v>41241.0</c:v>
                </c:pt>
                <c:pt idx="334">
                  <c:v>41242.0</c:v>
                </c:pt>
                <c:pt idx="335">
                  <c:v>41243.0</c:v>
                </c:pt>
                <c:pt idx="336">
                  <c:v>41244.0</c:v>
                </c:pt>
                <c:pt idx="337">
                  <c:v>41245.0</c:v>
                </c:pt>
                <c:pt idx="338">
                  <c:v>41246.0</c:v>
                </c:pt>
                <c:pt idx="339">
                  <c:v>41247.0</c:v>
                </c:pt>
                <c:pt idx="340">
                  <c:v>41248.0</c:v>
                </c:pt>
                <c:pt idx="341">
                  <c:v>41249.0</c:v>
                </c:pt>
                <c:pt idx="342">
                  <c:v>41250.0</c:v>
                </c:pt>
                <c:pt idx="343">
                  <c:v>41251.0</c:v>
                </c:pt>
                <c:pt idx="344">
                  <c:v>41252.0</c:v>
                </c:pt>
                <c:pt idx="345">
                  <c:v>41253.0</c:v>
                </c:pt>
                <c:pt idx="346">
                  <c:v>41254.0</c:v>
                </c:pt>
                <c:pt idx="347">
                  <c:v>41255.0</c:v>
                </c:pt>
                <c:pt idx="348">
                  <c:v>41256.0</c:v>
                </c:pt>
                <c:pt idx="349">
                  <c:v>41257.0</c:v>
                </c:pt>
                <c:pt idx="350">
                  <c:v>41258.0</c:v>
                </c:pt>
                <c:pt idx="351">
                  <c:v>41259.0</c:v>
                </c:pt>
                <c:pt idx="352">
                  <c:v>41260.0</c:v>
                </c:pt>
                <c:pt idx="353">
                  <c:v>41261.0</c:v>
                </c:pt>
                <c:pt idx="354">
                  <c:v>41262.0</c:v>
                </c:pt>
                <c:pt idx="355">
                  <c:v>41263.0</c:v>
                </c:pt>
                <c:pt idx="356">
                  <c:v>41264.0</c:v>
                </c:pt>
                <c:pt idx="357">
                  <c:v>41265.0</c:v>
                </c:pt>
                <c:pt idx="358">
                  <c:v>41266.0</c:v>
                </c:pt>
                <c:pt idx="359">
                  <c:v>41267.0</c:v>
                </c:pt>
                <c:pt idx="360">
                  <c:v>41268.0</c:v>
                </c:pt>
                <c:pt idx="361">
                  <c:v>41269.0</c:v>
                </c:pt>
                <c:pt idx="362">
                  <c:v>41270.0</c:v>
                </c:pt>
                <c:pt idx="363">
                  <c:v>41271.0</c:v>
                </c:pt>
                <c:pt idx="364">
                  <c:v>41272.0</c:v>
                </c:pt>
                <c:pt idx="365">
                  <c:v>41273.0</c:v>
                </c:pt>
              </c:numCache>
            </c:numRef>
          </c:cat>
          <c:val>
            <c:numRef>
              <c:f>'Daily Data'!$H$3403:$H$3768</c:f>
              <c:numCache>
                <c:formatCode>0.0</c:formatCode>
                <c:ptCount val="366"/>
                <c:pt idx="0">
                  <c:v>91.2</c:v>
                </c:pt>
                <c:pt idx="1">
                  <c:v>91.6</c:v>
                </c:pt>
                <c:pt idx="2">
                  <c:v>90.2</c:v>
                </c:pt>
                <c:pt idx="3">
                  <c:v>90.2</c:v>
                </c:pt>
                <c:pt idx="4">
                  <c:v>90.0</c:v>
                </c:pt>
                <c:pt idx="5">
                  <c:v>89.6</c:v>
                </c:pt>
                <c:pt idx="6">
                  <c:v>89.2</c:v>
                </c:pt>
                <c:pt idx="7">
                  <c:v>89.3</c:v>
                </c:pt>
                <c:pt idx="8">
                  <c:v>89.5</c:v>
                </c:pt>
                <c:pt idx="9">
                  <c:v>89.6</c:v>
                </c:pt>
                <c:pt idx="10">
                  <c:v>88.9</c:v>
                </c:pt>
                <c:pt idx="11">
                  <c:v>89.1</c:v>
                </c:pt>
                <c:pt idx="12">
                  <c:v>89.3</c:v>
                </c:pt>
                <c:pt idx="13">
                  <c:v>88.7</c:v>
                </c:pt>
                <c:pt idx="14">
                  <c:v>88.7</c:v>
                </c:pt>
                <c:pt idx="15">
                  <c:v>88.8</c:v>
                </c:pt>
                <c:pt idx="16">
                  <c:v>89.8</c:v>
                </c:pt>
                <c:pt idx="17">
                  <c:v>88.5</c:v>
                </c:pt>
                <c:pt idx="18">
                  <c:v>88.3</c:v>
                </c:pt>
                <c:pt idx="19">
                  <c:v>88.8</c:v>
                </c:pt>
                <c:pt idx="20">
                  <c:v>88.5</c:v>
                </c:pt>
                <c:pt idx="21">
                  <c:v>88.1</c:v>
                </c:pt>
                <c:pt idx="22">
                  <c:v>88.4</c:v>
                </c:pt>
                <c:pt idx="23">
                  <c:v>88.7</c:v>
                </c:pt>
                <c:pt idx="24">
                  <c:v>88.1</c:v>
                </c:pt>
                <c:pt idx="25">
                  <c:v>88.1</c:v>
                </c:pt>
                <c:pt idx="26">
                  <c:v>87.9</c:v>
                </c:pt>
                <c:pt idx="27">
                  <c:v>88.3</c:v>
                </c:pt>
                <c:pt idx="28">
                  <c:v>88.1</c:v>
                </c:pt>
                <c:pt idx="29">
                  <c:v>87.4</c:v>
                </c:pt>
                <c:pt idx="30">
                  <c:v>88.0</c:v>
                </c:pt>
                <c:pt idx="31">
                  <c:v>87.9</c:v>
                </c:pt>
                <c:pt idx="32">
                  <c:v>87.6</c:v>
                </c:pt>
                <c:pt idx="33">
                  <c:v>87.6</c:v>
                </c:pt>
                <c:pt idx="34">
                  <c:v>87.6</c:v>
                </c:pt>
                <c:pt idx="35">
                  <c:v>88.0</c:v>
                </c:pt>
                <c:pt idx="36">
                  <c:v>87.8</c:v>
                </c:pt>
                <c:pt idx="37">
                  <c:v>88.5</c:v>
                </c:pt>
                <c:pt idx="38">
                  <c:v>87.6</c:v>
                </c:pt>
                <c:pt idx="39">
                  <c:v>87.6</c:v>
                </c:pt>
                <c:pt idx="40">
                  <c:v>87.5</c:v>
                </c:pt>
                <c:pt idx="41">
                  <c:v>87.0</c:v>
                </c:pt>
                <c:pt idx="42">
                  <c:v>86.7</c:v>
                </c:pt>
                <c:pt idx="43">
                  <c:v>86.3</c:v>
                </c:pt>
                <c:pt idx="44">
                  <c:v>87.9</c:v>
                </c:pt>
                <c:pt idx="45">
                  <c:v>86.5</c:v>
                </c:pt>
                <c:pt idx="46">
                  <c:v>87.1</c:v>
                </c:pt>
                <c:pt idx="47">
                  <c:v>86.2</c:v>
                </c:pt>
                <c:pt idx="48">
                  <c:v>87.8</c:v>
                </c:pt>
                <c:pt idx="49">
                  <c:v>87.8</c:v>
                </c:pt>
                <c:pt idx="50">
                  <c:v>87.6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48840"/>
        <c:axId val="-2125545864"/>
      </c:lineChart>
      <c:dateAx>
        <c:axId val="-2125548840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545864"/>
        <c:crosses val="autoZero"/>
        <c:auto val="1"/>
        <c:lblOffset val="100"/>
        <c:baseTimeUnit val="days"/>
      </c:dateAx>
      <c:valAx>
        <c:axId val="-2125545864"/>
        <c:scaling>
          <c:orientation val="minMax"/>
          <c:max val="101.0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548840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1</xdr:row>
      <xdr:rowOff>21173</xdr:rowOff>
    </xdr:from>
    <xdr:to>
      <xdr:col>21</xdr:col>
      <xdr:colOff>365759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770"/>
  <sheetViews>
    <sheetView tabSelected="1" zoomScale="125" zoomScaleNormal="125" zoomScalePageLayoutView="125" workbookViewId="0">
      <pane xSplit="2" ySplit="25" topLeftCell="C3426" activePane="bottomRight" state="frozen"/>
      <selection pane="topRight" activeCell="B1" sqref="B1"/>
      <selection pane="bottomLeft" activeCell="A2" sqref="A2"/>
      <selection pane="bottomRight" activeCell="F3453" sqref="F3453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4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46</v>
      </c>
      <c r="H25" s="33" t="s">
        <v>5</v>
      </c>
      <c r="I25" s="28" t="s">
        <v>0</v>
      </c>
      <c r="J25" s="28" t="s">
        <v>1</v>
      </c>
      <c r="K25" s="35" t="s">
        <v>47</v>
      </c>
      <c r="L25" s="34" t="s">
        <v>44</v>
      </c>
      <c r="M25" s="34" t="s">
        <v>45</v>
      </c>
      <c r="N25" s="28" t="s">
        <v>7</v>
      </c>
      <c r="O25" s="31" t="s">
        <v>39</v>
      </c>
      <c r="P25" s="31" t="s">
        <v>8</v>
      </c>
      <c r="Q25" s="31" t="s">
        <v>35</v>
      </c>
      <c r="R25" s="35" t="s">
        <v>40</v>
      </c>
      <c r="S25" s="38" t="s">
        <v>52</v>
      </c>
      <c r="T25" s="2" t="s">
        <v>48</v>
      </c>
      <c r="U25" s="2" t="s">
        <v>49</v>
      </c>
      <c r="V25" s="2" t="s">
        <v>50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4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4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4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4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4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4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4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4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4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4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4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4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4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4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4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4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4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4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4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4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4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4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4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4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4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4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4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4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4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4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4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4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4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4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4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4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4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4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4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4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4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4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4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4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4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4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4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4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4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4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4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4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4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4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4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4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4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4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4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4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4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4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4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4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4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4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4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4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4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4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4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4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4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4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4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4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4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4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4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4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4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4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4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4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4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4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4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4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4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4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4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4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4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4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4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4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4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4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4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4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4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4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4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4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4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4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4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4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4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4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4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4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4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4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4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4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4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4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4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4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4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4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4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4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4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4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4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4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4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4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4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4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4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4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4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4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4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4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4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4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4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4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4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4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4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4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4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4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4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4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4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4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4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4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4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4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4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4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4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4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4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4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4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4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4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4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4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4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4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4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4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4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4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4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4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4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4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4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4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4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4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4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4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4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4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4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4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4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4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4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4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4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4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4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4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4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4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4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4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4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4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4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4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4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4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4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4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4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4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4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4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4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4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4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4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4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4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4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4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4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4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4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4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4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4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4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4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4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4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4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4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4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4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4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4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4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4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4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4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4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4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4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4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4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4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4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4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4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4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4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4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4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4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4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4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4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4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4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4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4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4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4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4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4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4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4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4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4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4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4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4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4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4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4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4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4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4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4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4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4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4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4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4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4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4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4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4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4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4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4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4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4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4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4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4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4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4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4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4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4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4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4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4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4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4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4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4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4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4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4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4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4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4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4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4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4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4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4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4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4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4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4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4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4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4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4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4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4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4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4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4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4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4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4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4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4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4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4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4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4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4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4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4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4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4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4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4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4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4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4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4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4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4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4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4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4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4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4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4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4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4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4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4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4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4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4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4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4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4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4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4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4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4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4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4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4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4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4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4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4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4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4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4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4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4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4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4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4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4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4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4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4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4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4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4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4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4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4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4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4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4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4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4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4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4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4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4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4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4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4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4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4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4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4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4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4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4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4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4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4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4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4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4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4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4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4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4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4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4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4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4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4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4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4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4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4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4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4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4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4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4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4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4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4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4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4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4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4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4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4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4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4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4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4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4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4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4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4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4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4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4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4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4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4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4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4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4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4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4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4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4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4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4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4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4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4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4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4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4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4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4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4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4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4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4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4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4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4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4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4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4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4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4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4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4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4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4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4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4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4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4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4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4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4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4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4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4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4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4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4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4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4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4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4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4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4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4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4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4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4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4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4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4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4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4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4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4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4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4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4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4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4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4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4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4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4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4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4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4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4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4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4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4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4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4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4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4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4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4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4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4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4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4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4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4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4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4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4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4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4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4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4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4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4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4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4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4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4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4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4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4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4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4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4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4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4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4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4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4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4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4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4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4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4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4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4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4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4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4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4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4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4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4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4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4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4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4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4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4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4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4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4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4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4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4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4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4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4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4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4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4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4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4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4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4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4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4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4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4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4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4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4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4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4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4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4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4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4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4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4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4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4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4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4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4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4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4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4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4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4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4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4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4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4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4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4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4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4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4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4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4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4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4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4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4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4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4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4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4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4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4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4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4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4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4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4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4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4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4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4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4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4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4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4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4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4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4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4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4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4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4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4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4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4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4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4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4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4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4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4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4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4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4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4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4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4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4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4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4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4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4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4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4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4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4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4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4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4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4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4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4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4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4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4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4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4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4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4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4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4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4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4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4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4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4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4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4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4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4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4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4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4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4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4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4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4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4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4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4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4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4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4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4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4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4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4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4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4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4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4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4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4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4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4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4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4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4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4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4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4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4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4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4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4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4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4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4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4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4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4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4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4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4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4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4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4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4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4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4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4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4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4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4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4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4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4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4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4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4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4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4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4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4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4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4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4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4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4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4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4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4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4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4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4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4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4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4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4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4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4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4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4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4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4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4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4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4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4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4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4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4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4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4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4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4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4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4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4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4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4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4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4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4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4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4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4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4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4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4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4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4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4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4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4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4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4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4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4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4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4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4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4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4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4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4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4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4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4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4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4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4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4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4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4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4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4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4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4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4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4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4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4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4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4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4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4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4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4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4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4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4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4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4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4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4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4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4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4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4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4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4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4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4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4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4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4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4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4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4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4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4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4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4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4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4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4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4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4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4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4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4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4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4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4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4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4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4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4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4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4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4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4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4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4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4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4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4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4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4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4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4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4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4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4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4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4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4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4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4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4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4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4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4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4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4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4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4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4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4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4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4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4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4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4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4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4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4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4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4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4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4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4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4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4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4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4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4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4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4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4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4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4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4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4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4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4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4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4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4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4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4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4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4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4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4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4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4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4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4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4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4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4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4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4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4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4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4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4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4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4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4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4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4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4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4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4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4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4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4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4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4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4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4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4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4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4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4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4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4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4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4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4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4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4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4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4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4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4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4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4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4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4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4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4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4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4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4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4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4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4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4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4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4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4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4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4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4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4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4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4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4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4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4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4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4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4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4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4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4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4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4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4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4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4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4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4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4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4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4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4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4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4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4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4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4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4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4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4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4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4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4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4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4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4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4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4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4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4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4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4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4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4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4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4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4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4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4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4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4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4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4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4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4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4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4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4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4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4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4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4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4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4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4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4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4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4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4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4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4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4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4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4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4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4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4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4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4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4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4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4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4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4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4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4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4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4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4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4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4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4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4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4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4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4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4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4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4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4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4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4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4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4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4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4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4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4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4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4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4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4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4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4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4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4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4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4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4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4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4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4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4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4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4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4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4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4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4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4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4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4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4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4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4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4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4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4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4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4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4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4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4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4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4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4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4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4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4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4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4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4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4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4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4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4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4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4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4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4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4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4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4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4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4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4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4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4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4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4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4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4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4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4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4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4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4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4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4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4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4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4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4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4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4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4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4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4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4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4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4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4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4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4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4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4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4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4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4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4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4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4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4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4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4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4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4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4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4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4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4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4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4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4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4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4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4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4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4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4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4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4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4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4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4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4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4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4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4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4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4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4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4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4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4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4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4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4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4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4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4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4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4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4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4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4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4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4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4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4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4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4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4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4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4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4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4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4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4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4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4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4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4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4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4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4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4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4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4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4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4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4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4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4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4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4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4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4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4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4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4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4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4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4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4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4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4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4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4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4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4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4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4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4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4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4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4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4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4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4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4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4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4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4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4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4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4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4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4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4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4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4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4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4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4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4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4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4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4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4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4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4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4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4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4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4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4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4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4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4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4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4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4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4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4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4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4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4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4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4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4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4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4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4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4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4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4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4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4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4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4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4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4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4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4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4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4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4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4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4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4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4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4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4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4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4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4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4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4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4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4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4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4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4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4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4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4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4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4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4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4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4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4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4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4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4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4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4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4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4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4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4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4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4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4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4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4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4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4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4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4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4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4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4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4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4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4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4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4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4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4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4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4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4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4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4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4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4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4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4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4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4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4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4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4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4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4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4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4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4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4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4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4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4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4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4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4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4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4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4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4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4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4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4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4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4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4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4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4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4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4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4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4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4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4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4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4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4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4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4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4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4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4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4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4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4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4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4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4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4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4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4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4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4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4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4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4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4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4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4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4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4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4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4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4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4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4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4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4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4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4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4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4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4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4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4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4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4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4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4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4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4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4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4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4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4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4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4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4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4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4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4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4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4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4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4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4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4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4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4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4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4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4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4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4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4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4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4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4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4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4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4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4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4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4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4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4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4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4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4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4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4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4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4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4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4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4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4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4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4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4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4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4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4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4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4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4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4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4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4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4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4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4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4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4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4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4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4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4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4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4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4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4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4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4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4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4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4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4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4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4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4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4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4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4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4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4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4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4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4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4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4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4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4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4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4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4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4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4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4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4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4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4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4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4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4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4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4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4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4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4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4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4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4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4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4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4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4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4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4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4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4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4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4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4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4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4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4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4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4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4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4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4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4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4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4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4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4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4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4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4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4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4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4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4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4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4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4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4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4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4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4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4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4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4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4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4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4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4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4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4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4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4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4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4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4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4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4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4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4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4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4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4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4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4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4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4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4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4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4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4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4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4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4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4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4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4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4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4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4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4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4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4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4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4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4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4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4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4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4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4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4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4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4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4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4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4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4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4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4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4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4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4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4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4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4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4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4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4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4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4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4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4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4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4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4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4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4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4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4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4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4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4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4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4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4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4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4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4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4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4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4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4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4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4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4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4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4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4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4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4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4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4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4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4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4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4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4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4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4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4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4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4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4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4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4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4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4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4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4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4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4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4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4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4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4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4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4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4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4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4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4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4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4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4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4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4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4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4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4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4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4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4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4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4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4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4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4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4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4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4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4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4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4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4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4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4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4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4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4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4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4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4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4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4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4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4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4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4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4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4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4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4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4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4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4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4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4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4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4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4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4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4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4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4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4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4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4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4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4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4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4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4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4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4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4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4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4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4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4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4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4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4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4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4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4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4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4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4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4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4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4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4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4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4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4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4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4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4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4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4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4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4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4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4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4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4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4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4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4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4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4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4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4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4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4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4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4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4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4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4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4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4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4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4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4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4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4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4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4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4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4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4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4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4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4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4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4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4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4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4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4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4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4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4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4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4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4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4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4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4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4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4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4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4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4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4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4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4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4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4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4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4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4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4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4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4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4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4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4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4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4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4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4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4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4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4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4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4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4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4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4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4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4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4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4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4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4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4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4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4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4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4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4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4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4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4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4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4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4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4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4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4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4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4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4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4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4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4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4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4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4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4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4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4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4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4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4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4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4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4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4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4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4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4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4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4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4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4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4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4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4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4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4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4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4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4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4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4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4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4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4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4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4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4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4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4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4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4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4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4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4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4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4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4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4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4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4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4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4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4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4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4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4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4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4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4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4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4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4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4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4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4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4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4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4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4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4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4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4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4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4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4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4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4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4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4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4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4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4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4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4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4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4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4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4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4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4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4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4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4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4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4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4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4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4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4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4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4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4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4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4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4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4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4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4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4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4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4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4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4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4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4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4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4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4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4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4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4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4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4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4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4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4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4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4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4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4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4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4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4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4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4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4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4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4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4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4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4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4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4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4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4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4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4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4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4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4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4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4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4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4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4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4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4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4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4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4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4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4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4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4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4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4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4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4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4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4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4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4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4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4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4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4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4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4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4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4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4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4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4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4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4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4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4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4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4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4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4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4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4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4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4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4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4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4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4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4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4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4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4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4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4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4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4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4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4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4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4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4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4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4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4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4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4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4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4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4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4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4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4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4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4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4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4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4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4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4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4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4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4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4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4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4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4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4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4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4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4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4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4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4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4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4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4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4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4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4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4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4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4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4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4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4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4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4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4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4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4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4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4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4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4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4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4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4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4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4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4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4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4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4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4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4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4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4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4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4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4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4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4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4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4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4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4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4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4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4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4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4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4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4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4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4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4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4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4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4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4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4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4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4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4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4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4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4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4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4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4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4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4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4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4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4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4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4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4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4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4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4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4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4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4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4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4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4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4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4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4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4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4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4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4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4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4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4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4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4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4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4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4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4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4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4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4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4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4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4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4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4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4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4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4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4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4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4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4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4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4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4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4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4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4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4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4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4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4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4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4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4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4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4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4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4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4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4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4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4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4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4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4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4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4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4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4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4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4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4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4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4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4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4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4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4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4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4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4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4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4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4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4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4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4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4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4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4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4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4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4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4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4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4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4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4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4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4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4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4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4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4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4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4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4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4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4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4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4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4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4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4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4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4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4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4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4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4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4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4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4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4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4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4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4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4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4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4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4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4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4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4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4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4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4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4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4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4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4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4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4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4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4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4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4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4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4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4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4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4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4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4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4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4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4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4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4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4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4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4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4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4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4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4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4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4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4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4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4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4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4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4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4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4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4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4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4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4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4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4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4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4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4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4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4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4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4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4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4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4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4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4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4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4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4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4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4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4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4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4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4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4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4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4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4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4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4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4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4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4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4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4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4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4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4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4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4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4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4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4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4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4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4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4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4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4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4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4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4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4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4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4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4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4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4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4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4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4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4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4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4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4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4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4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4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4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4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4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4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4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4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4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4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4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4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4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4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4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4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4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4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4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4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4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4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4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4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4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4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4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4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4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4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4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4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4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4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4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4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4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4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4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4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4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4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4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4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4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4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4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4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4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4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4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4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4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4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4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4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4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4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4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4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4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4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4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4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4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4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4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4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4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4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4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4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4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4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4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4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4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4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4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4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4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4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4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4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4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4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4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4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4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4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4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4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4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4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4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4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4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4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4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4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4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4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4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4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4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4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4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4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4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4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4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4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4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4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4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4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4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4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4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4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4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4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4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4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4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4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4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4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4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4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4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4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4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4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4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4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4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4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4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4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4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4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4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4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4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4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4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4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4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4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4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4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4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4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4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41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4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4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4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4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4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4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4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4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4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4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4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4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4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4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4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4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4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4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4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4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4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4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4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4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4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4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4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4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4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4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4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4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4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4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4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4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4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4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4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4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4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4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4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4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4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4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4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4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4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4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4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4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4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4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4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4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4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4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4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4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4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4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4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4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4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4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4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4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4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4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4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4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4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4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4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4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4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4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4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4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4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4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4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4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4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4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4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4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4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4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4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4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4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4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4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4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4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4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4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4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4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4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4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4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4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4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4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4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4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4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4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4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4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4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4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4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4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4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4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4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4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4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4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4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4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4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4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4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4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4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4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4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4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4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4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4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4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4" t="str">
        <f t="shared" ref="K2907:K2970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4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4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4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4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4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4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4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4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4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4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4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4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4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4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4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4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4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4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4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4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4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4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4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4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4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4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4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4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4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4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4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4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4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4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4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4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4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4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4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4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4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4" t="str">
        <f t="shared" si="478"/>
        <v/>
      </c>
      <c r="L2949" s="22" t="str">
        <f t="shared" ref="L2949:L2952" si="486">IF(I2949="","",I2949/J2949)</f>
        <v/>
      </c>
      <c r="M2949" s="22" t="str">
        <f t="shared" ref="M2949:M2952" si="487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4" t="str">
        <f t="shared" si="478"/>
        <v/>
      </c>
      <c r="L2950" s="22" t="str">
        <f t="shared" si="486"/>
        <v/>
      </c>
      <c r="M2950" s="22" t="str">
        <f t="shared" si="487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4">
        <f t="shared" si="478"/>
        <v>26.991851516523319</v>
      </c>
      <c r="L2951" s="22">
        <f t="shared" si="486"/>
        <v>0.93396226415094341</v>
      </c>
      <c r="M2951" s="22">
        <f t="shared" si="487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4">
        <f t="shared" si="478"/>
        <v>26.793798098687191</v>
      </c>
      <c r="L2952" s="22">
        <f t="shared" si="486"/>
        <v>0.93396226415094341</v>
      </c>
      <c r="M2952" s="22">
        <f t="shared" si="487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4">
        <f t="shared" si="478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4">
        <f t="shared" si="478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4">
        <f t="shared" si="478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4" t="str">
        <f t="shared" si="478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4" t="str">
        <f t="shared" si="478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4">
        <f t="shared" si="478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4">
        <f t="shared" si="478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4">
        <f t="shared" si="478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4">
        <f t="shared" si="478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4">
        <f t="shared" si="478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4">
        <f t="shared" si="478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8">TEXT(B2964,"ddd")</f>
        <v>Sun</v>
      </c>
      <c r="D2964" s="3">
        <f t="shared" ref="D2964:D3027" si="489">YEAR(B2964)</f>
        <v>2014</v>
      </c>
      <c r="E2964" s="3">
        <f t="shared" ref="E2964:E3027" si="490">MONTH(B2964)</f>
        <v>10</v>
      </c>
      <c r="G2964" s="23">
        <f t="shared" si="483"/>
        <v>93.679999999999936</v>
      </c>
      <c r="K2964" s="4" t="str">
        <f t="shared" si="478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8"/>
        <v>Mon</v>
      </c>
      <c r="D2965" s="3">
        <f t="shared" si="489"/>
        <v>2014</v>
      </c>
      <c r="E2965" s="3">
        <f t="shared" si="490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4">
        <f t="shared" si="478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8"/>
        <v>Tue</v>
      </c>
      <c r="D2966" s="3">
        <f t="shared" si="489"/>
        <v>2014</v>
      </c>
      <c r="E2966" s="3">
        <f t="shared" si="490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4">
        <f t="shared" si="478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8"/>
        <v>Wed</v>
      </c>
      <c r="D2967" s="3">
        <f t="shared" si="489"/>
        <v>2014</v>
      </c>
      <c r="E2967" s="3">
        <f t="shared" si="490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4">
        <f t="shared" si="478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8"/>
        <v>Thu</v>
      </c>
      <c r="D2968" s="3">
        <f t="shared" si="489"/>
        <v>2014</v>
      </c>
      <c r="E2968" s="3">
        <f t="shared" si="490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4">
        <f t="shared" si="478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8"/>
        <v>Fri</v>
      </c>
      <c r="D2969" s="3">
        <f t="shared" si="489"/>
        <v>2014</v>
      </c>
      <c r="E2969" s="3">
        <f t="shared" si="490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4">
        <f t="shared" si="478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8"/>
        <v>Sat</v>
      </c>
      <c r="D2970" s="3">
        <f t="shared" si="489"/>
        <v>2014</v>
      </c>
      <c r="E2970" s="3">
        <f t="shared" si="490"/>
        <v>10</v>
      </c>
      <c r="G2970" s="23">
        <f t="shared" si="483"/>
        <v>93.319999999999922</v>
      </c>
      <c r="K2970" s="4" t="str">
        <f t="shared" si="478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8"/>
        <v>Sun</v>
      </c>
      <c r="D2971" s="3">
        <f t="shared" si="489"/>
        <v>2014</v>
      </c>
      <c r="E2971" s="3">
        <f t="shared" si="490"/>
        <v>10</v>
      </c>
      <c r="G2971" s="23">
        <f t="shared" si="483"/>
        <v>93.25999999999992</v>
      </c>
      <c r="K2971" s="4" t="str">
        <f t="shared" ref="K2971:K3034" si="491">IF(H2971="","",H2971/1.88^2)</f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8"/>
        <v>Mon</v>
      </c>
      <c r="D2972" s="3">
        <f t="shared" si="489"/>
        <v>2014</v>
      </c>
      <c r="E2972" s="3">
        <f t="shared" si="490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4">
        <f t="shared" si="491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8"/>
        <v>Tue</v>
      </c>
      <c r="D2973" s="3">
        <f t="shared" si="489"/>
        <v>2014</v>
      </c>
      <c r="E2973" s="3">
        <f t="shared" si="490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4">
        <f t="shared" si="491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8"/>
        <v>Wed</v>
      </c>
      <c r="D2974" s="3">
        <f t="shared" si="489"/>
        <v>2014</v>
      </c>
      <c r="E2974" s="3">
        <f t="shared" si="490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4">
        <f t="shared" si="491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8"/>
        <v>Thu</v>
      </c>
      <c r="D2975" s="3">
        <f t="shared" si="489"/>
        <v>2014</v>
      </c>
      <c r="E2975" s="3">
        <f t="shared" si="490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4">
        <f t="shared" si="491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8"/>
        <v>Fri</v>
      </c>
      <c r="D2976" s="3">
        <f t="shared" si="489"/>
        <v>2014</v>
      </c>
      <c r="E2976" s="3">
        <f t="shared" si="490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4">
        <f t="shared" si="491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8"/>
        <v>Sat</v>
      </c>
      <c r="D2977" s="3">
        <f t="shared" si="489"/>
        <v>2014</v>
      </c>
      <c r="E2977" s="3">
        <f t="shared" si="490"/>
        <v>11</v>
      </c>
      <c r="G2977" s="23">
        <f t="shared" si="483"/>
        <v>92.899999999999906</v>
      </c>
      <c r="H2977" s="1">
        <v>94.5</v>
      </c>
      <c r="K2977" s="4">
        <f t="shared" si="491"/>
        <v>26.73721140787687</v>
      </c>
      <c r="L2977" s="22" t="str">
        <f t="shared" ref="L2977:L2979" si="495">IF(I2977="","",I2977/J2977)</f>
        <v/>
      </c>
      <c r="M2977" s="22" t="str">
        <f t="shared" ref="M2977:M2979" si="496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8"/>
        <v>Sun</v>
      </c>
      <c r="D2978" s="3">
        <f t="shared" si="489"/>
        <v>2014</v>
      </c>
      <c r="E2978" s="3">
        <f t="shared" si="490"/>
        <v>11</v>
      </c>
      <c r="G2978" s="23">
        <f t="shared" si="483"/>
        <v>92.839999999999904</v>
      </c>
      <c r="K2978" s="4" t="str">
        <f t="shared" si="491"/>
        <v/>
      </c>
      <c r="L2978" s="22" t="str">
        <f t="shared" si="495"/>
        <v/>
      </c>
      <c r="M2978" s="22" t="str">
        <f t="shared" si="496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8"/>
        <v>Mon</v>
      </c>
      <c r="D2979" s="3">
        <f t="shared" si="489"/>
        <v>2014</v>
      </c>
      <c r="E2979" s="3">
        <f t="shared" si="490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4">
        <f t="shared" si="491"/>
        <v>26.878678134902671</v>
      </c>
      <c r="L2979" s="22">
        <f t="shared" si="495"/>
        <v>0.94285714285714284</v>
      </c>
      <c r="M2979" s="22">
        <f t="shared" si="496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8"/>
        <v>Tue</v>
      </c>
      <c r="D2980" s="3">
        <f t="shared" si="489"/>
        <v>2014</v>
      </c>
      <c r="E2980" s="3">
        <f t="shared" si="490"/>
        <v>11</v>
      </c>
      <c r="G2980" s="23">
        <f t="shared" si="483"/>
        <v>92.719999999999899</v>
      </c>
      <c r="K2980" s="4" t="str">
        <f t="shared" si="491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8"/>
        <v>Wed</v>
      </c>
      <c r="D2981" s="3">
        <f t="shared" si="489"/>
        <v>2014</v>
      </c>
      <c r="E2981" s="3">
        <f t="shared" si="490"/>
        <v>11</v>
      </c>
      <c r="G2981" s="23">
        <f t="shared" si="483"/>
        <v>92.659999999999897</v>
      </c>
      <c r="H2981" s="1">
        <v>95.4</v>
      </c>
      <c r="K2981" s="4">
        <f t="shared" si="491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7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8"/>
        <v>Thu</v>
      </c>
      <c r="D2982" s="3">
        <f t="shared" si="489"/>
        <v>2014</v>
      </c>
      <c r="E2982" s="3">
        <f t="shared" si="490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4">
        <f t="shared" si="491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7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8"/>
        <v>Fri</v>
      </c>
      <c r="D2983" s="3">
        <f t="shared" si="489"/>
        <v>2014</v>
      </c>
      <c r="E2983" s="3">
        <f t="shared" si="490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4">
        <f t="shared" si="491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7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8"/>
        <v>Sat</v>
      </c>
      <c r="D2984" s="3">
        <f t="shared" si="489"/>
        <v>2014</v>
      </c>
      <c r="E2984" s="3">
        <f t="shared" si="490"/>
        <v>11</v>
      </c>
      <c r="G2984" s="23">
        <f t="shared" si="483"/>
        <v>92.47999999999989</v>
      </c>
      <c r="K2984" s="4" t="str">
        <f t="shared" si="491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7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8"/>
        <v>Sun</v>
      </c>
      <c r="D2985" s="3">
        <f t="shared" si="489"/>
        <v>2014</v>
      </c>
      <c r="E2985" s="3">
        <f t="shared" si="490"/>
        <v>11</v>
      </c>
      <c r="G2985" s="23">
        <f t="shared" si="483"/>
        <v>92.419999999999888</v>
      </c>
      <c r="K2985" s="4" t="str">
        <f t="shared" si="491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7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8"/>
        <v>Mon</v>
      </c>
      <c r="D2986" s="3">
        <f t="shared" si="489"/>
        <v>2014</v>
      </c>
      <c r="E2986" s="3">
        <f t="shared" si="490"/>
        <v>11</v>
      </c>
      <c r="G2986" s="23">
        <f t="shared" si="483"/>
        <v>92.359999999999886</v>
      </c>
      <c r="H2986" s="1">
        <v>95.8</v>
      </c>
      <c r="K2986" s="4">
        <f t="shared" si="491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7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8"/>
        <v>Tue</v>
      </c>
      <c r="D2987" s="3">
        <f t="shared" si="489"/>
        <v>2014</v>
      </c>
      <c r="E2987" s="3">
        <f t="shared" si="490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4">
        <f t="shared" si="491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7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8"/>
        <v>Wed</v>
      </c>
      <c r="D2988" s="3">
        <f t="shared" si="489"/>
        <v>2014</v>
      </c>
      <c r="E2988" s="3">
        <f t="shared" si="490"/>
        <v>11</v>
      </c>
      <c r="G2988" s="23">
        <f t="shared" si="483"/>
        <v>92.239999999999881</v>
      </c>
      <c r="H2988" s="1">
        <v>95.4</v>
      </c>
      <c r="K2988" s="4">
        <f t="shared" si="491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7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8"/>
        <v>Thu</v>
      </c>
      <c r="D2989" s="3">
        <f t="shared" si="489"/>
        <v>2014</v>
      </c>
      <c r="E2989" s="3">
        <f t="shared" si="490"/>
        <v>11</v>
      </c>
      <c r="G2989" s="23">
        <f t="shared" ref="G2989:G2993" si="498">G2988-0.06</f>
        <v>92.179999999999879</v>
      </c>
      <c r="H2989" s="1">
        <v>96.1</v>
      </c>
      <c r="I2989" s="2">
        <v>102</v>
      </c>
      <c r="J2989" s="2">
        <v>106</v>
      </c>
      <c r="K2989" s="4">
        <f t="shared" si="491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7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8"/>
        <v>Fri</v>
      </c>
      <c r="D2990" s="3">
        <f t="shared" si="489"/>
        <v>2014</v>
      </c>
      <c r="E2990" s="3">
        <f t="shared" si="490"/>
        <v>11</v>
      </c>
      <c r="G2990" s="23">
        <v>96</v>
      </c>
      <c r="H2990" s="1">
        <v>96</v>
      </c>
      <c r="I2990" s="2">
        <v>101</v>
      </c>
      <c r="J2990" s="2">
        <v>106</v>
      </c>
      <c r="K2990" s="4">
        <f t="shared" si="491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7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8"/>
        <v>Sat</v>
      </c>
      <c r="D2991" s="3">
        <f t="shared" si="489"/>
        <v>2014</v>
      </c>
      <c r="E2991" s="3">
        <f t="shared" si="490"/>
        <v>11</v>
      </c>
      <c r="G2991" s="23">
        <f t="shared" si="498"/>
        <v>95.94</v>
      </c>
      <c r="H2991" s="1">
        <v>95.7</v>
      </c>
      <c r="K2991" s="4">
        <f t="shared" si="491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7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8"/>
        <v>Sun</v>
      </c>
      <c r="D2992" s="3">
        <f t="shared" si="489"/>
        <v>2014</v>
      </c>
      <c r="E2992" s="3">
        <f t="shared" si="490"/>
        <v>11</v>
      </c>
      <c r="G2992" s="23">
        <f t="shared" si="498"/>
        <v>95.88</v>
      </c>
      <c r="K2992" s="4" t="str">
        <f t="shared" si="491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7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8"/>
        <v>Mon</v>
      </c>
      <c r="D2993" s="3">
        <f t="shared" si="489"/>
        <v>2014</v>
      </c>
      <c r="E2993" s="3">
        <f t="shared" si="490"/>
        <v>11</v>
      </c>
      <c r="F2993" s="3">
        <v>60</v>
      </c>
      <c r="G2993" s="23">
        <f t="shared" si="498"/>
        <v>95.82</v>
      </c>
      <c r="H2993" s="1">
        <v>95.6</v>
      </c>
      <c r="I2993" s="2">
        <v>99</v>
      </c>
      <c r="J2993" s="2">
        <v>106</v>
      </c>
      <c r="K2993" s="4">
        <f t="shared" si="491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7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8"/>
        <v>Tue</v>
      </c>
      <c r="D2994" s="3">
        <f t="shared" si="489"/>
        <v>2014</v>
      </c>
      <c r="E2994" s="3">
        <f t="shared" si="490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4">
        <f t="shared" si="491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7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8"/>
        <v>Wed</v>
      </c>
      <c r="D2995" s="3">
        <f t="shared" si="489"/>
        <v>2014</v>
      </c>
      <c r="E2995" s="3">
        <f t="shared" si="490"/>
        <v>11</v>
      </c>
      <c r="F2995" s="3">
        <v>90</v>
      </c>
      <c r="G2995" s="23">
        <f t="shared" ref="G2995:G3037" si="499">G2994-0.1</f>
        <v>95.62</v>
      </c>
      <c r="H2995" s="1">
        <v>94</v>
      </c>
      <c r="I2995" s="2">
        <v>98</v>
      </c>
      <c r="J2995" s="2">
        <v>105</v>
      </c>
      <c r="K2995" s="4">
        <f t="shared" si="491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7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8"/>
        <v>Thu</v>
      </c>
      <c r="D2996" s="3">
        <f t="shared" si="489"/>
        <v>2014</v>
      </c>
      <c r="E2996" s="3">
        <f t="shared" si="490"/>
        <v>11</v>
      </c>
      <c r="F2996" s="3">
        <v>110</v>
      </c>
      <c r="G2996" s="23">
        <f t="shared" si="499"/>
        <v>95.52000000000001</v>
      </c>
      <c r="H2996" s="1">
        <v>93.8</v>
      </c>
      <c r="I2996" s="2">
        <v>98</v>
      </c>
      <c r="J2996" s="2">
        <v>105</v>
      </c>
      <c r="K2996" s="4">
        <f t="shared" si="491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7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8"/>
        <v>Fri</v>
      </c>
      <c r="D2997" s="3">
        <f t="shared" si="489"/>
        <v>2014</v>
      </c>
      <c r="E2997" s="3">
        <f t="shared" si="490"/>
        <v>11</v>
      </c>
      <c r="G2997" s="23">
        <f t="shared" si="499"/>
        <v>95.420000000000016</v>
      </c>
      <c r="H2997" s="1">
        <v>94.6</v>
      </c>
      <c r="I2997" s="2">
        <v>99</v>
      </c>
      <c r="J2997" s="2">
        <v>105</v>
      </c>
      <c r="K2997" s="4">
        <f t="shared" si="491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7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8"/>
        <v>Sat</v>
      </c>
      <c r="D2998" s="3">
        <f t="shared" si="489"/>
        <v>2014</v>
      </c>
      <c r="E2998" s="3">
        <f t="shared" si="490"/>
        <v>11</v>
      </c>
      <c r="G2998" s="23">
        <f t="shared" si="499"/>
        <v>95.320000000000022</v>
      </c>
      <c r="K2998" s="4" t="str">
        <f t="shared" si="491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7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8"/>
        <v>Sun</v>
      </c>
      <c r="D2999" s="3">
        <f t="shared" si="489"/>
        <v>2014</v>
      </c>
      <c r="E2999" s="3">
        <f t="shared" si="490"/>
        <v>11</v>
      </c>
      <c r="G2999" s="23">
        <f t="shared" si="499"/>
        <v>95.220000000000027</v>
      </c>
      <c r="K2999" s="4" t="str">
        <f t="shared" si="491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7"/>
        <v/>
      </c>
      <c r="T2999" s="24" t="str">
        <f t="shared" ref="T2999:T3062" si="500">IF(F2999="","",IF(F2999&lt;80,F2999,NA()))</f>
        <v/>
      </c>
      <c r="U2999" s="24" t="str">
        <f t="shared" ref="U2999:U3062" si="501">IF(F2999="","",IF(AND(F2999&lt;100,F2999&gt;=80),F2999,NA()))</f>
        <v/>
      </c>
      <c r="V2999" s="24" t="str">
        <f t="shared" ref="V2999:V3062" si="502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8"/>
        <v>Mon</v>
      </c>
      <c r="D3000" s="3">
        <f t="shared" si="489"/>
        <v>2014</v>
      </c>
      <c r="E3000" s="3">
        <f t="shared" si="490"/>
        <v>11</v>
      </c>
      <c r="F3000" s="3">
        <v>68</v>
      </c>
      <c r="G3000" s="23">
        <f t="shared" si="499"/>
        <v>95.120000000000033</v>
      </c>
      <c r="H3000" s="1">
        <v>95.2</v>
      </c>
      <c r="I3000" s="2">
        <v>100</v>
      </c>
      <c r="J3000" s="2">
        <v>106</v>
      </c>
      <c r="K3000" s="4">
        <f t="shared" si="491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7"/>
        <v>22.818824852775762</v>
      </c>
      <c r="T3000" s="24">
        <f t="shared" si="500"/>
        <v>68</v>
      </c>
      <c r="U3000" s="24" t="e">
        <f t="shared" si="501"/>
        <v>#N/A</v>
      </c>
      <c r="V3000" s="24" t="e">
        <f t="shared" si="502"/>
        <v>#N/A</v>
      </c>
    </row>
    <row r="3001" spans="1:22">
      <c r="A3001" s="2">
        <v>2976</v>
      </c>
      <c r="B3001" s="5">
        <v>40506</v>
      </c>
      <c r="C3001" s="17" t="str">
        <f t="shared" si="488"/>
        <v>Tue</v>
      </c>
      <c r="D3001" s="3">
        <f t="shared" si="489"/>
        <v>2014</v>
      </c>
      <c r="E3001" s="3">
        <f t="shared" si="490"/>
        <v>11</v>
      </c>
      <c r="G3001" s="23">
        <f t="shared" si="499"/>
        <v>95.020000000000039</v>
      </c>
      <c r="H3001" s="1">
        <v>95.1</v>
      </c>
      <c r="I3001" s="2">
        <v>98</v>
      </c>
      <c r="J3001" s="2">
        <v>106</v>
      </c>
      <c r="K3001" s="4">
        <f t="shared" si="491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7"/>
        <v>21.289585238610314</v>
      </c>
      <c r="T3001" s="24" t="str">
        <f t="shared" si="500"/>
        <v/>
      </c>
      <c r="U3001" s="24" t="str">
        <f t="shared" si="501"/>
        <v/>
      </c>
      <c r="V3001" s="24" t="str">
        <f t="shared" si="502"/>
        <v/>
      </c>
    </row>
    <row r="3002" spans="1:22">
      <c r="A3002" s="2">
        <v>2977</v>
      </c>
      <c r="B3002" s="5">
        <v>40507</v>
      </c>
      <c r="C3002" s="17" t="str">
        <f t="shared" si="488"/>
        <v>Wed</v>
      </c>
      <c r="D3002" s="3">
        <f t="shared" si="489"/>
        <v>2014</v>
      </c>
      <c r="E3002" s="3">
        <f t="shared" si="490"/>
        <v>11</v>
      </c>
      <c r="F3002" s="3">
        <v>110</v>
      </c>
      <c r="G3002" s="23">
        <f t="shared" si="499"/>
        <v>94.920000000000044</v>
      </c>
      <c r="H3002" s="1">
        <v>94.9</v>
      </c>
      <c r="I3002" s="2">
        <v>98</v>
      </c>
      <c r="J3002" s="2">
        <v>105</v>
      </c>
      <c r="K3002" s="4">
        <f t="shared" si="491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7"/>
        <v>21.351733995699057</v>
      </c>
      <c r="T3002" s="24" t="e">
        <f t="shared" si="500"/>
        <v>#N/A</v>
      </c>
      <c r="U3002" s="24" t="e">
        <f t="shared" si="501"/>
        <v>#N/A</v>
      </c>
      <c r="V3002" s="24">
        <f t="shared" si="502"/>
        <v>110</v>
      </c>
    </row>
    <row r="3003" spans="1:22">
      <c r="A3003" s="2">
        <v>2978</v>
      </c>
      <c r="B3003" s="5">
        <v>40508</v>
      </c>
      <c r="C3003" s="17" t="str">
        <f t="shared" si="488"/>
        <v>Thu</v>
      </c>
      <c r="D3003" s="3">
        <f t="shared" si="489"/>
        <v>2014</v>
      </c>
      <c r="E3003" s="3">
        <f t="shared" si="490"/>
        <v>11</v>
      </c>
      <c r="F3003" s="3">
        <v>100</v>
      </c>
      <c r="G3003" s="23">
        <f t="shared" si="499"/>
        <v>94.82000000000005</v>
      </c>
      <c r="H3003" s="1">
        <v>94.1</v>
      </c>
      <c r="I3003" s="2">
        <v>99</v>
      </c>
      <c r="J3003" s="2">
        <v>105</v>
      </c>
      <c r="K3003" s="4">
        <f t="shared" si="491"/>
        <v>26.624038026256226</v>
      </c>
      <c r="L3003" s="22">
        <f t="shared" ref="L3003:L3066" si="503">IF(I3003="","",I3003/J3003)</f>
        <v>0.94285714285714284</v>
      </c>
      <c r="M3003" s="22">
        <f t="shared" ref="M3003:M3066" si="504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7"/>
        <v>22.392198098703993</v>
      </c>
      <c r="T3003" s="24" t="e">
        <f t="shared" si="500"/>
        <v>#N/A</v>
      </c>
      <c r="U3003" s="24" t="e">
        <f t="shared" si="501"/>
        <v>#N/A</v>
      </c>
      <c r="V3003" s="24">
        <f t="shared" si="502"/>
        <v>100</v>
      </c>
    </row>
    <row r="3004" spans="1:22">
      <c r="A3004" s="2">
        <v>2979</v>
      </c>
      <c r="B3004" s="5">
        <v>40509</v>
      </c>
      <c r="C3004" s="17" t="str">
        <f t="shared" si="488"/>
        <v>Fri</v>
      </c>
      <c r="D3004" s="3">
        <f t="shared" si="489"/>
        <v>2014</v>
      </c>
      <c r="E3004" s="3">
        <f t="shared" si="490"/>
        <v>11</v>
      </c>
      <c r="G3004" s="23">
        <f t="shared" si="499"/>
        <v>94.720000000000056</v>
      </c>
      <c r="H3004" s="1">
        <v>94.2</v>
      </c>
      <c r="I3004" s="2">
        <v>99</v>
      </c>
      <c r="J3004" s="2">
        <v>105</v>
      </c>
      <c r="K3004" s="4">
        <f t="shared" si="491"/>
        <v>26.652331371661386</v>
      </c>
      <c r="L3004" s="22">
        <f t="shared" si="503"/>
        <v>0.94285714285714284</v>
      </c>
      <c r="M3004" s="22">
        <f t="shared" si="504"/>
        <v>0.52659574468085102</v>
      </c>
      <c r="O3004" s="3">
        <v>0</v>
      </c>
      <c r="P3004" s="3">
        <v>4</v>
      </c>
      <c r="Q3004" s="3">
        <v>5703</v>
      </c>
      <c r="R3004" s="4">
        <f t="shared" si="497"/>
        <v>22.359722304544011</v>
      </c>
      <c r="T3004" s="24" t="str">
        <f t="shared" si="500"/>
        <v/>
      </c>
      <c r="U3004" s="24" t="str">
        <f t="shared" si="501"/>
        <v/>
      </c>
      <c r="V3004" s="24" t="str">
        <f t="shared" si="502"/>
        <v/>
      </c>
    </row>
    <row r="3005" spans="1:22">
      <c r="A3005" s="2">
        <v>2980</v>
      </c>
      <c r="B3005" s="5">
        <v>40510</v>
      </c>
      <c r="C3005" s="17" t="str">
        <f t="shared" si="488"/>
        <v>Sat</v>
      </c>
      <c r="D3005" s="3">
        <f t="shared" si="489"/>
        <v>2014</v>
      </c>
      <c r="E3005" s="3">
        <f t="shared" si="490"/>
        <v>11</v>
      </c>
      <c r="G3005" s="23">
        <f t="shared" si="499"/>
        <v>94.620000000000061</v>
      </c>
      <c r="K3005" s="4" t="str">
        <f t="shared" si="491"/>
        <v/>
      </c>
      <c r="L3005" s="22" t="str">
        <f t="shared" si="503"/>
        <v/>
      </c>
      <c r="M3005" s="22" t="str">
        <f t="shared" si="504"/>
        <v/>
      </c>
      <c r="O3005" s="3">
        <v>1</v>
      </c>
      <c r="P3005" s="3">
        <v>4</v>
      </c>
      <c r="Q3005" s="3">
        <v>6374</v>
      </c>
      <c r="R3005" s="4" t="str">
        <f t="shared" si="497"/>
        <v/>
      </c>
      <c r="T3005" s="24" t="str">
        <f t="shared" si="500"/>
        <v/>
      </c>
      <c r="U3005" s="24" t="str">
        <f t="shared" si="501"/>
        <v/>
      </c>
      <c r="V3005" s="24" t="str">
        <f t="shared" si="502"/>
        <v/>
      </c>
    </row>
    <row r="3006" spans="1:22">
      <c r="A3006" s="2">
        <v>2981</v>
      </c>
      <c r="B3006" s="5">
        <v>40511</v>
      </c>
      <c r="C3006" s="17" t="str">
        <f t="shared" si="488"/>
        <v>Sun</v>
      </c>
      <c r="D3006" s="3">
        <f t="shared" si="489"/>
        <v>2014</v>
      </c>
      <c r="E3006" s="3">
        <f t="shared" si="490"/>
        <v>11</v>
      </c>
      <c r="G3006" s="23">
        <f t="shared" si="499"/>
        <v>94.520000000000067</v>
      </c>
      <c r="K3006" s="4" t="str">
        <f t="shared" si="491"/>
        <v/>
      </c>
      <c r="L3006" s="22" t="str">
        <f t="shared" si="503"/>
        <v/>
      </c>
      <c r="M3006" s="22" t="str">
        <f t="shared" si="504"/>
        <v/>
      </c>
      <c r="O3006" s="3">
        <v>1</v>
      </c>
      <c r="P3006" s="3">
        <v>5</v>
      </c>
      <c r="Q3006" s="3">
        <v>2580</v>
      </c>
      <c r="R3006" s="4" t="str">
        <f t="shared" si="497"/>
        <v/>
      </c>
      <c r="T3006" s="24" t="str">
        <f t="shared" si="500"/>
        <v/>
      </c>
      <c r="U3006" s="24" t="str">
        <f t="shared" si="501"/>
        <v/>
      </c>
      <c r="V3006" s="24" t="str">
        <f t="shared" si="502"/>
        <v/>
      </c>
    </row>
    <row r="3007" spans="1:22">
      <c r="A3007" s="2">
        <v>2982</v>
      </c>
      <c r="B3007" s="5">
        <v>40512</v>
      </c>
      <c r="C3007" s="17" t="str">
        <f t="shared" si="488"/>
        <v>Mon</v>
      </c>
      <c r="D3007" s="3">
        <f t="shared" si="489"/>
        <v>2014</v>
      </c>
      <c r="E3007" s="3">
        <f t="shared" si="490"/>
        <v>12</v>
      </c>
      <c r="G3007" s="23">
        <f t="shared" si="499"/>
        <v>94.420000000000073</v>
      </c>
      <c r="H3007" s="1">
        <v>95.6</v>
      </c>
      <c r="I3007" s="2">
        <v>99</v>
      </c>
      <c r="J3007" s="2">
        <v>106</v>
      </c>
      <c r="K3007" s="4">
        <f t="shared" si="491"/>
        <v>27.048438207333636</v>
      </c>
      <c r="L3007" s="22">
        <f t="shared" si="503"/>
        <v>0.93396226415094341</v>
      </c>
      <c r="M3007" s="22">
        <f t="shared" si="504"/>
        <v>0.52659574468085102</v>
      </c>
      <c r="O3007" s="3">
        <v>0</v>
      </c>
      <c r="P3007" s="3">
        <v>2</v>
      </c>
      <c r="Q3007" s="3">
        <v>8060</v>
      </c>
      <c r="R3007" s="4">
        <f t="shared" si="497"/>
        <v>21.91219499046073</v>
      </c>
      <c r="T3007" s="24" t="str">
        <f t="shared" si="500"/>
        <v/>
      </c>
      <c r="U3007" s="24" t="str">
        <f t="shared" si="501"/>
        <v/>
      </c>
      <c r="V3007" s="24" t="str">
        <f t="shared" si="502"/>
        <v/>
      </c>
    </row>
    <row r="3008" spans="1:22">
      <c r="A3008" s="2">
        <v>2983</v>
      </c>
      <c r="B3008" s="5">
        <v>40513</v>
      </c>
      <c r="C3008" s="17" t="str">
        <f t="shared" si="488"/>
        <v>Tue</v>
      </c>
      <c r="D3008" s="3">
        <f t="shared" si="489"/>
        <v>2014</v>
      </c>
      <c r="E3008" s="3">
        <f t="shared" si="490"/>
        <v>12</v>
      </c>
      <c r="G3008" s="23">
        <f t="shared" si="499"/>
        <v>94.320000000000078</v>
      </c>
      <c r="H3008" s="1">
        <v>95.4</v>
      </c>
      <c r="I3008" s="2">
        <v>100</v>
      </c>
      <c r="J3008" s="2">
        <v>105</v>
      </c>
      <c r="K3008" s="4">
        <f t="shared" si="491"/>
        <v>26.991851516523319</v>
      </c>
      <c r="L3008" s="22">
        <f t="shared" si="503"/>
        <v>0.95238095238095233</v>
      </c>
      <c r="M3008" s="22">
        <f t="shared" si="504"/>
        <v>0.53191489361702127</v>
      </c>
      <c r="O3008" s="3">
        <v>0</v>
      </c>
      <c r="P3008" s="3">
        <v>1</v>
      </c>
      <c r="Q3008" s="3">
        <v>7665</v>
      </c>
      <c r="R3008" s="4">
        <f t="shared" si="497"/>
        <v>22.7537958698559</v>
      </c>
      <c r="T3008" s="24" t="str">
        <f t="shared" si="500"/>
        <v/>
      </c>
      <c r="U3008" s="24" t="str">
        <f t="shared" si="501"/>
        <v/>
      </c>
      <c r="V3008" s="24" t="str">
        <f t="shared" si="502"/>
        <v/>
      </c>
    </row>
    <row r="3009" spans="1:22">
      <c r="A3009" s="2">
        <v>2984</v>
      </c>
      <c r="B3009" s="5">
        <v>40514</v>
      </c>
      <c r="C3009" s="17" t="str">
        <f t="shared" si="488"/>
        <v>Wed</v>
      </c>
      <c r="D3009" s="3">
        <f t="shared" si="489"/>
        <v>2014</v>
      </c>
      <c r="E3009" s="3">
        <f t="shared" si="490"/>
        <v>12</v>
      </c>
      <c r="G3009" s="23">
        <f t="shared" si="499"/>
        <v>94.220000000000084</v>
      </c>
      <c r="H3009" s="1">
        <v>95.5</v>
      </c>
      <c r="I3009" s="2">
        <v>99</v>
      </c>
      <c r="J3009" s="2">
        <v>105</v>
      </c>
      <c r="K3009" s="4">
        <f t="shared" si="491"/>
        <v>27.020144861928475</v>
      </c>
      <c r="L3009" s="22">
        <f t="shared" si="503"/>
        <v>0.94285714285714284</v>
      </c>
      <c r="M3009" s="22">
        <f t="shared" si="504"/>
        <v>0.52659574468085102</v>
      </c>
      <c r="O3009" s="3">
        <v>0</v>
      </c>
      <c r="P3009" s="3">
        <v>0</v>
      </c>
      <c r="R3009" s="4">
        <f t="shared" si="497"/>
        <v>21.943726084691576</v>
      </c>
      <c r="T3009" s="24" t="str">
        <f t="shared" si="500"/>
        <v/>
      </c>
      <c r="U3009" s="24" t="str">
        <f t="shared" si="501"/>
        <v/>
      </c>
      <c r="V3009" s="24" t="str">
        <f t="shared" si="502"/>
        <v/>
      </c>
    </row>
    <row r="3010" spans="1:22">
      <c r="A3010" s="2">
        <v>2985</v>
      </c>
      <c r="B3010" s="5">
        <v>40515</v>
      </c>
      <c r="C3010" s="17" t="str">
        <f t="shared" si="488"/>
        <v>Thu</v>
      </c>
      <c r="D3010" s="3">
        <f t="shared" si="489"/>
        <v>2014</v>
      </c>
      <c r="E3010" s="3">
        <f t="shared" si="490"/>
        <v>12</v>
      </c>
      <c r="G3010" s="23">
        <f t="shared" si="499"/>
        <v>94.12000000000009</v>
      </c>
      <c r="H3010" s="1">
        <v>95.9</v>
      </c>
      <c r="I3010" s="2">
        <v>99</v>
      </c>
      <c r="J3010" s="2">
        <v>106</v>
      </c>
      <c r="K3010" s="4">
        <f t="shared" si="491"/>
        <v>27.13331824354912</v>
      </c>
      <c r="L3010" s="22">
        <f t="shared" si="503"/>
        <v>0.93396226415094341</v>
      </c>
      <c r="M3010" s="22">
        <f t="shared" si="504"/>
        <v>0.52659574468085102</v>
      </c>
      <c r="O3010" s="3">
        <v>1</v>
      </c>
      <c r="P3010" s="3">
        <v>2</v>
      </c>
      <c r="R3010" s="4">
        <f t="shared" si="497"/>
        <v>21.817996257435301</v>
      </c>
      <c r="T3010" s="24" t="str">
        <f t="shared" si="500"/>
        <v/>
      </c>
      <c r="U3010" s="24" t="str">
        <f t="shared" si="501"/>
        <v/>
      </c>
      <c r="V3010" s="24" t="str">
        <f t="shared" si="502"/>
        <v/>
      </c>
    </row>
    <row r="3011" spans="1:22">
      <c r="A3011" s="2">
        <v>2986</v>
      </c>
      <c r="B3011" s="5">
        <v>40516</v>
      </c>
      <c r="C3011" s="17" t="str">
        <f t="shared" si="488"/>
        <v>Fri</v>
      </c>
      <c r="D3011" s="3">
        <f t="shared" si="489"/>
        <v>2014</v>
      </c>
      <c r="E3011" s="3">
        <f t="shared" si="490"/>
        <v>12</v>
      </c>
      <c r="G3011" s="23">
        <f t="shared" si="499"/>
        <v>94.020000000000095</v>
      </c>
      <c r="K3011" s="4" t="str">
        <f t="shared" si="491"/>
        <v/>
      </c>
      <c r="L3011" s="22" t="str">
        <f t="shared" si="503"/>
        <v/>
      </c>
      <c r="M3011" s="22" t="str">
        <f t="shared" si="504"/>
        <v/>
      </c>
      <c r="O3011" s="3">
        <v>1</v>
      </c>
      <c r="P3011" s="3">
        <v>2</v>
      </c>
      <c r="R3011" s="4" t="str">
        <f t="shared" si="497"/>
        <v/>
      </c>
      <c r="T3011" s="24" t="str">
        <f t="shared" si="500"/>
        <v/>
      </c>
      <c r="U3011" s="24" t="str">
        <f t="shared" si="501"/>
        <v/>
      </c>
      <c r="V3011" s="24" t="str">
        <f t="shared" si="502"/>
        <v/>
      </c>
    </row>
    <row r="3012" spans="1:22">
      <c r="A3012" s="2">
        <v>2987</v>
      </c>
      <c r="B3012" s="5">
        <v>40517</v>
      </c>
      <c r="C3012" s="17" t="str">
        <f t="shared" si="488"/>
        <v>Sat</v>
      </c>
      <c r="D3012" s="3">
        <f t="shared" si="489"/>
        <v>2014</v>
      </c>
      <c r="E3012" s="3">
        <f t="shared" si="490"/>
        <v>12</v>
      </c>
      <c r="G3012" s="23">
        <f t="shared" si="499"/>
        <v>93.920000000000101</v>
      </c>
      <c r="K3012" s="4" t="str">
        <f t="shared" si="491"/>
        <v/>
      </c>
      <c r="L3012" s="22" t="str">
        <f t="shared" si="503"/>
        <v/>
      </c>
      <c r="M3012" s="22" t="str">
        <f t="shared" si="504"/>
        <v/>
      </c>
      <c r="O3012" s="3">
        <v>1</v>
      </c>
      <c r="P3012" s="3">
        <v>4</v>
      </c>
      <c r="R3012" s="4" t="str">
        <f t="shared" si="497"/>
        <v/>
      </c>
      <c r="T3012" s="24" t="str">
        <f t="shared" si="500"/>
        <v/>
      </c>
      <c r="U3012" s="24" t="str">
        <f t="shared" si="501"/>
        <v/>
      </c>
      <c r="V3012" s="24" t="str">
        <f t="shared" si="502"/>
        <v/>
      </c>
    </row>
    <row r="3013" spans="1:22">
      <c r="A3013" s="2">
        <v>2988</v>
      </c>
      <c r="B3013" s="5">
        <v>40518</v>
      </c>
      <c r="C3013" s="17" t="str">
        <f t="shared" si="488"/>
        <v>Sun</v>
      </c>
      <c r="D3013" s="3">
        <f t="shared" si="489"/>
        <v>2014</v>
      </c>
      <c r="E3013" s="3">
        <f t="shared" si="490"/>
        <v>12</v>
      </c>
      <c r="G3013" s="23">
        <f t="shared" si="499"/>
        <v>93.820000000000107</v>
      </c>
      <c r="K3013" s="4" t="str">
        <f t="shared" si="491"/>
        <v/>
      </c>
      <c r="L3013" s="22" t="str">
        <f t="shared" si="503"/>
        <v/>
      </c>
      <c r="M3013" s="22" t="str">
        <f t="shared" si="504"/>
        <v/>
      </c>
      <c r="O3013" s="3">
        <v>0</v>
      </c>
      <c r="P3013" s="3">
        <v>1</v>
      </c>
      <c r="R3013" s="4" t="str">
        <f t="shared" si="497"/>
        <v/>
      </c>
      <c r="T3013" s="24" t="str">
        <f t="shared" si="500"/>
        <v/>
      </c>
      <c r="U3013" s="24" t="str">
        <f t="shared" si="501"/>
        <v/>
      </c>
      <c r="V3013" s="24" t="str">
        <f t="shared" si="502"/>
        <v/>
      </c>
    </row>
    <row r="3014" spans="1:22">
      <c r="A3014" s="2">
        <v>2989</v>
      </c>
      <c r="B3014" s="5">
        <v>40519</v>
      </c>
      <c r="C3014" s="17" t="str">
        <f t="shared" si="488"/>
        <v>Mon</v>
      </c>
      <c r="D3014" s="3">
        <f t="shared" si="489"/>
        <v>2014</v>
      </c>
      <c r="E3014" s="3">
        <f t="shared" si="490"/>
        <v>12</v>
      </c>
      <c r="G3014" s="23">
        <f t="shared" si="499"/>
        <v>93.720000000000113</v>
      </c>
      <c r="H3014" s="1">
        <v>95.3</v>
      </c>
      <c r="I3014" s="2">
        <v>100</v>
      </c>
      <c r="J3014" s="2">
        <v>105</v>
      </c>
      <c r="K3014" s="4">
        <f t="shared" si="491"/>
        <v>26.963558171118155</v>
      </c>
      <c r="L3014" s="22">
        <f t="shared" si="503"/>
        <v>0.95238095238095233</v>
      </c>
      <c r="M3014" s="22">
        <f t="shared" si="504"/>
        <v>0.53191489361702127</v>
      </c>
      <c r="O3014" s="3">
        <v>0</v>
      </c>
      <c r="P3014" s="3">
        <v>1</v>
      </c>
      <c r="R3014" s="4">
        <f t="shared" si="497"/>
        <v>22.786276243276525</v>
      </c>
      <c r="T3014" s="24" t="str">
        <f t="shared" si="500"/>
        <v/>
      </c>
      <c r="U3014" s="24" t="str">
        <f t="shared" si="501"/>
        <v/>
      </c>
      <c r="V3014" s="24" t="str">
        <f t="shared" si="502"/>
        <v/>
      </c>
    </row>
    <row r="3015" spans="1:22">
      <c r="A3015" s="2">
        <v>2990</v>
      </c>
      <c r="B3015" s="5">
        <v>40520</v>
      </c>
      <c r="C3015" s="17" t="str">
        <f t="shared" si="488"/>
        <v>Tue</v>
      </c>
      <c r="D3015" s="3">
        <f t="shared" si="489"/>
        <v>2014</v>
      </c>
      <c r="E3015" s="3">
        <f t="shared" si="490"/>
        <v>12</v>
      </c>
      <c r="G3015" s="23">
        <f t="shared" si="499"/>
        <v>93.620000000000118</v>
      </c>
      <c r="H3015" s="1">
        <v>95.4</v>
      </c>
      <c r="I3015" s="2">
        <v>99</v>
      </c>
      <c r="J3015" s="2">
        <v>106</v>
      </c>
      <c r="K3015" s="4">
        <f t="shared" si="491"/>
        <v>26.991851516523319</v>
      </c>
      <c r="L3015" s="22">
        <f t="shared" si="503"/>
        <v>0.93396226415094341</v>
      </c>
      <c r="M3015" s="22">
        <f t="shared" si="504"/>
        <v>0.52659574468085102</v>
      </c>
      <c r="O3015" s="3">
        <v>0</v>
      </c>
      <c r="P3015" s="3">
        <v>0</v>
      </c>
      <c r="R3015" s="4">
        <f t="shared" si="497"/>
        <v>21.975323281845338</v>
      </c>
      <c r="T3015" s="24" t="str">
        <f t="shared" si="500"/>
        <v/>
      </c>
      <c r="U3015" s="24" t="str">
        <f t="shared" si="501"/>
        <v/>
      </c>
      <c r="V3015" s="24" t="str">
        <f t="shared" si="502"/>
        <v/>
      </c>
    </row>
    <row r="3016" spans="1:22">
      <c r="A3016" s="2">
        <v>2991</v>
      </c>
      <c r="B3016" s="5">
        <v>40521</v>
      </c>
      <c r="C3016" s="17" t="str">
        <f t="shared" si="488"/>
        <v>Wed</v>
      </c>
      <c r="D3016" s="3">
        <f t="shared" si="489"/>
        <v>2014</v>
      </c>
      <c r="E3016" s="3">
        <f t="shared" si="490"/>
        <v>12</v>
      </c>
      <c r="G3016" s="23">
        <f t="shared" si="499"/>
        <v>93.520000000000124</v>
      </c>
      <c r="H3016" s="1">
        <v>95.7</v>
      </c>
      <c r="K3016" s="4">
        <f t="shared" si="491"/>
        <v>27.076731552738799</v>
      </c>
      <c r="L3016" s="22" t="str">
        <f t="shared" si="503"/>
        <v/>
      </c>
      <c r="M3016" s="22" t="str">
        <f t="shared" si="504"/>
        <v/>
      </c>
      <c r="O3016" s="3">
        <v>0</v>
      </c>
      <c r="P3016" s="3">
        <v>1</v>
      </c>
      <c r="R3016" s="4" t="str">
        <f t="shared" si="497"/>
        <v/>
      </c>
      <c r="T3016" s="24" t="str">
        <f t="shared" si="500"/>
        <v/>
      </c>
      <c r="U3016" s="24" t="str">
        <f t="shared" si="501"/>
        <v/>
      </c>
      <c r="V3016" s="24" t="str">
        <f t="shared" si="502"/>
        <v/>
      </c>
    </row>
    <row r="3017" spans="1:22">
      <c r="A3017" s="2">
        <v>2992</v>
      </c>
      <c r="B3017" s="5">
        <v>40522</v>
      </c>
      <c r="C3017" s="17" t="str">
        <f t="shared" si="488"/>
        <v>Thu</v>
      </c>
      <c r="D3017" s="3">
        <f t="shared" si="489"/>
        <v>2014</v>
      </c>
      <c r="E3017" s="3">
        <f t="shared" si="490"/>
        <v>12</v>
      </c>
      <c r="G3017" s="23">
        <f t="shared" si="499"/>
        <v>93.42000000000013</v>
      </c>
      <c r="H3017" s="1">
        <v>95.8</v>
      </c>
      <c r="I3017" s="2">
        <v>100</v>
      </c>
      <c r="J3017" s="2">
        <v>105</v>
      </c>
      <c r="K3017" s="4">
        <f t="shared" si="491"/>
        <v>27.105024898143956</v>
      </c>
      <c r="L3017" s="22">
        <f t="shared" si="503"/>
        <v>0.95238095238095233</v>
      </c>
      <c r="M3017" s="22">
        <f t="shared" si="504"/>
        <v>0.53191489361702127</v>
      </c>
      <c r="O3017" s="3">
        <v>1</v>
      </c>
      <c r="P3017" s="3">
        <v>1</v>
      </c>
      <c r="R3017" s="4">
        <f t="shared" si="497"/>
        <v>22.624552463301178</v>
      </c>
      <c r="T3017" s="24" t="str">
        <f t="shared" si="500"/>
        <v/>
      </c>
      <c r="U3017" s="24" t="str">
        <f t="shared" si="501"/>
        <v/>
      </c>
      <c r="V3017" s="24" t="str">
        <f t="shared" si="502"/>
        <v/>
      </c>
    </row>
    <row r="3018" spans="1:22">
      <c r="A3018" s="2">
        <v>2993</v>
      </c>
      <c r="B3018" s="5">
        <v>40523</v>
      </c>
      <c r="C3018" s="17" t="str">
        <f t="shared" si="488"/>
        <v>Fri</v>
      </c>
      <c r="D3018" s="3">
        <f t="shared" si="489"/>
        <v>2014</v>
      </c>
      <c r="E3018" s="3">
        <f t="shared" si="490"/>
        <v>12</v>
      </c>
      <c r="G3018" s="23">
        <f t="shared" si="499"/>
        <v>93.320000000000135</v>
      </c>
      <c r="H3018" s="1">
        <v>95.4</v>
      </c>
      <c r="I3018" s="2">
        <v>99</v>
      </c>
      <c r="J3018" s="2">
        <v>106</v>
      </c>
      <c r="K3018" s="4">
        <f t="shared" si="491"/>
        <v>26.991851516523319</v>
      </c>
      <c r="L3018" s="22">
        <f t="shared" si="503"/>
        <v>0.93396226415094341</v>
      </c>
      <c r="M3018" s="22">
        <f t="shared" si="504"/>
        <v>0.52659574468085102</v>
      </c>
      <c r="O3018" s="3">
        <v>0</v>
      </c>
      <c r="P3018" s="3">
        <v>4</v>
      </c>
      <c r="R3018" s="4">
        <f t="shared" si="497"/>
        <v>21.975323281845338</v>
      </c>
      <c r="T3018" s="24" t="str">
        <f t="shared" si="500"/>
        <v/>
      </c>
      <c r="U3018" s="24" t="str">
        <f t="shared" si="501"/>
        <v/>
      </c>
      <c r="V3018" s="24" t="str">
        <f t="shared" si="502"/>
        <v/>
      </c>
    </row>
    <row r="3019" spans="1:22">
      <c r="A3019" s="2">
        <v>2994</v>
      </c>
      <c r="B3019" s="5">
        <v>40524</v>
      </c>
      <c r="C3019" s="17" t="str">
        <f t="shared" si="488"/>
        <v>Sat</v>
      </c>
      <c r="D3019" s="3">
        <f t="shared" si="489"/>
        <v>2014</v>
      </c>
      <c r="E3019" s="3">
        <f t="shared" si="490"/>
        <v>12</v>
      </c>
      <c r="G3019" s="23">
        <f t="shared" si="499"/>
        <v>93.220000000000141</v>
      </c>
      <c r="K3019" s="4" t="str">
        <f t="shared" si="491"/>
        <v/>
      </c>
      <c r="L3019" s="22" t="str">
        <f t="shared" si="503"/>
        <v/>
      </c>
      <c r="M3019" s="22" t="str">
        <f t="shared" si="504"/>
        <v/>
      </c>
      <c r="O3019" s="3">
        <v>0</v>
      </c>
      <c r="P3019" s="3">
        <v>7</v>
      </c>
      <c r="R3019" s="4" t="str">
        <f t="shared" si="497"/>
        <v/>
      </c>
      <c r="T3019" s="24" t="str">
        <f t="shared" si="500"/>
        <v/>
      </c>
      <c r="U3019" s="24" t="str">
        <f t="shared" si="501"/>
        <v/>
      </c>
      <c r="V3019" s="24" t="str">
        <f t="shared" si="502"/>
        <v/>
      </c>
    </row>
    <row r="3020" spans="1:22">
      <c r="A3020" s="2">
        <v>2995</v>
      </c>
      <c r="B3020" s="5">
        <v>40525</v>
      </c>
      <c r="C3020" s="17" t="str">
        <f t="shared" si="488"/>
        <v>Sun</v>
      </c>
      <c r="D3020" s="3">
        <f t="shared" si="489"/>
        <v>2014</v>
      </c>
      <c r="E3020" s="3">
        <f t="shared" si="490"/>
        <v>12</v>
      </c>
      <c r="G3020" s="23">
        <f t="shared" si="499"/>
        <v>93.120000000000147</v>
      </c>
      <c r="H3020" s="1">
        <v>95.6</v>
      </c>
      <c r="I3020" s="2">
        <v>100</v>
      </c>
      <c r="J3020" s="2">
        <v>106</v>
      </c>
      <c r="K3020" s="4">
        <f t="shared" si="491"/>
        <v>27.048438207333636</v>
      </c>
      <c r="L3020" s="22">
        <f t="shared" si="503"/>
        <v>0.94339622641509435</v>
      </c>
      <c r="M3020" s="22">
        <f t="shared" si="504"/>
        <v>0.53191489361702127</v>
      </c>
      <c r="O3020" s="3">
        <v>1</v>
      </c>
      <c r="P3020" s="3">
        <v>2</v>
      </c>
      <c r="R3020" s="4">
        <f t="shared" si="497"/>
        <v>22.689038974730682</v>
      </c>
      <c r="T3020" s="24" t="str">
        <f t="shared" si="500"/>
        <v/>
      </c>
      <c r="U3020" s="24" t="str">
        <f t="shared" si="501"/>
        <v/>
      </c>
      <c r="V3020" s="24" t="str">
        <f t="shared" si="502"/>
        <v/>
      </c>
    </row>
    <row r="3021" spans="1:22">
      <c r="A3021" s="2">
        <v>2996</v>
      </c>
      <c r="B3021" s="5">
        <v>40526</v>
      </c>
      <c r="C3021" s="17" t="str">
        <f t="shared" si="488"/>
        <v>Mon</v>
      </c>
      <c r="D3021" s="3">
        <f t="shared" si="489"/>
        <v>2014</v>
      </c>
      <c r="E3021" s="3">
        <f t="shared" si="490"/>
        <v>12</v>
      </c>
      <c r="G3021" s="23">
        <f t="shared" si="499"/>
        <v>93.020000000000152</v>
      </c>
      <c r="H3021" s="1">
        <v>96.5</v>
      </c>
      <c r="I3021" s="2">
        <v>100</v>
      </c>
      <c r="J3021" s="2">
        <v>106</v>
      </c>
      <c r="K3021" s="4">
        <f t="shared" si="491"/>
        <v>27.303078315980084</v>
      </c>
      <c r="L3021" s="22">
        <f t="shared" si="503"/>
        <v>0.94339622641509435</v>
      </c>
      <c r="M3021" s="22">
        <f t="shared" si="504"/>
        <v>0.53191489361702127</v>
      </c>
      <c r="O3021" s="3">
        <v>0</v>
      </c>
      <c r="P3021" s="3">
        <v>2</v>
      </c>
      <c r="R3021" s="4">
        <f t="shared" si="497"/>
        <v>22.400954673411945</v>
      </c>
      <c r="T3021" s="24" t="str">
        <f t="shared" si="500"/>
        <v/>
      </c>
      <c r="U3021" s="24" t="str">
        <f t="shared" si="501"/>
        <v/>
      </c>
      <c r="V3021" s="24" t="str">
        <f t="shared" si="502"/>
        <v/>
      </c>
    </row>
    <row r="3022" spans="1:22">
      <c r="A3022" s="2">
        <v>2997</v>
      </c>
      <c r="B3022" s="5">
        <v>40527</v>
      </c>
      <c r="C3022" s="17" t="str">
        <f t="shared" si="488"/>
        <v>Tue</v>
      </c>
      <c r="D3022" s="3">
        <f t="shared" si="489"/>
        <v>2014</v>
      </c>
      <c r="E3022" s="3">
        <f t="shared" si="490"/>
        <v>12</v>
      </c>
      <c r="G3022" s="23">
        <f t="shared" si="499"/>
        <v>92.920000000000158</v>
      </c>
      <c r="H3022" s="1">
        <v>95.5</v>
      </c>
      <c r="I3022" s="2">
        <v>100</v>
      </c>
      <c r="J3022" s="2">
        <v>106</v>
      </c>
      <c r="K3022" s="4">
        <f t="shared" si="491"/>
        <v>27.020144861928475</v>
      </c>
      <c r="L3022" s="22">
        <f t="shared" si="503"/>
        <v>0.94339622641509435</v>
      </c>
      <c r="M3022" s="22">
        <f t="shared" si="504"/>
        <v>0.53191489361702127</v>
      </c>
      <c r="O3022" s="3">
        <v>0</v>
      </c>
      <c r="P3022" s="3">
        <v>2</v>
      </c>
      <c r="R3022" s="4">
        <f t="shared" si="497"/>
        <v>22.721383518159715</v>
      </c>
      <c r="T3022" s="24" t="str">
        <f t="shared" si="500"/>
        <v/>
      </c>
      <c r="U3022" s="24" t="str">
        <f t="shared" si="501"/>
        <v/>
      </c>
      <c r="V3022" s="24" t="str">
        <f t="shared" si="502"/>
        <v/>
      </c>
    </row>
    <row r="3023" spans="1:22">
      <c r="A3023" s="2">
        <v>2998</v>
      </c>
      <c r="B3023" s="5">
        <v>40528</v>
      </c>
      <c r="C3023" s="17" t="str">
        <f t="shared" si="488"/>
        <v>Wed</v>
      </c>
      <c r="D3023" s="3">
        <f t="shared" si="489"/>
        <v>2014</v>
      </c>
      <c r="E3023" s="3">
        <f t="shared" si="490"/>
        <v>12</v>
      </c>
      <c r="G3023" s="23">
        <f t="shared" si="499"/>
        <v>92.820000000000164</v>
      </c>
      <c r="H3023" s="1">
        <v>95.3</v>
      </c>
      <c r="I3023" s="2">
        <v>100</v>
      </c>
      <c r="J3023" s="2">
        <v>106</v>
      </c>
      <c r="K3023" s="4">
        <f t="shared" si="491"/>
        <v>26.963558171118155</v>
      </c>
      <c r="L3023" s="22">
        <f t="shared" si="503"/>
        <v>0.94339622641509435</v>
      </c>
      <c r="M3023" s="22">
        <f t="shared" si="504"/>
        <v>0.53191489361702127</v>
      </c>
      <c r="O3023" s="3">
        <v>1</v>
      </c>
      <c r="P3023" s="3">
        <v>2</v>
      </c>
      <c r="R3023" s="4">
        <f t="shared" si="497"/>
        <v>22.786276243276525</v>
      </c>
      <c r="T3023" s="24" t="str">
        <f t="shared" si="500"/>
        <v/>
      </c>
      <c r="U3023" s="24" t="str">
        <f t="shared" si="501"/>
        <v/>
      </c>
      <c r="V3023" s="24" t="str">
        <f t="shared" si="502"/>
        <v/>
      </c>
    </row>
    <row r="3024" spans="1:22">
      <c r="A3024" s="2">
        <v>2999</v>
      </c>
      <c r="B3024" s="5">
        <v>40529</v>
      </c>
      <c r="C3024" s="17" t="str">
        <f t="shared" si="488"/>
        <v>Thu</v>
      </c>
      <c r="D3024" s="3">
        <f t="shared" si="489"/>
        <v>2014</v>
      </c>
      <c r="E3024" s="3">
        <f t="shared" si="490"/>
        <v>12</v>
      </c>
      <c r="G3024" s="23">
        <f t="shared" si="499"/>
        <v>92.720000000000169</v>
      </c>
      <c r="H3024" s="1">
        <v>95.5</v>
      </c>
      <c r="I3024" s="2">
        <v>100</v>
      </c>
      <c r="J3024" s="2">
        <v>106</v>
      </c>
      <c r="K3024" s="4">
        <f t="shared" si="491"/>
        <v>27.020144861928475</v>
      </c>
      <c r="L3024" s="22">
        <f t="shared" si="503"/>
        <v>0.94339622641509435</v>
      </c>
      <c r="M3024" s="22">
        <f t="shared" si="504"/>
        <v>0.53191489361702127</v>
      </c>
      <c r="O3024" s="3">
        <v>0</v>
      </c>
      <c r="P3024" s="3">
        <v>2</v>
      </c>
      <c r="R3024" s="4">
        <f t="shared" si="497"/>
        <v>22.721383518159715</v>
      </c>
      <c r="T3024" s="24" t="str">
        <f t="shared" si="500"/>
        <v/>
      </c>
      <c r="U3024" s="24" t="str">
        <f t="shared" si="501"/>
        <v/>
      </c>
      <c r="V3024" s="24" t="str">
        <f t="shared" si="502"/>
        <v/>
      </c>
    </row>
    <row r="3025" spans="1:22">
      <c r="A3025" s="2">
        <v>3000</v>
      </c>
      <c r="B3025" s="5">
        <v>40530</v>
      </c>
      <c r="C3025" s="17" t="str">
        <f t="shared" si="488"/>
        <v>Fri</v>
      </c>
      <c r="D3025" s="3">
        <f t="shared" si="489"/>
        <v>2014</v>
      </c>
      <c r="E3025" s="3">
        <f t="shared" si="490"/>
        <v>12</v>
      </c>
      <c r="G3025" s="23">
        <f t="shared" si="499"/>
        <v>92.620000000000175</v>
      </c>
      <c r="H3025" s="1">
        <v>95.4</v>
      </c>
      <c r="I3025" s="2">
        <v>100</v>
      </c>
      <c r="J3025" s="2">
        <v>106</v>
      </c>
      <c r="K3025" s="4">
        <f t="shared" si="491"/>
        <v>26.991851516523319</v>
      </c>
      <c r="L3025" s="22">
        <f t="shared" si="503"/>
        <v>0.94339622641509435</v>
      </c>
      <c r="M3025" s="22">
        <f t="shared" si="504"/>
        <v>0.53191489361702127</v>
      </c>
      <c r="O3025" s="3">
        <v>0</v>
      </c>
      <c r="P3025" s="3">
        <v>3</v>
      </c>
      <c r="R3025" s="4">
        <f t="shared" si="497"/>
        <v>22.7537958698559</v>
      </c>
      <c r="T3025" s="24" t="str">
        <f t="shared" si="500"/>
        <v/>
      </c>
      <c r="U3025" s="24" t="str">
        <f t="shared" si="501"/>
        <v/>
      </c>
      <c r="V3025" s="24" t="str">
        <f t="shared" si="502"/>
        <v/>
      </c>
    </row>
    <row r="3026" spans="1:22">
      <c r="A3026" s="2">
        <v>3001</v>
      </c>
      <c r="B3026" s="5">
        <v>40531</v>
      </c>
      <c r="C3026" s="17" t="str">
        <f t="shared" si="488"/>
        <v>Sat</v>
      </c>
      <c r="D3026" s="3">
        <f t="shared" si="489"/>
        <v>2014</v>
      </c>
      <c r="E3026" s="3">
        <f t="shared" si="490"/>
        <v>12</v>
      </c>
      <c r="G3026" s="23">
        <f t="shared" si="499"/>
        <v>92.520000000000181</v>
      </c>
      <c r="K3026" s="4" t="str">
        <f t="shared" si="491"/>
        <v/>
      </c>
      <c r="L3026" s="22" t="str">
        <f t="shared" si="503"/>
        <v/>
      </c>
      <c r="M3026" s="22" t="str">
        <f t="shared" si="504"/>
        <v/>
      </c>
      <c r="O3026" s="3">
        <v>1</v>
      </c>
      <c r="P3026" s="3">
        <v>5</v>
      </c>
      <c r="R3026" s="4" t="str">
        <f t="shared" si="497"/>
        <v/>
      </c>
      <c r="T3026" s="24" t="str">
        <f t="shared" si="500"/>
        <v/>
      </c>
      <c r="U3026" s="24" t="str">
        <f t="shared" si="501"/>
        <v/>
      </c>
      <c r="V3026" s="24" t="str">
        <f t="shared" si="502"/>
        <v/>
      </c>
    </row>
    <row r="3027" spans="1:22">
      <c r="A3027" s="2">
        <v>3002</v>
      </c>
      <c r="B3027" s="5">
        <v>40532</v>
      </c>
      <c r="C3027" s="17" t="str">
        <f t="shared" si="488"/>
        <v>Sun</v>
      </c>
      <c r="D3027" s="3">
        <f t="shared" si="489"/>
        <v>2014</v>
      </c>
      <c r="E3027" s="3">
        <f t="shared" si="490"/>
        <v>12</v>
      </c>
      <c r="G3027" s="23">
        <f t="shared" si="499"/>
        <v>92.420000000000186</v>
      </c>
      <c r="K3027" s="4" t="str">
        <f t="shared" si="491"/>
        <v/>
      </c>
      <c r="L3027" s="22" t="str">
        <f t="shared" si="503"/>
        <v/>
      </c>
      <c r="M3027" s="22" t="str">
        <f t="shared" si="504"/>
        <v/>
      </c>
      <c r="O3027" s="3">
        <v>0</v>
      </c>
      <c r="P3027" s="3">
        <v>3</v>
      </c>
      <c r="R3027" s="4" t="str">
        <f t="shared" si="497"/>
        <v/>
      </c>
      <c r="T3027" s="24" t="str">
        <f t="shared" si="500"/>
        <v/>
      </c>
      <c r="U3027" s="24" t="str">
        <f t="shared" si="501"/>
        <v/>
      </c>
      <c r="V3027" s="24" t="str">
        <f t="shared" si="502"/>
        <v/>
      </c>
    </row>
    <row r="3028" spans="1:22">
      <c r="A3028" s="2">
        <v>3003</v>
      </c>
      <c r="B3028" s="5">
        <v>40533</v>
      </c>
      <c r="C3028" s="17" t="str">
        <f t="shared" ref="C3028:C3038" si="505">TEXT(B3028,"ddd")</f>
        <v>Mon</v>
      </c>
      <c r="D3028" s="3">
        <f t="shared" ref="D3028:D3038" si="506">YEAR(B3028)</f>
        <v>2014</v>
      </c>
      <c r="E3028" s="3">
        <f t="shared" ref="E3028:E3038" si="507">MONTH(B3028)</f>
        <v>12</v>
      </c>
      <c r="G3028" s="23">
        <f t="shared" si="499"/>
        <v>92.320000000000192</v>
      </c>
      <c r="H3028" s="1">
        <v>95.8</v>
      </c>
      <c r="I3028" s="2">
        <v>100</v>
      </c>
      <c r="J3028" s="2">
        <v>107</v>
      </c>
      <c r="K3028" s="4">
        <f t="shared" si="491"/>
        <v>27.105024898143956</v>
      </c>
      <c r="L3028" s="22">
        <f t="shared" si="503"/>
        <v>0.93457943925233644</v>
      </c>
      <c r="M3028" s="22">
        <f t="shared" si="504"/>
        <v>0.53191489361702127</v>
      </c>
      <c r="O3028" s="3">
        <v>1</v>
      </c>
      <c r="P3028" s="3">
        <v>3</v>
      </c>
      <c r="R3028" s="4">
        <f t="shared" si="497"/>
        <v>22.624552463301178</v>
      </c>
      <c r="T3028" s="24" t="str">
        <f t="shared" si="500"/>
        <v/>
      </c>
      <c r="U3028" s="24" t="str">
        <f t="shared" si="501"/>
        <v/>
      </c>
      <c r="V3028" s="24" t="str">
        <f t="shared" si="502"/>
        <v/>
      </c>
    </row>
    <row r="3029" spans="1:22">
      <c r="A3029" s="2">
        <v>3004</v>
      </c>
      <c r="B3029" s="5">
        <v>40534</v>
      </c>
      <c r="C3029" s="17" t="str">
        <f t="shared" si="505"/>
        <v>Tue</v>
      </c>
      <c r="D3029" s="3">
        <f t="shared" si="506"/>
        <v>2014</v>
      </c>
      <c r="E3029" s="3">
        <f t="shared" si="507"/>
        <v>12</v>
      </c>
      <c r="G3029" s="23">
        <f t="shared" si="499"/>
        <v>92.220000000000198</v>
      </c>
      <c r="H3029" s="1">
        <v>95.5</v>
      </c>
      <c r="I3029" s="2">
        <v>101</v>
      </c>
      <c r="J3029" s="2">
        <v>106</v>
      </c>
      <c r="K3029" s="4">
        <f t="shared" si="491"/>
        <v>27.020144861928475</v>
      </c>
      <c r="L3029" s="22">
        <f t="shared" si="503"/>
        <v>0.95283018867924529</v>
      </c>
      <c r="M3029" s="22">
        <f t="shared" si="504"/>
        <v>0.53723404255319152</v>
      </c>
      <c r="O3029" s="3">
        <v>0</v>
      </c>
      <c r="P3029" s="3">
        <v>3</v>
      </c>
      <c r="R3029" s="4">
        <f t="shared" si="497"/>
        <v>23.49904095162783</v>
      </c>
      <c r="T3029" s="24" t="str">
        <f t="shared" si="500"/>
        <v/>
      </c>
      <c r="U3029" s="24" t="str">
        <f t="shared" si="501"/>
        <v/>
      </c>
      <c r="V3029" s="24" t="str">
        <f t="shared" si="502"/>
        <v/>
      </c>
    </row>
    <row r="3030" spans="1:22">
      <c r="A3030" s="2">
        <v>3005</v>
      </c>
      <c r="B3030" s="5">
        <v>40535</v>
      </c>
      <c r="C3030" s="17" t="str">
        <f t="shared" si="505"/>
        <v>Wed</v>
      </c>
      <c r="D3030" s="3">
        <f t="shared" si="506"/>
        <v>2014</v>
      </c>
      <c r="E3030" s="3">
        <f t="shared" si="507"/>
        <v>12</v>
      </c>
      <c r="G3030" s="23">
        <f t="shared" si="499"/>
        <v>92.120000000000203</v>
      </c>
      <c r="H3030" s="1">
        <v>95.8</v>
      </c>
      <c r="I3030" s="2">
        <v>100</v>
      </c>
      <c r="J3030" s="2">
        <v>106</v>
      </c>
      <c r="K3030" s="4">
        <f t="shared" si="491"/>
        <v>27.105024898143956</v>
      </c>
      <c r="L3030" s="22">
        <f t="shared" si="503"/>
        <v>0.94339622641509435</v>
      </c>
      <c r="M3030" s="22">
        <f t="shared" si="504"/>
        <v>0.53191489361702127</v>
      </c>
      <c r="O3030" s="3">
        <v>0</v>
      </c>
      <c r="P3030" s="3">
        <v>3</v>
      </c>
      <c r="R3030" s="4">
        <f t="shared" si="497"/>
        <v>22.624552463301178</v>
      </c>
      <c r="T3030" s="24" t="str">
        <f t="shared" si="500"/>
        <v/>
      </c>
      <c r="U3030" s="24" t="str">
        <f t="shared" si="501"/>
        <v/>
      </c>
      <c r="V3030" s="24" t="str">
        <f t="shared" si="502"/>
        <v/>
      </c>
    </row>
    <row r="3031" spans="1:22">
      <c r="A3031" s="2">
        <v>3006</v>
      </c>
      <c r="B3031" s="5">
        <v>40536</v>
      </c>
      <c r="C3031" s="17" t="str">
        <f t="shared" si="505"/>
        <v>Thu</v>
      </c>
      <c r="D3031" s="3">
        <f t="shared" si="506"/>
        <v>2014</v>
      </c>
      <c r="E3031" s="3">
        <f t="shared" si="507"/>
        <v>12</v>
      </c>
      <c r="G3031" s="23">
        <f t="shared" si="499"/>
        <v>92.020000000000209</v>
      </c>
      <c r="K3031" s="4" t="str">
        <f t="shared" si="491"/>
        <v/>
      </c>
      <c r="L3031" s="22" t="str">
        <f t="shared" si="503"/>
        <v/>
      </c>
      <c r="M3031" s="22" t="str">
        <f t="shared" si="504"/>
        <v/>
      </c>
      <c r="O3031" s="3">
        <v>1</v>
      </c>
      <c r="P3031" s="3">
        <v>3</v>
      </c>
      <c r="R3031" s="4" t="str">
        <f t="shared" si="497"/>
        <v/>
      </c>
      <c r="T3031" s="24" t="str">
        <f t="shared" si="500"/>
        <v/>
      </c>
      <c r="U3031" s="24" t="str">
        <f t="shared" si="501"/>
        <v/>
      </c>
      <c r="V3031" s="24" t="str">
        <f t="shared" si="502"/>
        <v/>
      </c>
    </row>
    <row r="3032" spans="1:22">
      <c r="A3032" s="2">
        <v>3007</v>
      </c>
      <c r="B3032" s="5">
        <v>40537</v>
      </c>
      <c r="C3032" s="17" t="str">
        <f t="shared" si="505"/>
        <v>Fri</v>
      </c>
      <c r="D3032" s="3">
        <f t="shared" si="506"/>
        <v>2014</v>
      </c>
      <c r="E3032" s="3">
        <f t="shared" si="507"/>
        <v>12</v>
      </c>
      <c r="G3032" s="23">
        <f t="shared" si="499"/>
        <v>91.920000000000215</v>
      </c>
      <c r="H3032" s="1">
        <v>96.5</v>
      </c>
      <c r="K3032" s="4">
        <f t="shared" si="491"/>
        <v>27.303078315980084</v>
      </c>
      <c r="L3032" s="22" t="str">
        <f t="shared" si="503"/>
        <v/>
      </c>
      <c r="M3032" s="22" t="str">
        <f t="shared" si="504"/>
        <v/>
      </c>
      <c r="O3032" s="3">
        <v>1</v>
      </c>
      <c r="P3032" s="3">
        <v>3</v>
      </c>
      <c r="R3032" s="4" t="str">
        <f t="shared" si="497"/>
        <v/>
      </c>
      <c r="T3032" s="24" t="str">
        <f t="shared" si="500"/>
        <v/>
      </c>
      <c r="U3032" s="24" t="str">
        <f t="shared" si="501"/>
        <v/>
      </c>
      <c r="V3032" s="24" t="str">
        <f t="shared" si="502"/>
        <v/>
      </c>
    </row>
    <row r="3033" spans="1:22">
      <c r="A3033" s="2">
        <v>3008</v>
      </c>
      <c r="B3033" s="5">
        <v>40538</v>
      </c>
      <c r="C3033" s="17" t="str">
        <f t="shared" si="505"/>
        <v>Sat</v>
      </c>
      <c r="D3033" s="3">
        <f t="shared" si="506"/>
        <v>2014</v>
      </c>
      <c r="E3033" s="3">
        <f t="shared" si="507"/>
        <v>12</v>
      </c>
      <c r="G3033" s="23">
        <f t="shared" si="499"/>
        <v>91.820000000000221</v>
      </c>
      <c r="H3033" s="1">
        <v>96.4</v>
      </c>
      <c r="K3033" s="4">
        <f t="shared" si="491"/>
        <v>27.274784970574924</v>
      </c>
      <c r="L3033" s="22" t="str">
        <f t="shared" si="503"/>
        <v/>
      </c>
      <c r="M3033" s="22" t="str">
        <f t="shared" si="504"/>
        <v/>
      </c>
      <c r="O3033" s="3">
        <v>0</v>
      </c>
      <c r="P3033" s="3">
        <v>3</v>
      </c>
      <c r="R3033" s="4" t="str">
        <f t="shared" si="497"/>
        <v/>
      </c>
      <c r="T3033" s="24" t="str">
        <f t="shared" si="500"/>
        <v/>
      </c>
      <c r="U3033" s="24" t="str">
        <f t="shared" si="501"/>
        <v/>
      </c>
      <c r="V3033" s="24" t="str">
        <f t="shared" si="502"/>
        <v/>
      </c>
    </row>
    <row r="3034" spans="1:22">
      <c r="A3034" s="2">
        <v>3009</v>
      </c>
      <c r="B3034" s="5">
        <v>40539</v>
      </c>
      <c r="C3034" s="17" t="str">
        <f t="shared" si="505"/>
        <v>Sun</v>
      </c>
      <c r="D3034" s="3">
        <f t="shared" si="506"/>
        <v>2014</v>
      </c>
      <c r="E3034" s="3">
        <f t="shared" si="507"/>
        <v>12</v>
      </c>
      <c r="G3034" s="23">
        <f t="shared" si="499"/>
        <v>91.720000000000226</v>
      </c>
      <c r="H3034" s="1">
        <v>95.7</v>
      </c>
      <c r="K3034" s="4">
        <f t="shared" si="491"/>
        <v>27.076731552738799</v>
      </c>
      <c r="L3034" s="22" t="str">
        <f t="shared" si="503"/>
        <v/>
      </c>
      <c r="M3034" s="22" t="str">
        <f t="shared" si="504"/>
        <v/>
      </c>
      <c r="O3034" s="3">
        <v>0</v>
      </c>
      <c r="P3034" s="3">
        <v>2</v>
      </c>
      <c r="R3034" s="4" t="str">
        <f t="shared" si="497"/>
        <v/>
      </c>
      <c r="T3034" s="24" t="str">
        <f t="shared" si="500"/>
        <v/>
      </c>
      <c r="U3034" s="24" t="str">
        <f t="shared" si="501"/>
        <v/>
      </c>
      <c r="V3034" s="24" t="str">
        <f t="shared" si="502"/>
        <v/>
      </c>
    </row>
    <row r="3035" spans="1:22">
      <c r="A3035" s="2">
        <v>3010</v>
      </c>
      <c r="B3035" s="5">
        <v>40540</v>
      </c>
      <c r="C3035" s="17" t="str">
        <f t="shared" si="505"/>
        <v>Mon</v>
      </c>
      <c r="D3035" s="3">
        <f t="shared" si="506"/>
        <v>2014</v>
      </c>
      <c r="E3035" s="3">
        <f t="shared" si="507"/>
        <v>12</v>
      </c>
      <c r="G3035" s="23">
        <f t="shared" si="499"/>
        <v>91.620000000000232</v>
      </c>
      <c r="H3035" s="1">
        <v>95.9</v>
      </c>
      <c r="I3035" s="2">
        <v>100</v>
      </c>
      <c r="J3035" s="2">
        <v>106</v>
      </c>
      <c r="K3035" s="4">
        <f t="shared" ref="K3035:K3098" si="508">IF(H3035="","",H3035/1.88^2)</f>
        <v>27.13331824354912</v>
      </c>
      <c r="L3035" s="22">
        <f t="shared" si="503"/>
        <v>0.94339622641509435</v>
      </c>
      <c r="M3035" s="22">
        <f t="shared" si="504"/>
        <v>0.53191489361702127</v>
      </c>
      <c r="O3035" s="3">
        <v>0</v>
      </c>
      <c r="P3035" s="3">
        <v>0</v>
      </c>
      <c r="R3035" s="4">
        <f t="shared" si="497"/>
        <v>22.5924100728285</v>
      </c>
      <c r="T3035" s="24" t="str">
        <f t="shared" si="500"/>
        <v/>
      </c>
      <c r="U3035" s="24" t="str">
        <f t="shared" si="501"/>
        <v/>
      </c>
      <c r="V3035" s="24" t="str">
        <f t="shared" si="502"/>
        <v/>
      </c>
    </row>
    <row r="3036" spans="1:22">
      <c r="A3036" s="2">
        <v>3011</v>
      </c>
      <c r="B3036" s="5">
        <v>40541</v>
      </c>
      <c r="C3036" s="17" t="str">
        <f t="shared" si="505"/>
        <v>Tue</v>
      </c>
      <c r="D3036" s="3">
        <f t="shared" si="506"/>
        <v>2014</v>
      </c>
      <c r="E3036" s="3">
        <f t="shared" si="507"/>
        <v>12</v>
      </c>
      <c r="G3036" s="23">
        <f t="shared" si="499"/>
        <v>91.520000000000238</v>
      </c>
      <c r="H3036" s="1">
        <v>95.6</v>
      </c>
      <c r="I3036" s="2">
        <v>100</v>
      </c>
      <c r="J3036" s="2">
        <v>106</v>
      </c>
      <c r="K3036" s="4">
        <f t="shared" si="508"/>
        <v>27.048438207333636</v>
      </c>
      <c r="L3036" s="22">
        <f t="shared" si="503"/>
        <v>0.94339622641509435</v>
      </c>
      <c r="M3036" s="22">
        <f t="shared" si="504"/>
        <v>0.53191489361702127</v>
      </c>
      <c r="O3036" s="3">
        <v>0</v>
      </c>
      <c r="P3036" s="3">
        <v>1</v>
      </c>
      <c r="R3036" s="4">
        <f t="shared" si="497"/>
        <v>22.689038974730682</v>
      </c>
      <c r="T3036" s="24" t="str">
        <f t="shared" si="500"/>
        <v/>
      </c>
      <c r="U3036" s="24" t="str">
        <f t="shared" si="501"/>
        <v/>
      </c>
      <c r="V3036" s="24" t="str">
        <f t="shared" si="502"/>
        <v/>
      </c>
    </row>
    <row r="3037" spans="1:22">
      <c r="A3037" s="2">
        <v>3012</v>
      </c>
      <c r="B3037" s="5">
        <v>40542</v>
      </c>
      <c r="C3037" s="17" t="str">
        <f t="shared" si="505"/>
        <v>Wed</v>
      </c>
      <c r="D3037" s="3">
        <f t="shared" si="506"/>
        <v>2014</v>
      </c>
      <c r="E3037" s="3">
        <f t="shared" si="507"/>
        <v>12</v>
      </c>
      <c r="G3037" s="23">
        <f t="shared" si="499"/>
        <v>91.420000000000243</v>
      </c>
      <c r="H3037" s="1">
        <v>96.1</v>
      </c>
      <c r="I3037" s="2">
        <v>101</v>
      </c>
      <c r="J3037" s="2">
        <v>107</v>
      </c>
      <c r="K3037" s="4">
        <f t="shared" si="508"/>
        <v>27.18990493435944</v>
      </c>
      <c r="L3037" s="22">
        <f t="shared" si="503"/>
        <v>0.94392523364485981</v>
      </c>
      <c r="M3037" s="22">
        <f t="shared" si="504"/>
        <v>0.53723404255319152</v>
      </c>
      <c r="O3037" s="3">
        <v>1</v>
      </c>
      <c r="P3037" s="3">
        <v>2</v>
      </c>
      <c r="R3037" s="4">
        <f t="shared" si="497"/>
        <v>23.301128104895501</v>
      </c>
      <c r="T3037" s="24" t="str">
        <f t="shared" si="500"/>
        <v/>
      </c>
      <c r="U3037" s="24" t="str">
        <f t="shared" si="501"/>
        <v/>
      </c>
      <c r="V3037" s="24" t="str">
        <f t="shared" si="502"/>
        <v/>
      </c>
    </row>
    <row r="3038" spans="1:22">
      <c r="A3038" s="2">
        <v>3013</v>
      </c>
      <c r="B3038" s="5">
        <v>40543</v>
      </c>
      <c r="C3038" s="17" t="str">
        <f t="shared" si="505"/>
        <v>Thu</v>
      </c>
      <c r="D3038" s="3">
        <f t="shared" si="506"/>
        <v>2015</v>
      </c>
      <c r="E3038" s="3">
        <f t="shared" si="507"/>
        <v>1</v>
      </c>
      <c r="H3038" s="1">
        <v>96.6</v>
      </c>
      <c r="I3038" s="2">
        <v>101</v>
      </c>
      <c r="J3038" s="2">
        <v>107</v>
      </c>
      <c r="K3038" s="4">
        <f t="shared" si="508"/>
        <v>27.331371661385241</v>
      </c>
      <c r="L3038" s="22">
        <f t="shared" si="503"/>
        <v>0.94392523364485981</v>
      </c>
      <c r="M3038" s="22">
        <f t="shared" si="504"/>
        <v>0.53723404255319152</v>
      </c>
      <c r="O3038" s="3">
        <v>0</v>
      </c>
      <c r="P3038" s="3">
        <v>5</v>
      </c>
      <c r="R3038" s="4">
        <f t="shared" si="497"/>
        <v>23.138078787582373</v>
      </c>
      <c r="T3038" s="24" t="str">
        <f t="shared" si="500"/>
        <v/>
      </c>
      <c r="U3038" s="24" t="str">
        <f t="shared" si="501"/>
        <v/>
      </c>
      <c r="V3038" s="24" t="str">
        <f t="shared" si="502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4">
        <f t="shared" si="508"/>
        <v>27.416251697600728</v>
      </c>
      <c r="L3039" s="22">
        <f t="shared" si="503"/>
        <v>0.95327102803738317</v>
      </c>
      <c r="M3039" s="22">
        <f t="shared" si="504"/>
        <v>0.54255319148936165</v>
      </c>
      <c r="O3039" s="3">
        <v>1</v>
      </c>
      <c r="P3039" s="3">
        <v>2</v>
      </c>
      <c r="R3039" s="4">
        <f t="shared" si="497"/>
        <v>23.807478800584775</v>
      </c>
      <c r="T3039" s="24" t="e">
        <f t="shared" si="500"/>
        <v>#N/A</v>
      </c>
      <c r="U3039" s="24">
        <f t="shared" si="501"/>
        <v>84</v>
      </c>
      <c r="V3039" s="24" t="e">
        <f t="shared" si="502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4">
        <f t="shared" si="508"/>
        <v>27.076731552738799</v>
      </c>
      <c r="L3040" s="22">
        <f t="shared" si="503"/>
        <v>0.93457943925233644</v>
      </c>
      <c r="M3040" s="22">
        <f t="shared" si="504"/>
        <v>0.53191489361702127</v>
      </c>
      <c r="O3040" s="3">
        <v>0</v>
      </c>
      <c r="P3040" s="3">
        <v>6</v>
      </c>
      <c r="R3040" s="4">
        <f t="shared" si="497"/>
        <v>22.656762027003687</v>
      </c>
      <c r="T3040" s="24" t="str">
        <f t="shared" si="500"/>
        <v/>
      </c>
      <c r="U3040" s="24" t="str">
        <f t="shared" si="501"/>
        <v/>
      </c>
      <c r="V3040" s="24" t="str">
        <f t="shared" si="502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4">
        <f t="shared" si="508"/>
        <v>27.274784970574924</v>
      </c>
      <c r="L3041" s="22">
        <f t="shared" si="503"/>
        <v>0.95327102803738317</v>
      </c>
      <c r="M3041" s="22">
        <f t="shared" si="504"/>
        <v>0.54255319148936165</v>
      </c>
      <c r="O3041" s="3">
        <v>1</v>
      </c>
      <c r="P3041" s="3">
        <v>1</v>
      </c>
      <c r="R3041" s="4">
        <f t="shared" si="497"/>
        <v>23.973492694778674</v>
      </c>
      <c r="T3041" s="24" t="str">
        <f t="shared" si="500"/>
        <v/>
      </c>
      <c r="U3041" s="24" t="str">
        <f t="shared" si="501"/>
        <v/>
      </c>
      <c r="V3041" s="24" t="str">
        <f t="shared" si="502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4">
        <f t="shared" si="508"/>
        <v>27.076731552738799</v>
      </c>
      <c r="L3042" s="22">
        <f t="shared" si="503"/>
        <v>0.95283018867924529</v>
      </c>
      <c r="M3042" s="22">
        <f t="shared" si="504"/>
        <v>0.53723404255319152</v>
      </c>
      <c r="O3042" s="3">
        <v>0</v>
      </c>
      <c r="P3042" s="3">
        <v>0</v>
      </c>
      <c r="Q3042" s="3">
        <v>5893</v>
      </c>
      <c r="R3042" s="4">
        <f t="shared" si="497"/>
        <v>23.432794262073745</v>
      </c>
      <c r="T3042" s="24" t="str">
        <f t="shared" si="500"/>
        <v/>
      </c>
      <c r="U3042" s="24" t="str">
        <f t="shared" si="501"/>
        <v/>
      </c>
      <c r="V3042" s="24" t="str">
        <f t="shared" si="502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4">
        <f t="shared" si="508"/>
        <v>27.359665006790404</v>
      </c>
      <c r="L3043" s="22" t="str">
        <f t="shared" si="503"/>
        <v/>
      </c>
      <c r="M3043" s="22" t="str">
        <f t="shared" si="504"/>
        <v/>
      </c>
      <c r="O3043" s="3">
        <v>1</v>
      </c>
      <c r="P3043" s="3">
        <v>0</v>
      </c>
      <c r="Q3043" s="3">
        <v>6567</v>
      </c>
      <c r="R3043" s="4" t="str">
        <f t="shared" si="497"/>
        <v/>
      </c>
      <c r="T3043" s="24" t="str">
        <f t="shared" si="500"/>
        <v/>
      </c>
      <c r="U3043" s="24" t="str">
        <f t="shared" si="501"/>
        <v/>
      </c>
      <c r="V3043" s="24" t="str">
        <f t="shared" si="502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4">
        <f t="shared" si="508"/>
        <v>27.076731552738799</v>
      </c>
      <c r="L3044" s="22">
        <f t="shared" si="503"/>
        <v>0.94339622641509435</v>
      </c>
      <c r="M3044" s="22">
        <f t="shared" si="504"/>
        <v>0.53191489361702127</v>
      </c>
      <c r="O3044" s="3">
        <v>0</v>
      </c>
      <c r="P3044" s="3">
        <v>3</v>
      </c>
      <c r="Q3044" s="3">
        <v>7733</v>
      </c>
      <c r="R3044" s="4">
        <f t="shared" si="497"/>
        <v>22.656762027003687</v>
      </c>
      <c r="T3044" s="24" t="str">
        <f t="shared" si="500"/>
        <v/>
      </c>
      <c r="U3044" s="24" t="str">
        <f t="shared" si="501"/>
        <v/>
      </c>
      <c r="V3044" s="24" t="str">
        <f t="shared" si="502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4">
        <f t="shared" si="508"/>
        <v>27.218198279764604</v>
      </c>
      <c r="L3045" s="22">
        <f t="shared" si="503"/>
        <v>0.95327102803738317</v>
      </c>
      <c r="M3045" s="22">
        <f t="shared" si="504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0"/>
        <v/>
      </c>
      <c r="U3045" s="24" t="str">
        <f t="shared" si="501"/>
        <v/>
      </c>
      <c r="V3045" s="24" t="str">
        <f t="shared" si="502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4">
        <f t="shared" si="508"/>
        <v>27.444545043005888</v>
      </c>
      <c r="L3046" s="22">
        <f t="shared" si="503"/>
        <v>0.93396226415094341</v>
      </c>
      <c r="M3046" s="22">
        <f t="shared" si="504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0"/>
        <v/>
      </c>
      <c r="U3046" s="24" t="str">
        <f t="shared" si="501"/>
        <v/>
      </c>
      <c r="V3046" s="24" t="str">
        <f t="shared" si="502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4">
        <f t="shared" si="508"/>
        <v>27.331371661385241</v>
      </c>
      <c r="L3047" s="22" t="str">
        <f t="shared" si="503"/>
        <v/>
      </c>
      <c r="M3047" s="22" t="str">
        <f t="shared" si="504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0"/>
        <v/>
      </c>
      <c r="U3047" s="24" t="str">
        <f t="shared" si="501"/>
        <v/>
      </c>
      <c r="V3047" s="24" t="str">
        <f t="shared" si="502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4" t="str">
        <f t="shared" si="508"/>
        <v/>
      </c>
      <c r="L3048" s="22" t="str">
        <f t="shared" si="503"/>
        <v/>
      </c>
      <c r="M3048" s="22" t="str">
        <f t="shared" si="504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0"/>
        <v/>
      </c>
      <c r="U3048" s="24" t="str">
        <f t="shared" si="501"/>
        <v/>
      </c>
      <c r="V3048" s="24" t="str">
        <f t="shared" si="502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4">
        <f t="shared" si="508"/>
        <v>27.444545043005888</v>
      </c>
      <c r="L3049" s="22">
        <f t="shared" si="503"/>
        <v>0.95327102803738317</v>
      </c>
      <c r="M3049" s="22">
        <f t="shared" si="504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0"/>
        <v>75</v>
      </c>
      <c r="U3049" s="24" t="e">
        <f t="shared" si="501"/>
        <v>#N/A</v>
      </c>
      <c r="V3049" s="24" t="e">
        <f t="shared" si="502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4">
        <f t="shared" si="508"/>
        <v>27.16161158895428</v>
      </c>
      <c r="L3050" s="22">
        <f t="shared" si="503"/>
        <v>0.95327102803738317</v>
      </c>
      <c r="M3050" s="22">
        <f t="shared" si="504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0"/>
        <v>77</v>
      </c>
      <c r="U3050" s="24" t="e">
        <f t="shared" si="501"/>
        <v>#N/A</v>
      </c>
      <c r="V3050" s="24" t="e">
        <f t="shared" si="502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4">
        <f t="shared" si="508"/>
        <v>27.18990493435944</v>
      </c>
      <c r="L3051" s="22">
        <f t="shared" si="503"/>
        <v>0.95283018867924529</v>
      </c>
      <c r="M3051" s="22">
        <f t="shared" si="504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0"/>
        <v>#N/A</v>
      </c>
      <c r="U3051" s="24" t="e">
        <f t="shared" si="501"/>
        <v>#N/A</v>
      </c>
      <c r="V3051" s="24">
        <f t="shared" si="502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4">
        <f t="shared" si="508"/>
        <v>27.303078315980084</v>
      </c>
      <c r="L3052" s="22">
        <f t="shared" si="503"/>
        <v>0.94339622641509435</v>
      </c>
      <c r="M3052" s="22">
        <f t="shared" si="504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0"/>
        <v>#N/A</v>
      </c>
      <c r="U3052" s="24" t="e">
        <f t="shared" si="501"/>
        <v>#N/A</v>
      </c>
      <c r="V3052" s="24">
        <f t="shared" si="502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4">
        <f t="shared" si="508"/>
        <v>27.13331824354912</v>
      </c>
      <c r="L3053" s="22">
        <f t="shared" si="503"/>
        <v>0.94392523364485981</v>
      </c>
      <c r="M3053" s="22">
        <f t="shared" si="504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0"/>
        <v/>
      </c>
      <c r="U3053" s="24" t="str">
        <f t="shared" si="501"/>
        <v/>
      </c>
      <c r="V3053" s="24" t="str">
        <f t="shared" si="502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4" t="str">
        <f t="shared" si="508"/>
        <v/>
      </c>
      <c r="L3054" s="22" t="str">
        <f t="shared" si="503"/>
        <v/>
      </c>
      <c r="M3054" s="22" t="str">
        <f t="shared" si="504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0"/>
        <v/>
      </c>
      <c r="U3054" s="24" t="str">
        <f t="shared" si="501"/>
        <v/>
      </c>
      <c r="V3054" s="24" t="str">
        <f t="shared" si="502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4" t="str">
        <f t="shared" si="508"/>
        <v/>
      </c>
      <c r="L3055" s="22" t="str">
        <f t="shared" si="503"/>
        <v/>
      </c>
      <c r="M3055" s="22" t="str">
        <f t="shared" si="504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0"/>
        <v/>
      </c>
      <c r="U3055" s="24" t="str">
        <f t="shared" si="501"/>
        <v/>
      </c>
      <c r="V3055" s="24" t="str">
        <f t="shared" si="502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4">
        <f t="shared" si="508"/>
        <v>27.105024898143956</v>
      </c>
      <c r="L3056" s="22">
        <f t="shared" si="503"/>
        <v>0.92523364485981308</v>
      </c>
      <c r="M3056" s="22">
        <f t="shared" si="504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0"/>
        <v/>
      </c>
      <c r="U3056" s="24" t="str">
        <f t="shared" si="501"/>
        <v/>
      </c>
      <c r="V3056" s="24" t="str">
        <f t="shared" si="502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4">
        <f t="shared" si="508"/>
        <v>27.048438207333636</v>
      </c>
      <c r="L3057" s="22">
        <f t="shared" si="503"/>
        <v>0.93396226415094341</v>
      </c>
      <c r="M3057" s="22">
        <f t="shared" si="504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0"/>
        <v/>
      </c>
      <c r="U3057" s="24" t="str">
        <f t="shared" si="501"/>
        <v/>
      </c>
      <c r="V3057" s="24" t="str">
        <f t="shared" si="502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4">
        <f t="shared" si="508"/>
        <v>27.076731552738799</v>
      </c>
      <c r="L3058" s="22">
        <f t="shared" si="503"/>
        <v>0.94339622641509435</v>
      </c>
      <c r="M3058" s="22">
        <f t="shared" si="504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0"/>
        <v/>
      </c>
      <c r="U3058" s="24" t="str">
        <f t="shared" si="501"/>
        <v/>
      </c>
      <c r="V3058" s="24" t="str">
        <f t="shared" si="502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4">
        <f t="shared" si="508"/>
        <v>27.24649162516976</v>
      </c>
      <c r="L3059" s="22">
        <f t="shared" si="503"/>
        <v>0.95327102803738317</v>
      </c>
      <c r="M3059" s="22">
        <f t="shared" si="504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0"/>
        <v/>
      </c>
      <c r="U3059" s="24" t="str">
        <f t="shared" si="501"/>
        <v/>
      </c>
      <c r="V3059" s="24" t="str">
        <f t="shared" si="502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4">
        <f t="shared" si="508"/>
        <v>27.16161158895428</v>
      </c>
      <c r="L3060" s="22">
        <f t="shared" si="503"/>
        <v>0.96226415094339623</v>
      </c>
      <c r="M3060" s="22">
        <f t="shared" si="504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0"/>
        <v/>
      </c>
      <c r="U3060" s="24" t="str">
        <f t="shared" si="501"/>
        <v/>
      </c>
      <c r="V3060" s="24" t="str">
        <f t="shared" si="502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4" t="str">
        <f t="shared" si="508"/>
        <v/>
      </c>
      <c r="L3061" s="22" t="str">
        <f t="shared" si="503"/>
        <v/>
      </c>
      <c r="M3061" s="22" t="str">
        <f t="shared" si="504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0"/>
        <v/>
      </c>
      <c r="U3061" s="24" t="str">
        <f t="shared" si="501"/>
        <v/>
      </c>
      <c r="V3061" s="24" t="str">
        <f t="shared" si="502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4" t="str">
        <f t="shared" si="508"/>
        <v/>
      </c>
      <c r="L3062" s="22" t="str">
        <f t="shared" si="503"/>
        <v/>
      </c>
      <c r="M3062" s="22" t="str">
        <f t="shared" si="504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0"/>
        <v/>
      </c>
      <c r="U3062" s="24" t="str">
        <f t="shared" si="501"/>
        <v/>
      </c>
      <c r="V3062" s="24" t="str">
        <f t="shared" si="502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4" t="str">
        <f t="shared" si="508"/>
        <v/>
      </c>
      <c r="L3063" s="22" t="str">
        <f t="shared" si="503"/>
        <v/>
      </c>
      <c r="M3063" s="22" t="str">
        <f t="shared" si="504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4">IF(F3063="","",IF(F3063&lt;80,F3063,NA()))</f>
        <v/>
      </c>
      <c r="U3063" s="24" t="str">
        <f t="shared" ref="U3063:U3106" si="515">IF(F3063="","",IF(AND(F3063&lt;100,F3063&gt;=80),F3063,NA()))</f>
        <v/>
      </c>
      <c r="V3063" s="24" t="str">
        <f t="shared" ref="V3063:V3106" si="516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4">
        <f t="shared" si="508"/>
        <v>27.274784970574924</v>
      </c>
      <c r="L3064" s="22">
        <f t="shared" si="503"/>
        <v>0.94339622641509435</v>
      </c>
      <c r="M3064" s="22">
        <f t="shared" si="504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4"/>
        <v/>
      </c>
      <c r="U3064" s="24" t="str">
        <f t="shared" si="515"/>
        <v/>
      </c>
      <c r="V3064" s="24" t="str">
        <f t="shared" si="516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4">
        <f t="shared" si="508"/>
        <v>27.24649162516976</v>
      </c>
      <c r="L3065" s="22">
        <f t="shared" si="503"/>
        <v>0.94392523364485981</v>
      </c>
      <c r="M3065" s="22">
        <f t="shared" si="504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4"/>
        <v/>
      </c>
      <c r="U3065" s="24" t="str">
        <f t="shared" si="515"/>
        <v/>
      </c>
      <c r="V3065" s="24" t="str">
        <f t="shared" si="516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4">
        <f t="shared" si="508"/>
        <v>27.18990493435944</v>
      </c>
      <c r="L3066" s="22">
        <f t="shared" si="503"/>
        <v>0.93396226415094341</v>
      </c>
      <c r="M3066" s="22">
        <f t="shared" si="504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4"/>
        <v/>
      </c>
      <c r="U3066" s="24" t="str">
        <f t="shared" si="515"/>
        <v/>
      </c>
      <c r="V3066" s="24" t="str">
        <f t="shared" si="516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4">
        <f t="shared" si="508"/>
        <v>27.444545043005888</v>
      </c>
      <c r="L3067" s="22">
        <f t="shared" ref="L3067:L3130" si="517">IF(I3067="","",I3067/J3067)</f>
        <v>0.93457943925233644</v>
      </c>
      <c r="M3067" s="22">
        <f t="shared" ref="M3067:M3130" si="518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4"/>
        <v/>
      </c>
      <c r="U3067" s="24" t="str">
        <f t="shared" si="515"/>
        <v/>
      </c>
      <c r="V3067" s="24" t="str">
        <f t="shared" si="516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4" t="str">
        <f t="shared" si="508"/>
        <v/>
      </c>
      <c r="L3068" s="22" t="str">
        <f t="shared" si="517"/>
        <v/>
      </c>
      <c r="M3068" s="22" t="str">
        <f t="shared" si="518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4"/>
        <v/>
      </c>
      <c r="U3068" s="24" t="str">
        <f t="shared" si="515"/>
        <v/>
      </c>
      <c r="V3068" s="24" t="str">
        <f t="shared" si="516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4" t="str">
        <f t="shared" si="508"/>
        <v/>
      </c>
      <c r="L3069" s="22" t="str">
        <f t="shared" si="517"/>
        <v/>
      </c>
      <c r="M3069" s="22" t="str">
        <f t="shared" si="518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4"/>
        <v/>
      </c>
      <c r="U3069" s="24" t="str">
        <f t="shared" si="515"/>
        <v/>
      </c>
      <c r="V3069" s="24" t="str">
        <f t="shared" si="516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4">
        <f t="shared" si="508"/>
        <v>27.444545043005888</v>
      </c>
      <c r="L3070" s="22">
        <f t="shared" si="517"/>
        <v>0.93396226415094341</v>
      </c>
      <c r="M3070" s="22">
        <f t="shared" si="518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4"/>
        <v>75</v>
      </c>
      <c r="U3070" s="24" t="e">
        <f t="shared" si="515"/>
        <v>#N/A</v>
      </c>
      <c r="V3070" s="24" t="e">
        <f t="shared" si="516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4">
        <f t="shared" si="508"/>
        <v>27.218198279764604</v>
      </c>
      <c r="L3071" s="22">
        <f t="shared" si="517"/>
        <v>0.95283018867924529</v>
      </c>
      <c r="M3071" s="22">
        <f t="shared" si="518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4"/>
        <v>#N/A</v>
      </c>
      <c r="U3071" s="24" t="e">
        <f t="shared" si="515"/>
        <v>#N/A</v>
      </c>
      <c r="V3071" s="24">
        <f t="shared" si="516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4">
        <f t="shared" si="508"/>
        <v>27.387958352195565</v>
      </c>
      <c r="L3072" s="22">
        <f t="shared" si="517"/>
        <v>0.95283018867924529</v>
      </c>
      <c r="M3072" s="22">
        <f t="shared" si="518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4"/>
        <v>#N/A</v>
      </c>
      <c r="U3072" s="24" t="e">
        <f t="shared" si="515"/>
        <v>#N/A</v>
      </c>
      <c r="V3072" s="24">
        <f t="shared" si="516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4">
        <f t="shared" si="508"/>
        <v>27.331371661385241</v>
      </c>
      <c r="L3073" s="22">
        <f t="shared" si="517"/>
        <v>0.94339622641509435</v>
      </c>
      <c r="M3073" s="22">
        <f t="shared" si="518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4"/>
        <v>#N/A</v>
      </c>
      <c r="U3073" s="24" t="e">
        <f t="shared" si="515"/>
        <v>#N/A</v>
      </c>
      <c r="V3073" s="24">
        <f t="shared" si="516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4">
        <f t="shared" si="508"/>
        <v>27.416251697600728</v>
      </c>
      <c r="L3074" s="22">
        <f t="shared" si="517"/>
        <v>0.94339622641509435</v>
      </c>
      <c r="M3074" s="22">
        <f t="shared" si="518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4"/>
        <v/>
      </c>
      <c r="U3074" s="24" t="str">
        <f t="shared" si="515"/>
        <v/>
      </c>
      <c r="V3074" s="24" t="str">
        <f t="shared" si="516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4">
        <f t="shared" si="508"/>
        <v>27.303078315980084</v>
      </c>
      <c r="L3075" s="22">
        <f t="shared" si="517"/>
        <v>0.94339622641509435</v>
      </c>
      <c r="M3075" s="22">
        <f t="shared" si="518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4"/>
        <v/>
      </c>
      <c r="U3075" s="24" t="str">
        <f t="shared" si="515"/>
        <v/>
      </c>
      <c r="V3075" s="24" t="str">
        <f t="shared" si="516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4" t="str">
        <f t="shared" si="508"/>
        <v/>
      </c>
      <c r="L3076" s="22" t="str">
        <f t="shared" si="517"/>
        <v/>
      </c>
      <c r="M3076" s="22" t="str">
        <f t="shared" si="518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4"/>
        <v/>
      </c>
      <c r="U3076" s="24" t="str">
        <f t="shared" si="515"/>
        <v/>
      </c>
      <c r="V3076" s="24" t="str">
        <f t="shared" si="516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4">
        <f t="shared" si="508"/>
        <v>27.416251697600728</v>
      </c>
      <c r="L3077" s="22">
        <f t="shared" si="517"/>
        <v>0.97169811320754718</v>
      </c>
      <c r="M3077" s="22">
        <f t="shared" si="518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4"/>
        <v>60</v>
      </c>
      <c r="U3077" s="24" t="e">
        <f t="shared" si="515"/>
        <v>#N/A</v>
      </c>
      <c r="V3077" s="24" t="e">
        <f t="shared" si="516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4">
        <f t="shared" si="508"/>
        <v>27.24649162516976</v>
      </c>
      <c r="L3078" s="22">
        <f t="shared" si="517"/>
        <v>0.95283018867924529</v>
      </c>
      <c r="M3078" s="22">
        <f t="shared" si="518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4"/>
        <v>60</v>
      </c>
      <c r="U3078" s="24" t="e">
        <f t="shared" si="515"/>
        <v>#N/A</v>
      </c>
      <c r="V3078" s="24" t="e">
        <f t="shared" si="516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4">
        <f t="shared" si="508"/>
        <v>27.105024898143956</v>
      </c>
      <c r="L3079" s="22">
        <f t="shared" si="517"/>
        <v>0.95283018867924529</v>
      </c>
      <c r="M3079" s="22">
        <f t="shared" si="518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4"/>
        <v>79</v>
      </c>
      <c r="U3079" s="24" t="e">
        <f t="shared" si="515"/>
        <v>#N/A</v>
      </c>
      <c r="V3079" s="24" t="e">
        <f t="shared" si="516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4">
        <f t="shared" si="508"/>
        <v>27.105024898143956</v>
      </c>
      <c r="L3080" s="22">
        <f t="shared" si="517"/>
        <v>0.95283018867924529</v>
      </c>
      <c r="M3080" s="22">
        <f t="shared" si="518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4"/>
        <v>#N/A</v>
      </c>
      <c r="U3080" s="24" t="e">
        <f t="shared" si="515"/>
        <v>#N/A</v>
      </c>
      <c r="V3080" s="24">
        <f t="shared" si="516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4">
        <f t="shared" si="508"/>
        <v>27.076731552738799</v>
      </c>
      <c r="L3081" s="22">
        <f t="shared" si="517"/>
        <v>0.94339622641509435</v>
      </c>
      <c r="M3081" s="22">
        <f t="shared" si="518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4"/>
        <v>#N/A</v>
      </c>
      <c r="U3081" s="24" t="e">
        <f t="shared" si="515"/>
        <v>#N/A</v>
      </c>
      <c r="V3081" s="24">
        <f t="shared" si="516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4">
        <f t="shared" si="508"/>
        <v>27.274784970574924</v>
      </c>
      <c r="L3082" s="22" t="str">
        <f t="shared" si="517"/>
        <v/>
      </c>
      <c r="M3082" s="22" t="str">
        <f t="shared" si="518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4"/>
        <v>#N/A</v>
      </c>
      <c r="U3082" s="24" t="e">
        <f t="shared" si="515"/>
        <v>#N/A</v>
      </c>
      <c r="V3082" s="24">
        <f t="shared" si="516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4" t="str">
        <f t="shared" si="508"/>
        <v/>
      </c>
      <c r="L3083" s="22" t="str">
        <f t="shared" si="517"/>
        <v/>
      </c>
      <c r="M3083" s="22" t="str">
        <f t="shared" si="518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4"/>
        <v>#N/A</v>
      </c>
      <c r="U3083" s="24" t="e">
        <f t="shared" si="515"/>
        <v>#N/A</v>
      </c>
      <c r="V3083" s="24">
        <f t="shared" si="516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4">
        <f t="shared" si="508"/>
        <v>27.557718424626533</v>
      </c>
      <c r="L3084" s="22">
        <f t="shared" si="517"/>
        <v>0.95327102803738317</v>
      </c>
      <c r="M3084" s="22">
        <f t="shared" si="518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4"/>
        <v>70</v>
      </c>
      <c r="U3084" s="24" t="e">
        <f t="shared" si="515"/>
        <v>#N/A</v>
      </c>
      <c r="V3084" s="24" t="e">
        <f t="shared" si="516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4">
        <f t="shared" si="508"/>
        <v>27.218198279764604</v>
      </c>
      <c r="L3085" s="22">
        <f t="shared" si="517"/>
        <v>0.93457943925233644</v>
      </c>
      <c r="M3085" s="22">
        <f t="shared" si="518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4"/>
        <v>77</v>
      </c>
      <c r="U3085" s="24" t="e">
        <f t="shared" si="515"/>
        <v>#N/A</v>
      </c>
      <c r="V3085" s="24" t="e">
        <f t="shared" si="516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4">
        <f t="shared" si="508"/>
        <v>27.105024898143956</v>
      </c>
      <c r="L3086" s="22">
        <f t="shared" si="517"/>
        <v>0.93396226415094341</v>
      </c>
      <c r="M3086" s="22">
        <f t="shared" si="518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4"/>
        <v>70</v>
      </c>
      <c r="U3086" s="24" t="e">
        <f t="shared" si="515"/>
        <v>#N/A</v>
      </c>
      <c r="V3086" s="24" t="e">
        <f t="shared" si="516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4">
        <f t="shared" si="508"/>
        <v>27.020144861928475</v>
      </c>
      <c r="L3087" s="22">
        <f t="shared" si="517"/>
        <v>0.94339622641509435</v>
      </c>
      <c r="M3087" s="22">
        <f t="shared" si="518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4"/>
        <v>62</v>
      </c>
      <c r="U3087" s="24" t="e">
        <f t="shared" si="515"/>
        <v>#N/A</v>
      </c>
      <c r="V3087" s="24" t="e">
        <f t="shared" si="516"/>
        <v>#N/A</v>
      </c>
      <c r="X3087" s="2" t="s">
        <v>51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4">
        <f t="shared" si="508"/>
        <v>26.850384789497515</v>
      </c>
      <c r="L3088" s="22">
        <f t="shared" si="517"/>
        <v>0.95238095238095233</v>
      </c>
      <c r="M3088" s="22">
        <f t="shared" si="518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4"/>
        <v>#N/A</v>
      </c>
      <c r="U3088" s="24" t="e">
        <f t="shared" si="515"/>
        <v>#N/A</v>
      </c>
      <c r="V3088" s="24">
        <f t="shared" si="516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4">
        <f t="shared" si="508"/>
        <v>26.652331371661386</v>
      </c>
      <c r="L3089" s="22">
        <f t="shared" si="517"/>
        <v>0.93396226415094341</v>
      </c>
      <c r="M3089" s="22">
        <f t="shared" si="518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4"/>
        <v>#N/A</v>
      </c>
      <c r="U3089" s="24" t="e">
        <f t="shared" si="515"/>
        <v>#N/A</v>
      </c>
      <c r="V3089" s="24">
        <f t="shared" si="516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4">
        <f t="shared" si="508"/>
        <v>27.18990493435944</v>
      </c>
      <c r="L3090" s="22">
        <f t="shared" si="517"/>
        <v>0.94339622641509435</v>
      </c>
      <c r="M3090" s="22">
        <f t="shared" si="518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4"/>
        <v>#N/A</v>
      </c>
      <c r="U3090" s="24" t="e">
        <f t="shared" si="515"/>
        <v>#N/A</v>
      </c>
      <c r="V3090" s="24">
        <f t="shared" si="516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4">
        <f t="shared" si="508"/>
        <v>27.18990493435944</v>
      </c>
      <c r="L3091" s="22">
        <f t="shared" si="517"/>
        <v>0.94339622641509435</v>
      </c>
      <c r="M3091" s="22">
        <f t="shared" si="518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4"/>
        <v>68</v>
      </c>
      <c r="U3091" s="24" t="e">
        <f t="shared" si="515"/>
        <v>#N/A</v>
      </c>
      <c r="V3091" s="24" t="e">
        <f t="shared" si="516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4">
        <f t="shared" si="508"/>
        <v>27.076731552738799</v>
      </c>
      <c r="L3092" s="22">
        <f t="shared" si="517"/>
        <v>0.93396226415094341</v>
      </c>
      <c r="M3092" s="22">
        <f t="shared" si="518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4"/>
        <v>60</v>
      </c>
      <c r="U3092" s="24" t="e">
        <f t="shared" si="515"/>
        <v>#N/A</v>
      </c>
      <c r="V3092" s="24" t="e">
        <f t="shared" si="516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4">
        <f t="shared" si="508"/>
        <v>26.765504753282027</v>
      </c>
      <c r="L3093" s="22">
        <f t="shared" si="517"/>
        <v>0.92452830188679247</v>
      </c>
      <c r="M3093" s="22">
        <f t="shared" si="518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4"/>
        <v>76</v>
      </c>
      <c r="U3093" s="24" t="e">
        <f t="shared" si="515"/>
        <v>#N/A</v>
      </c>
      <c r="V3093" s="24" t="e">
        <f t="shared" si="516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4">
        <f t="shared" si="508"/>
        <v>26.680624717066546</v>
      </c>
      <c r="L3094" s="22">
        <f t="shared" si="517"/>
        <v>0.93333333333333335</v>
      </c>
      <c r="M3094" s="22">
        <f t="shared" si="518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4"/>
        <v>#N/A</v>
      </c>
      <c r="U3094" s="24">
        <f t="shared" si="515"/>
        <v>91</v>
      </c>
      <c r="V3094" s="24" t="e">
        <f t="shared" si="516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4">
        <f t="shared" si="508"/>
        <v>26.793798098687191</v>
      </c>
      <c r="L3095" s="22">
        <f t="shared" si="517"/>
        <v>0.93333333333333335</v>
      </c>
      <c r="M3095" s="22">
        <f t="shared" si="518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4"/>
        <v>#N/A</v>
      </c>
      <c r="U3095" s="24" t="e">
        <f t="shared" si="515"/>
        <v>#N/A</v>
      </c>
      <c r="V3095" s="24">
        <f t="shared" si="516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4">
        <f t="shared" si="508"/>
        <v>26.822091444092351</v>
      </c>
      <c r="L3096" s="22">
        <f t="shared" si="517"/>
        <v>0.93396226415094341</v>
      </c>
      <c r="M3096" s="22">
        <f t="shared" si="518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4"/>
        <v>#N/A</v>
      </c>
      <c r="U3096" s="24" t="e">
        <f t="shared" si="515"/>
        <v>#N/A</v>
      </c>
      <c r="V3096" s="24">
        <f t="shared" si="516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4">
        <f t="shared" si="508"/>
        <v>26.963558171118155</v>
      </c>
      <c r="L3097" s="22">
        <f t="shared" si="517"/>
        <v>0.94339622641509435</v>
      </c>
      <c r="M3097" s="22">
        <f t="shared" si="518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4"/>
        <v>#N/A</v>
      </c>
      <c r="U3097" s="24" t="e">
        <f t="shared" si="515"/>
        <v>#N/A</v>
      </c>
      <c r="V3097" s="24">
        <f t="shared" si="516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4">
        <f t="shared" si="508"/>
        <v>27.105024898143956</v>
      </c>
      <c r="L3098" s="22">
        <f t="shared" si="517"/>
        <v>0.94285714285714284</v>
      </c>
      <c r="M3098" s="22">
        <f t="shared" si="518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4"/>
        <v>71</v>
      </c>
      <c r="U3098" s="24" t="e">
        <f t="shared" si="515"/>
        <v>#N/A</v>
      </c>
      <c r="V3098" s="24" t="e">
        <f t="shared" si="516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4">
        <f t="shared" ref="K3099:K3162" si="519">IF(H3099="","",H3099/1.88^2)</f>
        <v>26.878678134902671</v>
      </c>
      <c r="L3099" s="22">
        <f t="shared" si="517"/>
        <v>0.94285714285714284</v>
      </c>
      <c r="M3099" s="22">
        <f t="shared" si="518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4"/>
        <v>79</v>
      </c>
      <c r="U3099" s="24" t="e">
        <f t="shared" si="515"/>
        <v>#N/A</v>
      </c>
      <c r="V3099" s="24" t="e">
        <f t="shared" si="516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4">
        <f t="shared" si="519"/>
        <v>26.70891806247171</v>
      </c>
      <c r="L3100" s="22">
        <f t="shared" si="517"/>
        <v>0.92452830188679247</v>
      </c>
      <c r="M3100" s="22">
        <f t="shared" si="518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4"/>
        <v>74</v>
      </c>
      <c r="U3100" s="24" t="e">
        <f t="shared" si="515"/>
        <v>#N/A</v>
      </c>
      <c r="V3100" s="24" t="e">
        <f t="shared" si="516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4">
        <f t="shared" si="519"/>
        <v>26.765504753282027</v>
      </c>
      <c r="L3101" s="22">
        <f t="shared" si="517"/>
        <v>0.94285714285714284</v>
      </c>
      <c r="M3101" s="22">
        <f t="shared" si="518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4"/>
        <v>79</v>
      </c>
      <c r="U3101" s="24" t="e">
        <f t="shared" si="515"/>
        <v>#N/A</v>
      </c>
      <c r="V3101" s="24" t="e">
        <f t="shared" si="516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4">
        <f t="shared" si="519"/>
        <v>26.680624717066546</v>
      </c>
      <c r="L3102" s="22">
        <f t="shared" si="517"/>
        <v>0.94285714285714284</v>
      </c>
      <c r="M3102" s="22">
        <f t="shared" si="518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4"/>
        <v>#N/A</v>
      </c>
      <c r="U3102" s="24">
        <f t="shared" si="515"/>
        <v>99</v>
      </c>
      <c r="V3102" s="24" t="e">
        <f t="shared" si="516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4">
        <f t="shared" si="519"/>
        <v>26.793798098687191</v>
      </c>
      <c r="L3103" s="22">
        <f t="shared" si="517"/>
        <v>0.94285714285714284</v>
      </c>
      <c r="M3103" s="22">
        <f t="shared" si="518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4"/>
        <v>#N/A</v>
      </c>
      <c r="U3103" s="24" t="e">
        <f t="shared" si="515"/>
        <v>#N/A</v>
      </c>
      <c r="V3103" s="24">
        <f t="shared" si="516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4">
        <f t="shared" si="519"/>
        <v>26.73721140787687</v>
      </c>
      <c r="L3104" s="22">
        <f t="shared" si="517"/>
        <v>0.94285714285714284</v>
      </c>
      <c r="M3104" s="22">
        <f t="shared" si="518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4"/>
        <v>#N/A</v>
      </c>
      <c r="U3104" s="24" t="e">
        <f t="shared" si="515"/>
        <v>#N/A</v>
      </c>
      <c r="V3104" s="24">
        <f t="shared" si="516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4">
        <f t="shared" si="519"/>
        <v>26.935264825712995</v>
      </c>
      <c r="L3105" s="22">
        <f t="shared" si="517"/>
        <v>0.94285714285714284</v>
      </c>
      <c r="M3105" s="22">
        <f t="shared" si="518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4"/>
        <v>#N/A</v>
      </c>
      <c r="U3105" s="24" t="e">
        <f t="shared" si="515"/>
        <v>#N/A</v>
      </c>
      <c r="V3105" s="24">
        <f t="shared" si="516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4">
        <f t="shared" si="519"/>
        <v>27.048438207333636</v>
      </c>
      <c r="L3106" s="22">
        <f t="shared" si="517"/>
        <v>0.93396226415094341</v>
      </c>
      <c r="M3106" s="22">
        <f t="shared" si="518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4"/>
        <v>#N/A</v>
      </c>
      <c r="U3106" s="24">
        <f t="shared" si="515"/>
        <v>99</v>
      </c>
      <c r="V3106" s="24" t="e">
        <f t="shared" si="516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4">
        <f t="shared" si="519"/>
        <v>26.906971480307831</v>
      </c>
      <c r="L3107" s="22">
        <f t="shared" si="517"/>
        <v>0.94285714285714284</v>
      </c>
      <c r="M3107" s="22">
        <f t="shared" si="518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4">
        <f t="shared" si="519"/>
        <v>26.793798098687191</v>
      </c>
      <c r="L3108" s="22">
        <f t="shared" si="517"/>
        <v>0.94285714285714284</v>
      </c>
      <c r="M3108" s="22">
        <f t="shared" si="518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4">
        <f t="shared" si="519"/>
        <v>26.70891806247171</v>
      </c>
      <c r="L3109" s="22">
        <f t="shared" si="517"/>
        <v>0.94285714285714284</v>
      </c>
      <c r="M3109" s="22">
        <f t="shared" si="518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4" t="str">
        <f t="shared" si="519"/>
        <v/>
      </c>
      <c r="L3110" s="22" t="str">
        <f t="shared" si="517"/>
        <v/>
      </c>
      <c r="M3110" s="22" t="str">
        <f t="shared" si="518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4" t="str">
        <f t="shared" si="519"/>
        <v/>
      </c>
      <c r="L3111" s="22" t="str">
        <f t="shared" si="517"/>
        <v/>
      </c>
      <c r="M3111" s="22" t="str">
        <f t="shared" si="518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4">
        <f t="shared" si="519"/>
        <v>26.878678134902671</v>
      </c>
      <c r="L3112" s="22">
        <f t="shared" si="517"/>
        <v>0.94285714285714284</v>
      </c>
      <c r="M3112" s="22">
        <f t="shared" si="518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4">
        <f t="shared" si="519"/>
        <v>26.70891806247171</v>
      </c>
      <c r="L3113" s="22">
        <f t="shared" si="517"/>
        <v>0.93333333333333335</v>
      </c>
      <c r="M3113" s="22">
        <f t="shared" si="518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4">
        <f t="shared" si="519"/>
        <v>26.765504753282027</v>
      </c>
      <c r="L3114" s="22">
        <f t="shared" si="517"/>
        <v>0.94285714285714284</v>
      </c>
      <c r="M3114" s="22">
        <f t="shared" si="518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4">
        <f t="shared" si="519"/>
        <v>26.850384789497515</v>
      </c>
      <c r="L3115" s="22">
        <f t="shared" si="517"/>
        <v>0.93269230769230771</v>
      </c>
      <c r="M3115" s="22">
        <f t="shared" si="518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4">
        <f t="shared" si="519"/>
        <v>26.850384789497515</v>
      </c>
      <c r="L3116" s="22">
        <f t="shared" si="517"/>
        <v>0.93333333333333335</v>
      </c>
      <c r="M3116" s="22">
        <f t="shared" si="518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4" t="str">
        <f t="shared" si="519"/>
        <v/>
      </c>
      <c r="L3117" s="22" t="str">
        <f t="shared" si="517"/>
        <v/>
      </c>
      <c r="M3117" s="22" t="str">
        <f t="shared" si="518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4" t="str">
        <f t="shared" si="519"/>
        <v/>
      </c>
      <c r="L3118" s="22" t="str">
        <f t="shared" si="517"/>
        <v/>
      </c>
      <c r="M3118" s="22" t="str">
        <f t="shared" si="518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4">
        <f t="shared" si="519"/>
        <v>26.991851516523319</v>
      </c>
      <c r="L3119" s="22">
        <f t="shared" si="517"/>
        <v>0.94285714285714284</v>
      </c>
      <c r="M3119" s="22">
        <f t="shared" si="518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4">
        <f t="shared" si="519"/>
        <v>26.793798098687191</v>
      </c>
      <c r="L3120" s="22">
        <f t="shared" si="517"/>
        <v>0.92380952380952386</v>
      </c>
      <c r="M3120" s="22">
        <f t="shared" si="518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4">
        <f t="shared" si="519"/>
        <v>26.906971480307831</v>
      </c>
      <c r="L3121" s="22">
        <f t="shared" si="517"/>
        <v>0.94285714285714284</v>
      </c>
      <c r="M3121" s="22">
        <f t="shared" si="518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4">
        <f t="shared" si="519"/>
        <v>26.906971480307831</v>
      </c>
      <c r="L3122" s="22">
        <f t="shared" si="517"/>
        <v>0.93333333333333335</v>
      </c>
      <c r="M3122" s="22">
        <f t="shared" si="518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4">
        <f t="shared" si="519"/>
        <v>26.850384789497515</v>
      </c>
      <c r="L3123" s="22">
        <f t="shared" si="517"/>
        <v>0.93333333333333335</v>
      </c>
      <c r="M3123" s="22">
        <f t="shared" si="518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4">
        <f t="shared" si="519"/>
        <v>26.822091444092351</v>
      </c>
      <c r="L3124" s="22">
        <f t="shared" si="517"/>
        <v>0.94285714285714284</v>
      </c>
      <c r="M3124" s="22">
        <f t="shared" si="518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4" t="str">
        <f t="shared" si="519"/>
        <v/>
      </c>
      <c r="L3125" s="22" t="str">
        <f t="shared" si="517"/>
        <v/>
      </c>
      <c r="M3125" s="22" t="str">
        <f t="shared" si="518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8">IF(F3125="","",IF(F3125&lt;80,F3125,NA()))</f>
        <v>#N/A</v>
      </c>
      <c r="U3125" s="24" t="e">
        <f t="shared" ref="U3125:U3188" si="529">IF(F3125="","",IF(AND(F3125&lt;100,F3125&gt;=80),F3125,NA()))</f>
        <v>#N/A</v>
      </c>
      <c r="V3125" s="24">
        <f t="shared" ref="V3125:V3188" si="530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4">
        <f t="shared" si="519"/>
        <v>27.274784970574924</v>
      </c>
      <c r="L3126" s="22">
        <f t="shared" si="517"/>
        <v>0.93396226415094341</v>
      </c>
      <c r="M3126" s="22">
        <f t="shared" si="518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8"/>
        <v>#N/A</v>
      </c>
      <c r="U3126" s="24" t="e">
        <f t="shared" si="529"/>
        <v>#N/A</v>
      </c>
      <c r="V3126" s="24">
        <f t="shared" si="530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4">
        <f t="shared" si="519"/>
        <v>27.16161158895428</v>
      </c>
      <c r="L3127" s="22">
        <f t="shared" si="517"/>
        <v>0.93396226415094341</v>
      </c>
      <c r="M3127" s="22">
        <f t="shared" si="518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8"/>
        <v>#N/A</v>
      </c>
      <c r="U3127" s="24">
        <f t="shared" si="529"/>
        <v>90</v>
      </c>
      <c r="V3127" s="24" t="e">
        <f t="shared" si="530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4">
        <f t="shared" si="519"/>
        <v>26.878678134902671</v>
      </c>
      <c r="L3128" s="22">
        <f t="shared" si="517"/>
        <v>0.93333333333333335</v>
      </c>
      <c r="M3128" s="22">
        <f t="shared" si="518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8"/>
        <v>#N/A</v>
      </c>
      <c r="U3128" s="24" t="e">
        <f t="shared" si="529"/>
        <v>#N/A</v>
      </c>
      <c r="V3128" s="24">
        <f t="shared" si="530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4">
        <f t="shared" si="519"/>
        <v>26.822091444092351</v>
      </c>
      <c r="L3129" s="22">
        <f t="shared" si="517"/>
        <v>0.94285714285714284</v>
      </c>
      <c r="M3129" s="22">
        <f t="shared" si="518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8"/>
        <v/>
      </c>
      <c r="U3129" s="24" t="str">
        <f t="shared" si="529"/>
        <v/>
      </c>
      <c r="V3129" s="24" t="str">
        <f t="shared" si="530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4" t="str">
        <f t="shared" si="519"/>
        <v/>
      </c>
      <c r="L3130" s="22" t="str">
        <f t="shared" si="517"/>
        <v/>
      </c>
      <c r="M3130" s="22" t="str">
        <f t="shared" si="518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8"/>
        <v/>
      </c>
      <c r="U3130" s="24" t="str">
        <f t="shared" si="529"/>
        <v/>
      </c>
      <c r="V3130" s="24" t="str">
        <f t="shared" si="530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4" t="str">
        <f t="shared" si="519"/>
        <v/>
      </c>
      <c r="L3131" s="22" t="str">
        <f t="shared" ref="L3131:L3194" si="531">IF(I3131="","",I3131/J3131)</f>
        <v/>
      </c>
      <c r="M3131" s="22" t="str">
        <f t="shared" ref="M3131:M3194" si="532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8"/>
        <v/>
      </c>
      <c r="U3131" s="24" t="str">
        <f t="shared" si="529"/>
        <v/>
      </c>
      <c r="V3131" s="24" t="str">
        <f t="shared" si="530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4" t="str">
        <f t="shared" si="519"/>
        <v/>
      </c>
      <c r="L3132" s="22" t="str">
        <f t="shared" si="531"/>
        <v/>
      </c>
      <c r="M3132" s="22" t="str">
        <f t="shared" si="532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8"/>
        <v/>
      </c>
      <c r="U3132" s="24" t="str">
        <f t="shared" si="529"/>
        <v/>
      </c>
      <c r="V3132" s="24" t="str">
        <f t="shared" si="530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4">
        <f t="shared" si="519"/>
        <v>27.076731552738799</v>
      </c>
      <c r="L3133" s="22">
        <f t="shared" si="531"/>
        <v>0.93396226415094341</v>
      </c>
      <c r="M3133" s="22">
        <f t="shared" si="532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8"/>
        <v/>
      </c>
      <c r="U3133" s="24" t="str">
        <f t="shared" si="529"/>
        <v/>
      </c>
      <c r="V3133" s="24" t="str">
        <f t="shared" si="530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4">
        <f t="shared" si="519"/>
        <v>27.076731552738799</v>
      </c>
      <c r="L3134" s="22">
        <f t="shared" si="531"/>
        <v>0.93396226415094341</v>
      </c>
      <c r="M3134" s="22">
        <f t="shared" si="532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8"/>
        <v/>
      </c>
      <c r="U3134" s="24" t="str">
        <f t="shared" si="529"/>
        <v/>
      </c>
      <c r="V3134" s="24" t="str">
        <f t="shared" si="530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4">
        <f t="shared" si="519"/>
        <v>27.020144861928475</v>
      </c>
      <c r="L3135" s="22">
        <f t="shared" si="531"/>
        <v>0.93396226415094341</v>
      </c>
      <c r="M3135" s="22">
        <f t="shared" si="532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8"/>
        <v/>
      </c>
      <c r="U3135" s="24" t="str">
        <f t="shared" si="529"/>
        <v/>
      </c>
      <c r="V3135" s="24" t="str">
        <f t="shared" si="530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4">
        <f t="shared" si="519"/>
        <v>27.13331824354912</v>
      </c>
      <c r="L3136" s="22" t="str">
        <f t="shared" si="531"/>
        <v/>
      </c>
      <c r="M3136" s="22" t="str">
        <f t="shared" si="532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8"/>
        <v/>
      </c>
      <c r="U3136" s="24" t="str">
        <f t="shared" si="529"/>
        <v/>
      </c>
      <c r="V3136" s="24" t="str">
        <f t="shared" si="530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4">
        <f t="shared" si="519"/>
        <v>27.218198279764604</v>
      </c>
      <c r="L3137" s="22">
        <f t="shared" si="531"/>
        <v>0.93333333333333335</v>
      </c>
      <c r="M3137" s="22">
        <f t="shared" si="532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8"/>
        <v/>
      </c>
      <c r="U3137" s="24" t="str">
        <f t="shared" si="529"/>
        <v/>
      </c>
      <c r="V3137" s="24" t="str">
        <f t="shared" si="530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4" t="str">
        <f t="shared" si="519"/>
        <v/>
      </c>
      <c r="L3138" s="22" t="str">
        <f t="shared" si="531"/>
        <v/>
      </c>
      <c r="M3138" s="22" t="str">
        <f t="shared" si="532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8"/>
        <v/>
      </c>
      <c r="U3138" s="24" t="str">
        <f t="shared" si="529"/>
        <v/>
      </c>
      <c r="V3138" s="24" t="str">
        <f t="shared" si="530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4" t="str">
        <f t="shared" si="519"/>
        <v/>
      </c>
      <c r="L3139" s="22" t="str">
        <f t="shared" si="531"/>
        <v/>
      </c>
      <c r="M3139" s="22" t="str">
        <f t="shared" si="532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8"/>
        <v/>
      </c>
      <c r="U3139" s="24" t="str">
        <f t="shared" si="529"/>
        <v/>
      </c>
      <c r="V3139" s="24" t="str">
        <f t="shared" si="530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4">
        <f t="shared" si="519"/>
        <v>27.274784970574924</v>
      </c>
      <c r="L3140" s="22">
        <f t="shared" si="531"/>
        <v>0.94339622641509435</v>
      </c>
      <c r="M3140" s="22">
        <f t="shared" si="532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8"/>
        <v/>
      </c>
      <c r="U3140" s="24" t="str">
        <f t="shared" si="529"/>
        <v/>
      </c>
      <c r="V3140" s="24" t="str">
        <f t="shared" si="530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4">
        <f t="shared" si="519"/>
        <v>27.16161158895428</v>
      </c>
      <c r="L3141" s="22">
        <f t="shared" si="531"/>
        <v>0.94339622641509435</v>
      </c>
      <c r="M3141" s="22">
        <f t="shared" si="532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8"/>
        <v>74</v>
      </c>
      <c r="U3141" s="24" t="e">
        <f t="shared" si="529"/>
        <v>#N/A</v>
      </c>
      <c r="V3141" s="24" t="e">
        <f t="shared" si="530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4">
        <f t="shared" si="519"/>
        <v>27.13331824354912</v>
      </c>
      <c r="L3142" s="22">
        <f t="shared" si="531"/>
        <v>0.95238095238095233</v>
      </c>
      <c r="M3142" s="22">
        <f t="shared" si="532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8"/>
        <v>#N/A</v>
      </c>
      <c r="U3142" s="24">
        <f t="shared" si="529"/>
        <v>95</v>
      </c>
      <c r="V3142" s="24" t="e">
        <f t="shared" si="530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4">
        <f t="shared" si="519"/>
        <v>26.935264825712995</v>
      </c>
      <c r="L3143" s="22">
        <f t="shared" si="531"/>
        <v>0.94285714285714284</v>
      </c>
      <c r="M3143" s="22">
        <f t="shared" si="532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8"/>
        <v/>
      </c>
      <c r="U3143" s="24" t="str">
        <f t="shared" si="529"/>
        <v/>
      </c>
      <c r="V3143" s="24" t="str">
        <f t="shared" si="530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4">
        <f t="shared" si="519"/>
        <v>26.963558171118155</v>
      </c>
      <c r="L3144" s="22">
        <f t="shared" si="531"/>
        <v>0.93333333333333335</v>
      </c>
      <c r="M3144" s="22">
        <f t="shared" si="532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8"/>
        <v/>
      </c>
      <c r="U3144" s="24" t="str">
        <f t="shared" si="529"/>
        <v/>
      </c>
      <c r="V3144" s="24" t="str">
        <f t="shared" si="530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4" t="str">
        <f t="shared" si="519"/>
        <v/>
      </c>
      <c r="L3145" s="22" t="str">
        <f t="shared" si="531"/>
        <v/>
      </c>
      <c r="M3145" s="22" t="str">
        <f t="shared" si="532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8"/>
        <v/>
      </c>
      <c r="U3145" s="24" t="str">
        <f t="shared" si="529"/>
        <v/>
      </c>
      <c r="V3145" s="24" t="str">
        <f t="shared" si="530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4" t="str">
        <f t="shared" si="519"/>
        <v/>
      </c>
      <c r="L3146" s="22" t="str">
        <f t="shared" si="531"/>
        <v/>
      </c>
      <c r="M3146" s="22" t="str">
        <f t="shared" si="532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8"/>
        <v/>
      </c>
      <c r="U3146" s="24" t="str">
        <f t="shared" si="529"/>
        <v/>
      </c>
      <c r="V3146" s="24" t="str">
        <f t="shared" si="530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4">
        <f t="shared" si="519"/>
        <v>26.822091444092351</v>
      </c>
      <c r="L3147" s="22">
        <f t="shared" si="531"/>
        <v>0.94285714285714284</v>
      </c>
      <c r="M3147" s="22">
        <f t="shared" si="532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8"/>
        <v>63</v>
      </c>
      <c r="U3147" s="24" t="e">
        <f t="shared" si="529"/>
        <v>#N/A</v>
      </c>
      <c r="V3147" s="24" t="e">
        <f t="shared" si="530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4">
        <f t="shared" si="519"/>
        <v>26.878678134902671</v>
      </c>
      <c r="L3148" s="22">
        <f t="shared" si="531"/>
        <v>0.93396226415094341</v>
      </c>
      <c r="M3148" s="22">
        <f t="shared" si="532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8"/>
        <v>#N/A</v>
      </c>
      <c r="U3148" s="24">
        <f t="shared" si="529"/>
        <v>84</v>
      </c>
      <c r="V3148" s="24" t="e">
        <f t="shared" si="530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4">
        <f t="shared" si="519"/>
        <v>26.850384789497515</v>
      </c>
      <c r="L3149" s="22">
        <f t="shared" si="531"/>
        <v>0.94285714285714284</v>
      </c>
      <c r="M3149" s="22">
        <f t="shared" si="532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8"/>
        <v>#N/A</v>
      </c>
      <c r="U3149" s="24" t="e">
        <f t="shared" si="529"/>
        <v>#N/A</v>
      </c>
      <c r="V3149" s="24">
        <f t="shared" si="530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4">
        <f t="shared" si="519"/>
        <v>26.963558171118155</v>
      </c>
      <c r="L3150" s="22">
        <f t="shared" si="531"/>
        <v>0.94285714285714284</v>
      </c>
      <c r="M3150" s="22">
        <f t="shared" si="532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8"/>
        <v>#N/A</v>
      </c>
      <c r="U3150" s="24" t="e">
        <f t="shared" si="529"/>
        <v>#N/A</v>
      </c>
      <c r="V3150" s="24">
        <f t="shared" si="530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4">
        <f t="shared" si="519"/>
        <v>27.020144861928475</v>
      </c>
      <c r="L3151" s="22">
        <f t="shared" si="531"/>
        <v>0.92452830188679247</v>
      </c>
      <c r="M3151" s="22">
        <f t="shared" si="532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8"/>
        <v/>
      </c>
      <c r="U3151" s="24" t="str">
        <f t="shared" si="529"/>
        <v/>
      </c>
      <c r="V3151" s="24" t="str">
        <f t="shared" si="530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4">
        <f t="shared" si="519"/>
        <v>26.963558171118155</v>
      </c>
      <c r="L3152" s="22">
        <f t="shared" si="531"/>
        <v>0.93333333333333335</v>
      </c>
      <c r="M3152" s="22">
        <f t="shared" si="532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8"/>
        <v/>
      </c>
      <c r="U3152" s="24" t="str">
        <f t="shared" si="529"/>
        <v/>
      </c>
      <c r="V3152" s="24" t="str">
        <f t="shared" si="530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4">
        <f t="shared" si="519"/>
        <v>26.963558171118155</v>
      </c>
      <c r="L3153" s="22">
        <f t="shared" si="531"/>
        <v>0.94285714285714284</v>
      </c>
      <c r="M3153" s="22">
        <f t="shared" si="532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8"/>
        <v/>
      </c>
      <c r="U3153" s="24" t="str">
        <f t="shared" si="529"/>
        <v/>
      </c>
      <c r="V3153" s="24" t="str">
        <f t="shared" si="530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4">
        <f t="shared" si="519"/>
        <v>26.822091444092351</v>
      </c>
      <c r="L3154" s="22">
        <f t="shared" si="531"/>
        <v>0.93333333333333335</v>
      </c>
      <c r="M3154" s="22">
        <f t="shared" si="532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8"/>
        <v/>
      </c>
      <c r="U3154" s="24" t="str">
        <f t="shared" si="529"/>
        <v/>
      </c>
      <c r="V3154" s="24" t="str">
        <f t="shared" si="530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4" t="str">
        <f t="shared" si="519"/>
        <v/>
      </c>
      <c r="L3155" s="22" t="str">
        <f t="shared" si="531"/>
        <v/>
      </c>
      <c r="M3155" s="22" t="str">
        <f t="shared" si="532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8"/>
        <v/>
      </c>
      <c r="U3155" s="24" t="str">
        <f t="shared" si="529"/>
        <v/>
      </c>
      <c r="V3155" s="24" t="str">
        <f t="shared" si="530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4" t="str">
        <f t="shared" si="519"/>
        <v/>
      </c>
      <c r="L3156" s="22" t="str">
        <f t="shared" si="531"/>
        <v/>
      </c>
      <c r="M3156" s="22" t="str">
        <f t="shared" si="532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8"/>
        <v/>
      </c>
      <c r="U3156" s="24" t="str">
        <f t="shared" si="529"/>
        <v/>
      </c>
      <c r="V3156" s="24" t="str">
        <f t="shared" si="530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4">
        <f t="shared" si="519"/>
        <v>26.822091444092351</v>
      </c>
      <c r="L3157" s="22">
        <f t="shared" si="531"/>
        <v>0.93333333333333335</v>
      </c>
      <c r="M3157" s="22">
        <f t="shared" si="532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8"/>
        <v/>
      </c>
      <c r="U3157" s="24" t="str">
        <f t="shared" si="529"/>
        <v/>
      </c>
      <c r="V3157" s="24" t="str">
        <f t="shared" si="530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4">
        <f t="shared" si="519"/>
        <v>26.935264825712995</v>
      </c>
      <c r="L3158" s="22">
        <f t="shared" si="531"/>
        <v>0.93396226415094341</v>
      </c>
      <c r="M3158" s="22">
        <f t="shared" si="532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8"/>
        <v/>
      </c>
      <c r="U3158" s="24" t="str">
        <f t="shared" si="529"/>
        <v/>
      </c>
      <c r="V3158" s="24" t="str">
        <f t="shared" si="530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4">
        <f t="shared" si="519"/>
        <v>26.850384789497515</v>
      </c>
      <c r="L3159" s="22">
        <f t="shared" si="531"/>
        <v>0.94285714285714284</v>
      </c>
      <c r="M3159" s="22">
        <f t="shared" si="532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8"/>
        <v/>
      </c>
      <c r="U3159" s="24" t="str">
        <f t="shared" si="529"/>
        <v/>
      </c>
      <c r="V3159" s="24" t="str">
        <f t="shared" si="530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4" t="str">
        <f t="shared" si="519"/>
        <v/>
      </c>
      <c r="L3160" s="22" t="str">
        <f t="shared" si="531"/>
        <v/>
      </c>
      <c r="M3160" s="22" t="str">
        <f t="shared" si="532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8"/>
        <v/>
      </c>
      <c r="U3160" s="24" t="str">
        <f t="shared" si="529"/>
        <v/>
      </c>
      <c r="V3160" s="24" t="str">
        <f t="shared" si="530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4">
        <f t="shared" si="519"/>
        <v>27.048438207333636</v>
      </c>
      <c r="L3161" s="22">
        <f t="shared" si="531"/>
        <v>0.92452830188679247</v>
      </c>
      <c r="M3161" s="22">
        <f t="shared" si="532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8"/>
        <v/>
      </c>
      <c r="U3161" s="24" t="str">
        <f t="shared" si="529"/>
        <v/>
      </c>
      <c r="V3161" s="24" t="str">
        <f t="shared" si="530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4">
        <f t="shared" si="519"/>
        <v>27.18990493435944</v>
      </c>
      <c r="L3162" s="22">
        <f t="shared" si="531"/>
        <v>0.94285714285714284</v>
      </c>
      <c r="M3162" s="22">
        <f t="shared" si="532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8"/>
        <v>#N/A</v>
      </c>
      <c r="U3162" s="24">
        <f t="shared" si="529"/>
        <v>90</v>
      </c>
      <c r="V3162" s="24" t="e">
        <f t="shared" si="530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4">
        <f t="shared" ref="K3163:K3226" si="533">IF(H3163="","",H3163/1.88^2)</f>
        <v>27.105024898143956</v>
      </c>
      <c r="L3163" s="22">
        <f t="shared" si="531"/>
        <v>0.93396226415094341</v>
      </c>
      <c r="M3163" s="22">
        <f t="shared" si="532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8"/>
        <v>65</v>
      </c>
      <c r="U3163" s="24" t="e">
        <f t="shared" si="529"/>
        <v>#N/A</v>
      </c>
      <c r="V3163" s="24" t="e">
        <f t="shared" si="530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4">
        <f t="shared" si="533"/>
        <v>26.850384789497515</v>
      </c>
      <c r="L3164" s="22">
        <f t="shared" si="531"/>
        <v>0.92380952380952386</v>
      </c>
      <c r="M3164" s="22">
        <f t="shared" si="532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8"/>
        <v/>
      </c>
      <c r="U3164" s="24" t="str">
        <f t="shared" si="529"/>
        <v/>
      </c>
      <c r="V3164" s="24" t="str">
        <f t="shared" si="530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4">
        <f t="shared" si="533"/>
        <v>26.935264825712995</v>
      </c>
      <c r="L3165" s="22">
        <f t="shared" si="531"/>
        <v>0.94285714285714284</v>
      </c>
      <c r="M3165" s="22">
        <f t="shared" si="532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8"/>
        <v/>
      </c>
      <c r="U3165" s="24" t="str">
        <f t="shared" si="529"/>
        <v/>
      </c>
      <c r="V3165" s="24" t="str">
        <f t="shared" si="530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4">
        <f t="shared" si="533"/>
        <v>26.822091444092351</v>
      </c>
      <c r="L3166" s="22">
        <f t="shared" si="531"/>
        <v>0.93396226415094341</v>
      </c>
      <c r="M3166" s="22">
        <f t="shared" si="532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8"/>
        <v/>
      </c>
      <c r="U3166" s="24" t="str">
        <f t="shared" si="529"/>
        <v/>
      </c>
      <c r="V3166" s="24" t="str">
        <f t="shared" si="530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4" t="str">
        <f t="shared" si="533"/>
        <v/>
      </c>
      <c r="L3167" s="22" t="str">
        <f t="shared" si="531"/>
        <v/>
      </c>
      <c r="M3167" s="22" t="str">
        <f t="shared" si="532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8"/>
        <v/>
      </c>
      <c r="U3167" s="24" t="str">
        <f t="shared" si="529"/>
        <v/>
      </c>
      <c r="V3167" s="24" t="str">
        <f t="shared" si="530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4">
        <f t="shared" si="533"/>
        <v>26.935264825712995</v>
      </c>
      <c r="L3168" s="22">
        <f t="shared" si="531"/>
        <v>0.93333333333333335</v>
      </c>
      <c r="M3168" s="22">
        <f t="shared" si="532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8"/>
        <v/>
      </c>
      <c r="U3168" s="24" t="str">
        <f t="shared" si="529"/>
        <v/>
      </c>
      <c r="V3168" s="24" t="str">
        <f t="shared" si="530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4">
        <f t="shared" si="533"/>
        <v>27.13331824354912</v>
      </c>
      <c r="L3169" s="22">
        <f t="shared" si="531"/>
        <v>0.93396226415094341</v>
      </c>
      <c r="M3169" s="22">
        <f t="shared" si="532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8"/>
        <v/>
      </c>
      <c r="U3169" s="24" t="str">
        <f t="shared" si="529"/>
        <v/>
      </c>
      <c r="V3169" s="24" t="str">
        <f t="shared" si="530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4">
        <f t="shared" si="533"/>
        <v>27.048438207333636</v>
      </c>
      <c r="L3170" s="22">
        <f t="shared" si="531"/>
        <v>0.94285714285714284</v>
      </c>
      <c r="M3170" s="22">
        <f t="shared" si="532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8"/>
        <v/>
      </c>
      <c r="U3170" s="24" t="str">
        <f t="shared" si="529"/>
        <v/>
      </c>
      <c r="V3170" s="24" t="str">
        <f t="shared" si="530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4">
        <f t="shared" si="533"/>
        <v>26.963558171118155</v>
      </c>
      <c r="L3171" s="22">
        <f t="shared" si="531"/>
        <v>0.93333333333333335</v>
      </c>
      <c r="M3171" s="22">
        <f t="shared" si="532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8"/>
        <v/>
      </c>
      <c r="U3171" s="24" t="str">
        <f t="shared" si="529"/>
        <v/>
      </c>
      <c r="V3171" s="24" t="str">
        <f t="shared" si="530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4">
        <f t="shared" si="533"/>
        <v>27.105024898143956</v>
      </c>
      <c r="L3172" s="22">
        <f t="shared" si="531"/>
        <v>0.94285714285714284</v>
      </c>
      <c r="M3172" s="22">
        <f t="shared" si="532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8"/>
        <v/>
      </c>
      <c r="U3172" s="24" t="str">
        <f t="shared" si="529"/>
        <v/>
      </c>
      <c r="V3172" s="24" t="str">
        <f t="shared" si="530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4" t="str">
        <f t="shared" si="533"/>
        <v/>
      </c>
      <c r="L3173" s="22" t="str">
        <f t="shared" si="531"/>
        <v/>
      </c>
      <c r="M3173" s="22" t="str">
        <f t="shared" si="532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8"/>
        <v/>
      </c>
      <c r="U3173" s="24" t="str">
        <f t="shared" si="529"/>
        <v/>
      </c>
      <c r="V3173" s="24" t="str">
        <f t="shared" si="530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4" t="str">
        <f t="shared" si="533"/>
        <v/>
      </c>
      <c r="L3174" s="22" t="str">
        <f t="shared" si="531"/>
        <v/>
      </c>
      <c r="M3174" s="22" t="str">
        <f t="shared" si="532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8"/>
        <v/>
      </c>
      <c r="U3174" s="24" t="str">
        <f t="shared" si="529"/>
        <v/>
      </c>
      <c r="V3174" s="24" t="str">
        <f t="shared" si="530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4">
        <f t="shared" si="533"/>
        <v>27.18990493435944</v>
      </c>
      <c r="L3175" s="22">
        <f t="shared" si="531"/>
        <v>0.94285714285714284</v>
      </c>
      <c r="M3175" s="22">
        <f t="shared" si="532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8"/>
        <v/>
      </c>
      <c r="U3175" s="24" t="str">
        <f t="shared" si="529"/>
        <v/>
      </c>
      <c r="V3175" s="24" t="str">
        <f t="shared" si="530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4">
        <f t="shared" si="533"/>
        <v>27.13331824354912</v>
      </c>
      <c r="L3176" s="22">
        <f t="shared" si="531"/>
        <v>0.93396226415094341</v>
      </c>
      <c r="M3176" s="22">
        <f t="shared" si="532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8"/>
        <v/>
      </c>
      <c r="U3176" s="24" t="str">
        <f t="shared" si="529"/>
        <v/>
      </c>
      <c r="V3176" s="24" t="str">
        <f t="shared" si="530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4">
        <f t="shared" si="533"/>
        <v>27.16161158895428</v>
      </c>
      <c r="L3177" s="22">
        <f t="shared" si="531"/>
        <v>0.94285714285714284</v>
      </c>
      <c r="M3177" s="22">
        <f t="shared" si="532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8"/>
        <v/>
      </c>
      <c r="U3177" s="24" t="str">
        <f t="shared" si="529"/>
        <v/>
      </c>
      <c r="V3177" s="24" t="str">
        <f t="shared" si="530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4">
        <f t="shared" si="533"/>
        <v>27.048438207333636</v>
      </c>
      <c r="L3178" s="22">
        <f t="shared" si="531"/>
        <v>0.94285714285714284</v>
      </c>
      <c r="M3178" s="22">
        <f t="shared" si="532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8"/>
        <v/>
      </c>
      <c r="U3178" s="24" t="str">
        <f t="shared" si="529"/>
        <v/>
      </c>
      <c r="V3178" s="24" t="str">
        <f t="shared" si="530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4">
        <f t="shared" si="533"/>
        <v>26.963558171118155</v>
      </c>
      <c r="L3179" s="22">
        <f t="shared" si="531"/>
        <v>0.94285714285714284</v>
      </c>
      <c r="M3179" s="22">
        <f t="shared" si="532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8"/>
        <v/>
      </c>
      <c r="U3179" s="24" t="str">
        <f t="shared" si="529"/>
        <v/>
      </c>
      <c r="V3179" s="24" t="str">
        <f t="shared" si="530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4" t="str">
        <f t="shared" si="533"/>
        <v/>
      </c>
      <c r="L3180" s="22" t="str">
        <f t="shared" si="531"/>
        <v/>
      </c>
      <c r="M3180" s="22" t="str">
        <f t="shared" si="532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8"/>
        <v/>
      </c>
      <c r="U3180" s="24" t="str">
        <f t="shared" si="529"/>
        <v/>
      </c>
      <c r="V3180" s="24" t="str">
        <f t="shared" si="530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4" t="str">
        <f t="shared" si="533"/>
        <v/>
      </c>
      <c r="L3181" s="22" t="str">
        <f t="shared" si="531"/>
        <v/>
      </c>
      <c r="M3181" s="22" t="str">
        <f t="shared" si="532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8"/>
        <v/>
      </c>
      <c r="U3181" s="24" t="str">
        <f t="shared" si="529"/>
        <v/>
      </c>
      <c r="V3181" s="24" t="str">
        <f t="shared" si="530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4">
        <f t="shared" si="533"/>
        <v>27.105024898143956</v>
      </c>
      <c r="L3182" s="22">
        <f t="shared" si="531"/>
        <v>0.93333333333333335</v>
      </c>
      <c r="M3182" s="22">
        <f t="shared" si="532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8"/>
        <v/>
      </c>
      <c r="U3182" s="24" t="str">
        <f t="shared" si="529"/>
        <v/>
      </c>
      <c r="V3182" s="24" t="str">
        <f t="shared" si="530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4">
        <f t="shared" si="533"/>
        <v>27.105024898143956</v>
      </c>
      <c r="L3183" s="22">
        <f t="shared" si="531"/>
        <v>0.93396226415094341</v>
      </c>
      <c r="M3183" s="22">
        <f t="shared" si="532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8"/>
        <v/>
      </c>
      <c r="U3183" s="24" t="str">
        <f t="shared" si="529"/>
        <v/>
      </c>
      <c r="V3183" s="24" t="str">
        <f t="shared" si="530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4">
        <f t="shared" si="533"/>
        <v>27.020144861928475</v>
      </c>
      <c r="L3184" s="22">
        <f t="shared" si="531"/>
        <v>0.94285714285714284</v>
      </c>
      <c r="M3184" s="22">
        <f t="shared" si="532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8"/>
        <v/>
      </c>
      <c r="U3184" s="24" t="str">
        <f t="shared" si="529"/>
        <v/>
      </c>
      <c r="V3184" s="24" t="str">
        <f t="shared" si="530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4">
        <f t="shared" si="533"/>
        <v>27.13331824354912</v>
      </c>
      <c r="L3185" s="22">
        <f t="shared" si="531"/>
        <v>0.94339622641509435</v>
      </c>
      <c r="M3185" s="22">
        <f t="shared" si="532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8"/>
        <v/>
      </c>
      <c r="U3185" s="24" t="str">
        <f t="shared" si="529"/>
        <v/>
      </c>
      <c r="V3185" s="24" t="str">
        <f t="shared" si="530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4">
        <f t="shared" si="533"/>
        <v>27.076731552738799</v>
      </c>
      <c r="L3186" s="22">
        <f t="shared" si="531"/>
        <v>0.93396226415094341</v>
      </c>
      <c r="M3186" s="22">
        <f t="shared" si="532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8"/>
        <v/>
      </c>
      <c r="U3186" s="24" t="str">
        <f t="shared" si="529"/>
        <v/>
      </c>
      <c r="V3186" s="24" t="str">
        <f t="shared" si="530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4">
        <f t="shared" si="533"/>
        <v>27.076731552738799</v>
      </c>
      <c r="L3187" s="22">
        <f t="shared" si="531"/>
        <v>0.93396226415094341</v>
      </c>
      <c r="M3187" s="22">
        <f t="shared" si="532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8"/>
        <v/>
      </c>
      <c r="U3187" s="24" t="str">
        <f t="shared" si="529"/>
        <v/>
      </c>
      <c r="V3187" s="24" t="str">
        <f t="shared" si="530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4">
        <f t="shared" si="533"/>
        <v>27.24649162516976</v>
      </c>
      <c r="L3188" s="22">
        <f t="shared" si="531"/>
        <v>0.94339622641509435</v>
      </c>
      <c r="M3188" s="22">
        <f t="shared" si="532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8"/>
        <v/>
      </c>
      <c r="U3188" s="24" t="str">
        <f t="shared" si="529"/>
        <v/>
      </c>
      <c r="V3188" s="24" t="str">
        <f t="shared" si="530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4">
        <f t="shared" si="533"/>
        <v>27.020144861928475</v>
      </c>
      <c r="L3189" s="22">
        <f t="shared" si="531"/>
        <v>0.94285714285714284</v>
      </c>
      <c r="M3189" s="22">
        <f t="shared" si="532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39">IF(F3189="","",IF(F3189&lt;80,F3189,NA()))</f>
        <v/>
      </c>
      <c r="U3189" s="24" t="str">
        <f t="shared" ref="U3189:U3222" si="540">IF(F3189="","",IF(AND(F3189&lt;100,F3189&gt;=80),F3189,NA()))</f>
        <v/>
      </c>
      <c r="V3189" s="24" t="str">
        <f t="shared" ref="V3189:V3222" si="541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4">
        <f t="shared" si="533"/>
        <v>27.105024898143956</v>
      </c>
      <c r="L3190" s="22">
        <f t="shared" si="531"/>
        <v>0.94285714285714284</v>
      </c>
      <c r="M3190" s="22">
        <f t="shared" si="532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39"/>
        <v/>
      </c>
      <c r="U3190" s="24" t="str">
        <f t="shared" si="540"/>
        <v/>
      </c>
      <c r="V3190" s="24" t="str">
        <f t="shared" si="541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4">
        <f t="shared" si="533"/>
        <v>26.991851516523319</v>
      </c>
      <c r="L3191" s="22">
        <f t="shared" si="531"/>
        <v>0.94285714285714284</v>
      </c>
      <c r="M3191" s="22">
        <f t="shared" si="532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39"/>
        <v/>
      </c>
      <c r="U3191" s="24" t="str">
        <f t="shared" si="540"/>
        <v/>
      </c>
      <c r="V3191" s="24" t="str">
        <f t="shared" si="541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4">
        <f t="shared" si="533"/>
        <v>27.020144861928475</v>
      </c>
      <c r="L3192" s="22">
        <f t="shared" si="531"/>
        <v>0.93396226415094341</v>
      </c>
      <c r="M3192" s="22">
        <f t="shared" si="532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39"/>
        <v/>
      </c>
      <c r="U3192" s="24" t="str">
        <f t="shared" si="540"/>
        <v/>
      </c>
      <c r="V3192" s="24" t="str">
        <f t="shared" si="541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4">
        <f t="shared" si="533"/>
        <v>26.963558171118155</v>
      </c>
      <c r="L3193" s="22">
        <f t="shared" si="531"/>
        <v>0.93333333333333335</v>
      </c>
      <c r="M3193" s="22">
        <f t="shared" si="532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39"/>
        <v/>
      </c>
      <c r="U3193" s="24" t="str">
        <f t="shared" si="540"/>
        <v/>
      </c>
      <c r="V3193" s="24" t="str">
        <f t="shared" si="541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4" t="str">
        <f t="shared" si="533"/>
        <v/>
      </c>
      <c r="L3194" s="22" t="str">
        <f t="shared" si="531"/>
        <v/>
      </c>
      <c r="M3194" s="22" t="str">
        <f t="shared" si="532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39"/>
        <v/>
      </c>
      <c r="U3194" s="24" t="str">
        <f t="shared" si="540"/>
        <v/>
      </c>
      <c r="V3194" s="24" t="str">
        <f t="shared" si="541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4" t="str">
        <f t="shared" si="533"/>
        <v/>
      </c>
      <c r="L3195" s="22" t="str">
        <f t="shared" ref="L3195:L3235" si="542">IF(I3195="","",I3195/J3195)</f>
        <v/>
      </c>
      <c r="M3195" s="22" t="str">
        <f t="shared" ref="M3195:M3235" si="543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39"/>
        <v/>
      </c>
      <c r="U3195" s="24" t="str">
        <f t="shared" si="540"/>
        <v/>
      </c>
      <c r="V3195" s="24" t="str">
        <f t="shared" si="541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4">
        <f t="shared" si="533"/>
        <v>27.218198279764604</v>
      </c>
      <c r="L3196" s="22">
        <f t="shared" si="542"/>
        <v>0.94339622641509435</v>
      </c>
      <c r="M3196" s="22">
        <f t="shared" si="543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39"/>
        <v/>
      </c>
      <c r="U3196" s="24" t="str">
        <f t="shared" si="540"/>
        <v/>
      </c>
      <c r="V3196" s="24" t="str">
        <f t="shared" si="541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4">
        <f t="shared" si="533"/>
        <v>27.24649162516976</v>
      </c>
      <c r="L3197" s="22">
        <f t="shared" si="542"/>
        <v>0.93396226415094341</v>
      </c>
      <c r="M3197" s="22">
        <f t="shared" si="543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39"/>
        <v/>
      </c>
      <c r="U3197" s="24" t="str">
        <f t="shared" si="540"/>
        <v/>
      </c>
      <c r="V3197" s="24" t="str">
        <f t="shared" si="541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4">
        <f t="shared" si="533"/>
        <v>27.16161158895428</v>
      </c>
      <c r="L3198" s="22">
        <f t="shared" si="542"/>
        <v>0.93396226415094341</v>
      </c>
      <c r="M3198" s="22">
        <f t="shared" si="543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39"/>
        <v/>
      </c>
      <c r="U3198" s="24" t="str">
        <f t="shared" si="540"/>
        <v/>
      </c>
      <c r="V3198" s="24" t="str">
        <f t="shared" si="541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4">
        <f t="shared" si="533"/>
        <v>27.13331824354912</v>
      </c>
      <c r="L3199" s="22">
        <f t="shared" si="542"/>
        <v>0.93396226415094341</v>
      </c>
      <c r="M3199" s="22">
        <f t="shared" si="543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39"/>
        <v/>
      </c>
      <c r="U3199" s="24" t="str">
        <f t="shared" si="540"/>
        <v/>
      </c>
      <c r="V3199" s="24" t="str">
        <f t="shared" si="541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4" t="str">
        <f t="shared" si="533"/>
        <v/>
      </c>
      <c r="L3200" s="22" t="str">
        <f t="shared" si="542"/>
        <v/>
      </c>
      <c r="M3200" s="22" t="str">
        <f t="shared" si="543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39"/>
        <v/>
      </c>
      <c r="U3200" s="24" t="str">
        <f t="shared" si="540"/>
        <v/>
      </c>
      <c r="V3200" s="24" t="str">
        <f t="shared" si="541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4" t="str">
        <f t="shared" si="533"/>
        <v/>
      </c>
      <c r="L3201" s="22" t="str">
        <f t="shared" si="542"/>
        <v/>
      </c>
      <c r="M3201" s="22" t="str">
        <f t="shared" si="543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39"/>
        <v/>
      </c>
      <c r="U3201" s="24" t="str">
        <f t="shared" si="540"/>
        <v/>
      </c>
      <c r="V3201" s="24" t="str">
        <f t="shared" si="541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4" t="str">
        <f t="shared" si="533"/>
        <v/>
      </c>
      <c r="L3202" s="22" t="str">
        <f t="shared" si="542"/>
        <v/>
      </c>
      <c r="M3202" s="22" t="str">
        <f t="shared" si="543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39"/>
        <v/>
      </c>
      <c r="U3202" s="24" t="str">
        <f t="shared" si="540"/>
        <v/>
      </c>
      <c r="V3202" s="24" t="str">
        <f t="shared" si="541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4" t="str">
        <f t="shared" si="533"/>
        <v/>
      </c>
      <c r="L3203" s="22" t="str">
        <f t="shared" si="542"/>
        <v/>
      </c>
      <c r="M3203" s="22" t="str">
        <f t="shared" si="543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39"/>
        <v/>
      </c>
      <c r="U3203" s="24" t="str">
        <f t="shared" si="540"/>
        <v/>
      </c>
      <c r="V3203" s="24" t="str">
        <f t="shared" si="541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4" t="str">
        <f t="shared" si="533"/>
        <v/>
      </c>
      <c r="L3204" s="22" t="str">
        <f t="shared" si="542"/>
        <v/>
      </c>
      <c r="M3204" s="22" t="str">
        <f t="shared" si="543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39"/>
        <v/>
      </c>
      <c r="U3204" s="24" t="str">
        <f t="shared" si="540"/>
        <v/>
      </c>
      <c r="V3204" s="24" t="str">
        <f t="shared" si="541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4" t="str">
        <f t="shared" si="533"/>
        <v/>
      </c>
      <c r="L3205" s="22" t="str">
        <f t="shared" si="542"/>
        <v/>
      </c>
      <c r="M3205" s="22" t="str">
        <f t="shared" si="543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39"/>
        <v/>
      </c>
      <c r="U3205" s="24" t="str">
        <f t="shared" si="540"/>
        <v/>
      </c>
      <c r="V3205" s="24" t="str">
        <f t="shared" si="541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4">
        <f t="shared" si="533"/>
        <v>27.24649162516976</v>
      </c>
      <c r="L3206" s="22">
        <f t="shared" si="542"/>
        <v>0.94339622641509435</v>
      </c>
      <c r="M3206" s="22">
        <f t="shared" si="543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39"/>
        <v/>
      </c>
      <c r="U3206" s="24" t="str">
        <f t="shared" si="540"/>
        <v/>
      </c>
      <c r="V3206" s="24" t="str">
        <f t="shared" si="541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4" t="str">
        <f t="shared" si="533"/>
        <v/>
      </c>
      <c r="L3207" s="22" t="str">
        <f t="shared" si="542"/>
        <v/>
      </c>
      <c r="M3207" s="22" t="str">
        <f t="shared" si="543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39"/>
        <v/>
      </c>
      <c r="U3207" s="24" t="str">
        <f t="shared" si="540"/>
        <v/>
      </c>
      <c r="V3207" s="24" t="str">
        <f t="shared" si="541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4" t="str">
        <f t="shared" si="533"/>
        <v/>
      </c>
      <c r="L3208" s="22" t="str">
        <f t="shared" si="542"/>
        <v/>
      </c>
      <c r="M3208" s="22" t="str">
        <f t="shared" si="543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39"/>
        <v/>
      </c>
      <c r="U3208" s="24" t="str">
        <f t="shared" si="540"/>
        <v/>
      </c>
      <c r="V3208" s="24" t="str">
        <f t="shared" si="541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4" t="str">
        <f t="shared" si="533"/>
        <v/>
      </c>
      <c r="L3209" s="22" t="str">
        <f t="shared" si="542"/>
        <v/>
      </c>
      <c r="M3209" s="22" t="str">
        <f t="shared" si="543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39"/>
        <v/>
      </c>
      <c r="U3209" s="24" t="str">
        <f t="shared" si="540"/>
        <v/>
      </c>
      <c r="V3209" s="24" t="str">
        <f t="shared" si="541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4">
        <f t="shared" si="533"/>
        <v>27.416251697600728</v>
      </c>
      <c r="L3210" s="22">
        <f t="shared" si="542"/>
        <v>0.94339622641509435</v>
      </c>
      <c r="M3210" s="22">
        <f t="shared" si="543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39"/>
        <v>70</v>
      </c>
      <c r="U3210" s="24" t="e">
        <f t="shared" si="540"/>
        <v>#N/A</v>
      </c>
      <c r="V3210" s="24" t="e">
        <f t="shared" si="541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4">G3210-0.06</f>
        <v>96.84</v>
      </c>
      <c r="H3211" s="1">
        <v>96.5</v>
      </c>
      <c r="I3211" s="2">
        <v>99</v>
      </c>
      <c r="J3211" s="2">
        <v>105</v>
      </c>
      <c r="K3211" s="4">
        <f t="shared" si="533"/>
        <v>27.303078315980084</v>
      </c>
      <c r="L3211" s="22">
        <f t="shared" si="542"/>
        <v>0.94285714285714284</v>
      </c>
      <c r="M3211" s="22">
        <f t="shared" si="543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39"/>
        <v/>
      </c>
      <c r="U3211" s="24" t="str">
        <f t="shared" si="540"/>
        <v/>
      </c>
      <c r="V3211" s="24" t="str">
        <f t="shared" si="541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4"/>
        <v>96.78</v>
      </c>
      <c r="H3212" s="1">
        <v>96.7</v>
      </c>
      <c r="I3212" s="2">
        <v>99</v>
      </c>
      <c r="J3212" s="2">
        <v>105</v>
      </c>
      <c r="K3212" s="4">
        <f t="shared" si="533"/>
        <v>27.359665006790404</v>
      </c>
      <c r="L3212" s="22">
        <f t="shared" si="542"/>
        <v>0.94285714285714284</v>
      </c>
      <c r="M3212" s="22">
        <f t="shared" si="543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39"/>
        <v/>
      </c>
      <c r="U3212" s="24" t="str">
        <f t="shared" si="540"/>
        <v/>
      </c>
      <c r="V3212" s="24" t="str">
        <f t="shared" si="541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4"/>
        <v>96.72</v>
      </c>
      <c r="H3213" s="1">
        <v>96.4</v>
      </c>
      <c r="I3213" s="2">
        <v>99</v>
      </c>
      <c r="J3213" s="2">
        <v>106</v>
      </c>
      <c r="K3213" s="4">
        <f t="shared" si="533"/>
        <v>27.274784970574924</v>
      </c>
      <c r="L3213" s="22">
        <f t="shared" si="542"/>
        <v>0.93396226415094341</v>
      </c>
      <c r="M3213" s="22">
        <f t="shared" si="543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39"/>
        <v/>
      </c>
      <c r="U3213" s="24" t="str">
        <f t="shared" si="540"/>
        <v/>
      </c>
      <c r="V3213" s="24" t="str">
        <f t="shared" si="541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4"/>
        <v>96.66</v>
      </c>
      <c r="H3214" s="1">
        <v>96.5</v>
      </c>
      <c r="I3214" s="2">
        <v>98</v>
      </c>
      <c r="J3214" s="2">
        <v>105</v>
      </c>
      <c r="K3214" s="4">
        <f t="shared" si="533"/>
        <v>27.303078315980084</v>
      </c>
      <c r="L3214" s="22">
        <f t="shared" si="542"/>
        <v>0.93333333333333335</v>
      </c>
      <c r="M3214" s="22">
        <f t="shared" si="543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39"/>
        <v/>
      </c>
      <c r="U3214" s="24" t="str">
        <f t="shared" si="540"/>
        <v/>
      </c>
      <c r="V3214" s="24" t="str">
        <f t="shared" si="541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4"/>
        <v>96.6</v>
      </c>
      <c r="K3215" s="4" t="str">
        <f t="shared" si="533"/>
        <v/>
      </c>
      <c r="L3215" s="22" t="str">
        <f t="shared" si="542"/>
        <v/>
      </c>
      <c r="M3215" s="22" t="str">
        <f t="shared" si="543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39"/>
        <v/>
      </c>
      <c r="U3215" s="24" t="str">
        <f t="shared" si="540"/>
        <v/>
      </c>
      <c r="V3215" s="24" t="str">
        <f t="shared" si="541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4"/>
        <v>96.539999999999992</v>
      </c>
      <c r="K3216" s="4" t="str">
        <f t="shared" si="533"/>
        <v/>
      </c>
      <c r="L3216" s="22" t="str">
        <f t="shared" si="542"/>
        <v/>
      </c>
      <c r="M3216" s="22" t="str">
        <f t="shared" si="543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39"/>
        <v/>
      </c>
      <c r="U3216" s="24" t="str">
        <f t="shared" si="540"/>
        <v/>
      </c>
      <c r="V3216" s="24" t="str">
        <f t="shared" si="541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4"/>
        <v>96.47999999999999</v>
      </c>
      <c r="H3217" s="1">
        <v>96.4</v>
      </c>
      <c r="I3217" s="2">
        <v>99</v>
      </c>
      <c r="J3217" s="2">
        <v>106</v>
      </c>
      <c r="K3217" s="4">
        <f t="shared" si="533"/>
        <v>27.274784970574924</v>
      </c>
      <c r="L3217" s="22">
        <f t="shared" si="542"/>
        <v>0.93396226415094341</v>
      </c>
      <c r="M3217" s="22">
        <f t="shared" si="543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39"/>
        <v>58</v>
      </c>
      <c r="U3217" s="24" t="e">
        <f t="shared" si="540"/>
        <v>#N/A</v>
      </c>
      <c r="V3217" s="24" t="e">
        <f t="shared" si="541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4"/>
        <v>96.419999999999987</v>
      </c>
      <c r="H3218" s="1">
        <v>95.9</v>
      </c>
      <c r="I3218" s="2">
        <v>98</v>
      </c>
      <c r="J3218" s="2">
        <v>106</v>
      </c>
      <c r="K3218" s="4">
        <f t="shared" si="533"/>
        <v>27.13331824354912</v>
      </c>
      <c r="L3218" s="22">
        <f t="shared" si="542"/>
        <v>0.92452830188679247</v>
      </c>
      <c r="M3218" s="22">
        <f t="shared" si="543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39"/>
        <v/>
      </c>
      <c r="U3218" s="24" t="str">
        <f t="shared" si="540"/>
        <v/>
      </c>
      <c r="V3218" s="24" t="str">
        <f t="shared" si="541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4"/>
        <v>96.359999999999985</v>
      </c>
      <c r="H3219" s="1">
        <v>96</v>
      </c>
      <c r="I3219" s="2">
        <v>99</v>
      </c>
      <c r="J3219" s="2">
        <v>105</v>
      </c>
      <c r="K3219" s="4">
        <f t="shared" si="533"/>
        <v>27.16161158895428</v>
      </c>
      <c r="L3219" s="22">
        <f t="shared" si="542"/>
        <v>0.94285714285714284</v>
      </c>
      <c r="M3219" s="22">
        <f t="shared" si="543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39"/>
        <v/>
      </c>
      <c r="U3219" s="24" t="str">
        <f t="shared" si="540"/>
        <v/>
      </c>
      <c r="V3219" s="24" t="str">
        <f t="shared" si="541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4"/>
        <v>96.299999999999983</v>
      </c>
      <c r="K3220" s="4" t="str">
        <f t="shared" si="533"/>
        <v/>
      </c>
      <c r="L3220" s="22" t="str">
        <f t="shared" si="542"/>
        <v/>
      </c>
      <c r="M3220" s="22" t="str">
        <f t="shared" si="543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39"/>
        <v/>
      </c>
      <c r="U3220" s="24" t="str">
        <f t="shared" si="540"/>
        <v/>
      </c>
      <c r="V3220" s="24" t="str">
        <f t="shared" si="541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4"/>
        <v>96.239999999999981</v>
      </c>
      <c r="H3221" s="1">
        <v>95.4</v>
      </c>
      <c r="I3221" s="2">
        <v>99</v>
      </c>
      <c r="J3221" s="2">
        <v>105</v>
      </c>
      <c r="K3221" s="4">
        <f t="shared" si="533"/>
        <v>26.991851516523319</v>
      </c>
      <c r="L3221" s="22">
        <f t="shared" si="542"/>
        <v>0.94285714285714284</v>
      </c>
      <c r="M3221" s="22">
        <f t="shared" si="543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39"/>
        <v/>
      </c>
      <c r="U3221" s="24" t="str">
        <f t="shared" si="540"/>
        <v/>
      </c>
      <c r="V3221" s="24" t="str">
        <f t="shared" si="541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4"/>
        <v>96.179999999999978</v>
      </c>
      <c r="K3222" s="4" t="str">
        <f t="shared" si="533"/>
        <v/>
      </c>
      <c r="L3222" s="22" t="str">
        <f t="shared" si="542"/>
        <v/>
      </c>
      <c r="M3222" s="22" t="str">
        <f t="shared" si="543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39"/>
        <v/>
      </c>
      <c r="U3222" s="24" t="str">
        <f t="shared" si="540"/>
        <v/>
      </c>
      <c r="V3222" s="24" t="str">
        <f t="shared" si="541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4"/>
        <v>96.119999999999976</v>
      </c>
      <c r="K3223" s="4" t="str">
        <f t="shared" si="533"/>
        <v/>
      </c>
      <c r="L3223" s="22" t="str">
        <f t="shared" si="542"/>
        <v/>
      </c>
      <c r="M3223" s="22" t="str">
        <f t="shared" si="543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5">IF(F3223="","",IF(F3223&lt;80,F3223,NA()))</f>
        <v/>
      </c>
      <c r="U3223" s="24" t="str">
        <f t="shared" ref="U3223:U3257" si="546">IF(F3223="","",IF(AND(F3223&lt;100,F3223&gt;=80),F3223,NA()))</f>
        <v/>
      </c>
      <c r="V3223" s="24" t="str">
        <f t="shared" ref="V3223:V3257" si="547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4"/>
        <v>96.059999999999974</v>
      </c>
      <c r="H3224" s="1">
        <v>96.1</v>
      </c>
      <c r="I3224" s="2">
        <v>99</v>
      </c>
      <c r="J3224" s="2">
        <v>106</v>
      </c>
      <c r="K3224" s="4">
        <f t="shared" si="533"/>
        <v>27.18990493435944</v>
      </c>
      <c r="L3224" s="22">
        <f t="shared" si="542"/>
        <v>0.93396226415094341</v>
      </c>
      <c r="M3224" s="22">
        <f t="shared" si="543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5"/>
        <v/>
      </c>
      <c r="U3224" s="24" t="str">
        <f t="shared" si="546"/>
        <v/>
      </c>
      <c r="V3224" s="24" t="str">
        <f t="shared" si="547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4"/>
        <v>95.999999999999972</v>
      </c>
      <c r="H3225" s="1">
        <v>95.7</v>
      </c>
      <c r="I3225" s="2">
        <v>99</v>
      </c>
      <c r="J3225" s="2">
        <v>106</v>
      </c>
      <c r="K3225" s="4">
        <f t="shared" si="533"/>
        <v>27.076731552738799</v>
      </c>
      <c r="L3225" s="22">
        <f t="shared" si="542"/>
        <v>0.93396226415094341</v>
      </c>
      <c r="M3225" s="22">
        <f t="shared" si="543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5"/>
        <v/>
      </c>
      <c r="U3225" s="24" t="str">
        <f t="shared" si="546"/>
        <v/>
      </c>
      <c r="V3225" s="24" t="str">
        <f t="shared" si="547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4"/>
        <v>95.939999999999969</v>
      </c>
      <c r="H3226" s="1">
        <v>96.4</v>
      </c>
      <c r="I3226" s="2">
        <v>99</v>
      </c>
      <c r="J3226" s="2">
        <v>106</v>
      </c>
      <c r="K3226" s="4">
        <f t="shared" si="533"/>
        <v>27.274784970574924</v>
      </c>
      <c r="L3226" s="22">
        <f t="shared" si="542"/>
        <v>0.93396226415094341</v>
      </c>
      <c r="M3226" s="22">
        <f t="shared" si="543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5"/>
        <v/>
      </c>
      <c r="U3226" s="24" t="str">
        <f t="shared" si="546"/>
        <v/>
      </c>
      <c r="V3226" s="24" t="str">
        <f t="shared" si="547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4"/>
        <v>95.879999999999967</v>
      </c>
      <c r="H3227" s="1">
        <v>96.2</v>
      </c>
      <c r="I3227" s="2">
        <v>100</v>
      </c>
      <c r="J3227" s="2">
        <v>106</v>
      </c>
      <c r="K3227" s="4">
        <f t="shared" ref="K3227:K3290" si="548">IF(H3227="","",H3227/1.88^2)</f>
        <v>27.218198279764604</v>
      </c>
      <c r="L3227" s="22">
        <f t="shared" si="542"/>
        <v>0.94339622641509435</v>
      </c>
      <c r="M3227" s="22">
        <f t="shared" si="543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5"/>
        <v/>
      </c>
      <c r="U3227" s="24" t="str">
        <f t="shared" si="546"/>
        <v/>
      </c>
      <c r="V3227" s="24" t="str">
        <f t="shared" si="547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4"/>
        <v>95.819999999999965</v>
      </c>
      <c r="H3228" s="1">
        <v>96.7</v>
      </c>
      <c r="I3228" s="2">
        <v>100</v>
      </c>
      <c r="J3228" s="2">
        <v>107</v>
      </c>
      <c r="K3228" s="4">
        <f t="shared" si="548"/>
        <v>27.359665006790404</v>
      </c>
      <c r="L3228" s="22">
        <f t="shared" si="542"/>
        <v>0.93457943925233644</v>
      </c>
      <c r="M3228" s="22">
        <f t="shared" si="543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5"/>
        <v/>
      </c>
      <c r="U3228" s="24" t="str">
        <f t="shared" si="546"/>
        <v/>
      </c>
      <c r="V3228" s="24" t="str">
        <f t="shared" si="547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4"/>
        <v>95.759999999999962</v>
      </c>
      <c r="K3229" s="4" t="str">
        <f t="shared" si="548"/>
        <v/>
      </c>
      <c r="L3229" s="22" t="str">
        <f t="shared" si="542"/>
        <v/>
      </c>
      <c r="M3229" s="22" t="str">
        <f t="shared" si="543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5"/>
        <v/>
      </c>
      <c r="U3229" s="24" t="str">
        <f t="shared" si="546"/>
        <v/>
      </c>
      <c r="V3229" s="24" t="str">
        <f t="shared" si="547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4"/>
        <v>95.69999999999996</v>
      </c>
      <c r="K3230" s="4" t="str">
        <f t="shared" si="548"/>
        <v/>
      </c>
      <c r="L3230" s="22" t="str">
        <f t="shared" si="542"/>
        <v/>
      </c>
      <c r="M3230" s="22" t="str">
        <f t="shared" si="543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5"/>
        <v/>
      </c>
      <c r="U3230" s="24" t="str">
        <f t="shared" si="546"/>
        <v/>
      </c>
      <c r="V3230" s="24" t="str">
        <f t="shared" si="547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4"/>
        <v>95.639999999999958</v>
      </c>
      <c r="H3231" s="1">
        <v>95.9</v>
      </c>
      <c r="I3231" s="2">
        <v>98</v>
      </c>
      <c r="J3231" s="2">
        <v>106</v>
      </c>
      <c r="K3231" s="4">
        <f t="shared" si="548"/>
        <v>27.13331824354912</v>
      </c>
      <c r="L3231" s="22">
        <f t="shared" si="542"/>
        <v>0.92452830188679247</v>
      </c>
      <c r="M3231" s="22">
        <f t="shared" si="543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5"/>
        <v>#N/A</v>
      </c>
      <c r="U3231" s="24">
        <f t="shared" si="546"/>
        <v>94</v>
      </c>
      <c r="V3231" s="24" t="e">
        <f t="shared" si="547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4"/>
        <v>95.579999999999956</v>
      </c>
      <c r="H3232" s="1">
        <v>95.5</v>
      </c>
      <c r="I3232" s="2">
        <v>99</v>
      </c>
      <c r="J3232" s="2">
        <v>105</v>
      </c>
      <c r="K3232" s="4">
        <f t="shared" si="548"/>
        <v>27.020144861928475</v>
      </c>
      <c r="L3232" s="22">
        <f t="shared" si="542"/>
        <v>0.94285714285714284</v>
      </c>
      <c r="M3232" s="22">
        <f t="shared" si="543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5"/>
        <v/>
      </c>
      <c r="U3232" s="24" t="str">
        <f t="shared" si="546"/>
        <v/>
      </c>
      <c r="V3232" s="24" t="str">
        <f t="shared" si="547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4"/>
        <v>95.519999999999953</v>
      </c>
      <c r="H3233" s="1">
        <v>95.7</v>
      </c>
      <c r="I3233" s="2">
        <v>98</v>
      </c>
      <c r="J3233" s="2">
        <v>105</v>
      </c>
      <c r="K3233" s="4">
        <f t="shared" si="548"/>
        <v>27.076731552738799</v>
      </c>
      <c r="L3233" s="22">
        <f t="shared" si="542"/>
        <v>0.93333333333333335</v>
      </c>
      <c r="M3233" s="22">
        <f t="shared" si="543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5"/>
        <v>#N/A</v>
      </c>
      <c r="U3233" s="24">
        <f t="shared" si="546"/>
        <v>89</v>
      </c>
      <c r="V3233" s="24" t="e">
        <f t="shared" si="547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4"/>
        <v>95.459999999999951</v>
      </c>
      <c r="H3234" s="1">
        <v>95.9</v>
      </c>
      <c r="I3234" s="2">
        <v>98</v>
      </c>
      <c r="J3234" s="2">
        <v>105</v>
      </c>
      <c r="K3234" s="4">
        <f t="shared" si="548"/>
        <v>27.13331824354912</v>
      </c>
      <c r="L3234" s="22">
        <f t="shared" si="542"/>
        <v>0.93333333333333335</v>
      </c>
      <c r="M3234" s="22">
        <f t="shared" si="543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5"/>
        <v/>
      </c>
      <c r="U3234" s="24" t="str">
        <f t="shared" si="546"/>
        <v/>
      </c>
      <c r="V3234" s="24" t="str">
        <f t="shared" si="547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4"/>
        <v>95.399999999999949</v>
      </c>
      <c r="H3235" s="1">
        <v>96.1</v>
      </c>
      <c r="I3235" s="2">
        <v>99</v>
      </c>
      <c r="J3235" s="2">
        <v>105</v>
      </c>
      <c r="K3235" s="4">
        <f t="shared" si="548"/>
        <v>27.18990493435944</v>
      </c>
      <c r="L3235" s="22">
        <f t="shared" si="542"/>
        <v>0.94285714285714284</v>
      </c>
      <c r="M3235" s="22">
        <f t="shared" si="543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5"/>
        <v/>
      </c>
      <c r="U3235" s="24" t="str">
        <f t="shared" si="546"/>
        <v/>
      </c>
      <c r="V3235" s="24" t="str">
        <f t="shared" si="547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4"/>
        <v>95.339999999999947</v>
      </c>
      <c r="K3236" s="4" t="str">
        <f t="shared" si="548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5"/>
        <v/>
      </c>
      <c r="U3236" s="24" t="str">
        <f t="shared" si="546"/>
        <v/>
      </c>
      <c r="V3236" s="24" t="str">
        <f t="shared" si="547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4"/>
        <v>95.279999999999944</v>
      </c>
      <c r="K3237" s="4" t="str">
        <f t="shared" si="548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5"/>
        <v/>
      </c>
      <c r="U3237" s="24" t="str">
        <f t="shared" si="546"/>
        <v/>
      </c>
      <c r="V3237" s="24" t="str">
        <f t="shared" si="547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4"/>
        <v>95.219999999999942</v>
      </c>
      <c r="H3238" s="1">
        <v>96.7</v>
      </c>
      <c r="I3238" s="2">
        <v>99</v>
      </c>
      <c r="J3238" s="2">
        <v>106</v>
      </c>
      <c r="K3238" s="4">
        <f t="shared" si="548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5"/>
        <v/>
      </c>
      <c r="U3238" s="24" t="str">
        <f t="shared" si="546"/>
        <v/>
      </c>
      <c r="V3238" s="24" t="str">
        <f t="shared" si="547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4"/>
        <v>95.15999999999994</v>
      </c>
      <c r="H3239" s="1">
        <v>96.3</v>
      </c>
      <c r="I3239" s="2">
        <v>99</v>
      </c>
      <c r="J3239" s="2">
        <v>105</v>
      </c>
      <c r="K3239" s="4">
        <f t="shared" si="548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5"/>
        <v/>
      </c>
      <c r="U3239" s="24" t="str">
        <f t="shared" si="546"/>
        <v/>
      </c>
      <c r="V3239" s="24" t="str">
        <f t="shared" si="547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4"/>
        <v>95.099999999999937</v>
      </c>
      <c r="H3240" s="1">
        <v>96.3</v>
      </c>
      <c r="I3240" s="2">
        <v>103</v>
      </c>
      <c r="J3240" s="2">
        <v>105</v>
      </c>
      <c r="K3240" s="4">
        <f t="shared" si="548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5"/>
        <v/>
      </c>
      <c r="U3240" s="24" t="str">
        <f t="shared" si="546"/>
        <v/>
      </c>
      <c r="V3240" s="24" t="str">
        <f t="shared" si="547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4"/>
        <v>95.039999999999935</v>
      </c>
      <c r="K3241" s="4" t="str">
        <f t="shared" si="548"/>
        <v/>
      </c>
      <c r="L3241" s="22" t="str">
        <f t="shared" ref="L3241:L3245" si="558">IF(I3241="","",I3241/J3241)</f>
        <v/>
      </c>
      <c r="M3241" s="22" t="str">
        <f t="shared" ref="M3241:M3245" si="559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5"/>
        <v/>
      </c>
      <c r="U3241" s="24" t="str">
        <f t="shared" si="546"/>
        <v/>
      </c>
      <c r="V3241" s="24" t="str">
        <f t="shared" si="547"/>
        <v/>
      </c>
    </row>
    <row r="3242" spans="1:22">
      <c r="A3242" s="2">
        <v>3217</v>
      </c>
      <c r="B3242" s="5">
        <v>40747</v>
      </c>
      <c r="C3242" s="17" t="str">
        <f t="shared" ref="C3242:C3258" si="560">TEXT(B3242,"ddd")</f>
        <v>Fri</v>
      </c>
      <c r="D3242" s="3">
        <f t="shared" ref="D3242:D3258" si="561">YEAR(B3242)</f>
        <v>2015</v>
      </c>
      <c r="E3242" s="3">
        <f t="shared" ref="E3242:E3258" si="562">MONTH(B3242)</f>
        <v>7</v>
      </c>
      <c r="G3242" s="23">
        <f t="shared" si="544"/>
        <v>94.979999999999933</v>
      </c>
      <c r="K3242" s="4" t="str">
        <f t="shared" si="548"/>
        <v/>
      </c>
      <c r="L3242" s="22" t="str">
        <f t="shared" si="558"/>
        <v/>
      </c>
      <c r="M3242" s="22" t="str">
        <f t="shared" si="559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5"/>
        <v/>
      </c>
      <c r="U3242" s="24" t="str">
        <f t="shared" si="546"/>
        <v/>
      </c>
      <c r="V3242" s="24" t="str">
        <f t="shared" si="547"/>
        <v/>
      </c>
    </row>
    <row r="3243" spans="1:22">
      <c r="A3243" s="2">
        <v>3218</v>
      </c>
      <c r="B3243" s="5">
        <v>40748</v>
      </c>
      <c r="C3243" s="17" t="str">
        <f t="shared" si="560"/>
        <v>Sat</v>
      </c>
      <c r="D3243" s="3">
        <f t="shared" si="561"/>
        <v>2015</v>
      </c>
      <c r="E3243" s="3">
        <f t="shared" si="562"/>
        <v>7</v>
      </c>
      <c r="G3243" s="23">
        <f t="shared" si="544"/>
        <v>94.919999999999931</v>
      </c>
      <c r="K3243" s="4" t="str">
        <f t="shared" si="548"/>
        <v/>
      </c>
      <c r="L3243" s="22" t="str">
        <f t="shared" si="558"/>
        <v/>
      </c>
      <c r="M3243" s="22" t="str">
        <f t="shared" si="559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5"/>
        <v/>
      </c>
      <c r="U3243" s="24" t="str">
        <f t="shared" si="546"/>
        <v/>
      </c>
      <c r="V3243" s="24" t="str">
        <f t="shared" si="547"/>
        <v/>
      </c>
    </row>
    <row r="3244" spans="1:22">
      <c r="A3244" s="2">
        <v>3219</v>
      </c>
      <c r="B3244" s="5">
        <v>40749</v>
      </c>
      <c r="C3244" s="17" t="str">
        <f t="shared" si="560"/>
        <v>Sun</v>
      </c>
      <c r="D3244" s="3">
        <f t="shared" si="561"/>
        <v>2015</v>
      </c>
      <c r="E3244" s="3">
        <f t="shared" si="562"/>
        <v>7</v>
      </c>
      <c r="G3244" s="23">
        <f t="shared" si="544"/>
        <v>94.859999999999928</v>
      </c>
      <c r="K3244" s="4" t="str">
        <f t="shared" si="548"/>
        <v/>
      </c>
      <c r="L3244" s="22" t="str">
        <f t="shared" si="558"/>
        <v/>
      </c>
      <c r="M3244" s="22" t="str">
        <f t="shared" si="559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5"/>
        <v/>
      </c>
      <c r="U3244" s="24" t="str">
        <f t="shared" si="546"/>
        <v/>
      </c>
      <c r="V3244" s="24" t="str">
        <f t="shared" si="547"/>
        <v/>
      </c>
    </row>
    <row r="3245" spans="1:22">
      <c r="A3245" s="2">
        <v>3220</v>
      </c>
      <c r="B3245" s="5">
        <v>40750</v>
      </c>
      <c r="C3245" s="17" t="str">
        <f t="shared" si="560"/>
        <v>Mon</v>
      </c>
      <c r="D3245" s="3">
        <f t="shared" si="561"/>
        <v>2015</v>
      </c>
      <c r="E3245" s="3">
        <f t="shared" si="562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4">
        <f t="shared" si="548"/>
        <v>27.416251697600728</v>
      </c>
      <c r="L3245" s="22">
        <f t="shared" si="558"/>
        <v>0.95283018867924529</v>
      </c>
      <c r="M3245" s="22">
        <f t="shared" si="559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5"/>
        <v/>
      </c>
      <c r="U3245" s="24" t="str">
        <f t="shared" si="546"/>
        <v/>
      </c>
      <c r="V3245" s="24" t="str">
        <f t="shared" si="547"/>
        <v/>
      </c>
    </row>
    <row r="3246" spans="1:22">
      <c r="A3246" s="2">
        <v>3221</v>
      </c>
      <c r="B3246" s="5">
        <v>40751</v>
      </c>
      <c r="C3246" s="17" t="str">
        <f t="shared" si="560"/>
        <v>Tue</v>
      </c>
      <c r="D3246" s="3">
        <f t="shared" si="561"/>
        <v>2015</v>
      </c>
      <c r="E3246" s="3">
        <f t="shared" si="562"/>
        <v>7</v>
      </c>
      <c r="G3246" s="23">
        <f t="shared" si="544"/>
        <v>96.84</v>
      </c>
      <c r="H3246" s="1">
        <v>95.8</v>
      </c>
      <c r="I3246" s="2">
        <v>101</v>
      </c>
      <c r="J3246" s="2">
        <v>105</v>
      </c>
      <c r="K3246" s="4">
        <f t="shared" si="548"/>
        <v>27.105024898143956</v>
      </c>
      <c r="L3246" s="22">
        <f t="shared" ref="L3246" si="563">IF(I3246="","",I3246/J3246)</f>
        <v>0.96190476190476193</v>
      </c>
      <c r="M3246" s="22">
        <f t="shared" ref="M3246" si="564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5">IF(OR(H3246="",I3246=""),"",100*(-98.42+4.15*(I3246/2.54)-0.082*(H3246*2.2))/(H3246*2.2))</f>
        <v>23.399774643846111</v>
      </c>
      <c r="T3246" s="24" t="str">
        <f t="shared" si="545"/>
        <v/>
      </c>
      <c r="U3246" s="24" t="str">
        <f t="shared" si="546"/>
        <v/>
      </c>
      <c r="V3246" s="24" t="str">
        <f t="shared" si="547"/>
        <v/>
      </c>
    </row>
    <row r="3247" spans="1:22">
      <c r="A3247" s="2">
        <v>3222</v>
      </c>
      <c r="B3247" s="5">
        <v>40752</v>
      </c>
      <c r="C3247" s="17" t="str">
        <f t="shared" si="560"/>
        <v>Wed</v>
      </c>
      <c r="D3247" s="3">
        <f t="shared" si="561"/>
        <v>2015</v>
      </c>
      <c r="E3247" s="3">
        <f t="shared" si="562"/>
        <v>7</v>
      </c>
      <c r="G3247" s="23">
        <f t="shared" si="544"/>
        <v>96.78</v>
      </c>
      <c r="H3247" s="1">
        <v>96</v>
      </c>
      <c r="I3247" s="2">
        <v>100</v>
      </c>
      <c r="J3247" s="2">
        <v>106</v>
      </c>
      <c r="K3247" s="4">
        <f t="shared" si="548"/>
        <v>27.16161158895428</v>
      </c>
      <c r="L3247" s="22">
        <f t="shared" ref="L3247:L3249" si="566">IF(I3247="","",I3247/J3247)</f>
        <v>0.94339622641509435</v>
      </c>
      <c r="M3247" s="22">
        <f t="shared" ref="M3247:M3249" si="567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68">IF(OR(H3247="",I3247=""),"",100*(-98.42+4.15*(I3247/2.54)-0.082*(H3247*2.2))/(H3247*2.2))</f>
        <v>22.560334645669304</v>
      </c>
      <c r="T3247" s="24" t="str">
        <f t="shared" si="545"/>
        <v/>
      </c>
      <c r="U3247" s="24" t="str">
        <f t="shared" si="546"/>
        <v/>
      </c>
      <c r="V3247" s="24" t="str">
        <f t="shared" si="547"/>
        <v/>
      </c>
    </row>
    <row r="3248" spans="1:22">
      <c r="A3248" s="2">
        <v>3223</v>
      </c>
      <c r="B3248" s="5">
        <v>40753</v>
      </c>
      <c r="C3248" s="17" t="str">
        <f t="shared" si="560"/>
        <v>Thu</v>
      </c>
      <c r="D3248" s="3">
        <f t="shared" si="561"/>
        <v>2015</v>
      </c>
      <c r="E3248" s="3">
        <f t="shared" si="562"/>
        <v>7</v>
      </c>
      <c r="G3248" s="23">
        <f t="shared" si="544"/>
        <v>96.72</v>
      </c>
      <c r="H3248" s="1">
        <v>96.4</v>
      </c>
      <c r="I3248" s="2">
        <v>100</v>
      </c>
      <c r="J3248" s="2">
        <v>106</v>
      </c>
      <c r="K3248" s="4">
        <f t="shared" si="548"/>
        <v>27.274784970574924</v>
      </c>
      <c r="L3248" s="22">
        <f t="shared" si="566"/>
        <v>0.94339622641509435</v>
      </c>
      <c r="M3248" s="22">
        <f t="shared" si="567"/>
        <v>0.53191489361702127</v>
      </c>
      <c r="O3248" s="3">
        <v>0</v>
      </c>
      <c r="P3248" s="3">
        <v>0</v>
      </c>
      <c r="Q3248" s="7">
        <v>3429</v>
      </c>
      <c r="R3248" s="4">
        <f t="shared" si="568"/>
        <v>22.43269840232627</v>
      </c>
      <c r="T3248" s="24" t="str">
        <f t="shared" si="545"/>
        <v/>
      </c>
      <c r="U3248" s="24" t="str">
        <f t="shared" si="546"/>
        <v/>
      </c>
      <c r="V3248" s="24" t="str">
        <f t="shared" si="547"/>
        <v/>
      </c>
    </row>
    <row r="3249" spans="1:22">
      <c r="A3249" s="2">
        <v>3224</v>
      </c>
      <c r="B3249" s="5">
        <v>40754</v>
      </c>
      <c r="C3249" s="17" t="str">
        <f t="shared" si="560"/>
        <v>Fri</v>
      </c>
      <c r="D3249" s="3">
        <f t="shared" si="561"/>
        <v>2015</v>
      </c>
      <c r="E3249" s="3">
        <f t="shared" si="562"/>
        <v>7</v>
      </c>
      <c r="G3249" s="23">
        <f t="shared" si="544"/>
        <v>96.66</v>
      </c>
      <c r="H3249" s="1">
        <v>95.8</v>
      </c>
      <c r="I3249" s="2">
        <v>101</v>
      </c>
      <c r="J3249" s="2">
        <v>105</v>
      </c>
      <c r="K3249" s="4">
        <f t="shared" si="548"/>
        <v>27.105024898143956</v>
      </c>
      <c r="L3249" s="22">
        <f t="shared" si="566"/>
        <v>0.96190476190476193</v>
      </c>
      <c r="M3249" s="22">
        <f t="shared" si="567"/>
        <v>0.53723404255319152</v>
      </c>
      <c r="O3249" s="3">
        <v>0</v>
      </c>
      <c r="P3249" s="3">
        <v>5</v>
      </c>
      <c r="Q3249" s="7">
        <v>0</v>
      </c>
      <c r="R3249" s="4">
        <f t="shared" si="568"/>
        <v>23.399774643846111</v>
      </c>
      <c r="T3249" s="24" t="str">
        <f t="shared" si="545"/>
        <v/>
      </c>
      <c r="U3249" s="24" t="str">
        <f t="shared" si="546"/>
        <v/>
      </c>
      <c r="V3249" s="24" t="str">
        <f t="shared" si="547"/>
        <v/>
      </c>
    </row>
    <row r="3250" spans="1:22">
      <c r="A3250" s="2">
        <v>3225</v>
      </c>
      <c r="B3250" s="5">
        <v>40755</v>
      </c>
      <c r="C3250" s="17" t="str">
        <f t="shared" si="560"/>
        <v>Sat</v>
      </c>
      <c r="D3250" s="3">
        <f t="shared" si="561"/>
        <v>2015</v>
      </c>
      <c r="E3250" s="3">
        <f t="shared" si="562"/>
        <v>8</v>
      </c>
      <c r="G3250" s="23">
        <f t="shared" si="544"/>
        <v>96.6</v>
      </c>
      <c r="K3250" s="4" t="str">
        <f t="shared" si="548"/>
        <v/>
      </c>
      <c r="L3250" s="22" t="str">
        <f t="shared" ref="L3250:L3263" si="569">IF(I3250="","",I3250/J3250)</f>
        <v/>
      </c>
      <c r="M3250" s="22" t="str">
        <f t="shared" ref="M3250:M3263" si="570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68"/>
        <v/>
      </c>
      <c r="T3250" s="24" t="str">
        <f t="shared" si="545"/>
        <v/>
      </c>
      <c r="U3250" s="24" t="str">
        <f t="shared" si="546"/>
        <v/>
      </c>
      <c r="V3250" s="24" t="str">
        <f t="shared" si="547"/>
        <v/>
      </c>
    </row>
    <row r="3251" spans="1:22">
      <c r="A3251" s="2">
        <v>3226</v>
      </c>
      <c r="B3251" s="5">
        <v>40756</v>
      </c>
      <c r="C3251" s="17" t="str">
        <f t="shared" si="560"/>
        <v>Sun</v>
      </c>
      <c r="D3251" s="3">
        <f t="shared" si="561"/>
        <v>2015</v>
      </c>
      <c r="E3251" s="3">
        <f t="shared" si="562"/>
        <v>8</v>
      </c>
      <c r="G3251" s="23">
        <f t="shared" si="544"/>
        <v>96.539999999999992</v>
      </c>
      <c r="K3251" s="4" t="str">
        <f t="shared" si="548"/>
        <v/>
      </c>
      <c r="L3251" s="22" t="str">
        <f t="shared" si="569"/>
        <v/>
      </c>
      <c r="M3251" s="22" t="str">
        <f t="shared" si="570"/>
        <v/>
      </c>
      <c r="O3251" s="3">
        <v>0</v>
      </c>
      <c r="P3251" s="3">
        <v>1</v>
      </c>
      <c r="Q3251" s="7">
        <v>1719</v>
      </c>
      <c r="R3251" s="4" t="str">
        <f t="shared" si="568"/>
        <v/>
      </c>
      <c r="T3251" s="24" t="str">
        <f t="shared" si="545"/>
        <v/>
      </c>
      <c r="U3251" s="24" t="str">
        <f t="shared" si="546"/>
        <v/>
      </c>
      <c r="V3251" s="24" t="str">
        <f t="shared" si="547"/>
        <v/>
      </c>
    </row>
    <row r="3252" spans="1:22">
      <c r="A3252" s="2">
        <v>3227</v>
      </c>
      <c r="B3252" s="5">
        <v>40757</v>
      </c>
      <c r="C3252" s="17" t="str">
        <f t="shared" si="560"/>
        <v>Mon</v>
      </c>
      <c r="D3252" s="3">
        <f t="shared" si="561"/>
        <v>2015</v>
      </c>
      <c r="E3252" s="3">
        <f t="shared" si="562"/>
        <v>8</v>
      </c>
      <c r="F3252" s="3">
        <v>66</v>
      </c>
      <c r="G3252" s="23">
        <f t="shared" si="544"/>
        <v>96.47999999999999</v>
      </c>
      <c r="H3252" s="1">
        <v>95.8</v>
      </c>
      <c r="I3252" s="2">
        <v>101</v>
      </c>
      <c r="J3252" s="2">
        <v>106</v>
      </c>
      <c r="K3252" s="4">
        <f t="shared" si="548"/>
        <v>27.105024898143956</v>
      </c>
      <c r="L3252" s="22">
        <f t="shared" si="569"/>
        <v>0.95283018867924529</v>
      </c>
      <c r="M3252" s="22">
        <f t="shared" si="570"/>
        <v>0.53723404255319152</v>
      </c>
      <c r="O3252" s="3">
        <v>0</v>
      </c>
      <c r="P3252" s="3">
        <v>0</v>
      </c>
      <c r="Q3252" s="7">
        <v>4734</v>
      </c>
      <c r="R3252" s="4">
        <f t="shared" si="568"/>
        <v>23.399774643846111</v>
      </c>
      <c r="T3252" s="24">
        <f t="shared" si="545"/>
        <v>66</v>
      </c>
      <c r="U3252" s="24" t="e">
        <f t="shared" si="546"/>
        <v>#N/A</v>
      </c>
      <c r="V3252" s="24" t="e">
        <f t="shared" si="547"/>
        <v>#N/A</v>
      </c>
    </row>
    <row r="3253" spans="1:22">
      <c r="A3253" s="2">
        <v>3228</v>
      </c>
      <c r="B3253" s="5">
        <v>40758</v>
      </c>
      <c r="C3253" s="17" t="str">
        <f t="shared" si="560"/>
        <v>Tue</v>
      </c>
      <c r="D3253" s="3">
        <f t="shared" si="561"/>
        <v>2015</v>
      </c>
      <c r="E3253" s="3">
        <f t="shared" si="562"/>
        <v>8</v>
      </c>
      <c r="F3253" s="3">
        <v>72</v>
      </c>
      <c r="G3253" s="23">
        <f t="shared" si="544"/>
        <v>96.419999999999987</v>
      </c>
      <c r="H3253" s="1">
        <v>95.7</v>
      </c>
      <c r="I3253" s="2">
        <v>102</v>
      </c>
      <c r="J3253" s="2">
        <v>105</v>
      </c>
      <c r="K3253" s="4">
        <f t="shared" si="548"/>
        <v>27.076731552738799</v>
      </c>
      <c r="L3253" s="22">
        <f t="shared" si="569"/>
        <v>0.97142857142857142</v>
      </c>
      <c r="M3253" s="22">
        <f t="shared" si="570"/>
        <v>0.54255319148936165</v>
      </c>
      <c r="O3253" s="3">
        <v>1</v>
      </c>
      <c r="P3253" s="3">
        <v>0</v>
      </c>
      <c r="Q3253" s="7">
        <v>3954</v>
      </c>
      <c r="R3253" s="4">
        <f t="shared" si="568"/>
        <v>24.208826497143836</v>
      </c>
      <c r="T3253" s="24">
        <f t="shared" si="545"/>
        <v>72</v>
      </c>
      <c r="U3253" s="24" t="e">
        <f t="shared" si="546"/>
        <v>#N/A</v>
      </c>
      <c r="V3253" s="24" t="e">
        <f t="shared" si="547"/>
        <v>#N/A</v>
      </c>
    </row>
    <row r="3254" spans="1:22">
      <c r="A3254" s="2">
        <v>3229</v>
      </c>
      <c r="B3254" s="5">
        <v>40759</v>
      </c>
      <c r="C3254" s="17" t="str">
        <f t="shared" si="560"/>
        <v>Wed</v>
      </c>
      <c r="D3254" s="3">
        <f t="shared" si="561"/>
        <v>2015</v>
      </c>
      <c r="E3254" s="3">
        <f t="shared" si="562"/>
        <v>8</v>
      </c>
      <c r="F3254" s="3">
        <v>79</v>
      </c>
      <c r="G3254" s="23">
        <f t="shared" si="544"/>
        <v>96.359999999999985</v>
      </c>
      <c r="H3254" s="1">
        <v>95.5</v>
      </c>
      <c r="I3254" s="2">
        <v>101</v>
      </c>
      <c r="J3254" s="2">
        <v>105</v>
      </c>
      <c r="K3254" s="4">
        <f t="shared" si="548"/>
        <v>27.020144861928475</v>
      </c>
      <c r="L3254" s="22">
        <f t="shared" si="569"/>
        <v>0.96190476190476193</v>
      </c>
      <c r="M3254" s="22">
        <f t="shared" si="570"/>
        <v>0.53723404255319152</v>
      </c>
      <c r="O3254" s="3">
        <v>0</v>
      </c>
      <c r="P3254" s="3">
        <v>0</v>
      </c>
      <c r="Q3254" s="7">
        <v>5016</v>
      </c>
      <c r="R3254" s="4">
        <f t="shared" si="568"/>
        <v>23.49904095162783</v>
      </c>
      <c r="T3254" s="24">
        <f t="shared" si="545"/>
        <v>79</v>
      </c>
      <c r="U3254" s="24" t="e">
        <f t="shared" si="546"/>
        <v>#N/A</v>
      </c>
      <c r="V3254" s="24" t="e">
        <f t="shared" si="547"/>
        <v>#N/A</v>
      </c>
    </row>
    <row r="3255" spans="1:22">
      <c r="A3255" s="2">
        <v>3230</v>
      </c>
      <c r="B3255" s="5">
        <v>40760</v>
      </c>
      <c r="C3255" s="17" t="str">
        <f t="shared" si="560"/>
        <v>Thu</v>
      </c>
      <c r="D3255" s="3">
        <f t="shared" si="561"/>
        <v>2015</v>
      </c>
      <c r="E3255" s="3">
        <f t="shared" si="562"/>
        <v>8</v>
      </c>
      <c r="F3255" s="3">
        <v>66</v>
      </c>
      <c r="G3255" s="23">
        <f t="shared" si="544"/>
        <v>96.299999999999983</v>
      </c>
      <c r="H3255" s="1">
        <v>95.1</v>
      </c>
      <c r="I3255" s="2">
        <v>101</v>
      </c>
      <c r="J3255" s="2">
        <v>106</v>
      </c>
      <c r="K3255" s="4">
        <f t="shared" si="548"/>
        <v>26.906971480307831</v>
      </c>
      <c r="L3255" s="22">
        <f t="shared" si="569"/>
        <v>0.95283018867924529</v>
      </c>
      <c r="M3255" s="22">
        <f t="shared" si="570"/>
        <v>0.53723404255319152</v>
      </c>
      <c r="O3255" s="3">
        <v>0</v>
      </c>
      <c r="P3255" s="3">
        <v>0</v>
      </c>
      <c r="Q3255" s="7">
        <v>6790</v>
      </c>
      <c r="R3255" s="4">
        <f t="shared" si="568"/>
        <v>23.632370251108913</v>
      </c>
      <c r="T3255" s="24">
        <f t="shared" si="545"/>
        <v>66</v>
      </c>
      <c r="U3255" s="24" t="e">
        <f t="shared" si="546"/>
        <v>#N/A</v>
      </c>
      <c r="V3255" s="24" t="e">
        <f t="shared" si="547"/>
        <v>#N/A</v>
      </c>
    </row>
    <row r="3256" spans="1:22">
      <c r="A3256" s="2">
        <v>3231</v>
      </c>
      <c r="B3256" s="5">
        <v>40761</v>
      </c>
      <c r="C3256" s="17" t="str">
        <f t="shared" si="560"/>
        <v>Fri</v>
      </c>
      <c r="D3256" s="3">
        <f t="shared" si="561"/>
        <v>2015</v>
      </c>
      <c r="E3256" s="3">
        <f t="shared" si="562"/>
        <v>8</v>
      </c>
      <c r="F3256" s="3">
        <v>101</v>
      </c>
      <c r="G3256" s="23">
        <f t="shared" si="544"/>
        <v>96.239999999999981</v>
      </c>
      <c r="H3256" s="1">
        <v>94.7</v>
      </c>
      <c r="I3256" s="2">
        <v>101</v>
      </c>
      <c r="J3256" s="2">
        <v>105</v>
      </c>
      <c r="K3256" s="4">
        <f t="shared" si="548"/>
        <v>26.793798098687191</v>
      </c>
      <c r="L3256" s="22">
        <f t="shared" si="569"/>
        <v>0.96190476190476193</v>
      </c>
      <c r="M3256" s="22">
        <f t="shared" si="570"/>
        <v>0.53723404255319152</v>
      </c>
      <c r="O3256" s="3">
        <v>0</v>
      </c>
      <c r="P3256" s="3">
        <v>2</v>
      </c>
      <c r="Q3256" s="7">
        <v>4029</v>
      </c>
      <c r="R3256" s="4">
        <f t="shared" si="568"/>
        <v>23.766825880469451</v>
      </c>
      <c r="T3256" s="24" t="e">
        <f t="shared" si="545"/>
        <v>#N/A</v>
      </c>
      <c r="U3256" s="24" t="e">
        <f t="shared" si="546"/>
        <v>#N/A</v>
      </c>
      <c r="V3256" s="24">
        <f t="shared" si="547"/>
        <v>101</v>
      </c>
    </row>
    <row r="3257" spans="1:22">
      <c r="A3257" s="2">
        <v>3232</v>
      </c>
      <c r="B3257" s="5">
        <v>40762</v>
      </c>
      <c r="C3257" s="17" t="str">
        <f t="shared" si="560"/>
        <v>Sat</v>
      </c>
      <c r="D3257" s="3">
        <f t="shared" si="561"/>
        <v>2015</v>
      </c>
      <c r="E3257" s="3">
        <f t="shared" si="562"/>
        <v>8</v>
      </c>
      <c r="G3257" s="23">
        <f t="shared" ref="G3257:G3320" si="571">G3256-0.06</f>
        <v>96.179999999999978</v>
      </c>
      <c r="H3257" s="1">
        <v>94.9</v>
      </c>
      <c r="I3257" s="2">
        <v>101</v>
      </c>
      <c r="J3257" s="2">
        <v>105</v>
      </c>
      <c r="K3257" s="4">
        <f t="shared" si="548"/>
        <v>26.850384789497515</v>
      </c>
      <c r="L3257" s="22">
        <f t="shared" si="569"/>
        <v>0.96190476190476193</v>
      </c>
      <c r="M3257" s="22">
        <f t="shared" si="570"/>
        <v>0.53723404255319152</v>
      </c>
      <c r="O3257" s="3">
        <v>0</v>
      </c>
      <c r="P3257" s="3">
        <v>5</v>
      </c>
      <c r="Q3257" s="7">
        <v>5698</v>
      </c>
      <c r="R3257" s="4">
        <f t="shared" si="568"/>
        <v>23.699456384409455</v>
      </c>
      <c r="T3257" s="24" t="str">
        <f t="shared" si="545"/>
        <v/>
      </c>
      <c r="U3257" s="24" t="str">
        <f t="shared" si="546"/>
        <v/>
      </c>
      <c r="V3257" s="24" t="str">
        <f t="shared" si="547"/>
        <v/>
      </c>
    </row>
    <row r="3258" spans="1:22">
      <c r="A3258" s="2">
        <v>3233</v>
      </c>
      <c r="B3258" s="5">
        <v>40763</v>
      </c>
      <c r="C3258" s="17" t="str">
        <f t="shared" si="560"/>
        <v>Sun</v>
      </c>
      <c r="D3258" s="3">
        <f t="shared" si="561"/>
        <v>2015</v>
      </c>
      <c r="E3258" s="3">
        <f t="shared" si="562"/>
        <v>8</v>
      </c>
      <c r="G3258" s="23">
        <f t="shared" si="571"/>
        <v>96.119999999999976</v>
      </c>
      <c r="K3258" s="4" t="str">
        <f t="shared" si="548"/>
        <v/>
      </c>
      <c r="L3258" s="22" t="str">
        <f t="shared" si="569"/>
        <v/>
      </c>
      <c r="M3258" s="22" t="str">
        <f t="shared" si="570"/>
        <v/>
      </c>
      <c r="O3258" s="37">
        <v>1</v>
      </c>
      <c r="P3258" s="3">
        <v>5</v>
      </c>
      <c r="Q3258" s="7">
        <v>4189</v>
      </c>
      <c r="R3258" s="4" t="str">
        <f t="shared" si="568"/>
        <v/>
      </c>
      <c r="T3258" s="24" t="str">
        <f t="shared" ref="T3258:T3298" si="572">IF(F3258="","",IF(F3258&lt;80,F3258,NA()))</f>
        <v/>
      </c>
      <c r="U3258" s="24" t="str">
        <f t="shared" ref="U3258:U3298" si="573">IF(F3258="","",IF(AND(F3258&lt;100,F3258&gt;=80),F3258,NA()))</f>
        <v/>
      </c>
      <c r="V3258" s="24" t="str">
        <f t="shared" ref="V3258:V3298" si="574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5">TEXT(B3259,"ddd")</f>
        <v>Mon</v>
      </c>
      <c r="D3259" s="3">
        <f t="shared" ref="D3259:D3269" si="576">YEAR(B3259)</f>
        <v>2015</v>
      </c>
      <c r="E3259" s="3">
        <f t="shared" ref="E3259:E3269" si="577">MONTH(B3259)</f>
        <v>8</v>
      </c>
      <c r="F3259" s="3">
        <v>67</v>
      </c>
      <c r="G3259" s="23">
        <f t="shared" si="571"/>
        <v>96.059999999999974</v>
      </c>
      <c r="H3259" s="1">
        <v>96.5</v>
      </c>
      <c r="I3259" s="2">
        <v>102</v>
      </c>
      <c r="J3259" s="2">
        <v>105</v>
      </c>
      <c r="K3259" s="4">
        <f t="shared" si="548"/>
        <v>27.303078315980084</v>
      </c>
      <c r="L3259" s="22">
        <f t="shared" si="569"/>
        <v>0.97142857142857142</v>
      </c>
      <c r="M3259" s="22">
        <f t="shared" si="570"/>
        <v>0.54255319148936165</v>
      </c>
      <c r="O3259" s="3">
        <v>0</v>
      </c>
      <c r="P3259" s="3">
        <v>0</v>
      </c>
      <c r="Q3259" s="7">
        <v>5549</v>
      </c>
      <c r="R3259" s="4">
        <f t="shared" si="568"/>
        <v>23.940152287841084</v>
      </c>
      <c r="T3259" s="24">
        <f t="shared" si="572"/>
        <v>67</v>
      </c>
      <c r="U3259" s="24" t="e">
        <f t="shared" si="573"/>
        <v>#N/A</v>
      </c>
      <c r="V3259" s="24" t="e">
        <f t="shared" si="574"/>
        <v>#N/A</v>
      </c>
    </row>
    <row r="3260" spans="1:22">
      <c r="A3260" s="2">
        <v>3235</v>
      </c>
      <c r="B3260" s="5">
        <v>40765</v>
      </c>
      <c r="C3260" s="17" t="str">
        <f t="shared" si="575"/>
        <v>Tue</v>
      </c>
      <c r="D3260" s="3">
        <f t="shared" si="576"/>
        <v>2015</v>
      </c>
      <c r="E3260" s="3">
        <f t="shared" si="577"/>
        <v>8</v>
      </c>
      <c r="F3260" s="3">
        <v>100</v>
      </c>
      <c r="G3260" s="23">
        <f t="shared" si="571"/>
        <v>95.999999999999972</v>
      </c>
      <c r="H3260" s="1">
        <v>95.4</v>
      </c>
      <c r="I3260" s="2">
        <v>101</v>
      </c>
      <c r="J3260" s="2">
        <v>105</v>
      </c>
      <c r="K3260" s="4">
        <f t="shared" si="548"/>
        <v>26.991851516523319</v>
      </c>
      <c r="L3260" s="22">
        <f t="shared" si="569"/>
        <v>0.96190476190476193</v>
      </c>
      <c r="M3260" s="22">
        <f t="shared" si="570"/>
        <v>0.53723404255319152</v>
      </c>
      <c r="O3260" s="3">
        <v>0</v>
      </c>
      <c r="P3260" s="3">
        <v>0</v>
      </c>
      <c r="Q3260" s="7">
        <v>7819</v>
      </c>
      <c r="R3260" s="4">
        <f t="shared" si="568"/>
        <v>23.532268457866433</v>
      </c>
      <c r="T3260" s="24" t="e">
        <f t="shared" si="572"/>
        <v>#N/A</v>
      </c>
      <c r="U3260" s="24" t="e">
        <f t="shared" si="573"/>
        <v>#N/A</v>
      </c>
      <c r="V3260" s="24">
        <f t="shared" si="574"/>
        <v>100</v>
      </c>
    </row>
    <row r="3261" spans="1:22">
      <c r="A3261" s="2">
        <v>3236</v>
      </c>
      <c r="B3261" s="5">
        <v>40766</v>
      </c>
      <c r="C3261" s="17" t="str">
        <f t="shared" si="575"/>
        <v>Wed</v>
      </c>
      <c r="D3261" s="3">
        <f t="shared" si="576"/>
        <v>2015</v>
      </c>
      <c r="E3261" s="3">
        <f t="shared" si="577"/>
        <v>8</v>
      </c>
      <c r="G3261" s="23">
        <f t="shared" si="571"/>
        <v>95.939999999999969</v>
      </c>
      <c r="H3261" s="1">
        <v>95.3</v>
      </c>
      <c r="I3261" s="2">
        <v>102</v>
      </c>
      <c r="J3261" s="2">
        <v>106</v>
      </c>
      <c r="K3261" s="4">
        <f t="shared" si="548"/>
        <v>26.963558171118155</v>
      </c>
      <c r="L3261" s="22">
        <f t="shared" si="569"/>
        <v>0.96226415094339623</v>
      </c>
      <c r="M3261" s="22">
        <f t="shared" si="570"/>
        <v>0.54255319148936165</v>
      </c>
      <c r="O3261" s="3">
        <v>0</v>
      </c>
      <c r="P3261" s="3">
        <v>2</v>
      </c>
      <c r="Q3261" s="7">
        <v>5562</v>
      </c>
      <c r="R3261" s="4">
        <f t="shared" si="568"/>
        <v>24.344855149807611</v>
      </c>
      <c r="T3261" s="24" t="str">
        <f t="shared" si="572"/>
        <v/>
      </c>
      <c r="U3261" s="24" t="str">
        <f t="shared" si="573"/>
        <v/>
      </c>
      <c r="V3261" s="24" t="str">
        <f t="shared" si="574"/>
        <v/>
      </c>
    </row>
    <row r="3262" spans="1:22">
      <c r="A3262" s="2">
        <v>3237</v>
      </c>
      <c r="B3262" s="5">
        <v>40767</v>
      </c>
      <c r="C3262" s="17" t="str">
        <f t="shared" si="575"/>
        <v>Thu</v>
      </c>
      <c r="D3262" s="3">
        <f t="shared" si="576"/>
        <v>2015</v>
      </c>
      <c r="E3262" s="3">
        <f t="shared" si="577"/>
        <v>8</v>
      </c>
      <c r="G3262" s="23">
        <f t="shared" si="571"/>
        <v>95.879999999999967</v>
      </c>
      <c r="H3262" s="1">
        <v>95.5</v>
      </c>
      <c r="I3262" s="2">
        <v>101</v>
      </c>
      <c r="J3262" s="2">
        <v>105</v>
      </c>
      <c r="K3262" s="4">
        <f t="shared" si="548"/>
        <v>27.020144861928475</v>
      </c>
      <c r="L3262" s="22">
        <f t="shared" si="569"/>
        <v>0.96190476190476193</v>
      </c>
      <c r="M3262" s="22">
        <f t="shared" si="570"/>
        <v>0.53723404255319152</v>
      </c>
      <c r="O3262" s="3">
        <v>0</v>
      </c>
      <c r="P3262" s="3">
        <v>0</v>
      </c>
      <c r="Q3262" s="7">
        <v>4829</v>
      </c>
      <c r="R3262" s="4">
        <f t="shared" si="568"/>
        <v>23.49904095162783</v>
      </c>
      <c r="T3262" s="24" t="str">
        <f t="shared" si="572"/>
        <v/>
      </c>
      <c r="U3262" s="24" t="str">
        <f t="shared" si="573"/>
        <v/>
      </c>
      <c r="V3262" s="24" t="str">
        <f t="shared" si="574"/>
        <v/>
      </c>
    </row>
    <row r="3263" spans="1:22">
      <c r="A3263" s="2">
        <v>3238</v>
      </c>
      <c r="B3263" s="5">
        <v>40768</v>
      </c>
      <c r="C3263" s="17" t="str">
        <f t="shared" si="575"/>
        <v>Fri</v>
      </c>
      <c r="D3263" s="3">
        <f t="shared" si="576"/>
        <v>2015</v>
      </c>
      <c r="E3263" s="3">
        <f t="shared" si="577"/>
        <v>8</v>
      </c>
      <c r="G3263" s="23">
        <f t="shared" si="571"/>
        <v>95.819999999999965</v>
      </c>
      <c r="H3263" s="1">
        <v>95.4</v>
      </c>
      <c r="I3263" s="2">
        <v>102</v>
      </c>
      <c r="J3263" s="2">
        <v>105</v>
      </c>
      <c r="K3263" s="4">
        <f t="shared" si="548"/>
        <v>26.991851516523319</v>
      </c>
      <c r="L3263" s="22">
        <f t="shared" si="569"/>
        <v>0.97142857142857142</v>
      </c>
      <c r="M3263" s="22">
        <f t="shared" si="570"/>
        <v>0.54255319148936165</v>
      </c>
      <c r="O3263" s="3">
        <v>0</v>
      </c>
      <c r="P3263" s="3">
        <v>2</v>
      </c>
      <c r="Q3263" s="7">
        <v>4616</v>
      </c>
      <c r="R3263" s="4">
        <f t="shared" si="568"/>
        <v>24.310741045876991</v>
      </c>
      <c r="T3263" s="24" t="str">
        <f t="shared" si="572"/>
        <v/>
      </c>
      <c r="U3263" s="24" t="str">
        <f t="shared" si="573"/>
        <v/>
      </c>
      <c r="V3263" s="24" t="str">
        <f t="shared" si="574"/>
        <v/>
      </c>
    </row>
    <row r="3264" spans="1:22">
      <c r="A3264" s="2">
        <v>3239</v>
      </c>
      <c r="B3264" s="5">
        <v>40769</v>
      </c>
      <c r="C3264" s="17" t="str">
        <f t="shared" si="575"/>
        <v>Sat</v>
      </c>
      <c r="D3264" s="3">
        <f t="shared" si="576"/>
        <v>2015</v>
      </c>
      <c r="E3264" s="3">
        <f t="shared" si="577"/>
        <v>8</v>
      </c>
      <c r="G3264" s="23">
        <f t="shared" si="571"/>
        <v>95.759999999999962</v>
      </c>
      <c r="K3264" s="4" t="str">
        <f t="shared" si="548"/>
        <v/>
      </c>
      <c r="L3264" s="22" t="str">
        <f t="shared" ref="L3264:L3270" si="578">IF(I3264="","",I3264/J3264)</f>
        <v/>
      </c>
      <c r="M3264" s="22" t="str">
        <f t="shared" ref="M3264:M3270" si="579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68"/>
        <v/>
      </c>
      <c r="T3264" s="24" t="str">
        <f t="shared" si="572"/>
        <v/>
      </c>
      <c r="U3264" s="24" t="str">
        <f t="shared" si="573"/>
        <v/>
      </c>
      <c r="V3264" s="24" t="str">
        <f t="shared" si="574"/>
        <v/>
      </c>
    </row>
    <row r="3265" spans="1:22">
      <c r="A3265" s="2">
        <v>3240</v>
      </c>
      <c r="B3265" s="5">
        <v>40770</v>
      </c>
      <c r="C3265" s="17" t="str">
        <f t="shared" si="575"/>
        <v>Sun</v>
      </c>
      <c r="D3265" s="3">
        <f t="shared" si="576"/>
        <v>2015</v>
      </c>
      <c r="E3265" s="3">
        <f t="shared" si="577"/>
        <v>8</v>
      </c>
      <c r="G3265" s="23">
        <f t="shared" si="571"/>
        <v>95.69999999999996</v>
      </c>
      <c r="K3265" s="4" t="str">
        <f t="shared" si="548"/>
        <v/>
      </c>
      <c r="L3265" s="22" t="str">
        <f t="shared" si="578"/>
        <v/>
      </c>
      <c r="M3265" s="22" t="str">
        <f t="shared" si="579"/>
        <v/>
      </c>
      <c r="O3265" s="3">
        <v>0</v>
      </c>
      <c r="P3265" s="3">
        <v>3</v>
      </c>
      <c r="Q3265" s="7">
        <v>6213</v>
      </c>
      <c r="R3265" s="4" t="str">
        <f t="shared" si="568"/>
        <v/>
      </c>
      <c r="T3265" s="24" t="str">
        <f t="shared" si="572"/>
        <v/>
      </c>
      <c r="U3265" s="24" t="str">
        <f t="shared" si="573"/>
        <v/>
      </c>
      <c r="V3265" s="24" t="str">
        <f t="shared" si="574"/>
        <v/>
      </c>
    </row>
    <row r="3266" spans="1:22">
      <c r="A3266" s="2">
        <v>3241</v>
      </c>
      <c r="B3266" s="5">
        <v>40771</v>
      </c>
      <c r="C3266" s="17" t="str">
        <f t="shared" si="575"/>
        <v>Mon</v>
      </c>
      <c r="D3266" s="3">
        <f t="shared" si="576"/>
        <v>2015</v>
      </c>
      <c r="E3266" s="3">
        <f t="shared" si="577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4">
        <f t="shared" si="548"/>
        <v>26.963558171118155</v>
      </c>
      <c r="L3266" s="22">
        <f t="shared" si="578"/>
        <v>0.95238095238095233</v>
      </c>
      <c r="M3266" s="22">
        <f t="shared" si="579"/>
        <v>0.53191489361702127</v>
      </c>
      <c r="O3266" s="3">
        <v>0</v>
      </c>
      <c r="P3266" s="3">
        <v>0</v>
      </c>
      <c r="Q3266" s="7">
        <v>5252</v>
      </c>
      <c r="R3266" s="4">
        <f t="shared" si="568"/>
        <v>22.786276243276525</v>
      </c>
      <c r="T3266" s="24">
        <f t="shared" si="572"/>
        <v>74</v>
      </c>
      <c r="U3266" s="24" t="e">
        <f t="shared" si="573"/>
        <v>#N/A</v>
      </c>
      <c r="V3266" s="24" t="e">
        <f t="shared" si="574"/>
        <v>#N/A</v>
      </c>
    </row>
    <row r="3267" spans="1:22">
      <c r="A3267" s="2">
        <v>3242</v>
      </c>
      <c r="B3267" s="5">
        <v>40772</v>
      </c>
      <c r="C3267" s="17" t="str">
        <f t="shared" si="575"/>
        <v>Tue</v>
      </c>
      <c r="D3267" s="3">
        <f t="shared" si="576"/>
        <v>2015</v>
      </c>
      <c r="E3267" s="3">
        <f t="shared" si="577"/>
        <v>8</v>
      </c>
      <c r="F3267" s="3">
        <v>69</v>
      </c>
      <c r="G3267" s="23">
        <f t="shared" si="571"/>
        <v>95.24</v>
      </c>
      <c r="H3267" s="1">
        <v>95.3</v>
      </c>
      <c r="I3267" s="2">
        <v>103</v>
      </c>
      <c r="J3267" s="2">
        <v>106</v>
      </c>
      <c r="K3267" s="4">
        <f t="shared" si="548"/>
        <v>26.963558171118155</v>
      </c>
      <c r="L3267" s="22">
        <f t="shared" si="578"/>
        <v>0.97169811320754718</v>
      </c>
      <c r="M3267" s="22">
        <f t="shared" si="579"/>
        <v>0.5478723404255319</v>
      </c>
      <c r="O3267" s="3">
        <v>1</v>
      </c>
      <c r="P3267" s="3">
        <v>0</v>
      </c>
      <c r="Q3267" s="7">
        <v>6139</v>
      </c>
      <c r="R3267" s="4">
        <f t="shared" si="568"/>
        <v>25.124144603073152</v>
      </c>
      <c r="T3267" s="24">
        <f t="shared" si="572"/>
        <v>69</v>
      </c>
      <c r="U3267" s="24" t="e">
        <f t="shared" si="573"/>
        <v>#N/A</v>
      </c>
      <c r="V3267" s="24" t="e">
        <f t="shared" si="574"/>
        <v>#N/A</v>
      </c>
    </row>
    <row r="3268" spans="1:22">
      <c r="A3268" s="2">
        <v>3243</v>
      </c>
      <c r="B3268" s="5">
        <v>40773</v>
      </c>
      <c r="C3268" s="17" t="str">
        <f t="shared" si="575"/>
        <v>Wed</v>
      </c>
      <c r="D3268" s="3">
        <f t="shared" si="576"/>
        <v>2015</v>
      </c>
      <c r="E3268" s="3">
        <f t="shared" si="577"/>
        <v>8</v>
      </c>
      <c r="F3268" s="3">
        <v>78</v>
      </c>
      <c r="G3268" s="23">
        <f t="shared" si="571"/>
        <v>95.179999999999993</v>
      </c>
      <c r="H3268" s="1">
        <v>94.8</v>
      </c>
      <c r="I3268" s="2">
        <v>101</v>
      </c>
      <c r="J3268" s="2">
        <v>105</v>
      </c>
      <c r="K3268" s="4">
        <f t="shared" si="548"/>
        <v>26.822091444092351</v>
      </c>
      <c r="L3268" s="22">
        <f t="shared" si="578"/>
        <v>0.96190476190476193</v>
      </c>
      <c r="M3268" s="22">
        <f t="shared" si="579"/>
        <v>0.53723404255319152</v>
      </c>
      <c r="O3268" s="3">
        <v>0</v>
      </c>
      <c r="P3268" s="3">
        <v>0</v>
      </c>
      <c r="Q3268" s="7">
        <v>3857</v>
      </c>
      <c r="R3268" s="4">
        <f t="shared" si="568"/>
        <v>23.733105600004826</v>
      </c>
      <c r="T3268" s="24">
        <f t="shared" si="572"/>
        <v>78</v>
      </c>
      <c r="U3268" s="24" t="e">
        <f t="shared" si="573"/>
        <v>#N/A</v>
      </c>
      <c r="V3268" s="24" t="e">
        <f t="shared" si="574"/>
        <v>#N/A</v>
      </c>
    </row>
    <row r="3269" spans="1:22">
      <c r="A3269" s="2">
        <v>3244</v>
      </c>
      <c r="B3269" s="5">
        <v>40774</v>
      </c>
      <c r="C3269" s="17" t="str">
        <f t="shared" si="575"/>
        <v>Thu</v>
      </c>
      <c r="D3269" s="3">
        <f t="shared" si="576"/>
        <v>2015</v>
      </c>
      <c r="E3269" s="3">
        <f t="shared" si="577"/>
        <v>8</v>
      </c>
      <c r="F3269" s="3">
        <v>120</v>
      </c>
      <c r="G3269" s="23">
        <f t="shared" si="571"/>
        <v>95.11999999999999</v>
      </c>
      <c r="H3269" s="1">
        <v>94.8</v>
      </c>
      <c r="I3269" s="2">
        <v>102</v>
      </c>
      <c r="J3269" s="2">
        <v>105</v>
      </c>
      <c r="K3269" s="4">
        <f t="shared" si="548"/>
        <v>26.822091444092351</v>
      </c>
      <c r="L3269" s="22">
        <f t="shared" si="578"/>
        <v>0.97142857142857142</v>
      </c>
      <c r="M3269" s="22">
        <f t="shared" si="579"/>
        <v>0.54255319148936165</v>
      </c>
      <c r="O3269" s="3">
        <v>0</v>
      </c>
      <c r="P3269" s="3">
        <v>3</v>
      </c>
      <c r="Q3269" s="7">
        <v>3594</v>
      </c>
      <c r="R3269" s="4">
        <f t="shared" si="568"/>
        <v>24.516505229711658</v>
      </c>
      <c r="T3269" s="24" t="e">
        <f t="shared" si="572"/>
        <v>#N/A</v>
      </c>
      <c r="U3269" s="24" t="e">
        <f t="shared" si="573"/>
        <v>#N/A</v>
      </c>
      <c r="V3269" s="24">
        <f t="shared" si="574"/>
        <v>120</v>
      </c>
    </row>
    <row r="3270" spans="1:22">
      <c r="A3270" s="2">
        <v>3245</v>
      </c>
      <c r="B3270" s="5">
        <v>40775</v>
      </c>
      <c r="C3270" s="17" t="str">
        <f t="shared" ref="C3270:C3321" si="580">TEXT(B3270,"ddd")</f>
        <v>Fri</v>
      </c>
      <c r="D3270" s="3">
        <f t="shared" ref="D3270:D3321" si="581">YEAR(B3270)</f>
        <v>2015</v>
      </c>
      <c r="E3270" s="3">
        <f t="shared" ref="E3270:E3321" si="582">MONTH(B3270)</f>
        <v>8</v>
      </c>
      <c r="G3270" s="23">
        <f t="shared" si="571"/>
        <v>95.059999999999988</v>
      </c>
      <c r="H3270" s="1">
        <v>94.9</v>
      </c>
      <c r="I3270" s="2">
        <v>100</v>
      </c>
      <c r="J3270" s="2">
        <v>105</v>
      </c>
      <c r="K3270" s="4">
        <f t="shared" si="548"/>
        <v>26.850384789497515</v>
      </c>
      <c r="L3270" s="22">
        <f t="shared" si="578"/>
        <v>0.95238095238095233</v>
      </c>
      <c r="M3270" s="22">
        <f t="shared" si="579"/>
        <v>0.53191489361702127</v>
      </c>
      <c r="O3270" s="3">
        <v>0</v>
      </c>
      <c r="P3270" s="3">
        <v>5</v>
      </c>
      <c r="Q3270" s="7">
        <v>5538</v>
      </c>
      <c r="R3270" s="4">
        <f t="shared" si="568"/>
        <v>22.916882254839333</v>
      </c>
      <c r="T3270" s="24" t="str">
        <f t="shared" si="572"/>
        <v/>
      </c>
      <c r="U3270" s="24" t="str">
        <f t="shared" si="573"/>
        <v/>
      </c>
      <c r="V3270" s="24" t="str">
        <f t="shared" si="574"/>
        <v/>
      </c>
    </row>
    <row r="3271" spans="1:22">
      <c r="A3271" s="2">
        <v>3246</v>
      </c>
      <c r="B3271" s="5">
        <v>40776</v>
      </c>
      <c r="C3271" s="17" t="str">
        <f t="shared" si="580"/>
        <v>Sat</v>
      </c>
      <c r="D3271" s="3">
        <f t="shared" si="581"/>
        <v>2015</v>
      </c>
      <c r="E3271" s="3">
        <f t="shared" si="582"/>
        <v>8</v>
      </c>
      <c r="G3271" s="23">
        <f t="shared" si="571"/>
        <v>94.999999999999986</v>
      </c>
      <c r="K3271" s="4" t="str">
        <f t="shared" si="548"/>
        <v/>
      </c>
      <c r="L3271" s="22" t="str">
        <f t="shared" ref="L3271:L3277" si="583">IF(I3271="","",I3271/J3271)</f>
        <v/>
      </c>
      <c r="M3271" s="22" t="str">
        <f t="shared" ref="M3271:M3277" si="584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85">IF(OR(H3271="",I3271=""),"",100*(-98.42+4.15*(I3271/2.54)-0.082*(H3271*2.2))/(H3271*2.2))</f>
        <v/>
      </c>
      <c r="T3271" s="24" t="str">
        <f t="shared" si="572"/>
        <v/>
      </c>
      <c r="U3271" s="24" t="str">
        <f t="shared" si="573"/>
        <v/>
      </c>
      <c r="V3271" s="24" t="str">
        <f t="shared" si="574"/>
        <v/>
      </c>
    </row>
    <row r="3272" spans="1:22">
      <c r="A3272" s="2">
        <v>3247</v>
      </c>
      <c r="B3272" s="5">
        <v>40777</v>
      </c>
      <c r="C3272" s="17" t="str">
        <f t="shared" si="580"/>
        <v>Sun</v>
      </c>
      <c r="D3272" s="3">
        <f t="shared" si="581"/>
        <v>2015</v>
      </c>
      <c r="E3272" s="3">
        <f t="shared" si="582"/>
        <v>8</v>
      </c>
      <c r="G3272" s="23">
        <f t="shared" si="571"/>
        <v>94.939999999999984</v>
      </c>
      <c r="K3272" s="4" t="str">
        <f t="shared" si="548"/>
        <v/>
      </c>
      <c r="L3272" s="22" t="str">
        <f t="shared" si="583"/>
        <v/>
      </c>
      <c r="M3272" s="22" t="str">
        <f t="shared" si="584"/>
        <v/>
      </c>
      <c r="O3272" s="3">
        <v>0</v>
      </c>
      <c r="P3272" s="3">
        <v>1</v>
      </c>
      <c r="Q3272" s="7">
        <v>7561</v>
      </c>
      <c r="R3272" s="4" t="str">
        <f t="shared" si="585"/>
        <v/>
      </c>
      <c r="T3272" s="24" t="str">
        <f t="shared" si="572"/>
        <v/>
      </c>
      <c r="U3272" s="24" t="str">
        <f t="shared" si="573"/>
        <v/>
      </c>
      <c r="V3272" s="24" t="str">
        <f t="shared" si="574"/>
        <v/>
      </c>
    </row>
    <row r="3273" spans="1:22">
      <c r="A3273" s="2">
        <v>3248</v>
      </c>
      <c r="B3273" s="5">
        <v>40778</v>
      </c>
      <c r="C3273" s="17" t="str">
        <f t="shared" si="580"/>
        <v>Mon</v>
      </c>
      <c r="D3273" s="3">
        <f t="shared" si="581"/>
        <v>2015</v>
      </c>
      <c r="E3273" s="3">
        <f t="shared" si="582"/>
        <v>8</v>
      </c>
      <c r="G3273" s="23">
        <f t="shared" si="571"/>
        <v>94.879999999999981</v>
      </c>
      <c r="H3273" s="1">
        <v>95.9</v>
      </c>
      <c r="I3273" s="2">
        <v>100</v>
      </c>
      <c r="J3273" s="2">
        <v>105</v>
      </c>
      <c r="K3273" s="4">
        <f t="shared" si="548"/>
        <v>27.13331824354912</v>
      </c>
      <c r="L3273" s="22">
        <f t="shared" si="583"/>
        <v>0.95238095238095233</v>
      </c>
      <c r="M3273" s="22">
        <f t="shared" si="584"/>
        <v>0.53191489361702127</v>
      </c>
      <c r="O3273" s="3">
        <v>0</v>
      </c>
      <c r="P3273" s="3">
        <v>0</v>
      </c>
      <c r="Q3273" s="7">
        <v>0</v>
      </c>
      <c r="R3273" s="4">
        <f t="shared" si="585"/>
        <v>22.5924100728285</v>
      </c>
      <c r="T3273" s="24" t="str">
        <f t="shared" si="572"/>
        <v/>
      </c>
      <c r="U3273" s="24" t="str">
        <f t="shared" si="573"/>
        <v/>
      </c>
      <c r="V3273" s="24" t="str">
        <f t="shared" si="574"/>
        <v/>
      </c>
    </row>
    <row r="3274" spans="1:22">
      <c r="A3274" s="2">
        <v>3249</v>
      </c>
      <c r="B3274" s="5">
        <v>40779</v>
      </c>
      <c r="C3274" s="17" t="str">
        <f t="shared" si="580"/>
        <v>Tue</v>
      </c>
      <c r="D3274" s="3">
        <f t="shared" si="581"/>
        <v>2015</v>
      </c>
      <c r="E3274" s="3">
        <f t="shared" si="582"/>
        <v>8</v>
      </c>
      <c r="G3274" s="23">
        <f t="shared" si="571"/>
        <v>94.819999999999979</v>
      </c>
      <c r="H3274" s="1">
        <v>94.9</v>
      </c>
      <c r="I3274" s="2">
        <v>102</v>
      </c>
      <c r="J3274" s="2">
        <v>105</v>
      </c>
      <c r="K3274" s="4">
        <f t="shared" si="548"/>
        <v>26.850384789497515</v>
      </c>
      <c r="L3274" s="22">
        <f t="shared" si="583"/>
        <v>0.97142857142857142</v>
      </c>
      <c r="M3274" s="22">
        <f t="shared" si="584"/>
        <v>0.54255319148936165</v>
      </c>
      <c r="O3274" s="3">
        <v>1</v>
      </c>
      <c r="P3274" s="3">
        <v>0</v>
      </c>
      <c r="Q3274" s="7">
        <v>4348</v>
      </c>
      <c r="R3274" s="4">
        <f t="shared" si="585"/>
        <v>24.482030513979606</v>
      </c>
      <c r="T3274" s="24" t="str">
        <f t="shared" si="572"/>
        <v/>
      </c>
      <c r="U3274" s="24" t="str">
        <f t="shared" si="573"/>
        <v/>
      </c>
      <c r="V3274" s="24" t="str">
        <f t="shared" si="574"/>
        <v/>
      </c>
    </row>
    <row r="3275" spans="1:22">
      <c r="A3275" s="2">
        <v>3250</v>
      </c>
      <c r="B3275" s="5">
        <v>40780</v>
      </c>
      <c r="C3275" s="17" t="str">
        <f t="shared" si="580"/>
        <v>Wed</v>
      </c>
      <c r="D3275" s="3">
        <f t="shared" si="581"/>
        <v>2015</v>
      </c>
      <c r="E3275" s="3">
        <f t="shared" si="582"/>
        <v>8</v>
      </c>
      <c r="G3275" s="23">
        <f t="shared" si="571"/>
        <v>94.759999999999977</v>
      </c>
      <c r="H3275" s="1">
        <v>94.8</v>
      </c>
      <c r="I3275" s="2">
        <v>101</v>
      </c>
      <c r="J3275" s="2">
        <v>105</v>
      </c>
      <c r="K3275" s="4">
        <f t="shared" si="548"/>
        <v>26.822091444092351</v>
      </c>
      <c r="L3275" s="22">
        <f t="shared" si="583"/>
        <v>0.96190476190476193</v>
      </c>
      <c r="M3275" s="22">
        <f t="shared" si="584"/>
        <v>0.53723404255319152</v>
      </c>
      <c r="O3275" s="3">
        <v>0</v>
      </c>
      <c r="P3275" s="3">
        <v>0</v>
      </c>
      <c r="Q3275" s="7">
        <v>6401</v>
      </c>
      <c r="R3275" s="4">
        <f t="shared" si="585"/>
        <v>23.733105600004826</v>
      </c>
      <c r="T3275" s="24" t="str">
        <f t="shared" si="572"/>
        <v/>
      </c>
      <c r="U3275" s="24" t="str">
        <f t="shared" si="573"/>
        <v/>
      </c>
      <c r="V3275" s="24" t="str">
        <f t="shared" si="574"/>
        <v/>
      </c>
    </row>
    <row r="3276" spans="1:22">
      <c r="A3276" s="2">
        <v>3251</v>
      </c>
      <c r="B3276" s="5">
        <v>40781</v>
      </c>
      <c r="C3276" s="17" t="str">
        <f t="shared" si="580"/>
        <v>Thu</v>
      </c>
      <c r="D3276" s="3">
        <f t="shared" si="581"/>
        <v>2015</v>
      </c>
      <c r="E3276" s="3">
        <f t="shared" si="582"/>
        <v>8</v>
      </c>
      <c r="G3276" s="23">
        <f t="shared" si="571"/>
        <v>94.699999999999974</v>
      </c>
      <c r="H3276" s="1">
        <v>94.8</v>
      </c>
      <c r="I3276" s="2">
        <v>100</v>
      </c>
      <c r="J3276" s="2">
        <v>104</v>
      </c>
      <c r="K3276" s="4">
        <f t="shared" si="548"/>
        <v>26.822091444092351</v>
      </c>
      <c r="L3276" s="22">
        <f t="shared" si="583"/>
        <v>0.96153846153846156</v>
      </c>
      <c r="M3276" s="22">
        <f t="shared" si="584"/>
        <v>0.53191489361702127</v>
      </c>
      <c r="O3276" s="3">
        <v>0</v>
      </c>
      <c r="P3276" s="3">
        <v>0</v>
      </c>
      <c r="Q3276" s="7">
        <v>6486</v>
      </c>
      <c r="R3276" s="4">
        <f t="shared" si="585"/>
        <v>22.949705970298027</v>
      </c>
      <c r="T3276" s="24" t="str">
        <f t="shared" si="572"/>
        <v/>
      </c>
      <c r="U3276" s="24" t="str">
        <f t="shared" si="573"/>
        <v/>
      </c>
      <c r="V3276" s="24" t="str">
        <f t="shared" si="574"/>
        <v/>
      </c>
    </row>
    <row r="3277" spans="1:22">
      <c r="A3277" s="2">
        <v>3252</v>
      </c>
      <c r="B3277" s="5">
        <v>40782</v>
      </c>
      <c r="C3277" s="17" t="str">
        <f t="shared" si="580"/>
        <v>Fri</v>
      </c>
      <c r="D3277" s="3">
        <f t="shared" si="581"/>
        <v>2015</v>
      </c>
      <c r="E3277" s="3">
        <f t="shared" si="582"/>
        <v>8</v>
      </c>
      <c r="G3277" s="23">
        <f t="shared" si="571"/>
        <v>94.639999999999972</v>
      </c>
      <c r="H3277" s="1">
        <v>94.6</v>
      </c>
      <c r="I3277" s="2">
        <v>102</v>
      </c>
      <c r="J3277" s="2">
        <v>105</v>
      </c>
      <c r="K3277" s="4">
        <f t="shared" si="548"/>
        <v>26.765504753282027</v>
      </c>
      <c r="L3277" s="22">
        <f t="shared" si="583"/>
        <v>0.97142857142857142</v>
      </c>
      <c r="M3277" s="22">
        <f t="shared" si="584"/>
        <v>0.54255319148936165</v>
      </c>
      <c r="O3277" s="3">
        <v>0</v>
      </c>
      <c r="P3277" s="3">
        <v>3</v>
      </c>
      <c r="Q3277" s="7">
        <v>6392</v>
      </c>
      <c r="R3277" s="4">
        <f t="shared" si="585"/>
        <v>24.585673316878065</v>
      </c>
      <c r="T3277" s="24" t="str">
        <f t="shared" si="572"/>
        <v/>
      </c>
      <c r="U3277" s="24" t="str">
        <f t="shared" si="573"/>
        <v/>
      </c>
      <c r="V3277" s="24" t="str">
        <f t="shared" si="574"/>
        <v/>
      </c>
    </row>
    <row r="3278" spans="1:22">
      <c r="A3278" s="2">
        <v>3253</v>
      </c>
      <c r="B3278" s="5">
        <v>40783</v>
      </c>
      <c r="C3278" s="17" t="str">
        <f t="shared" si="580"/>
        <v>Sat</v>
      </c>
      <c r="D3278" s="3">
        <f t="shared" si="581"/>
        <v>2015</v>
      </c>
      <c r="E3278" s="3">
        <f t="shared" si="582"/>
        <v>8</v>
      </c>
      <c r="G3278" s="23">
        <f t="shared" si="571"/>
        <v>94.57999999999997</v>
      </c>
      <c r="K3278" s="4" t="str">
        <f t="shared" si="548"/>
        <v/>
      </c>
      <c r="L3278" s="22" t="str">
        <f t="shared" ref="L3278:L3284" si="586">IF(I3278="","",I3278/J3278)</f>
        <v/>
      </c>
      <c r="M3278" s="22" t="str">
        <f t="shared" ref="M3278:M3284" si="587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88">IF(OR(H3278="",I3278=""),"",100*(-98.42+4.15*(I3278/2.54)-0.082*(H3278*2.2))/(H3278*2.2))</f>
        <v/>
      </c>
      <c r="T3278" s="24" t="str">
        <f t="shared" si="572"/>
        <v/>
      </c>
      <c r="U3278" s="24" t="str">
        <f t="shared" si="573"/>
        <v/>
      </c>
      <c r="V3278" s="24" t="str">
        <f t="shared" si="574"/>
        <v/>
      </c>
    </row>
    <row r="3279" spans="1:22">
      <c r="A3279" s="2">
        <v>3254</v>
      </c>
      <c r="B3279" s="5">
        <v>40784</v>
      </c>
      <c r="C3279" s="17" t="str">
        <f t="shared" si="580"/>
        <v>Sun</v>
      </c>
      <c r="D3279" s="3">
        <f t="shared" si="581"/>
        <v>2015</v>
      </c>
      <c r="E3279" s="3">
        <f t="shared" si="582"/>
        <v>8</v>
      </c>
      <c r="G3279" s="23">
        <f t="shared" si="571"/>
        <v>94.519999999999968</v>
      </c>
      <c r="K3279" s="4" t="str">
        <f t="shared" si="548"/>
        <v/>
      </c>
      <c r="L3279" s="22" t="str">
        <f t="shared" si="586"/>
        <v/>
      </c>
      <c r="M3279" s="22" t="str">
        <f t="shared" si="587"/>
        <v/>
      </c>
      <c r="O3279" s="3">
        <v>1</v>
      </c>
      <c r="P3279" s="3">
        <v>4</v>
      </c>
      <c r="Q3279" s="7">
        <v>3894</v>
      </c>
      <c r="R3279" s="4" t="str">
        <f t="shared" si="588"/>
        <v/>
      </c>
      <c r="T3279" s="24" t="str">
        <f t="shared" si="572"/>
        <v/>
      </c>
      <c r="U3279" s="24" t="str">
        <f t="shared" si="573"/>
        <v/>
      </c>
      <c r="V3279" s="24" t="str">
        <f t="shared" si="574"/>
        <v/>
      </c>
    </row>
    <row r="3280" spans="1:22">
      <c r="A3280" s="2">
        <v>3255</v>
      </c>
      <c r="B3280" s="5">
        <v>40785</v>
      </c>
      <c r="C3280" s="17" t="str">
        <f t="shared" si="580"/>
        <v>Mon</v>
      </c>
      <c r="D3280" s="3">
        <f t="shared" si="581"/>
        <v>2015</v>
      </c>
      <c r="E3280" s="3">
        <f t="shared" si="582"/>
        <v>8</v>
      </c>
      <c r="G3280" s="23">
        <f t="shared" si="571"/>
        <v>94.459999999999965</v>
      </c>
      <c r="H3280" s="1">
        <v>95.9</v>
      </c>
      <c r="I3280" s="2">
        <v>101</v>
      </c>
      <c r="J3280" s="2">
        <v>105</v>
      </c>
      <c r="K3280" s="4">
        <f t="shared" si="548"/>
        <v>27.13331824354912</v>
      </c>
      <c r="L3280" s="22">
        <f t="shared" si="586"/>
        <v>0.96190476190476193</v>
      </c>
      <c r="M3280" s="22">
        <f t="shared" si="587"/>
        <v>0.53723404255319152</v>
      </c>
      <c r="O3280" s="3">
        <v>0</v>
      </c>
      <c r="P3280" s="3">
        <v>0</v>
      </c>
      <c r="Q3280" s="7">
        <v>8113</v>
      </c>
      <c r="R3280" s="4">
        <f t="shared" si="588"/>
        <v>23.366823888221667</v>
      </c>
      <c r="T3280" s="24" t="str">
        <f t="shared" si="572"/>
        <v/>
      </c>
      <c r="U3280" s="24" t="str">
        <f t="shared" si="573"/>
        <v/>
      </c>
      <c r="V3280" s="24" t="str">
        <f t="shared" si="574"/>
        <v/>
      </c>
    </row>
    <row r="3281" spans="1:22">
      <c r="A3281" s="2">
        <v>3256</v>
      </c>
      <c r="B3281" s="5">
        <v>40786</v>
      </c>
      <c r="C3281" s="17" t="str">
        <f t="shared" si="580"/>
        <v>Tue</v>
      </c>
      <c r="D3281" s="3">
        <f t="shared" si="581"/>
        <v>2015</v>
      </c>
      <c r="E3281" s="3">
        <f t="shared" si="582"/>
        <v>9</v>
      </c>
      <c r="G3281" s="23">
        <f t="shared" si="571"/>
        <v>94.399999999999963</v>
      </c>
      <c r="H3281" s="1">
        <v>95.5</v>
      </c>
      <c r="I3281" s="2">
        <v>103</v>
      </c>
      <c r="J3281" s="2">
        <v>105</v>
      </c>
      <c r="K3281" s="4">
        <f t="shared" si="548"/>
        <v>27.020144861928475</v>
      </c>
      <c r="L3281" s="22">
        <f t="shared" si="586"/>
        <v>0.98095238095238091</v>
      </c>
      <c r="M3281" s="22">
        <f t="shared" si="587"/>
        <v>0.5478723404255319</v>
      </c>
      <c r="O3281" s="3">
        <v>1</v>
      </c>
      <c r="P3281" s="3">
        <v>0</v>
      </c>
      <c r="Q3281" s="7">
        <v>3778</v>
      </c>
      <c r="R3281" s="4">
        <f t="shared" si="588"/>
        <v>25.054355818564094</v>
      </c>
      <c r="T3281" s="24" t="str">
        <f t="shared" si="572"/>
        <v/>
      </c>
      <c r="U3281" s="24" t="str">
        <f t="shared" si="573"/>
        <v/>
      </c>
      <c r="V3281" s="24" t="str">
        <f t="shared" si="574"/>
        <v/>
      </c>
    </row>
    <row r="3282" spans="1:22">
      <c r="A3282" s="2">
        <v>3257</v>
      </c>
      <c r="B3282" s="5">
        <v>40787</v>
      </c>
      <c r="C3282" s="17" t="str">
        <f t="shared" si="580"/>
        <v>Wed</v>
      </c>
      <c r="D3282" s="3">
        <f t="shared" si="581"/>
        <v>2015</v>
      </c>
      <c r="E3282" s="3">
        <f t="shared" si="582"/>
        <v>9</v>
      </c>
      <c r="G3282" s="23">
        <f t="shared" si="571"/>
        <v>94.339999999999961</v>
      </c>
      <c r="H3282" s="1">
        <v>94.8</v>
      </c>
      <c r="I3282" s="2">
        <v>102</v>
      </c>
      <c r="J3282" s="2">
        <v>104</v>
      </c>
      <c r="K3282" s="4">
        <f t="shared" si="548"/>
        <v>26.822091444092351</v>
      </c>
      <c r="L3282" s="22">
        <f t="shared" si="586"/>
        <v>0.98076923076923073</v>
      </c>
      <c r="M3282" s="22">
        <f t="shared" si="587"/>
        <v>0.54255319148936165</v>
      </c>
      <c r="O3282" s="3">
        <v>0</v>
      </c>
      <c r="P3282" s="3">
        <v>0</v>
      </c>
      <c r="Q3282" s="7">
        <v>7587</v>
      </c>
      <c r="R3282" s="4">
        <f t="shared" si="588"/>
        <v>24.516505229711658</v>
      </c>
      <c r="T3282" s="24" t="str">
        <f t="shared" si="572"/>
        <v/>
      </c>
      <c r="U3282" s="24" t="str">
        <f t="shared" si="573"/>
        <v/>
      </c>
      <c r="V3282" s="24" t="str">
        <f t="shared" si="574"/>
        <v/>
      </c>
    </row>
    <row r="3283" spans="1:22">
      <c r="A3283" s="2">
        <v>3258</v>
      </c>
      <c r="B3283" s="5">
        <v>40788</v>
      </c>
      <c r="C3283" s="17" t="str">
        <f t="shared" si="580"/>
        <v>Thu</v>
      </c>
      <c r="D3283" s="3">
        <f t="shared" si="581"/>
        <v>2015</v>
      </c>
      <c r="E3283" s="3">
        <f t="shared" si="582"/>
        <v>9</v>
      </c>
      <c r="G3283" s="23">
        <f t="shared" si="571"/>
        <v>94.279999999999959</v>
      </c>
      <c r="H3283" s="1">
        <v>94.7</v>
      </c>
      <c r="I3283" s="2">
        <v>101</v>
      </c>
      <c r="J3283" s="2">
        <v>105</v>
      </c>
      <c r="K3283" s="4">
        <f t="shared" si="548"/>
        <v>26.793798098687191</v>
      </c>
      <c r="L3283" s="22">
        <f t="shared" si="586"/>
        <v>0.96190476190476193</v>
      </c>
      <c r="M3283" s="22">
        <f t="shared" si="587"/>
        <v>0.53723404255319152</v>
      </c>
      <c r="O3283" s="3">
        <v>0</v>
      </c>
      <c r="P3283" s="3">
        <v>3</v>
      </c>
      <c r="Q3283" s="7">
        <v>4850</v>
      </c>
      <c r="R3283" s="4">
        <f t="shared" si="588"/>
        <v>23.766825880469451</v>
      </c>
      <c r="T3283" s="24" t="str">
        <f t="shared" si="572"/>
        <v/>
      </c>
      <c r="U3283" s="24" t="str">
        <f t="shared" si="573"/>
        <v/>
      </c>
      <c r="V3283" s="24" t="str">
        <f t="shared" si="574"/>
        <v/>
      </c>
    </row>
    <row r="3284" spans="1:22">
      <c r="A3284" s="2">
        <v>3259</v>
      </c>
      <c r="B3284" s="5">
        <v>40789</v>
      </c>
      <c r="C3284" s="17" t="str">
        <f t="shared" si="580"/>
        <v>Fri</v>
      </c>
      <c r="D3284" s="3">
        <f t="shared" si="581"/>
        <v>2015</v>
      </c>
      <c r="E3284" s="3">
        <f t="shared" si="582"/>
        <v>9</v>
      </c>
      <c r="G3284" s="23">
        <f t="shared" si="571"/>
        <v>94.219999999999956</v>
      </c>
      <c r="H3284" s="1">
        <v>94.9</v>
      </c>
      <c r="I3284" s="2">
        <v>102</v>
      </c>
      <c r="J3284" s="2">
        <v>105</v>
      </c>
      <c r="K3284" s="4">
        <f t="shared" si="548"/>
        <v>26.850384789497515</v>
      </c>
      <c r="L3284" s="22">
        <f t="shared" si="586"/>
        <v>0.97142857142857142</v>
      </c>
      <c r="M3284" s="22">
        <f t="shared" si="587"/>
        <v>0.54255319148936165</v>
      </c>
      <c r="O3284" s="3">
        <v>0</v>
      </c>
      <c r="P3284" s="3">
        <v>3</v>
      </c>
      <c r="Q3284" s="7">
        <v>6051</v>
      </c>
      <c r="R3284" s="4">
        <f t="shared" si="588"/>
        <v>24.482030513979606</v>
      </c>
      <c r="T3284" s="24" t="str">
        <f t="shared" si="572"/>
        <v/>
      </c>
      <c r="U3284" s="24" t="str">
        <f t="shared" si="573"/>
        <v/>
      </c>
      <c r="V3284" s="24" t="str">
        <f t="shared" si="574"/>
        <v/>
      </c>
    </row>
    <row r="3285" spans="1:22">
      <c r="A3285" s="2">
        <v>3260</v>
      </c>
      <c r="B3285" s="5">
        <v>40790</v>
      </c>
      <c r="C3285" s="17" t="str">
        <f t="shared" si="580"/>
        <v>Sat</v>
      </c>
      <c r="D3285" s="3">
        <f t="shared" si="581"/>
        <v>2015</v>
      </c>
      <c r="E3285" s="3">
        <f t="shared" si="582"/>
        <v>9</v>
      </c>
      <c r="G3285" s="23">
        <f t="shared" si="571"/>
        <v>94.159999999999954</v>
      </c>
      <c r="K3285" s="4" t="str">
        <f t="shared" si="548"/>
        <v/>
      </c>
      <c r="L3285" s="22" t="str">
        <f t="shared" ref="L3285:L3298" si="589">IF(I3285="","",I3285/J3285)</f>
        <v/>
      </c>
      <c r="M3285" s="22" t="str">
        <f t="shared" ref="M3285:M3298" si="590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88"/>
        <v/>
      </c>
      <c r="T3285" s="24" t="str">
        <f t="shared" si="572"/>
        <v/>
      </c>
      <c r="U3285" s="24" t="str">
        <f t="shared" si="573"/>
        <v/>
      </c>
      <c r="V3285" s="24" t="str">
        <f t="shared" si="574"/>
        <v/>
      </c>
    </row>
    <row r="3286" spans="1:22">
      <c r="A3286" s="2">
        <v>3261</v>
      </c>
      <c r="B3286" s="5">
        <v>40791</v>
      </c>
      <c r="C3286" s="17" t="str">
        <f t="shared" si="580"/>
        <v>Sun</v>
      </c>
      <c r="D3286" s="3">
        <f t="shared" si="581"/>
        <v>2015</v>
      </c>
      <c r="E3286" s="3">
        <f t="shared" si="582"/>
        <v>9</v>
      </c>
      <c r="G3286" s="23">
        <f t="shared" si="571"/>
        <v>94.099999999999952</v>
      </c>
      <c r="K3286" s="4" t="str">
        <f t="shared" si="548"/>
        <v/>
      </c>
      <c r="L3286" s="22" t="str">
        <f t="shared" si="589"/>
        <v/>
      </c>
      <c r="M3286" s="22" t="str">
        <f t="shared" si="590"/>
        <v/>
      </c>
      <c r="O3286" s="3">
        <v>0</v>
      </c>
      <c r="P3286" s="3">
        <v>3</v>
      </c>
      <c r="Q3286" s="7">
        <v>7106</v>
      </c>
      <c r="R3286" s="4" t="str">
        <f t="shared" si="588"/>
        <v/>
      </c>
      <c r="T3286" s="24" t="str">
        <f t="shared" si="572"/>
        <v/>
      </c>
      <c r="U3286" s="24" t="str">
        <f t="shared" si="573"/>
        <v/>
      </c>
      <c r="V3286" s="24" t="str">
        <f t="shared" si="574"/>
        <v/>
      </c>
    </row>
    <row r="3287" spans="1:22">
      <c r="A3287" s="2">
        <v>3262</v>
      </c>
      <c r="B3287" s="5">
        <v>40792</v>
      </c>
      <c r="C3287" s="17" t="str">
        <f t="shared" si="580"/>
        <v>Mon</v>
      </c>
      <c r="D3287" s="3">
        <f t="shared" si="581"/>
        <v>2015</v>
      </c>
      <c r="E3287" s="3">
        <f t="shared" si="582"/>
        <v>9</v>
      </c>
      <c r="G3287" s="23">
        <f t="shared" si="571"/>
        <v>94.039999999999949</v>
      </c>
      <c r="H3287" s="1">
        <v>95.7</v>
      </c>
      <c r="I3287" s="2">
        <v>100</v>
      </c>
      <c r="J3287" s="2">
        <v>106</v>
      </c>
      <c r="K3287" s="4">
        <f t="shared" si="548"/>
        <v>27.076731552738799</v>
      </c>
      <c r="L3287" s="22">
        <f t="shared" si="589"/>
        <v>0.94339622641509435</v>
      </c>
      <c r="M3287" s="22">
        <f t="shared" si="590"/>
        <v>0.53191489361702127</v>
      </c>
      <c r="O3287" s="3">
        <v>0</v>
      </c>
      <c r="P3287" s="3">
        <v>0</v>
      </c>
      <c r="Q3287" s="7">
        <v>6634</v>
      </c>
      <c r="R3287" s="4">
        <f t="shared" si="588"/>
        <v>22.656762027003687</v>
      </c>
      <c r="T3287" s="24" t="str">
        <f t="shared" si="572"/>
        <v/>
      </c>
      <c r="U3287" s="24" t="str">
        <f t="shared" si="573"/>
        <v/>
      </c>
      <c r="V3287" s="24" t="str">
        <f t="shared" si="574"/>
        <v/>
      </c>
    </row>
    <row r="3288" spans="1:22">
      <c r="A3288" s="2">
        <v>3263</v>
      </c>
      <c r="B3288" s="5">
        <v>40793</v>
      </c>
      <c r="C3288" s="17" t="str">
        <f t="shared" si="580"/>
        <v>Tue</v>
      </c>
      <c r="D3288" s="3">
        <f t="shared" si="581"/>
        <v>2015</v>
      </c>
      <c r="E3288" s="3">
        <f t="shared" si="582"/>
        <v>9</v>
      </c>
      <c r="G3288" s="23">
        <f t="shared" si="571"/>
        <v>93.979999999999947</v>
      </c>
      <c r="H3288" s="1">
        <v>95.7</v>
      </c>
      <c r="I3288" s="2">
        <v>102</v>
      </c>
      <c r="J3288" s="2">
        <v>106</v>
      </c>
      <c r="K3288" s="4">
        <f t="shared" si="548"/>
        <v>27.076731552738799</v>
      </c>
      <c r="L3288" s="22">
        <f t="shared" si="589"/>
        <v>0.96226415094339623</v>
      </c>
      <c r="M3288" s="22">
        <f t="shared" si="590"/>
        <v>0.54255319148936165</v>
      </c>
      <c r="O3288" s="3">
        <v>0</v>
      </c>
      <c r="P3288" s="3">
        <v>3</v>
      </c>
      <c r="Q3288" s="7">
        <v>4031</v>
      </c>
      <c r="R3288" s="4">
        <f t="shared" si="588"/>
        <v>24.208826497143836</v>
      </c>
      <c r="T3288" s="24" t="str">
        <f t="shared" si="572"/>
        <v/>
      </c>
      <c r="U3288" s="24" t="str">
        <f t="shared" si="573"/>
        <v/>
      </c>
      <c r="V3288" s="24" t="str">
        <f t="shared" si="574"/>
        <v/>
      </c>
    </row>
    <row r="3289" spans="1:22">
      <c r="A3289" s="2">
        <v>3264</v>
      </c>
      <c r="B3289" s="5">
        <v>40794</v>
      </c>
      <c r="C3289" s="17" t="str">
        <f t="shared" si="580"/>
        <v>Wed</v>
      </c>
      <c r="D3289" s="3">
        <f t="shared" si="581"/>
        <v>2015</v>
      </c>
      <c r="E3289" s="3">
        <f t="shared" si="582"/>
        <v>9</v>
      </c>
      <c r="G3289" s="23">
        <f t="shared" si="571"/>
        <v>93.919999999999945</v>
      </c>
      <c r="H3289" s="1">
        <v>95.7</v>
      </c>
      <c r="I3289" s="2">
        <v>102</v>
      </c>
      <c r="J3289" s="2">
        <v>105</v>
      </c>
      <c r="K3289" s="4">
        <f t="shared" si="548"/>
        <v>27.076731552738799</v>
      </c>
      <c r="L3289" s="22">
        <f t="shared" si="589"/>
        <v>0.97142857142857142</v>
      </c>
      <c r="M3289" s="22">
        <f t="shared" si="590"/>
        <v>0.54255319148936165</v>
      </c>
      <c r="O3289" s="3">
        <v>0</v>
      </c>
      <c r="P3289" s="3">
        <v>1</v>
      </c>
      <c r="Q3289" s="7">
        <v>6590</v>
      </c>
      <c r="R3289" s="4">
        <f t="shared" si="588"/>
        <v>24.208826497143836</v>
      </c>
      <c r="T3289" s="24" t="str">
        <f t="shared" si="572"/>
        <v/>
      </c>
      <c r="U3289" s="24" t="str">
        <f t="shared" si="573"/>
        <v/>
      </c>
      <c r="V3289" s="24" t="str">
        <f t="shared" si="574"/>
        <v/>
      </c>
    </row>
    <row r="3290" spans="1:22">
      <c r="A3290" s="2">
        <v>3265</v>
      </c>
      <c r="B3290" s="5">
        <v>40795</v>
      </c>
      <c r="C3290" s="17" t="str">
        <f t="shared" si="580"/>
        <v>Thu</v>
      </c>
      <c r="D3290" s="3">
        <f t="shared" si="581"/>
        <v>2015</v>
      </c>
      <c r="E3290" s="3">
        <f t="shared" si="582"/>
        <v>9</v>
      </c>
      <c r="G3290" s="23">
        <f t="shared" si="571"/>
        <v>93.859999999999943</v>
      </c>
      <c r="H3290" s="1">
        <v>95.3</v>
      </c>
      <c r="I3290" s="2">
        <v>101</v>
      </c>
      <c r="J3290" s="2">
        <v>105</v>
      </c>
      <c r="K3290" s="4">
        <f t="shared" si="548"/>
        <v>26.963558171118155</v>
      </c>
      <c r="L3290" s="22">
        <f t="shared" si="589"/>
        <v>0.96190476190476193</v>
      </c>
      <c r="M3290" s="22">
        <f t="shared" si="590"/>
        <v>0.53723404255319152</v>
      </c>
      <c r="O3290" s="3">
        <v>0</v>
      </c>
      <c r="P3290" s="3">
        <v>0</v>
      </c>
      <c r="Q3290" s="7">
        <v>8385</v>
      </c>
      <c r="R3290" s="4">
        <f t="shared" si="588"/>
        <v>23.565565696542055</v>
      </c>
      <c r="T3290" s="24" t="str">
        <f t="shared" si="572"/>
        <v/>
      </c>
      <c r="U3290" s="24" t="str">
        <f t="shared" si="573"/>
        <v/>
      </c>
      <c r="V3290" s="24" t="str">
        <f t="shared" si="574"/>
        <v/>
      </c>
    </row>
    <row r="3291" spans="1:22">
      <c r="A3291" s="2">
        <v>3266</v>
      </c>
      <c r="B3291" s="5">
        <v>40796</v>
      </c>
      <c r="C3291" s="17" t="str">
        <f t="shared" si="580"/>
        <v>Fri</v>
      </c>
      <c r="D3291" s="3">
        <f t="shared" si="581"/>
        <v>2015</v>
      </c>
      <c r="E3291" s="3">
        <f t="shared" si="582"/>
        <v>9</v>
      </c>
      <c r="G3291" s="23">
        <f t="shared" si="571"/>
        <v>93.79999999999994</v>
      </c>
      <c r="H3291" s="1">
        <v>95</v>
      </c>
      <c r="I3291" s="2">
        <v>101</v>
      </c>
      <c r="J3291" s="2">
        <v>105</v>
      </c>
      <c r="K3291" s="4">
        <f t="shared" ref="K3291:K3354" si="591">IF(H3291="","",H3291/1.88^2)</f>
        <v>26.878678134902671</v>
      </c>
      <c r="L3291" s="22">
        <f t="shared" si="589"/>
        <v>0.96190476190476193</v>
      </c>
      <c r="M3291" s="22">
        <f t="shared" si="590"/>
        <v>0.53723404255319152</v>
      </c>
      <c r="O3291" s="3">
        <v>0</v>
      </c>
      <c r="P3291" s="3">
        <v>3</v>
      </c>
      <c r="Q3291" s="7">
        <v>10744</v>
      </c>
      <c r="R3291" s="4">
        <f t="shared" si="588"/>
        <v>23.665878009267971</v>
      </c>
      <c r="T3291" s="24" t="str">
        <f t="shared" si="572"/>
        <v/>
      </c>
      <c r="U3291" s="24" t="str">
        <f t="shared" si="573"/>
        <v/>
      </c>
      <c r="V3291" s="24" t="str">
        <f t="shared" si="574"/>
        <v/>
      </c>
    </row>
    <row r="3292" spans="1:22">
      <c r="A3292" s="2">
        <v>3267</v>
      </c>
      <c r="B3292" s="5">
        <v>40797</v>
      </c>
      <c r="C3292" s="17" t="str">
        <f t="shared" si="580"/>
        <v>Sat</v>
      </c>
      <c r="D3292" s="3">
        <f t="shared" si="581"/>
        <v>2015</v>
      </c>
      <c r="E3292" s="3">
        <f t="shared" si="582"/>
        <v>9</v>
      </c>
      <c r="G3292" s="23">
        <f t="shared" si="571"/>
        <v>93.739999999999938</v>
      </c>
      <c r="K3292" s="4" t="str">
        <f t="shared" si="591"/>
        <v/>
      </c>
      <c r="L3292" s="22" t="str">
        <f t="shared" si="589"/>
        <v/>
      </c>
      <c r="M3292" s="22" t="str">
        <f t="shared" si="590"/>
        <v/>
      </c>
      <c r="O3292" s="3">
        <v>1</v>
      </c>
      <c r="P3292" s="3">
        <v>5</v>
      </c>
      <c r="Q3292" s="7">
        <v>10963</v>
      </c>
      <c r="R3292" s="4" t="str">
        <f t="shared" si="588"/>
        <v/>
      </c>
      <c r="T3292" s="24" t="str">
        <f t="shared" si="572"/>
        <v/>
      </c>
      <c r="U3292" s="24" t="str">
        <f t="shared" si="573"/>
        <v/>
      </c>
      <c r="V3292" s="24" t="str">
        <f t="shared" si="574"/>
        <v/>
      </c>
    </row>
    <row r="3293" spans="1:22">
      <c r="A3293" s="2">
        <v>3268</v>
      </c>
      <c r="B3293" s="5">
        <v>40798</v>
      </c>
      <c r="C3293" s="17" t="str">
        <f t="shared" si="580"/>
        <v>Sun</v>
      </c>
      <c r="D3293" s="3">
        <f t="shared" si="581"/>
        <v>2015</v>
      </c>
      <c r="E3293" s="3">
        <f t="shared" si="582"/>
        <v>9</v>
      </c>
      <c r="G3293" s="23">
        <f t="shared" si="571"/>
        <v>93.679999999999936</v>
      </c>
      <c r="K3293" s="4" t="str">
        <f t="shared" si="591"/>
        <v/>
      </c>
      <c r="L3293" s="22" t="str">
        <f t="shared" si="589"/>
        <v/>
      </c>
      <c r="M3293" s="22" t="str">
        <f t="shared" si="590"/>
        <v/>
      </c>
      <c r="O3293" s="3">
        <v>0</v>
      </c>
      <c r="P3293" s="3">
        <v>2</v>
      </c>
      <c r="Q3293" s="7">
        <v>6625</v>
      </c>
      <c r="R3293" s="4" t="str">
        <f t="shared" si="588"/>
        <v/>
      </c>
      <c r="T3293" s="24" t="str">
        <f t="shared" si="572"/>
        <v/>
      </c>
      <c r="U3293" s="24" t="str">
        <f t="shared" si="573"/>
        <v/>
      </c>
      <c r="V3293" s="24" t="str">
        <f t="shared" si="574"/>
        <v/>
      </c>
    </row>
    <row r="3294" spans="1:22">
      <c r="A3294" s="2">
        <v>3269</v>
      </c>
      <c r="B3294" s="5">
        <v>40799</v>
      </c>
      <c r="C3294" s="17" t="str">
        <f t="shared" si="580"/>
        <v>Mon</v>
      </c>
      <c r="D3294" s="3">
        <f t="shared" si="581"/>
        <v>2015</v>
      </c>
      <c r="E3294" s="3">
        <f t="shared" si="582"/>
        <v>9</v>
      </c>
      <c r="F3294" s="3">
        <v>28</v>
      </c>
      <c r="G3294" s="23">
        <f t="shared" si="571"/>
        <v>93.619999999999933</v>
      </c>
      <c r="H3294" s="1">
        <v>95.9</v>
      </c>
      <c r="I3294" s="2">
        <v>102</v>
      </c>
      <c r="J3294" s="2">
        <v>105</v>
      </c>
      <c r="K3294" s="4">
        <f t="shared" si="591"/>
        <v>27.13331824354912</v>
      </c>
      <c r="L3294" s="22">
        <f t="shared" si="589"/>
        <v>0.97142857142857142</v>
      </c>
      <c r="M3294" s="22">
        <f t="shared" si="590"/>
        <v>0.54255319148936165</v>
      </c>
      <c r="O3294" s="3">
        <v>0</v>
      </c>
      <c r="P3294" s="3">
        <v>0</v>
      </c>
      <c r="Q3294" s="7">
        <v>9504</v>
      </c>
      <c r="R3294" s="4">
        <f t="shared" si="588"/>
        <v>24.141237703614859</v>
      </c>
      <c r="T3294" s="24">
        <f t="shared" si="572"/>
        <v>28</v>
      </c>
      <c r="U3294" s="24" t="e">
        <f t="shared" si="573"/>
        <v>#N/A</v>
      </c>
      <c r="V3294" s="24" t="e">
        <f t="shared" si="574"/>
        <v>#N/A</v>
      </c>
    </row>
    <row r="3295" spans="1:22">
      <c r="A3295" s="2">
        <v>3270</v>
      </c>
      <c r="B3295" s="5">
        <v>40800</v>
      </c>
      <c r="C3295" s="17" t="str">
        <f t="shared" si="580"/>
        <v>Tue</v>
      </c>
      <c r="D3295" s="3">
        <f t="shared" si="581"/>
        <v>2015</v>
      </c>
      <c r="E3295" s="3">
        <f t="shared" si="582"/>
        <v>9</v>
      </c>
      <c r="F3295" s="3">
        <v>78</v>
      </c>
      <c r="G3295" s="23">
        <f t="shared" si="571"/>
        <v>93.559999999999931</v>
      </c>
      <c r="H3295" s="1">
        <v>94.7</v>
      </c>
      <c r="I3295" s="2">
        <v>100</v>
      </c>
      <c r="J3295" s="2">
        <v>105</v>
      </c>
      <c r="K3295" s="4">
        <f t="shared" si="591"/>
        <v>26.793798098687191</v>
      </c>
      <c r="L3295" s="22">
        <f t="shared" si="589"/>
        <v>0.95238095238095233</v>
      </c>
      <c r="M3295" s="22">
        <f t="shared" si="590"/>
        <v>0.53191489361702127</v>
      </c>
      <c r="O3295" s="3">
        <v>0</v>
      </c>
      <c r="P3295" s="3">
        <v>0</v>
      </c>
      <c r="Q3295" s="7">
        <v>9620</v>
      </c>
      <c r="R3295" s="4">
        <f t="shared" si="588"/>
        <v>22.982599007225474</v>
      </c>
      <c r="T3295" s="24">
        <f t="shared" si="572"/>
        <v>78</v>
      </c>
      <c r="U3295" s="24" t="e">
        <f t="shared" si="573"/>
        <v>#N/A</v>
      </c>
      <c r="V3295" s="24" t="e">
        <f t="shared" si="574"/>
        <v>#N/A</v>
      </c>
    </row>
    <row r="3296" spans="1:22">
      <c r="A3296" s="2">
        <v>3271</v>
      </c>
      <c r="B3296" s="5">
        <v>40801</v>
      </c>
      <c r="C3296" s="17" t="str">
        <f t="shared" si="580"/>
        <v>Wed</v>
      </c>
      <c r="D3296" s="3">
        <f t="shared" si="581"/>
        <v>2015</v>
      </c>
      <c r="E3296" s="3">
        <f t="shared" si="582"/>
        <v>9</v>
      </c>
      <c r="F3296" s="3">
        <v>110</v>
      </c>
      <c r="G3296" s="23">
        <f t="shared" si="571"/>
        <v>93.499999999999929</v>
      </c>
      <c r="H3296" s="1">
        <v>94.4</v>
      </c>
      <c r="I3296" s="2">
        <v>101</v>
      </c>
      <c r="J3296" s="2">
        <v>105</v>
      </c>
      <c r="K3296" s="4">
        <f t="shared" si="591"/>
        <v>26.70891806247171</v>
      </c>
      <c r="L3296" s="22">
        <f t="shared" si="589"/>
        <v>0.96190476190476193</v>
      </c>
      <c r="M3296" s="22">
        <f t="shared" si="590"/>
        <v>0.53723404255319152</v>
      </c>
      <c r="O3296" s="3">
        <v>0</v>
      </c>
      <c r="P3296" s="3">
        <v>2</v>
      </c>
      <c r="Q3296" s="7">
        <v>7003</v>
      </c>
      <c r="R3296" s="4">
        <f t="shared" si="588"/>
        <v>23.868415369496372</v>
      </c>
      <c r="T3296" s="24" t="e">
        <f t="shared" si="572"/>
        <v>#N/A</v>
      </c>
      <c r="U3296" s="24" t="e">
        <f t="shared" si="573"/>
        <v>#N/A</v>
      </c>
      <c r="V3296" s="24">
        <f t="shared" si="574"/>
        <v>110</v>
      </c>
    </row>
    <row r="3297" spans="1:22">
      <c r="A3297" s="2">
        <v>3272</v>
      </c>
      <c r="B3297" s="5">
        <v>40802</v>
      </c>
      <c r="C3297" s="17" t="str">
        <f t="shared" si="580"/>
        <v>Thu</v>
      </c>
      <c r="D3297" s="3">
        <f t="shared" si="581"/>
        <v>2015</v>
      </c>
      <c r="E3297" s="3">
        <f t="shared" si="582"/>
        <v>9</v>
      </c>
      <c r="F3297" s="3">
        <v>56</v>
      </c>
      <c r="G3297" s="23">
        <f t="shared" si="571"/>
        <v>93.439999999999927</v>
      </c>
      <c r="H3297" s="1">
        <v>94.3</v>
      </c>
      <c r="I3297" s="2">
        <v>102</v>
      </c>
      <c r="J3297" s="2">
        <v>105</v>
      </c>
      <c r="K3297" s="4">
        <f t="shared" si="591"/>
        <v>26.680624717066546</v>
      </c>
      <c r="L3297" s="22">
        <f t="shared" si="589"/>
        <v>0.97142857142857142</v>
      </c>
      <c r="M3297" s="22">
        <f t="shared" si="590"/>
        <v>0.54255319148936165</v>
      </c>
      <c r="O3297" s="3">
        <v>0</v>
      </c>
      <c r="P3297" s="3">
        <v>0</v>
      </c>
      <c r="Q3297" s="3">
        <v>9679</v>
      </c>
      <c r="R3297" s="4">
        <f t="shared" si="588"/>
        <v>24.689975564969938</v>
      </c>
      <c r="T3297" s="24">
        <f t="shared" si="572"/>
        <v>56</v>
      </c>
      <c r="U3297" s="24" t="e">
        <f t="shared" si="573"/>
        <v>#N/A</v>
      </c>
      <c r="V3297" s="24" t="e">
        <f t="shared" si="574"/>
        <v>#N/A</v>
      </c>
    </row>
    <row r="3298" spans="1:22">
      <c r="A3298" s="2">
        <v>3273</v>
      </c>
      <c r="B3298" s="5">
        <v>40803</v>
      </c>
      <c r="C3298" s="17" t="str">
        <f t="shared" si="580"/>
        <v>Fri</v>
      </c>
      <c r="D3298" s="3">
        <f t="shared" si="581"/>
        <v>2015</v>
      </c>
      <c r="E3298" s="3">
        <f t="shared" si="582"/>
        <v>9</v>
      </c>
      <c r="F3298" s="3">
        <v>130</v>
      </c>
      <c r="G3298" s="23">
        <f t="shared" si="571"/>
        <v>93.379999999999924</v>
      </c>
      <c r="H3298" s="1">
        <v>93.8</v>
      </c>
      <c r="I3298" s="2">
        <v>101</v>
      </c>
      <c r="J3298" s="2">
        <v>105</v>
      </c>
      <c r="K3298" s="4">
        <f t="shared" si="591"/>
        <v>26.539157990040742</v>
      </c>
      <c r="L3298" s="22">
        <f t="shared" si="589"/>
        <v>0.96190476190476193</v>
      </c>
      <c r="M3298" s="22">
        <f t="shared" si="590"/>
        <v>0.53723404255319152</v>
      </c>
      <c r="O3298" s="3">
        <v>0</v>
      </c>
      <c r="P3298" s="3">
        <v>3</v>
      </c>
      <c r="Q3298" s="3">
        <v>9806</v>
      </c>
      <c r="R3298" s="4">
        <f t="shared" si="588"/>
        <v>24.073543826017669</v>
      </c>
      <c r="T3298" s="24" t="e">
        <f t="shared" si="572"/>
        <v>#N/A</v>
      </c>
      <c r="U3298" s="24" t="e">
        <f t="shared" si="573"/>
        <v>#N/A</v>
      </c>
      <c r="V3298" s="24">
        <f t="shared" si="574"/>
        <v>130</v>
      </c>
    </row>
    <row r="3299" spans="1:22">
      <c r="A3299" s="2">
        <v>3274</v>
      </c>
      <c r="B3299" s="5">
        <v>40804</v>
      </c>
      <c r="C3299" s="17" t="str">
        <f t="shared" si="580"/>
        <v>Sat</v>
      </c>
      <c r="D3299" s="3">
        <f t="shared" si="581"/>
        <v>2015</v>
      </c>
      <c r="E3299" s="3">
        <f t="shared" si="582"/>
        <v>9</v>
      </c>
      <c r="G3299" s="23">
        <f t="shared" si="571"/>
        <v>93.319999999999922</v>
      </c>
      <c r="H3299" s="1">
        <v>94.3</v>
      </c>
      <c r="K3299" s="4">
        <f t="shared" si="591"/>
        <v>26.680624717066546</v>
      </c>
      <c r="L3299" s="22" t="str">
        <f t="shared" ref="L3299:L3362" si="592">IF(I3299="","",I3299/J3299)</f>
        <v/>
      </c>
      <c r="M3299" s="22" t="str">
        <f t="shared" ref="M3299:M3362" si="593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88"/>
        <v/>
      </c>
      <c r="T3299" s="24" t="str">
        <f t="shared" ref="T3299:T3362" si="594">IF(F3299="","",IF(F3299&lt;80,F3299,NA()))</f>
        <v/>
      </c>
      <c r="U3299" s="24" t="str">
        <f t="shared" ref="U3299:U3362" si="595">IF(F3299="","",IF(AND(F3299&lt;100,F3299&gt;=80),F3299,NA()))</f>
        <v/>
      </c>
      <c r="V3299" s="24" t="str">
        <f t="shared" ref="V3299:V3362" si="596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0"/>
        <v>Sun</v>
      </c>
      <c r="D3300" s="3">
        <f t="shared" si="581"/>
        <v>2015</v>
      </c>
      <c r="E3300" s="3">
        <f t="shared" si="582"/>
        <v>9</v>
      </c>
      <c r="G3300" s="23">
        <f t="shared" si="571"/>
        <v>93.25999999999992</v>
      </c>
      <c r="K3300" s="4" t="str">
        <f t="shared" si="591"/>
        <v/>
      </c>
      <c r="L3300" s="22" t="str">
        <f t="shared" si="592"/>
        <v/>
      </c>
      <c r="M3300" s="22" t="str">
        <f t="shared" si="593"/>
        <v/>
      </c>
      <c r="O3300" s="3">
        <v>1</v>
      </c>
      <c r="P3300" s="3">
        <v>3</v>
      </c>
      <c r="R3300" s="4" t="str">
        <f t="shared" si="588"/>
        <v/>
      </c>
      <c r="T3300" s="24" t="str">
        <f t="shared" si="594"/>
        <v/>
      </c>
      <c r="U3300" s="24" t="str">
        <f t="shared" si="595"/>
        <v/>
      </c>
      <c r="V3300" s="24" t="str">
        <f t="shared" si="596"/>
        <v/>
      </c>
    </row>
    <row r="3301" spans="1:22">
      <c r="A3301" s="2">
        <v>3276</v>
      </c>
      <c r="B3301" s="5">
        <v>40806</v>
      </c>
      <c r="C3301" s="17" t="str">
        <f t="shared" si="580"/>
        <v>Mon</v>
      </c>
      <c r="D3301" s="3">
        <f t="shared" si="581"/>
        <v>2015</v>
      </c>
      <c r="E3301" s="3">
        <f t="shared" si="582"/>
        <v>9</v>
      </c>
      <c r="G3301" s="23">
        <f t="shared" si="571"/>
        <v>93.199999999999918</v>
      </c>
      <c r="K3301" s="4" t="str">
        <f t="shared" si="591"/>
        <v/>
      </c>
      <c r="L3301" s="22" t="str">
        <f t="shared" si="592"/>
        <v/>
      </c>
      <c r="M3301" s="22" t="str">
        <f t="shared" si="593"/>
        <v/>
      </c>
      <c r="O3301" s="3">
        <v>0</v>
      </c>
      <c r="P3301" s="3">
        <v>3</v>
      </c>
      <c r="R3301" s="4" t="str">
        <f t="shared" si="588"/>
        <v/>
      </c>
      <c r="T3301" s="24" t="str">
        <f t="shared" si="594"/>
        <v/>
      </c>
      <c r="U3301" s="24" t="str">
        <f t="shared" si="595"/>
        <v/>
      </c>
      <c r="V3301" s="24" t="str">
        <f t="shared" si="596"/>
        <v/>
      </c>
    </row>
    <row r="3302" spans="1:22">
      <c r="A3302" s="2">
        <v>3277</v>
      </c>
      <c r="B3302" s="5">
        <v>40807</v>
      </c>
      <c r="C3302" s="17" t="str">
        <f t="shared" si="580"/>
        <v>Tue</v>
      </c>
      <c r="D3302" s="3">
        <f t="shared" si="581"/>
        <v>2015</v>
      </c>
      <c r="E3302" s="3">
        <f t="shared" si="582"/>
        <v>9</v>
      </c>
      <c r="G3302" s="23">
        <f t="shared" si="571"/>
        <v>93.139999999999915</v>
      </c>
      <c r="K3302" s="4" t="str">
        <f t="shared" si="591"/>
        <v/>
      </c>
      <c r="L3302" s="22" t="str">
        <f t="shared" si="592"/>
        <v/>
      </c>
      <c r="M3302" s="22" t="str">
        <f t="shared" si="593"/>
        <v/>
      </c>
      <c r="O3302" s="3">
        <v>0</v>
      </c>
      <c r="P3302" s="3">
        <v>3</v>
      </c>
      <c r="R3302" s="4" t="str">
        <f t="shared" si="588"/>
        <v/>
      </c>
      <c r="T3302" s="24" t="str">
        <f t="shared" si="594"/>
        <v/>
      </c>
      <c r="U3302" s="24" t="str">
        <f t="shared" si="595"/>
        <v/>
      </c>
      <c r="V3302" s="24" t="str">
        <f t="shared" si="596"/>
        <v/>
      </c>
    </row>
    <row r="3303" spans="1:22">
      <c r="A3303" s="2">
        <v>3278</v>
      </c>
      <c r="B3303" s="5">
        <v>40808</v>
      </c>
      <c r="C3303" s="17" t="str">
        <f t="shared" si="580"/>
        <v>Wed</v>
      </c>
      <c r="D3303" s="3">
        <f t="shared" si="581"/>
        <v>2015</v>
      </c>
      <c r="E3303" s="3">
        <f t="shared" si="582"/>
        <v>9</v>
      </c>
      <c r="G3303" s="23">
        <f t="shared" si="571"/>
        <v>93.079999999999913</v>
      </c>
      <c r="K3303" s="4" t="str">
        <f t="shared" si="591"/>
        <v/>
      </c>
      <c r="L3303" s="22" t="str">
        <f t="shared" si="592"/>
        <v/>
      </c>
      <c r="M3303" s="22" t="str">
        <f t="shared" si="593"/>
        <v/>
      </c>
      <c r="O3303" s="3">
        <v>0</v>
      </c>
      <c r="P3303" s="3">
        <v>1</v>
      </c>
      <c r="R3303" s="4" t="str">
        <f t="shared" si="588"/>
        <v/>
      </c>
      <c r="T3303" s="24" t="str">
        <f t="shared" si="594"/>
        <v/>
      </c>
      <c r="U3303" s="24" t="str">
        <f t="shared" si="595"/>
        <v/>
      </c>
      <c r="V3303" s="24" t="str">
        <f t="shared" si="596"/>
        <v/>
      </c>
    </row>
    <row r="3304" spans="1:22">
      <c r="A3304" s="2">
        <v>3279</v>
      </c>
      <c r="B3304" s="5">
        <v>40809</v>
      </c>
      <c r="C3304" s="17" t="str">
        <f t="shared" si="580"/>
        <v>Thu</v>
      </c>
      <c r="D3304" s="3">
        <f t="shared" si="581"/>
        <v>2015</v>
      </c>
      <c r="E3304" s="3">
        <f t="shared" si="582"/>
        <v>9</v>
      </c>
      <c r="G3304" s="23">
        <f t="shared" si="571"/>
        <v>93.019999999999911</v>
      </c>
      <c r="K3304" s="4" t="str">
        <f t="shared" si="591"/>
        <v/>
      </c>
      <c r="L3304" s="22" t="str">
        <f t="shared" si="592"/>
        <v/>
      </c>
      <c r="M3304" s="22" t="str">
        <f t="shared" si="593"/>
        <v/>
      </c>
      <c r="O3304" s="3">
        <v>0</v>
      </c>
      <c r="P3304" s="3">
        <v>1</v>
      </c>
      <c r="R3304" s="4" t="str">
        <f t="shared" si="588"/>
        <v/>
      </c>
      <c r="T3304" s="24" t="str">
        <f t="shared" si="594"/>
        <v/>
      </c>
      <c r="U3304" s="24" t="str">
        <f t="shared" si="595"/>
        <v/>
      </c>
      <c r="V3304" s="24" t="str">
        <f t="shared" si="596"/>
        <v/>
      </c>
    </row>
    <row r="3305" spans="1:22">
      <c r="A3305" s="2">
        <v>3280</v>
      </c>
      <c r="B3305" s="5">
        <v>40810</v>
      </c>
      <c r="C3305" s="17" t="str">
        <f t="shared" si="580"/>
        <v>Fri</v>
      </c>
      <c r="D3305" s="3">
        <f t="shared" si="581"/>
        <v>2015</v>
      </c>
      <c r="E3305" s="3">
        <f t="shared" si="582"/>
        <v>9</v>
      </c>
      <c r="G3305" s="23">
        <f t="shared" si="571"/>
        <v>92.959999999999908</v>
      </c>
      <c r="K3305" s="4" t="str">
        <f t="shared" si="591"/>
        <v/>
      </c>
      <c r="L3305" s="22" t="str">
        <f t="shared" si="592"/>
        <v/>
      </c>
      <c r="M3305" s="22" t="str">
        <f t="shared" si="593"/>
        <v/>
      </c>
      <c r="O3305" s="3">
        <v>0</v>
      </c>
      <c r="P3305" s="3">
        <v>1</v>
      </c>
      <c r="R3305" s="4" t="str">
        <f t="shared" si="588"/>
        <v/>
      </c>
      <c r="T3305" s="24" t="str">
        <f t="shared" si="594"/>
        <v/>
      </c>
      <c r="U3305" s="24" t="str">
        <f t="shared" si="595"/>
        <v/>
      </c>
      <c r="V3305" s="24" t="str">
        <f t="shared" si="596"/>
        <v/>
      </c>
    </row>
    <row r="3306" spans="1:22">
      <c r="A3306" s="2">
        <v>3281</v>
      </c>
      <c r="B3306" s="5">
        <v>40811</v>
      </c>
      <c r="C3306" s="17" t="str">
        <f t="shared" si="580"/>
        <v>Sat</v>
      </c>
      <c r="D3306" s="3">
        <f t="shared" si="581"/>
        <v>2015</v>
      </c>
      <c r="E3306" s="3">
        <f t="shared" si="582"/>
        <v>9</v>
      </c>
      <c r="G3306" s="23">
        <f t="shared" si="571"/>
        <v>92.899999999999906</v>
      </c>
      <c r="K3306" s="4" t="str">
        <f t="shared" si="591"/>
        <v/>
      </c>
      <c r="L3306" s="22" t="str">
        <f t="shared" si="592"/>
        <v/>
      </c>
      <c r="M3306" s="22" t="str">
        <f t="shared" si="593"/>
        <v/>
      </c>
      <c r="O3306" s="3">
        <v>0</v>
      </c>
      <c r="P3306" s="3">
        <v>1</v>
      </c>
      <c r="R3306" s="4" t="str">
        <f t="shared" si="588"/>
        <v/>
      </c>
      <c r="T3306" s="24" t="str">
        <f t="shared" si="594"/>
        <v/>
      </c>
      <c r="U3306" s="24" t="str">
        <f t="shared" si="595"/>
        <v/>
      </c>
      <c r="V3306" s="24" t="str">
        <f t="shared" si="596"/>
        <v/>
      </c>
    </row>
    <row r="3307" spans="1:22">
      <c r="A3307" s="2">
        <v>3282</v>
      </c>
      <c r="B3307" s="5">
        <v>40812</v>
      </c>
      <c r="C3307" s="17" t="str">
        <f t="shared" si="580"/>
        <v>Sun</v>
      </c>
      <c r="D3307" s="3">
        <f t="shared" si="581"/>
        <v>2015</v>
      </c>
      <c r="E3307" s="3">
        <f t="shared" si="582"/>
        <v>9</v>
      </c>
      <c r="G3307" s="23">
        <f t="shared" si="571"/>
        <v>92.839999999999904</v>
      </c>
      <c r="K3307" s="4" t="str">
        <f t="shared" si="591"/>
        <v/>
      </c>
      <c r="L3307" s="22" t="str">
        <f t="shared" si="592"/>
        <v/>
      </c>
      <c r="M3307" s="22" t="str">
        <f t="shared" si="593"/>
        <v/>
      </c>
      <c r="O3307" s="3">
        <v>0</v>
      </c>
      <c r="P3307" s="3">
        <v>1</v>
      </c>
      <c r="R3307" s="4" t="str">
        <f t="shared" si="588"/>
        <v/>
      </c>
      <c r="T3307" s="24" t="str">
        <f t="shared" si="594"/>
        <v/>
      </c>
      <c r="U3307" s="24" t="str">
        <f t="shared" si="595"/>
        <v/>
      </c>
      <c r="V3307" s="24" t="str">
        <f t="shared" si="596"/>
        <v/>
      </c>
    </row>
    <row r="3308" spans="1:22">
      <c r="A3308" s="2">
        <v>3283</v>
      </c>
      <c r="B3308" s="5">
        <v>40813</v>
      </c>
      <c r="C3308" s="17" t="str">
        <f t="shared" si="580"/>
        <v>Mon</v>
      </c>
      <c r="D3308" s="3">
        <f t="shared" si="581"/>
        <v>2015</v>
      </c>
      <c r="E3308" s="3">
        <f t="shared" si="582"/>
        <v>9</v>
      </c>
      <c r="G3308" s="23">
        <f t="shared" si="571"/>
        <v>92.779999999999902</v>
      </c>
      <c r="H3308" s="1">
        <v>94.6</v>
      </c>
      <c r="I3308" s="2">
        <v>101</v>
      </c>
      <c r="J3308" s="2">
        <v>105</v>
      </c>
      <c r="K3308" s="4">
        <f t="shared" si="591"/>
        <v>26.765504753282027</v>
      </c>
      <c r="L3308" s="22">
        <f t="shared" si="592"/>
        <v>0.96190476190476193</v>
      </c>
      <c r="M3308" s="22">
        <f t="shared" si="593"/>
        <v>0.53723404255319152</v>
      </c>
      <c r="O3308" s="3">
        <v>0</v>
      </c>
      <c r="P3308" s="3">
        <v>0</v>
      </c>
      <c r="R3308" s="4">
        <f t="shared" si="588"/>
        <v>23.800617451167629</v>
      </c>
      <c r="T3308" s="24" t="str">
        <f t="shared" si="594"/>
        <v/>
      </c>
      <c r="U3308" s="24" t="str">
        <f t="shared" si="595"/>
        <v/>
      </c>
      <c r="V3308" s="24" t="str">
        <f t="shared" si="596"/>
        <v/>
      </c>
    </row>
    <row r="3309" spans="1:22">
      <c r="A3309" s="2">
        <v>3284</v>
      </c>
      <c r="B3309" s="5">
        <v>40814</v>
      </c>
      <c r="C3309" s="17" t="str">
        <f t="shared" si="580"/>
        <v>Tue</v>
      </c>
      <c r="D3309" s="3">
        <f t="shared" si="581"/>
        <v>2015</v>
      </c>
      <c r="E3309" s="3">
        <f t="shared" si="582"/>
        <v>9</v>
      </c>
      <c r="G3309" s="23">
        <f t="shared" si="571"/>
        <v>92.719999999999899</v>
      </c>
      <c r="H3309" s="1">
        <v>94.5</v>
      </c>
      <c r="I3309" s="2">
        <v>102</v>
      </c>
      <c r="J3309" s="2">
        <v>105</v>
      </c>
      <c r="K3309" s="4">
        <f t="shared" si="591"/>
        <v>26.73721140787687</v>
      </c>
      <c r="L3309" s="22">
        <f t="shared" si="592"/>
        <v>0.97142857142857142</v>
      </c>
      <c r="M3309" s="22">
        <f t="shared" si="593"/>
        <v>0.54255319148936165</v>
      </c>
      <c r="O3309" s="3">
        <v>0</v>
      </c>
      <c r="P3309" s="3">
        <v>1</v>
      </c>
      <c r="R3309" s="4">
        <f t="shared" si="588"/>
        <v>24.620367151075822</v>
      </c>
      <c r="T3309" s="24" t="str">
        <f t="shared" si="594"/>
        <v/>
      </c>
      <c r="U3309" s="24" t="str">
        <f t="shared" si="595"/>
        <v/>
      </c>
      <c r="V3309" s="24" t="str">
        <f t="shared" si="596"/>
        <v/>
      </c>
    </row>
    <row r="3310" spans="1:22">
      <c r="A3310" s="2">
        <v>3285</v>
      </c>
      <c r="B3310" s="5">
        <v>40815</v>
      </c>
      <c r="C3310" s="17" t="str">
        <f t="shared" si="580"/>
        <v>Wed</v>
      </c>
      <c r="D3310" s="3">
        <f t="shared" si="581"/>
        <v>2015</v>
      </c>
      <c r="E3310" s="3">
        <f t="shared" si="582"/>
        <v>9</v>
      </c>
      <c r="G3310" s="23">
        <f t="shared" si="571"/>
        <v>92.659999999999897</v>
      </c>
      <c r="H3310" s="1">
        <v>93.9</v>
      </c>
      <c r="I3310" s="2">
        <v>102</v>
      </c>
      <c r="J3310" s="2">
        <v>105</v>
      </c>
      <c r="K3310" s="4">
        <f t="shared" si="591"/>
        <v>26.567451335445906</v>
      </c>
      <c r="L3310" s="22">
        <f t="shared" si="592"/>
        <v>0.97142857142857142</v>
      </c>
      <c r="M3310" s="22">
        <f t="shared" si="593"/>
        <v>0.54255319148936165</v>
      </c>
      <c r="O3310" s="3">
        <v>0</v>
      </c>
      <c r="P3310" s="3">
        <v>2</v>
      </c>
      <c r="R3310" s="4">
        <f t="shared" si="588"/>
        <v>24.830081957152981</v>
      </c>
      <c r="T3310" s="24" t="str">
        <f t="shared" si="594"/>
        <v/>
      </c>
      <c r="U3310" s="24" t="str">
        <f t="shared" si="595"/>
        <v/>
      </c>
      <c r="V3310" s="24" t="str">
        <f t="shared" si="596"/>
        <v/>
      </c>
    </row>
    <row r="3311" spans="1:22">
      <c r="A3311" s="2">
        <v>3286</v>
      </c>
      <c r="B3311" s="5">
        <v>40816</v>
      </c>
      <c r="C3311" s="17" t="str">
        <f t="shared" si="580"/>
        <v>Thu</v>
      </c>
      <c r="D3311" s="3">
        <f t="shared" si="581"/>
        <v>2015</v>
      </c>
      <c r="E3311" s="3">
        <f t="shared" si="582"/>
        <v>10</v>
      </c>
      <c r="G3311" s="23">
        <f t="shared" si="571"/>
        <v>92.599999999999895</v>
      </c>
      <c r="H3311" s="1">
        <v>94.8</v>
      </c>
      <c r="I3311" s="2">
        <v>102</v>
      </c>
      <c r="J3311" s="2">
        <v>105</v>
      </c>
      <c r="K3311" s="4">
        <f t="shared" si="591"/>
        <v>26.822091444092351</v>
      </c>
      <c r="L3311" s="22">
        <f t="shared" si="592"/>
        <v>0.97142857142857142</v>
      </c>
      <c r="M3311" s="22">
        <f t="shared" si="593"/>
        <v>0.54255319148936165</v>
      </c>
      <c r="O3311" s="3">
        <v>0</v>
      </c>
      <c r="P3311" s="3">
        <v>1</v>
      </c>
      <c r="R3311" s="4">
        <f t="shared" si="588"/>
        <v>24.516505229711658</v>
      </c>
      <c r="T3311" s="24" t="str">
        <f t="shared" si="594"/>
        <v/>
      </c>
      <c r="U3311" s="24" t="str">
        <f t="shared" si="595"/>
        <v/>
      </c>
      <c r="V3311" s="24" t="str">
        <f t="shared" si="596"/>
        <v/>
      </c>
    </row>
    <row r="3312" spans="1:22">
      <c r="A3312" s="2">
        <v>3287</v>
      </c>
      <c r="B3312" s="5">
        <v>40817</v>
      </c>
      <c r="C3312" s="17" t="str">
        <f t="shared" si="580"/>
        <v>Fri</v>
      </c>
      <c r="D3312" s="3">
        <f t="shared" si="581"/>
        <v>2015</v>
      </c>
      <c r="E3312" s="3">
        <f t="shared" si="582"/>
        <v>10</v>
      </c>
      <c r="G3312" s="23">
        <f t="shared" si="571"/>
        <v>92.539999999999893</v>
      </c>
      <c r="K3312" s="4" t="str">
        <f t="shared" si="591"/>
        <v/>
      </c>
      <c r="L3312" s="22" t="str">
        <f t="shared" si="592"/>
        <v/>
      </c>
      <c r="M3312" s="22" t="str">
        <f t="shared" si="593"/>
        <v/>
      </c>
      <c r="O3312" s="3">
        <v>1</v>
      </c>
      <c r="P3312" s="3">
        <v>3</v>
      </c>
      <c r="R3312" s="4" t="str">
        <f t="shared" si="588"/>
        <v/>
      </c>
      <c r="T3312" s="24" t="str">
        <f t="shared" si="594"/>
        <v/>
      </c>
      <c r="U3312" s="24" t="str">
        <f t="shared" si="595"/>
        <v/>
      </c>
      <c r="V3312" s="24" t="str">
        <f t="shared" si="596"/>
        <v/>
      </c>
    </row>
    <row r="3313" spans="1:22">
      <c r="A3313" s="2">
        <v>3288</v>
      </c>
      <c r="B3313" s="5">
        <v>40818</v>
      </c>
      <c r="C3313" s="17" t="str">
        <f t="shared" si="580"/>
        <v>Sat</v>
      </c>
      <c r="D3313" s="3">
        <f t="shared" si="581"/>
        <v>2015</v>
      </c>
      <c r="E3313" s="3">
        <f t="shared" si="582"/>
        <v>10</v>
      </c>
      <c r="G3313" s="23">
        <f t="shared" si="571"/>
        <v>92.47999999999989</v>
      </c>
      <c r="K3313" s="4" t="str">
        <f t="shared" si="591"/>
        <v/>
      </c>
      <c r="L3313" s="22" t="str">
        <f t="shared" si="592"/>
        <v/>
      </c>
      <c r="M3313" s="22" t="str">
        <f t="shared" si="593"/>
        <v/>
      </c>
      <c r="O3313" s="3">
        <v>1</v>
      </c>
      <c r="P3313" s="3">
        <v>3</v>
      </c>
      <c r="R3313" s="4" t="str">
        <f t="shared" si="588"/>
        <v/>
      </c>
      <c r="T3313" s="24" t="str">
        <f t="shared" si="594"/>
        <v/>
      </c>
      <c r="U3313" s="24" t="str">
        <f t="shared" si="595"/>
        <v/>
      </c>
      <c r="V3313" s="24" t="str">
        <f t="shared" si="596"/>
        <v/>
      </c>
    </row>
    <row r="3314" spans="1:22">
      <c r="A3314" s="2">
        <v>3289</v>
      </c>
      <c r="B3314" s="5">
        <v>40819</v>
      </c>
      <c r="C3314" s="17" t="str">
        <f t="shared" si="580"/>
        <v>Sun</v>
      </c>
      <c r="D3314" s="3">
        <f t="shared" si="581"/>
        <v>2015</v>
      </c>
      <c r="E3314" s="3">
        <f t="shared" si="582"/>
        <v>10</v>
      </c>
      <c r="G3314" s="23">
        <f t="shared" si="571"/>
        <v>92.419999999999888</v>
      </c>
      <c r="K3314" s="4" t="str">
        <f t="shared" si="591"/>
        <v/>
      </c>
      <c r="L3314" s="22" t="str">
        <f t="shared" si="592"/>
        <v/>
      </c>
      <c r="M3314" s="22" t="str">
        <f t="shared" si="593"/>
        <v/>
      </c>
      <c r="O3314" s="3">
        <v>0</v>
      </c>
      <c r="P3314" s="3">
        <v>2</v>
      </c>
      <c r="R3314" s="4" t="str">
        <f t="shared" si="588"/>
        <v/>
      </c>
      <c r="T3314" s="24" t="str">
        <f t="shared" si="594"/>
        <v/>
      </c>
      <c r="U3314" s="24" t="str">
        <f t="shared" si="595"/>
        <v/>
      </c>
      <c r="V3314" s="24" t="str">
        <f t="shared" si="596"/>
        <v/>
      </c>
    </row>
    <row r="3315" spans="1:22">
      <c r="A3315" s="2">
        <v>3290</v>
      </c>
      <c r="B3315" s="5">
        <v>40820</v>
      </c>
      <c r="C3315" s="17" t="str">
        <f t="shared" si="580"/>
        <v>Mon</v>
      </c>
      <c r="D3315" s="3">
        <f t="shared" si="581"/>
        <v>2015</v>
      </c>
      <c r="E3315" s="3">
        <f t="shared" si="582"/>
        <v>10</v>
      </c>
      <c r="G3315" s="23">
        <f t="shared" si="571"/>
        <v>92.359999999999886</v>
      </c>
      <c r="H3315" s="1">
        <v>94.3</v>
      </c>
      <c r="I3315" s="2">
        <v>101</v>
      </c>
      <c r="J3315" s="2">
        <v>105</v>
      </c>
      <c r="K3315" s="4">
        <f t="shared" si="591"/>
        <v>26.680624717066546</v>
      </c>
      <c r="L3315" s="22">
        <f t="shared" si="592"/>
        <v>0.96190476190476193</v>
      </c>
      <c r="M3315" s="22">
        <f t="shared" si="593"/>
        <v>0.53723404255319152</v>
      </c>
      <c r="O3315" s="3">
        <v>1</v>
      </c>
      <c r="P3315" s="3">
        <v>1</v>
      </c>
      <c r="R3315" s="4">
        <f t="shared" si="588"/>
        <v>23.902422172645363</v>
      </c>
      <c r="T3315" s="24" t="str">
        <f t="shared" si="594"/>
        <v/>
      </c>
      <c r="U3315" s="24" t="str">
        <f t="shared" si="595"/>
        <v/>
      </c>
      <c r="V3315" s="24" t="str">
        <f t="shared" si="596"/>
        <v/>
      </c>
    </row>
    <row r="3316" spans="1:22">
      <c r="A3316" s="2">
        <v>3291</v>
      </c>
      <c r="B3316" s="5">
        <v>40821</v>
      </c>
      <c r="C3316" s="17" t="str">
        <f t="shared" si="580"/>
        <v>Tue</v>
      </c>
      <c r="D3316" s="3">
        <f t="shared" si="581"/>
        <v>2015</v>
      </c>
      <c r="E3316" s="3">
        <f t="shared" si="582"/>
        <v>10</v>
      </c>
      <c r="G3316" s="23">
        <f t="shared" si="571"/>
        <v>92.299999999999883</v>
      </c>
      <c r="H3316" s="1">
        <v>94.2</v>
      </c>
      <c r="I3316" s="2">
        <v>100</v>
      </c>
      <c r="J3316" s="2">
        <v>105</v>
      </c>
      <c r="K3316" s="4">
        <f t="shared" si="591"/>
        <v>26.652331371661386</v>
      </c>
      <c r="L3316" s="22">
        <f t="shared" si="592"/>
        <v>0.95238095238095233</v>
      </c>
      <c r="M3316" s="22">
        <f t="shared" si="593"/>
        <v>0.53191489361702127</v>
      </c>
      <c r="O3316" s="3">
        <v>0</v>
      </c>
      <c r="P3316" s="3">
        <v>1</v>
      </c>
      <c r="R3316" s="4">
        <f t="shared" si="588"/>
        <v>23.14811174080948</v>
      </c>
      <c r="T3316" s="24" t="str">
        <f t="shared" si="594"/>
        <v/>
      </c>
      <c r="U3316" s="24" t="str">
        <f t="shared" si="595"/>
        <v/>
      </c>
      <c r="V3316" s="24" t="str">
        <f t="shared" si="596"/>
        <v/>
      </c>
    </row>
    <row r="3317" spans="1:22">
      <c r="A3317" s="2">
        <v>3292</v>
      </c>
      <c r="B3317" s="5">
        <v>40822</v>
      </c>
      <c r="C3317" s="17" t="str">
        <f t="shared" si="580"/>
        <v>Wed</v>
      </c>
      <c r="D3317" s="3">
        <f t="shared" si="581"/>
        <v>2015</v>
      </c>
      <c r="E3317" s="3">
        <f t="shared" si="582"/>
        <v>10</v>
      </c>
      <c r="G3317" s="23">
        <f t="shared" si="571"/>
        <v>92.239999999999881</v>
      </c>
      <c r="H3317" s="1">
        <v>94</v>
      </c>
      <c r="I3317" s="2">
        <v>102</v>
      </c>
      <c r="J3317" s="2">
        <v>105</v>
      </c>
      <c r="K3317" s="4">
        <f t="shared" si="591"/>
        <v>26.595744680851066</v>
      </c>
      <c r="L3317" s="22">
        <f t="shared" si="592"/>
        <v>0.97142857142857142</v>
      </c>
      <c r="M3317" s="22">
        <f t="shared" si="593"/>
        <v>0.54255319148936165</v>
      </c>
      <c r="O3317" s="3">
        <v>0</v>
      </c>
      <c r="P3317" s="3">
        <v>1</v>
      </c>
      <c r="R3317" s="4">
        <f t="shared" si="588"/>
        <v>24.794943572092183</v>
      </c>
      <c r="T3317" s="24" t="str">
        <f t="shared" si="594"/>
        <v/>
      </c>
      <c r="U3317" s="24" t="str">
        <f t="shared" si="595"/>
        <v/>
      </c>
      <c r="V3317" s="24" t="str">
        <f t="shared" si="596"/>
        <v/>
      </c>
    </row>
    <row r="3318" spans="1:22">
      <c r="A3318" s="2">
        <v>3293</v>
      </c>
      <c r="B3318" s="5">
        <v>40823</v>
      </c>
      <c r="C3318" s="17" t="str">
        <f t="shared" si="580"/>
        <v>Thu</v>
      </c>
      <c r="D3318" s="3">
        <f t="shared" si="581"/>
        <v>2015</v>
      </c>
      <c r="E3318" s="3">
        <f t="shared" si="582"/>
        <v>10</v>
      </c>
      <c r="G3318" s="23">
        <f t="shared" si="571"/>
        <v>92.179999999999879</v>
      </c>
      <c r="H3318" s="1">
        <v>94.1</v>
      </c>
      <c r="I3318" s="2">
        <v>101</v>
      </c>
      <c r="J3318" s="2">
        <v>105</v>
      </c>
      <c r="K3318" s="4">
        <f t="shared" si="591"/>
        <v>26.624038026256226</v>
      </c>
      <c r="L3318" s="22">
        <f t="shared" si="592"/>
        <v>0.96190476190476193</v>
      </c>
      <c r="M3318" s="22">
        <f t="shared" si="593"/>
        <v>0.53723404255319152</v>
      </c>
      <c r="O3318" s="3">
        <v>1</v>
      </c>
      <c r="P3318" s="3">
        <v>1</v>
      </c>
      <c r="R3318" s="4">
        <f t="shared" si="588"/>
        <v>23.970652612969797</v>
      </c>
      <c r="T3318" s="24" t="str">
        <f t="shared" si="594"/>
        <v/>
      </c>
      <c r="U3318" s="24" t="str">
        <f t="shared" si="595"/>
        <v/>
      </c>
      <c r="V3318" s="24" t="str">
        <f t="shared" si="596"/>
        <v/>
      </c>
    </row>
    <row r="3319" spans="1:22">
      <c r="A3319" s="2">
        <v>3294</v>
      </c>
      <c r="B3319" s="5">
        <v>40824</v>
      </c>
      <c r="C3319" s="17" t="str">
        <f t="shared" si="580"/>
        <v>Fri</v>
      </c>
      <c r="D3319" s="3">
        <f t="shared" si="581"/>
        <v>2015</v>
      </c>
      <c r="E3319" s="3">
        <f t="shared" si="582"/>
        <v>10</v>
      </c>
      <c r="G3319" s="23">
        <f t="shared" si="571"/>
        <v>92.119999999999877</v>
      </c>
      <c r="H3319" s="1">
        <v>94.1</v>
      </c>
      <c r="I3319" s="2">
        <v>101</v>
      </c>
      <c r="J3319" s="2">
        <v>105</v>
      </c>
      <c r="K3319" s="4">
        <f t="shared" si="591"/>
        <v>26.624038026256226</v>
      </c>
      <c r="L3319" s="22">
        <f t="shared" si="592"/>
        <v>0.96190476190476193</v>
      </c>
      <c r="M3319" s="22">
        <f t="shared" si="593"/>
        <v>0.53723404255319152</v>
      </c>
      <c r="O3319" s="3">
        <v>0</v>
      </c>
      <c r="P3319" s="3">
        <v>3</v>
      </c>
      <c r="R3319" s="4">
        <f t="shared" si="588"/>
        <v>23.970652612969797</v>
      </c>
      <c r="T3319" s="24" t="str">
        <f t="shared" si="594"/>
        <v/>
      </c>
      <c r="U3319" s="24" t="str">
        <f t="shared" si="595"/>
        <v/>
      </c>
      <c r="V3319" s="24" t="str">
        <f t="shared" si="596"/>
        <v/>
      </c>
    </row>
    <row r="3320" spans="1:22">
      <c r="A3320" s="2">
        <v>3295</v>
      </c>
      <c r="B3320" s="5">
        <v>40825</v>
      </c>
      <c r="C3320" s="17" t="str">
        <f t="shared" si="580"/>
        <v>Sat</v>
      </c>
      <c r="D3320" s="3">
        <f t="shared" si="581"/>
        <v>2015</v>
      </c>
      <c r="E3320" s="3">
        <f t="shared" si="582"/>
        <v>10</v>
      </c>
      <c r="G3320" s="23">
        <f t="shared" si="571"/>
        <v>92.059999999999874</v>
      </c>
      <c r="K3320" s="4" t="str">
        <f t="shared" si="591"/>
        <v/>
      </c>
      <c r="L3320" s="22" t="str">
        <f t="shared" si="592"/>
        <v/>
      </c>
      <c r="M3320" s="22" t="str">
        <f t="shared" si="593"/>
        <v/>
      </c>
      <c r="O3320" s="3">
        <v>1</v>
      </c>
      <c r="P3320" s="3">
        <v>3</v>
      </c>
      <c r="R3320" s="4" t="str">
        <f t="shared" si="588"/>
        <v/>
      </c>
      <c r="T3320" s="24" t="str">
        <f t="shared" si="594"/>
        <v/>
      </c>
      <c r="U3320" s="24" t="str">
        <f t="shared" si="595"/>
        <v/>
      </c>
      <c r="V3320" s="24" t="str">
        <f t="shared" si="596"/>
        <v/>
      </c>
    </row>
    <row r="3321" spans="1:22">
      <c r="A3321" s="2">
        <v>3296</v>
      </c>
      <c r="B3321" s="5">
        <v>40826</v>
      </c>
      <c r="C3321" s="17" t="str">
        <f t="shared" si="580"/>
        <v>Sun</v>
      </c>
      <c r="D3321" s="3">
        <f t="shared" si="581"/>
        <v>2015</v>
      </c>
      <c r="E3321" s="3">
        <f t="shared" si="582"/>
        <v>10</v>
      </c>
      <c r="G3321" s="23">
        <f t="shared" ref="G3321:G3371" si="597">G3320-0.06</f>
        <v>91.999999999999872</v>
      </c>
      <c r="K3321" s="4" t="str">
        <f t="shared" si="591"/>
        <v/>
      </c>
      <c r="L3321" s="22" t="str">
        <f t="shared" si="592"/>
        <v/>
      </c>
      <c r="M3321" s="22" t="str">
        <f t="shared" si="593"/>
        <v/>
      </c>
      <c r="O3321" s="3">
        <v>0</v>
      </c>
      <c r="P3321" s="3">
        <v>3</v>
      </c>
      <c r="R3321" s="4" t="str">
        <f t="shared" si="588"/>
        <v/>
      </c>
      <c r="T3321" s="24" t="str">
        <f t="shared" si="594"/>
        <v/>
      </c>
      <c r="U3321" s="24" t="str">
        <f t="shared" si="595"/>
        <v/>
      </c>
      <c r="V3321" s="24" t="str">
        <f t="shared" si="596"/>
        <v/>
      </c>
    </row>
    <row r="3322" spans="1:22">
      <c r="A3322" s="2">
        <v>3297</v>
      </c>
      <c r="B3322" s="5">
        <v>40827</v>
      </c>
      <c r="C3322" s="17" t="str">
        <f t="shared" ref="C3322:C3385" si="598">TEXT(B3322,"ddd")</f>
        <v>Mon</v>
      </c>
      <c r="D3322" s="3">
        <f t="shared" ref="D3322:D3385" si="599">YEAR(B3322)</f>
        <v>2015</v>
      </c>
      <c r="E3322" s="3">
        <f t="shared" ref="E3322:E3385" si="600">MONTH(B3322)</f>
        <v>10</v>
      </c>
      <c r="G3322" s="23">
        <f t="shared" si="597"/>
        <v>91.93999999999987</v>
      </c>
      <c r="H3322" s="1">
        <v>95</v>
      </c>
      <c r="I3322" s="2">
        <v>101</v>
      </c>
      <c r="J3322" s="2">
        <v>106</v>
      </c>
      <c r="K3322" s="4">
        <f t="shared" si="591"/>
        <v>26.878678134902671</v>
      </c>
      <c r="L3322" s="22">
        <f t="shared" si="592"/>
        <v>0.95283018867924529</v>
      </c>
      <c r="M3322" s="22">
        <f t="shared" si="593"/>
        <v>0.53723404255319152</v>
      </c>
      <c r="O3322" s="3">
        <v>0</v>
      </c>
      <c r="P3322" s="3">
        <v>0</v>
      </c>
      <c r="R3322" s="4">
        <f t="shared" si="588"/>
        <v>23.665878009267971</v>
      </c>
      <c r="T3322" s="24" t="str">
        <f t="shared" si="594"/>
        <v/>
      </c>
      <c r="U3322" s="24" t="str">
        <f t="shared" si="595"/>
        <v/>
      </c>
      <c r="V3322" s="24" t="str">
        <f t="shared" si="596"/>
        <v/>
      </c>
    </row>
    <row r="3323" spans="1:22">
      <c r="A3323" s="2">
        <v>3298</v>
      </c>
      <c r="B3323" s="5">
        <v>40828</v>
      </c>
      <c r="C3323" s="17" t="str">
        <f t="shared" si="598"/>
        <v>Tue</v>
      </c>
      <c r="D3323" s="3">
        <f t="shared" si="599"/>
        <v>2015</v>
      </c>
      <c r="E3323" s="3">
        <f t="shared" si="600"/>
        <v>10</v>
      </c>
      <c r="G3323" s="23">
        <f t="shared" si="597"/>
        <v>91.879999999999868</v>
      </c>
      <c r="H3323" s="1">
        <v>94.5</v>
      </c>
      <c r="I3323" s="2">
        <v>101</v>
      </c>
      <c r="J3323" s="2">
        <v>105</v>
      </c>
      <c r="K3323" s="4">
        <f t="shared" si="591"/>
        <v>26.73721140787687</v>
      </c>
      <c r="L3323" s="22">
        <f t="shared" si="592"/>
        <v>0.96190476190476193</v>
      </c>
      <c r="M3323" s="22">
        <f t="shared" si="593"/>
        <v>0.53723404255319152</v>
      </c>
      <c r="O3323" s="3">
        <v>0</v>
      </c>
      <c r="P3323" s="3">
        <v>1</v>
      </c>
      <c r="R3323" s="4">
        <f t="shared" si="588"/>
        <v>23.834480538417541</v>
      </c>
      <c r="T3323" s="24" t="str">
        <f t="shared" si="594"/>
        <v/>
      </c>
      <c r="U3323" s="24" t="str">
        <f t="shared" si="595"/>
        <v/>
      </c>
      <c r="V3323" s="24" t="str">
        <f t="shared" si="596"/>
        <v/>
      </c>
    </row>
    <row r="3324" spans="1:22">
      <c r="A3324" s="2">
        <v>3299</v>
      </c>
      <c r="B3324" s="5">
        <v>40829</v>
      </c>
      <c r="C3324" s="17" t="str">
        <f t="shared" si="598"/>
        <v>Wed</v>
      </c>
      <c r="D3324" s="3">
        <f t="shared" si="599"/>
        <v>2015</v>
      </c>
      <c r="E3324" s="3">
        <f t="shared" si="600"/>
        <v>10</v>
      </c>
      <c r="G3324" s="23">
        <f t="shared" si="597"/>
        <v>91.819999999999865</v>
      </c>
      <c r="H3324" s="1">
        <v>94.7</v>
      </c>
      <c r="I3324" s="2">
        <v>101</v>
      </c>
      <c r="J3324" s="2">
        <v>105</v>
      </c>
      <c r="K3324" s="4">
        <f t="shared" si="591"/>
        <v>26.793798098687191</v>
      </c>
      <c r="L3324" s="22">
        <f t="shared" si="592"/>
        <v>0.96190476190476193</v>
      </c>
      <c r="M3324" s="22">
        <f t="shared" si="593"/>
        <v>0.53723404255319152</v>
      </c>
      <c r="O3324" s="3">
        <v>0</v>
      </c>
      <c r="P3324" s="3">
        <v>1</v>
      </c>
      <c r="R3324" s="4">
        <f t="shared" si="588"/>
        <v>23.766825880469451</v>
      </c>
      <c r="T3324" s="24" t="str">
        <f t="shared" si="594"/>
        <v/>
      </c>
      <c r="U3324" s="24" t="str">
        <f t="shared" si="595"/>
        <v/>
      </c>
      <c r="V3324" s="24" t="str">
        <f t="shared" si="596"/>
        <v/>
      </c>
    </row>
    <row r="3325" spans="1:22">
      <c r="A3325" s="2">
        <v>3300</v>
      </c>
      <c r="B3325" s="5">
        <v>40830</v>
      </c>
      <c r="C3325" s="17" t="str">
        <f t="shared" si="598"/>
        <v>Thu</v>
      </c>
      <c r="D3325" s="3">
        <f t="shared" si="599"/>
        <v>2015</v>
      </c>
      <c r="E3325" s="3">
        <f t="shared" si="600"/>
        <v>10</v>
      </c>
      <c r="G3325" s="23">
        <f t="shared" si="597"/>
        <v>91.759999999999863</v>
      </c>
      <c r="H3325" s="1">
        <v>94</v>
      </c>
      <c r="I3325" s="2">
        <v>101</v>
      </c>
      <c r="J3325" s="2">
        <v>105</v>
      </c>
      <c r="K3325" s="4">
        <f t="shared" si="591"/>
        <v>26.595744680851066</v>
      </c>
      <c r="L3325" s="22">
        <f t="shared" si="592"/>
        <v>0.96190476190476193</v>
      </c>
      <c r="M3325" s="22">
        <f t="shared" si="593"/>
        <v>0.53723404255319152</v>
      </c>
      <c r="O3325" s="3">
        <v>0</v>
      </c>
      <c r="P3325" s="3">
        <v>5</v>
      </c>
      <c r="R3325" s="4">
        <f t="shared" si="588"/>
        <v>24.004876711494234</v>
      </c>
      <c r="T3325" s="24" t="str">
        <f t="shared" si="594"/>
        <v/>
      </c>
      <c r="U3325" s="24" t="str">
        <f t="shared" si="595"/>
        <v/>
      </c>
      <c r="V3325" s="24" t="str">
        <f t="shared" si="596"/>
        <v/>
      </c>
    </row>
    <row r="3326" spans="1:22">
      <c r="A3326" s="2">
        <v>3301</v>
      </c>
      <c r="B3326" s="5">
        <v>40831</v>
      </c>
      <c r="C3326" s="17" t="str">
        <f t="shared" si="598"/>
        <v>Fri</v>
      </c>
      <c r="D3326" s="3">
        <f t="shared" si="599"/>
        <v>2015</v>
      </c>
      <c r="E3326" s="3">
        <f t="shared" si="600"/>
        <v>10</v>
      </c>
      <c r="G3326" s="23">
        <f t="shared" si="597"/>
        <v>91.699999999999861</v>
      </c>
      <c r="H3326" s="1">
        <v>94.4</v>
      </c>
      <c r="I3326" s="2">
        <v>101</v>
      </c>
      <c r="J3326" s="2">
        <v>105</v>
      </c>
      <c r="K3326" s="4">
        <f t="shared" si="591"/>
        <v>26.70891806247171</v>
      </c>
      <c r="L3326" s="22">
        <f t="shared" si="592"/>
        <v>0.96190476190476193</v>
      </c>
      <c r="M3326" s="22">
        <f t="shared" si="593"/>
        <v>0.53723404255319152</v>
      </c>
      <c r="O3326" s="3">
        <v>1</v>
      </c>
      <c r="P3326" s="3">
        <v>2</v>
      </c>
      <c r="R3326" s="4">
        <f t="shared" si="588"/>
        <v>23.868415369496372</v>
      </c>
      <c r="T3326" s="24" t="str">
        <f t="shared" si="594"/>
        <v/>
      </c>
      <c r="U3326" s="24" t="str">
        <f t="shared" si="595"/>
        <v/>
      </c>
      <c r="V3326" s="24" t="str">
        <f t="shared" si="596"/>
        <v/>
      </c>
    </row>
    <row r="3327" spans="1:22">
      <c r="A3327" s="2">
        <v>3302</v>
      </c>
      <c r="B3327" s="5">
        <v>40832</v>
      </c>
      <c r="C3327" s="17" t="str">
        <f t="shared" si="598"/>
        <v>Sat</v>
      </c>
      <c r="D3327" s="3">
        <f t="shared" si="599"/>
        <v>2015</v>
      </c>
      <c r="E3327" s="3">
        <f t="shared" si="600"/>
        <v>10</v>
      </c>
      <c r="G3327" s="23">
        <f t="shared" si="597"/>
        <v>91.639999999999858</v>
      </c>
      <c r="H3327" s="1">
        <v>94.4</v>
      </c>
      <c r="I3327" s="2">
        <v>101</v>
      </c>
      <c r="J3327" s="2">
        <v>105</v>
      </c>
      <c r="K3327" s="4">
        <f t="shared" si="591"/>
        <v>26.70891806247171</v>
      </c>
      <c r="L3327" s="22">
        <f t="shared" si="592"/>
        <v>0.96190476190476193</v>
      </c>
      <c r="M3327" s="22">
        <f t="shared" si="593"/>
        <v>0.53723404255319152</v>
      </c>
      <c r="O3327" s="3">
        <v>0</v>
      </c>
      <c r="P3327" s="3">
        <v>2</v>
      </c>
      <c r="R3327" s="4">
        <f t="shared" si="588"/>
        <v>23.868415369496372</v>
      </c>
      <c r="T3327" s="24" t="str">
        <f t="shared" si="594"/>
        <v/>
      </c>
      <c r="U3327" s="24" t="str">
        <f t="shared" si="595"/>
        <v/>
      </c>
      <c r="V3327" s="24" t="str">
        <f t="shared" si="596"/>
        <v/>
      </c>
    </row>
    <row r="3328" spans="1:22">
      <c r="A3328" s="2">
        <v>3303</v>
      </c>
      <c r="B3328" s="5">
        <v>40833</v>
      </c>
      <c r="C3328" s="17" t="str">
        <f t="shared" si="598"/>
        <v>Sun</v>
      </c>
      <c r="D3328" s="3">
        <f t="shared" si="599"/>
        <v>2015</v>
      </c>
      <c r="E3328" s="3">
        <f t="shared" si="600"/>
        <v>10</v>
      </c>
      <c r="G3328" s="23">
        <f t="shared" si="597"/>
        <v>91.579999999999856</v>
      </c>
      <c r="K3328" s="4" t="str">
        <f t="shared" si="591"/>
        <v/>
      </c>
      <c r="L3328" s="22" t="str">
        <f t="shared" si="592"/>
        <v/>
      </c>
      <c r="M3328" s="22" t="str">
        <f t="shared" si="593"/>
        <v/>
      </c>
      <c r="O3328" s="3">
        <v>0</v>
      </c>
      <c r="R3328" s="4" t="str">
        <f t="shared" si="588"/>
        <v/>
      </c>
      <c r="T3328" s="24" t="str">
        <f t="shared" si="594"/>
        <v/>
      </c>
      <c r="U3328" s="24" t="str">
        <f t="shared" si="595"/>
        <v/>
      </c>
      <c r="V3328" s="24" t="str">
        <f t="shared" si="596"/>
        <v/>
      </c>
    </row>
    <row r="3329" spans="1:22">
      <c r="A3329" s="2">
        <v>3304</v>
      </c>
      <c r="B3329" s="5">
        <v>40834</v>
      </c>
      <c r="C3329" s="17" t="str">
        <f t="shared" si="598"/>
        <v>Mon</v>
      </c>
      <c r="D3329" s="3">
        <f t="shared" si="599"/>
        <v>2015</v>
      </c>
      <c r="E3329" s="3">
        <f t="shared" si="600"/>
        <v>10</v>
      </c>
      <c r="G3329" s="23">
        <f t="shared" si="597"/>
        <v>91.519999999999854</v>
      </c>
      <c r="K3329" s="4" t="str">
        <f t="shared" si="591"/>
        <v/>
      </c>
      <c r="L3329" s="22" t="str">
        <f t="shared" si="592"/>
        <v/>
      </c>
      <c r="M3329" s="22" t="str">
        <f t="shared" si="593"/>
        <v/>
      </c>
      <c r="O3329" s="3">
        <v>1</v>
      </c>
      <c r="R3329" s="4" t="str">
        <f t="shared" si="588"/>
        <v/>
      </c>
      <c r="T3329" s="24" t="str">
        <f t="shared" si="594"/>
        <v/>
      </c>
      <c r="U3329" s="24" t="str">
        <f t="shared" si="595"/>
        <v/>
      </c>
      <c r="V3329" s="24" t="str">
        <f t="shared" si="596"/>
        <v/>
      </c>
    </row>
    <row r="3330" spans="1:22">
      <c r="A3330" s="2">
        <v>3305</v>
      </c>
      <c r="B3330" s="5">
        <v>40835</v>
      </c>
      <c r="C3330" s="17" t="str">
        <f t="shared" si="598"/>
        <v>Tue</v>
      </c>
      <c r="D3330" s="3">
        <f t="shared" si="599"/>
        <v>2015</v>
      </c>
      <c r="E3330" s="3">
        <f t="shared" si="600"/>
        <v>10</v>
      </c>
      <c r="G3330" s="23">
        <f t="shared" si="597"/>
        <v>91.459999999999852</v>
      </c>
      <c r="K3330" s="4" t="str">
        <f t="shared" si="591"/>
        <v/>
      </c>
      <c r="L3330" s="22" t="str">
        <f t="shared" si="592"/>
        <v/>
      </c>
      <c r="M3330" s="22" t="str">
        <f t="shared" si="593"/>
        <v/>
      </c>
      <c r="O3330" s="3">
        <v>0</v>
      </c>
      <c r="R3330" s="4" t="str">
        <f t="shared" si="588"/>
        <v/>
      </c>
      <c r="T3330" s="24" t="str">
        <f t="shared" si="594"/>
        <v/>
      </c>
      <c r="U3330" s="24" t="str">
        <f t="shared" si="595"/>
        <v/>
      </c>
      <c r="V3330" s="24" t="str">
        <f t="shared" si="596"/>
        <v/>
      </c>
    </row>
    <row r="3331" spans="1:22">
      <c r="A3331" s="2">
        <v>3306</v>
      </c>
      <c r="B3331" s="5">
        <v>40836</v>
      </c>
      <c r="C3331" s="17" t="str">
        <f t="shared" si="598"/>
        <v>Wed</v>
      </c>
      <c r="D3331" s="3">
        <f t="shared" si="599"/>
        <v>2015</v>
      </c>
      <c r="E3331" s="3">
        <f t="shared" si="600"/>
        <v>10</v>
      </c>
      <c r="G3331" s="23">
        <f t="shared" si="597"/>
        <v>91.399999999999849</v>
      </c>
      <c r="K3331" s="4" t="str">
        <f t="shared" si="591"/>
        <v/>
      </c>
      <c r="L3331" s="22" t="str">
        <f t="shared" si="592"/>
        <v/>
      </c>
      <c r="M3331" s="22" t="str">
        <f t="shared" si="593"/>
        <v/>
      </c>
      <c r="O3331" s="3">
        <v>0</v>
      </c>
      <c r="R3331" s="4" t="str">
        <f t="shared" si="588"/>
        <v/>
      </c>
      <c r="T3331" s="24" t="str">
        <f t="shared" si="594"/>
        <v/>
      </c>
      <c r="U3331" s="24" t="str">
        <f t="shared" si="595"/>
        <v/>
      </c>
      <c r="V3331" s="24" t="str">
        <f t="shared" si="596"/>
        <v/>
      </c>
    </row>
    <row r="3332" spans="1:22">
      <c r="A3332" s="2">
        <v>3307</v>
      </c>
      <c r="B3332" s="5">
        <v>40837</v>
      </c>
      <c r="C3332" s="17" t="str">
        <f t="shared" si="598"/>
        <v>Thu</v>
      </c>
      <c r="D3332" s="3">
        <f t="shared" si="599"/>
        <v>2015</v>
      </c>
      <c r="E3332" s="3">
        <f t="shared" si="600"/>
        <v>10</v>
      </c>
      <c r="G3332" s="23">
        <f t="shared" si="597"/>
        <v>91.339999999999847</v>
      </c>
      <c r="K3332" s="4" t="str">
        <f t="shared" si="591"/>
        <v/>
      </c>
      <c r="L3332" s="22" t="str">
        <f t="shared" si="592"/>
        <v/>
      </c>
      <c r="M3332" s="22" t="str">
        <f t="shared" si="593"/>
        <v/>
      </c>
      <c r="O3332" s="3">
        <v>1</v>
      </c>
      <c r="R3332" s="4" t="str">
        <f t="shared" si="588"/>
        <v/>
      </c>
      <c r="T3332" s="24" t="str">
        <f t="shared" si="594"/>
        <v/>
      </c>
      <c r="U3332" s="24" t="str">
        <f t="shared" si="595"/>
        <v/>
      </c>
      <c r="V3332" s="24" t="str">
        <f t="shared" si="596"/>
        <v/>
      </c>
    </row>
    <row r="3333" spans="1:22">
      <c r="A3333" s="2">
        <v>3308</v>
      </c>
      <c r="B3333" s="5">
        <v>40838</v>
      </c>
      <c r="C3333" s="17" t="str">
        <f t="shared" si="598"/>
        <v>Fri</v>
      </c>
      <c r="D3333" s="3">
        <f t="shared" si="599"/>
        <v>2015</v>
      </c>
      <c r="E3333" s="3">
        <f t="shared" si="600"/>
        <v>10</v>
      </c>
      <c r="G3333" s="23">
        <f t="shared" si="597"/>
        <v>91.279999999999845</v>
      </c>
      <c r="K3333" s="4" t="str">
        <f t="shared" si="591"/>
        <v/>
      </c>
      <c r="L3333" s="22" t="str">
        <f t="shared" si="592"/>
        <v/>
      </c>
      <c r="M3333" s="22" t="str">
        <f t="shared" si="593"/>
        <v/>
      </c>
      <c r="O3333" s="3">
        <v>1</v>
      </c>
      <c r="R3333" s="4" t="str">
        <f t="shared" si="588"/>
        <v/>
      </c>
      <c r="T3333" s="24" t="str">
        <f t="shared" si="594"/>
        <v/>
      </c>
      <c r="U3333" s="24" t="str">
        <f t="shared" si="595"/>
        <v/>
      </c>
      <c r="V3333" s="24" t="str">
        <f t="shared" si="596"/>
        <v/>
      </c>
    </row>
    <row r="3334" spans="1:22">
      <c r="A3334" s="2">
        <v>3309</v>
      </c>
      <c r="B3334" s="5">
        <v>40839</v>
      </c>
      <c r="C3334" s="17" t="str">
        <f t="shared" si="598"/>
        <v>Sat</v>
      </c>
      <c r="D3334" s="3">
        <f t="shared" si="599"/>
        <v>2015</v>
      </c>
      <c r="E3334" s="3">
        <f t="shared" si="600"/>
        <v>10</v>
      </c>
      <c r="G3334" s="23">
        <f t="shared" si="597"/>
        <v>91.219999999999843</v>
      </c>
      <c r="K3334" s="4" t="str">
        <f t="shared" si="591"/>
        <v/>
      </c>
      <c r="L3334" s="22" t="str">
        <f t="shared" si="592"/>
        <v/>
      </c>
      <c r="M3334" s="22" t="str">
        <f t="shared" si="593"/>
        <v/>
      </c>
      <c r="O3334" s="3">
        <v>0</v>
      </c>
      <c r="R3334" s="4" t="str">
        <f t="shared" si="588"/>
        <v/>
      </c>
      <c r="T3334" s="24" t="str">
        <f t="shared" si="594"/>
        <v/>
      </c>
      <c r="U3334" s="24" t="str">
        <f t="shared" si="595"/>
        <v/>
      </c>
      <c r="V3334" s="24" t="str">
        <f t="shared" si="596"/>
        <v/>
      </c>
    </row>
    <row r="3335" spans="1:22">
      <c r="A3335" s="2">
        <v>3310</v>
      </c>
      <c r="B3335" s="5">
        <v>40840</v>
      </c>
      <c r="C3335" s="17" t="str">
        <f t="shared" si="598"/>
        <v>Sun</v>
      </c>
      <c r="D3335" s="3">
        <f t="shared" si="599"/>
        <v>2015</v>
      </c>
      <c r="E3335" s="3">
        <f t="shared" si="600"/>
        <v>10</v>
      </c>
      <c r="G3335" s="23">
        <f t="shared" si="597"/>
        <v>91.15999999999984</v>
      </c>
      <c r="K3335" s="4" t="str">
        <f t="shared" si="591"/>
        <v/>
      </c>
      <c r="L3335" s="22" t="str">
        <f t="shared" si="592"/>
        <v/>
      </c>
      <c r="M3335" s="22" t="str">
        <f t="shared" si="593"/>
        <v/>
      </c>
      <c r="O3335" s="3">
        <v>0</v>
      </c>
      <c r="R3335" s="4" t="str">
        <f t="shared" si="588"/>
        <v/>
      </c>
      <c r="T3335" s="24" t="str">
        <f t="shared" si="594"/>
        <v/>
      </c>
      <c r="U3335" s="24" t="str">
        <f t="shared" si="595"/>
        <v/>
      </c>
      <c r="V3335" s="24" t="str">
        <f t="shared" si="596"/>
        <v/>
      </c>
    </row>
    <row r="3336" spans="1:22">
      <c r="A3336" s="2">
        <v>3311</v>
      </c>
      <c r="B3336" s="5">
        <v>40841</v>
      </c>
      <c r="C3336" s="17" t="str">
        <f t="shared" si="598"/>
        <v>Mon</v>
      </c>
      <c r="D3336" s="3">
        <f t="shared" si="599"/>
        <v>2015</v>
      </c>
      <c r="E3336" s="3">
        <f t="shared" si="600"/>
        <v>10</v>
      </c>
      <c r="G3336" s="23">
        <f t="shared" si="597"/>
        <v>91.099999999999838</v>
      </c>
      <c r="K3336" s="4" t="str">
        <f t="shared" si="591"/>
        <v/>
      </c>
      <c r="L3336" s="22" t="str">
        <f t="shared" si="592"/>
        <v/>
      </c>
      <c r="M3336" s="22" t="str">
        <f t="shared" si="593"/>
        <v/>
      </c>
      <c r="O3336" s="3">
        <v>1</v>
      </c>
      <c r="R3336" s="4" t="str">
        <f t="shared" si="588"/>
        <v/>
      </c>
      <c r="T3336" s="24" t="str">
        <f t="shared" si="594"/>
        <v/>
      </c>
      <c r="U3336" s="24" t="str">
        <f t="shared" si="595"/>
        <v/>
      </c>
      <c r="V3336" s="24" t="str">
        <f t="shared" si="596"/>
        <v/>
      </c>
    </row>
    <row r="3337" spans="1:22">
      <c r="A3337" s="2">
        <v>3312</v>
      </c>
      <c r="B3337" s="5">
        <v>40842</v>
      </c>
      <c r="C3337" s="17" t="str">
        <f t="shared" si="598"/>
        <v>Tue</v>
      </c>
      <c r="D3337" s="3">
        <f t="shared" si="599"/>
        <v>2015</v>
      </c>
      <c r="E3337" s="3">
        <f t="shared" si="600"/>
        <v>10</v>
      </c>
      <c r="G3337" s="23">
        <f t="shared" si="597"/>
        <v>91.039999999999836</v>
      </c>
      <c r="K3337" s="4" t="str">
        <f t="shared" si="591"/>
        <v/>
      </c>
      <c r="L3337" s="22" t="str">
        <f t="shared" si="592"/>
        <v/>
      </c>
      <c r="M3337" s="22" t="str">
        <f t="shared" si="593"/>
        <v/>
      </c>
      <c r="O3337" s="3">
        <v>1</v>
      </c>
      <c r="R3337" s="4" t="str">
        <f t="shared" si="588"/>
        <v/>
      </c>
      <c r="T3337" s="24" t="str">
        <f t="shared" si="594"/>
        <v/>
      </c>
      <c r="U3337" s="24" t="str">
        <f t="shared" si="595"/>
        <v/>
      </c>
      <c r="V3337" s="24" t="str">
        <f t="shared" si="596"/>
        <v/>
      </c>
    </row>
    <row r="3338" spans="1:22">
      <c r="A3338" s="2">
        <v>3313</v>
      </c>
      <c r="B3338" s="5">
        <v>40843</v>
      </c>
      <c r="C3338" s="17" t="str">
        <f t="shared" si="598"/>
        <v>Wed</v>
      </c>
      <c r="D3338" s="3">
        <f t="shared" si="599"/>
        <v>2015</v>
      </c>
      <c r="E3338" s="3">
        <f t="shared" si="600"/>
        <v>10</v>
      </c>
      <c r="G3338" s="23">
        <f t="shared" si="597"/>
        <v>90.979999999999833</v>
      </c>
      <c r="K3338" s="4" t="str">
        <f t="shared" si="591"/>
        <v/>
      </c>
      <c r="L3338" s="22" t="str">
        <f t="shared" si="592"/>
        <v/>
      </c>
      <c r="M3338" s="22" t="str">
        <f t="shared" si="593"/>
        <v/>
      </c>
      <c r="O3338" s="3">
        <v>1</v>
      </c>
      <c r="R3338" s="4" t="str">
        <f t="shared" si="588"/>
        <v/>
      </c>
      <c r="T3338" s="24" t="str">
        <f t="shared" si="594"/>
        <v/>
      </c>
      <c r="U3338" s="24" t="str">
        <f t="shared" si="595"/>
        <v/>
      </c>
      <c r="V3338" s="24" t="str">
        <f t="shared" si="596"/>
        <v/>
      </c>
    </row>
    <row r="3339" spans="1:22">
      <c r="A3339" s="2">
        <v>3314</v>
      </c>
      <c r="B3339" s="5">
        <v>40844</v>
      </c>
      <c r="C3339" s="17" t="str">
        <f t="shared" si="598"/>
        <v>Thu</v>
      </c>
      <c r="D3339" s="3">
        <f t="shared" si="599"/>
        <v>2015</v>
      </c>
      <c r="E3339" s="3">
        <f t="shared" si="600"/>
        <v>10</v>
      </c>
      <c r="G3339" s="23">
        <f t="shared" si="597"/>
        <v>90.919999999999831</v>
      </c>
      <c r="K3339" s="4" t="str">
        <f t="shared" si="591"/>
        <v/>
      </c>
      <c r="L3339" s="22" t="str">
        <f t="shared" si="592"/>
        <v/>
      </c>
      <c r="M3339" s="22" t="str">
        <f t="shared" si="593"/>
        <v/>
      </c>
      <c r="O3339" s="3">
        <v>0</v>
      </c>
      <c r="R3339" s="4" t="str">
        <f t="shared" si="588"/>
        <v/>
      </c>
      <c r="T3339" s="24" t="str">
        <f t="shared" si="594"/>
        <v/>
      </c>
      <c r="U3339" s="24" t="str">
        <f t="shared" si="595"/>
        <v/>
      </c>
      <c r="V3339" s="24" t="str">
        <f t="shared" si="596"/>
        <v/>
      </c>
    </row>
    <row r="3340" spans="1:22">
      <c r="A3340" s="2">
        <v>3315</v>
      </c>
      <c r="B3340" s="5">
        <v>40845</v>
      </c>
      <c r="C3340" s="17" t="str">
        <f t="shared" si="598"/>
        <v>Fri</v>
      </c>
      <c r="D3340" s="3">
        <f t="shared" si="599"/>
        <v>2015</v>
      </c>
      <c r="E3340" s="3">
        <f t="shared" si="600"/>
        <v>10</v>
      </c>
      <c r="G3340" s="23">
        <f t="shared" si="597"/>
        <v>90.859999999999829</v>
      </c>
      <c r="K3340" s="4" t="str">
        <f t="shared" si="591"/>
        <v/>
      </c>
      <c r="L3340" s="22" t="str">
        <f t="shared" si="592"/>
        <v/>
      </c>
      <c r="M3340" s="22" t="str">
        <f t="shared" si="593"/>
        <v/>
      </c>
      <c r="O3340" s="3">
        <v>2</v>
      </c>
      <c r="R3340" s="4" t="str">
        <f t="shared" si="588"/>
        <v/>
      </c>
      <c r="T3340" s="24" t="str">
        <f t="shared" si="594"/>
        <v/>
      </c>
      <c r="U3340" s="24" t="str">
        <f t="shared" si="595"/>
        <v/>
      </c>
      <c r="V3340" s="24" t="str">
        <f t="shared" si="596"/>
        <v/>
      </c>
    </row>
    <row r="3341" spans="1:22">
      <c r="A3341" s="2">
        <v>3316</v>
      </c>
      <c r="B3341" s="5">
        <v>40846</v>
      </c>
      <c r="C3341" s="17" t="str">
        <f t="shared" si="598"/>
        <v>Sat</v>
      </c>
      <c r="D3341" s="3">
        <f t="shared" si="599"/>
        <v>2015</v>
      </c>
      <c r="E3341" s="3">
        <f t="shared" si="600"/>
        <v>10</v>
      </c>
      <c r="G3341" s="23">
        <f t="shared" si="597"/>
        <v>90.799999999999827</v>
      </c>
      <c r="K3341" s="4" t="str">
        <f t="shared" si="591"/>
        <v/>
      </c>
      <c r="L3341" s="22" t="str">
        <f t="shared" si="592"/>
        <v/>
      </c>
      <c r="M3341" s="22" t="str">
        <f t="shared" si="593"/>
        <v/>
      </c>
      <c r="O3341" s="3">
        <v>0</v>
      </c>
      <c r="R3341" s="4" t="str">
        <f t="shared" si="588"/>
        <v/>
      </c>
      <c r="T3341" s="24" t="str">
        <f t="shared" si="594"/>
        <v/>
      </c>
      <c r="U3341" s="24" t="str">
        <f t="shared" si="595"/>
        <v/>
      </c>
      <c r="V3341" s="24" t="str">
        <f t="shared" si="596"/>
        <v/>
      </c>
    </row>
    <row r="3342" spans="1:22">
      <c r="A3342" s="2">
        <v>3317</v>
      </c>
      <c r="B3342" s="5">
        <v>40847</v>
      </c>
      <c r="C3342" s="17" t="str">
        <f t="shared" si="598"/>
        <v>Sun</v>
      </c>
      <c r="D3342" s="3">
        <f t="shared" si="599"/>
        <v>2015</v>
      </c>
      <c r="E3342" s="3">
        <f t="shared" si="600"/>
        <v>11</v>
      </c>
      <c r="G3342" s="23">
        <f t="shared" si="597"/>
        <v>90.739999999999824</v>
      </c>
      <c r="K3342" s="4" t="str">
        <f t="shared" si="591"/>
        <v/>
      </c>
      <c r="L3342" s="22" t="str">
        <f t="shared" si="592"/>
        <v/>
      </c>
      <c r="M3342" s="22" t="str">
        <f t="shared" si="593"/>
        <v/>
      </c>
      <c r="O3342" s="3">
        <v>0</v>
      </c>
      <c r="R3342" s="4" t="str">
        <f t="shared" ref="R3342:R3436" si="601">IF(OR(H3342="",I3342=""),"",100*(-98.42+4.15*(I3342/2.54)-0.082*(H3342*2.2))/(H3342*2.2))</f>
        <v/>
      </c>
      <c r="T3342" s="24" t="str">
        <f t="shared" si="594"/>
        <v/>
      </c>
      <c r="U3342" s="24" t="str">
        <f t="shared" si="595"/>
        <v/>
      </c>
      <c r="V3342" s="24" t="str">
        <f t="shared" si="596"/>
        <v/>
      </c>
    </row>
    <row r="3343" spans="1:22">
      <c r="A3343" s="2">
        <v>3318</v>
      </c>
      <c r="B3343" s="5">
        <v>40848</v>
      </c>
      <c r="C3343" s="17" t="str">
        <f t="shared" si="598"/>
        <v>Mon</v>
      </c>
      <c r="D3343" s="3">
        <f t="shared" si="599"/>
        <v>2015</v>
      </c>
      <c r="E3343" s="3">
        <f t="shared" si="600"/>
        <v>11</v>
      </c>
      <c r="G3343" s="23">
        <f t="shared" si="597"/>
        <v>90.679999999999822</v>
      </c>
      <c r="K3343" s="4" t="str">
        <f t="shared" si="591"/>
        <v/>
      </c>
      <c r="L3343" s="22" t="str">
        <f t="shared" si="592"/>
        <v/>
      </c>
      <c r="M3343" s="22" t="str">
        <f t="shared" si="593"/>
        <v/>
      </c>
      <c r="O3343" s="3">
        <v>0</v>
      </c>
      <c r="P3343" s="3">
        <v>0</v>
      </c>
      <c r="R3343" s="4" t="str">
        <f t="shared" si="601"/>
        <v/>
      </c>
      <c r="T3343" s="24" t="str">
        <f t="shared" si="594"/>
        <v/>
      </c>
      <c r="U3343" s="24" t="str">
        <f t="shared" si="595"/>
        <v/>
      </c>
      <c r="V3343" s="24" t="str">
        <f t="shared" si="596"/>
        <v/>
      </c>
    </row>
    <row r="3344" spans="1:22">
      <c r="A3344" s="2">
        <v>3319</v>
      </c>
      <c r="B3344" s="5">
        <v>40849</v>
      </c>
      <c r="C3344" s="17" t="str">
        <f t="shared" si="598"/>
        <v>Tue</v>
      </c>
      <c r="D3344" s="3">
        <f t="shared" si="599"/>
        <v>2015</v>
      </c>
      <c r="E3344" s="3">
        <f t="shared" si="600"/>
        <v>11</v>
      </c>
      <c r="G3344" s="23">
        <v>94.9</v>
      </c>
      <c r="H3344" s="1">
        <v>94.9</v>
      </c>
      <c r="K3344" s="4">
        <f t="shared" si="591"/>
        <v>26.850384789497515</v>
      </c>
      <c r="L3344" s="22" t="str">
        <f t="shared" si="592"/>
        <v/>
      </c>
      <c r="M3344" s="22" t="str">
        <f t="shared" si="593"/>
        <v/>
      </c>
      <c r="O3344" s="3">
        <v>0</v>
      </c>
      <c r="P3344" s="3">
        <v>4</v>
      </c>
      <c r="Q3344" s="3">
        <v>8001</v>
      </c>
      <c r="R3344" s="4" t="str">
        <f t="shared" si="601"/>
        <v/>
      </c>
      <c r="T3344" s="24" t="str">
        <f t="shared" si="594"/>
        <v/>
      </c>
      <c r="U3344" s="24" t="str">
        <f t="shared" si="595"/>
        <v/>
      </c>
      <c r="V3344" s="24" t="str">
        <f t="shared" si="596"/>
        <v/>
      </c>
    </row>
    <row r="3345" spans="1:22">
      <c r="A3345" s="2">
        <v>3320</v>
      </c>
      <c r="B3345" s="5">
        <v>40850</v>
      </c>
      <c r="C3345" s="17" t="str">
        <f t="shared" si="598"/>
        <v>Wed</v>
      </c>
      <c r="D3345" s="3">
        <f t="shared" si="599"/>
        <v>2015</v>
      </c>
      <c r="E3345" s="3">
        <f t="shared" si="600"/>
        <v>11</v>
      </c>
      <c r="G3345" s="23">
        <f t="shared" si="597"/>
        <v>94.84</v>
      </c>
      <c r="H3345" s="1">
        <v>95.4</v>
      </c>
      <c r="I3345" s="2">
        <v>102</v>
      </c>
      <c r="J3345" s="2">
        <v>106</v>
      </c>
      <c r="K3345" s="4">
        <f t="shared" si="591"/>
        <v>26.991851516523319</v>
      </c>
      <c r="L3345" s="22">
        <f t="shared" si="592"/>
        <v>0.96226415094339623</v>
      </c>
      <c r="M3345" s="22">
        <f t="shared" si="593"/>
        <v>0.54255319148936165</v>
      </c>
      <c r="O3345" s="3">
        <v>0</v>
      </c>
      <c r="P3345" s="3">
        <v>1</v>
      </c>
      <c r="Q3345" s="3">
        <v>8001</v>
      </c>
      <c r="R3345" s="4">
        <f t="shared" si="601"/>
        <v>24.310741045876991</v>
      </c>
      <c r="T3345" s="24" t="str">
        <f t="shared" si="594"/>
        <v/>
      </c>
      <c r="U3345" s="24" t="str">
        <f t="shared" si="595"/>
        <v/>
      </c>
      <c r="V3345" s="24" t="str">
        <f t="shared" si="596"/>
        <v/>
      </c>
    </row>
    <row r="3346" spans="1:22">
      <c r="A3346" s="2">
        <v>3321</v>
      </c>
      <c r="B3346" s="5">
        <v>40851</v>
      </c>
      <c r="C3346" s="17" t="str">
        <f t="shared" si="598"/>
        <v>Thu</v>
      </c>
      <c r="D3346" s="3">
        <f t="shared" si="599"/>
        <v>2015</v>
      </c>
      <c r="E3346" s="3">
        <f t="shared" si="600"/>
        <v>11</v>
      </c>
      <c r="G3346" s="23">
        <f t="shared" si="597"/>
        <v>94.78</v>
      </c>
      <c r="H3346" s="1">
        <v>94.5</v>
      </c>
      <c r="I3346" s="2">
        <v>101</v>
      </c>
      <c r="J3346" s="2">
        <v>105</v>
      </c>
      <c r="K3346" s="4">
        <f t="shared" si="591"/>
        <v>26.73721140787687</v>
      </c>
      <c r="L3346" s="22">
        <f t="shared" si="592"/>
        <v>0.96190476190476193</v>
      </c>
      <c r="M3346" s="22">
        <f t="shared" si="593"/>
        <v>0.53723404255319152</v>
      </c>
      <c r="O3346" s="3">
        <v>0</v>
      </c>
      <c r="P3346" s="3">
        <v>1</v>
      </c>
      <c r="Q3346" s="3">
        <v>11045</v>
      </c>
      <c r="R3346" s="4">
        <f t="shared" si="601"/>
        <v>23.834480538417541</v>
      </c>
      <c r="T3346" s="24" t="str">
        <f t="shared" si="594"/>
        <v/>
      </c>
      <c r="U3346" s="24" t="str">
        <f t="shared" si="595"/>
        <v/>
      </c>
      <c r="V3346" s="24" t="str">
        <f t="shared" si="596"/>
        <v/>
      </c>
    </row>
    <row r="3347" spans="1:22">
      <c r="A3347" s="2">
        <v>3322</v>
      </c>
      <c r="B3347" s="5">
        <v>40852</v>
      </c>
      <c r="C3347" s="17" t="str">
        <f t="shared" si="598"/>
        <v>Fri</v>
      </c>
      <c r="D3347" s="3">
        <f t="shared" si="599"/>
        <v>2015</v>
      </c>
      <c r="E3347" s="3">
        <f t="shared" si="600"/>
        <v>11</v>
      </c>
      <c r="G3347" s="23">
        <f t="shared" si="597"/>
        <v>94.72</v>
      </c>
      <c r="H3347" s="1">
        <v>94.4</v>
      </c>
      <c r="I3347" s="2">
        <v>102</v>
      </c>
      <c r="J3347" s="2">
        <v>106</v>
      </c>
      <c r="K3347" s="4">
        <f t="shared" si="591"/>
        <v>26.70891806247171</v>
      </c>
      <c r="L3347" s="22">
        <f t="shared" si="592"/>
        <v>0.96226415094339623</v>
      </c>
      <c r="M3347" s="22">
        <f t="shared" si="593"/>
        <v>0.54255319148936165</v>
      </c>
      <c r="O3347" s="3">
        <v>1</v>
      </c>
      <c r="P3347" s="3">
        <v>3</v>
      </c>
      <c r="Q3347" s="3">
        <v>7842</v>
      </c>
      <c r="R3347" s="4">
        <f t="shared" si="601"/>
        <v>24.655134489159583</v>
      </c>
      <c r="T3347" s="24" t="str">
        <f t="shared" si="594"/>
        <v/>
      </c>
      <c r="U3347" s="24" t="str">
        <f t="shared" si="595"/>
        <v/>
      </c>
      <c r="V3347" s="24" t="str">
        <f t="shared" si="596"/>
        <v/>
      </c>
    </row>
    <row r="3348" spans="1:22">
      <c r="A3348" s="2">
        <v>3323</v>
      </c>
      <c r="B3348" s="5">
        <v>40853</v>
      </c>
      <c r="C3348" s="17" t="str">
        <f t="shared" si="598"/>
        <v>Sat</v>
      </c>
      <c r="D3348" s="3">
        <f t="shared" si="599"/>
        <v>2015</v>
      </c>
      <c r="E3348" s="3">
        <f t="shared" si="600"/>
        <v>11</v>
      </c>
      <c r="G3348" s="23">
        <f t="shared" si="597"/>
        <v>94.66</v>
      </c>
      <c r="K3348" s="4" t="str">
        <f t="shared" si="591"/>
        <v/>
      </c>
      <c r="L3348" s="22" t="str">
        <f t="shared" si="592"/>
        <v/>
      </c>
      <c r="M3348" s="22" t="str">
        <f t="shared" si="593"/>
        <v/>
      </c>
      <c r="O3348" s="3">
        <v>0</v>
      </c>
      <c r="P3348" s="3">
        <v>3</v>
      </c>
      <c r="Q3348" s="3">
        <v>11814</v>
      </c>
      <c r="R3348" s="4" t="str">
        <f t="shared" si="601"/>
        <v/>
      </c>
      <c r="T3348" s="24" t="str">
        <f t="shared" si="594"/>
        <v/>
      </c>
      <c r="U3348" s="24" t="str">
        <f t="shared" si="595"/>
        <v/>
      </c>
      <c r="V3348" s="24" t="str">
        <f t="shared" si="596"/>
        <v/>
      </c>
    </row>
    <row r="3349" spans="1:22">
      <c r="A3349" s="2">
        <v>3324</v>
      </c>
      <c r="B3349" s="5">
        <v>40854</v>
      </c>
      <c r="C3349" s="17" t="str">
        <f t="shared" si="598"/>
        <v>Sun</v>
      </c>
      <c r="D3349" s="3">
        <f t="shared" si="599"/>
        <v>2015</v>
      </c>
      <c r="E3349" s="3">
        <f t="shared" si="600"/>
        <v>11</v>
      </c>
      <c r="G3349" s="23">
        <f t="shared" si="597"/>
        <v>94.6</v>
      </c>
      <c r="K3349" s="4" t="str">
        <f t="shared" si="591"/>
        <v/>
      </c>
      <c r="L3349" s="22" t="str">
        <f t="shared" si="592"/>
        <v/>
      </c>
      <c r="M3349" s="22" t="str">
        <f t="shared" si="593"/>
        <v/>
      </c>
      <c r="O3349" s="3">
        <v>1</v>
      </c>
      <c r="P3349" s="3">
        <v>3</v>
      </c>
      <c r="Q3349" s="3">
        <v>6991</v>
      </c>
      <c r="R3349" s="4" t="str">
        <f t="shared" si="601"/>
        <v/>
      </c>
      <c r="T3349" s="24" t="str">
        <f t="shared" si="594"/>
        <v/>
      </c>
      <c r="U3349" s="24" t="str">
        <f t="shared" si="595"/>
        <v/>
      </c>
      <c r="V3349" s="24" t="str">
        <f t="shared" si="596"/>
        <v/>
      </c>
    </row>
    <row r="3350" spans="1:22">
      <c r="A3350" s="2">
        <v>3325</v>
      </c>
      <c r="B3350" s="5">
        <v>40855</v>
      </c>
      <c r="C3350" s="17" t="str">
        <f t="shared" si="598"/>
        <v>Mon</v>
      </c>
      <c r="D3350" s="3">
        <f t="shared" si="599"/>
        <v>2015</v>
      </c>
      <c r="E3350" s="3">
        <f t="shared" si="600"/>
        <v>11</v>
      </c>
      <c r="G3350" s="23">
        <f t="shared" si="597"/>
        <v>94.539999999999992</v>
      </c>
      <c r="H3350" s="1">
        <v>95.3</v>
      </c>
      <c r="I3350" s="2">
        <v>103</v>
      </c>
      <c r="J3350" s="2">
        <v>106</v>
      </c>
      <c r="K3350" s="4">
        <f t="shared" si="591"/>
        <v>26.963558171118155</v>
      </c>
      <c r="L3350" s="22">
        <f t="shared" si="592"/>
        <v>0.97169811320754718</v>
      </c>
      <c r="M3350" s="22">
        <f t="shared" si="593"/>
        <v>0.5478723404255319</v>
      </c>
      <c r="O3350" s="3">
        <v>0</v>
      </c>
      <c r="P3350" s="3">
        <v>2</v>
      </c>
      <c r="Q3350" s="3">
        <v>6999</v>
      </c>
      <c r="R3350" s="4">
        <f t="shared" si="601"/>
        <v>25.124144603073152</v>
      </c>
      <c r="T3350" s="24" t="str">
        <f t="shared" si="594"/>
        <v/>
      </c>
      <c r="U3350" s="24" t="str">
        <f t="shared" si="595"/>
        <v/>
      </c>
      <c r="V3350" s="24" t="str">
        <f t="shared" si="596"/>
        <v/>
      </c>
    </row>
    <row r="3351" spans="1:22">
      <c r="A3351" s="2">
        <v>3326</v>
      </c>
      <c r="B3351" s="5">
        <v>40856</v>
      </c>
      <c r="C3351" s="17" t="str">
        <f t="shared" si="598"/>
        <v>Tue</v>
      </c>
      <c r="D3351" s="3">
        <f t="shared" si="599"/>
        <v>2015</v>
      </c>
      <c r="E3351" s="3">
        <f t="shared" si="600"/>
        <v>11</v>
      </c>
      <c r="G3351" s="23">
        <f t="shared" si="597"/>
        <v>94.47999999999999</v>
      </c>
      <c r="H3351" s="1">
        <v>94.9</v>
      </c>
      <c r="I3351" s="2">
        <v>101</v>
      </c>
      <c r="J3351" s="2">
        <v>105</v>
      </c>
      <c r="K3351" s="4">
        <f t="shared" si="591"/>
        <v>26.850384789497515</v>
      </c>
      <c r="L3351" s="22">
        <f t="shared" si="592"/>
        <v>0.96190476190476193</v>
      </c>
      <c r="M3351" s="22">
        <f t="shared" si="593"/>
        <v>0.53723404255319152</v>
      </c>
      <c r="O3351" s="3">
        <v>0</v>
      </c>
      <c r="P3351" s="3">
        <v>0</v>
      </c>
      <c r="Q3351" s="3">
        <v>7146</v>
      </c>
      <c r="R3351" s="4">
        <f t="shared" si="601"/>
        <v>23.699456384409455</v>
      </c>
      <c r="T3351" s="24" t="str">
        <f t="shared" si="594"/>
        <v/>
      </c>
      <c r="U3351" s="24" t="str">
        <f t="shared" si="595"/>
        <v/>
      </c>
      <c r="V3351" s="24" t="str">
        <f t="shared" si="596"/>
        <v/>
      </c>
    </row>
    <row r="3352" spans="1:22">
      <c r="A3352" s="2">
        <v>3327</v>
      </c>
      <c r="B3352" s="5">
        <v>40857</v>
      </c>
      <c r="C3352" s="17" t="str">
        <f t="shared" si="598"/>
        <v>Wed</v>
      </c>
      <c r="D3352" s="3">
        <f t="shared" si="599"/>
        <v>2015</v>
      </c>
      <c r="E3352" s="3">
        <f t="shared" si="600"/>
        <v>11</v>
      </c>
      <c r="G3352" s="23">
        <f t="shared" si="597"/>
        <v>94.419999999999987</v>
      </c>
      <c r="H3352" s="1">
        <v>94.9</v>
      </c>
      <c r="I3352" s="2">
        <v>102</v>
      </c>
      <c r="J3352" s="2">
        <v>106</v>
      </c>
      <c r="K3352" s="4">
        <f t="shared" si="591"/>
        <v>26.850384789497515</v>
      </c>
      <c r="L3352" s="22">
        <f t="shared" si="592"/>
        <v>0.96226415094339623</v>
      </c>
      <c r="M3352" s="22">
        <f t="shared" si="593"/>
        <v>0.54255319148936165</v>
      </c>
      <c r="O3352" s="3">
        <v>1</v>
      </c>
      <c r="P3352" s="3">
        <v>1</v>
      </c>
      <c r="Q3352" s="3">
        <v>9577</v>
      </c>
      <c r="R3352" s="4">
        <f t="shared" si="601"/>
        <v>24.482030513979606</v>
      </c>
      <c r="T3352" s="24" t="str">
        <f t="shared" si="594"/>
        <v/>
      </c>
      <c r="U3352" s="24" t="str">
        <f t="shared" si="595"/>
        <v/>
      </c>
      <c r="V3352" s="24" t="str">
        <f t="shared" si="596"/>
        <v/>
      </c>
    </row>
    <row r="3353" spans="1:22">
      <c r="A3353" s="2">
        <v>3328</v>
      </c>
      <c r="B3353" s="5">
        <v>40858</v>
      </c>
      <c r="C3353" s="17" t="str">
        <f t="shared" si="598"/>
        <v>Thu</v>
      </c>
      <c r="D3353" s="3">
        <f t="shared" si="599"/>
        <v>2015</v>
      </c>
      <c r="E3353" s="3">
        <f t="shared" si="600"/>
        <v>11</v>
      </c>
      <c r="G3353" s="23">
        <f t="shared" si="597"/>
        <v>94.359999999999985</v>
      </c>
      <c r="H3353" s="1">
        <v>94.9</v>
      </c>
      <c r="I3353" s="2">
        <v>102</v>
      </c>
      <c r="J3353" s="2">
        <v>106</v>
      </c>
      <c r="K3353" s="4">
        <f t="shared" si="591"/>
        <v>26.850384789497515</v>
      </c>
      <c r="L3353" s="22">
        <f t="shared" si="592"/>
        <v>0.96226415094339623</v>
      </c>
      <c r="M3353" s="22">
        <f t="shared" si="593"/>
        <v>0.54255319148936165</v>
      </c>
      <c r="O3353" s="3">
        <v>0</v>
      </c>
      <c r="P3353" s="3">
        <v>2</v>
      </c>
      <c r="Q3353" s="3">
        <v>9197</v>
      </c>
      <c r="R3353" s="4">
        <f t="shared" si="601"/>
        <v>24.482030513979606</v>
      </c>
      <c r="T3353" s="24" t="str">
        <f t="shared" si="594"/>
        <v/>
      </c>
      <c r="U3353" s="24" t="str">
        <f t="shared" si="595"/>
        <v/>
      </c>
      <c r="V3353" s="24" t="str">
        <f t="shared" si="596"/>
        <v/>
      </c>
    </row>
    <row r="3354" spans="1:22">
      <c r="A3354" s="2">
        <v>3329</v>
      </c>
      <c r="B3354" s="5">
        <v>40859</v>
      </c>
      <c r="C3354" s="17" t="str">
        <f t="shared" si="598"/>
        <v>Fri</v>
      </c>
      <c r="D3354" s="3">
        <f t="shared" si="599"/>
        <v>2015</v>
      </c>
      <c r="E3354" s="3">
        <f t="shared" si="600"/>
        <v>11</v>
      </c>
      <c r="G3354" s="23">
        <f t="shared" si="597"/>
        <v>94.299999999999983</v>
      </c>
      <c r="H3354" s="1">
        <v>94.7</v>
      </c>
      <c r="I3354" s="2">
        <v>102</v>
      </c>
      <c r="J3354" s="2">
        <v>105</v>
      </c>
      <c r="K3354" s="4">
        <f t="shared" si="591"/>
        <v>26.793798098687191</v>
      </c>
      <c r="L3354" s="22">
        <f t="shared" si="592"/>
        <v>0.97142857142857142</v>
      </c>
      <c r="M3354" s="22">
        <f t="shared" si="593"/>
        <v>0.54255319148936165</v>
      </c>
      <c r="O3354" s="3">
        <v>0</v>
      </c>
      <c r="P3354" s="3">
        <v>5</v>
      </c>
      <c r="Q3354" s="3">
        <v>9716</v>
      </c>
      <c r="R3354" s="4">
        <f t="shared" si="601"/>
        <v>24.55105275371346</v>
      </c>
      <c r="T3354" s="24" t="str">
        <f t="shared" si="594"/>
        <v/>
      </c>
      <c r="U3354" s="24" t="str">
        <f t="shared" si="595"/>
        <v/>
      </c>
      <c r="V3354" s="24" t="str">
        <f t="shared" si="596"/>
        <v/>
      </c>
    </row>
    <row r="3355" spans="1:22">
      <c r="A3355" s="2">
        <v>3330</v>
      </c>
      <c r="B3355" s="5">
        <v>40860</v>
      </c>
      <c r="C3355" s="17" t="str">
        <f t="shared" si="598"/>
        <v>Sat</v>
      </c>
      <c r="D3355" s="3">
        <f t="shared" si="599"/>
        <v>2015</v>
      </c>
      <c r="E3355" s="3">
        <f t="shared" si="600"/>
        <v>11</v>
      </c>
      <c r="G3355" s="23">
        <f t="shared" si="597"/>
        <v>94.239999999999981</v>
      </c>
      <c r="K3355" s="4" t="str">
        <f t="shared" ref="K3355:K3418" si="602">IF(H3355="","",H3355/1.88^2)</f>
        <v/>
      </c>
      <c r="L3355" s="22" t="str">
        <f t="shared" si="592"/>
        <v/>
      </c>
      <c r="M3355" s="22" t="str">
        <f t="shared" si="593"/>
        <v/>
      </c>
      <c r="O3355" s="3">
        <v>1</v>
      </c>
      <c r="P3355" s="3">
        <v>4</v>
      </c>
      <c r="Q3355" s="3">
        <v>10295</v>
      </c>
      <c r="R3355" s="4" t="str">
        <f t="shared" si="601"/>
        <v/>
      </c>
      <c r="T3355" s="24" t="str">
        <f t="shared" si="594"/>
        <v/>
      </c>
      <c r="U3355" s="24" t="str">
        <f t="shared" si="595"/>
        <v/>
      </c>
      <c r="V3355" s="24" t="str">
        <f t="shared" si="596"/>
        <v/>
      </c>
    </row>
    <row r="3356" spans="1:22">
      <c r="A3356" s="2">
        <v>3331</v>
      </c>
      <c r="B3356" s="5">
        <v>40861</v>
      </c>
      <c r="C3356" s="17" t="str">
        <f t="shared" si="598"/>
        <v>Sun</v>
      </c>
      <c r="D3356" s="3">
        <f t="shared" si="599"/>
        <v>2015</v>
      </c>
      <c r="E3356" s="3">
        <f t="shared" si="600"/>
        <v>11</v>
      </c>
      <c r="G3356" s="23">
        <f t="shared" si="597"/>
        <v>94.179999999999978</v>
      </c>
      <c r="K3356" s="4" t="str">
        <f t="shared" si="602"/>
        <v/>
      </c>
      <c r="L3356" s="22" t="str">
        <f t="shared" si="592"/>
        <v/>
      </c>
      <c r="M3356" s="22" t="str">
        <f t="shared" si="593"/>
        <v/>
      </c>
      <c r="O3356" s="3">
        <v>0</v>
      </c>
      <c r="P3356" s="3">
        <v>3</v>
      </c>
      <c r="Q3356" s="3">
        <v>5924</v>
      </c>
      <c r="R3356" s="4" t="str">
        <f t="shared" si="601"/>
        <v/>
      </c>
      <c r="T3356" s="24" t="str">
        <f t="shared" si="594"/>
        <v/>
      </c>
      <c r="U3356" s="24" t="str">
        <f t="shared" si="595"/>
        <v/>
      </c>
      <c r="V3356" s="24" t="str">
        <f t="shared" si="596"/>
        <v/>
      </c>
    </row>
    <row r="3357" spans="1:22">
      <c r="A3357" s="2">
        <v>3332</v>
      </c>
      <c r="B3357" s="5">
        <v>40862</v>
      </c>
      <c r="C3357" s="17" t="str">
        <f t="shared" si="598"/>
        <v>Mon</v>
      </c>
      <c r="D3357" s="3">
        <f t="shared" si="599"/>
        <v>2015</v>
      </c>
      <c r="E3357" s="3">
        <f t="shared" si="600"/>
        <v>11</v>
      </c>
      <c r="G3357" s="23">
        <f t="shared" si="597"/>
        <v>94.119999999999976</v>
      </c>
      <c r="H3357" s="1">
        <v>95.3</v>
      </c>
      <c r="I3357" s="2">
        <v>101</v>
      </c>
      <c r="J3357" s="2">
        <v>106</v>
      </c>
      <c r="K3357" s="4">
        <f t="shared" si="602"/>
        <v>26.963558171118155</v>
      </c>
      <c r="L3357" s="22">
        <f t="shared" si="592"/>
        <v>0.95283018867924529</v>
      </c>
      <c r="M3357" s="22">
        <f t="shared" si="593"/>
        <v>0.53723404255319152</v>
      </c>
      <c r="O3357" s="3">
        <v>0</v>
      </c>
      <c r="P3357" s="3">
        <v>1</v>
      </c>
      <c r="Q3357" s="3">
        <v>7311</v>
      </c>
      <c r="R3357" s="4">
        <f t="shared" si="601"/>
        <v>23.565565696542055</v>
      </c>
      <c r="T3357" s="24" t="str">
        <f t="shared" si="594"/>
        <v/>
      </c>
      <c r="U3357" s="24" t="str">
        <f t="shared" si="595"/>
        <v/>
      </c>
      <c r="V3357" s="24" t="str">
        <f t="shared" si="596"/>
        <v/>
      </c>
    </row>
    <row r="3358" spans="1:22">
      <c r="A3358" s="2">
        <v>3333</v>
      </c>
      <c r="B3358" s="5">
        <v>40863</v>
      </c>
      <c r="C3358" s="17" t="str">
        <f t="shared" si="598"/>
        <v>Tue</v>
      </c>
      <c r="D3358" s="3">
        <f t="shared" si="599"/>
        <v>2015</v>
      </c>
      <c r="E3358" s="3">
        <f t="shared" si="600"/>
        <v>11</v>
      </c>
      <c r="G3358" s="23">
        <f t="shared" si="597"/>
        <v>94.059999999999974</v>
      </c>
      <c r="H3358" s="1">
        <v>95.1</v>
      </c>
      <c r="I3358" s="2">
        <v>101</v>
      </c>
      <c r="J3358" s="2">
        <v>105</v>
      </c>
      <c r="K3358" s="4">
        <f t="shared" si="602"/>
        <v>26.906971480307831</v>
      </c>
      <c r="L3358" s="22">
        <f t="shared" si="592"/>
        <v>0.96190476190476193</v>
      </c>
      <c r="M3358" s="22">
        <f t="shared" si="593"/>
        <v>0.53723404255319152</v>
      </c>
      <c r="O3358" s="3">
        <v>0</v>
      </c>
      <c r="P3358" s="3">
        <v>3</v>
      </c>
      <c r="Q3358" s="3">
        <v>9124</v>
      </c>
      <c r="R3358" s="4">
        <f t="shared" si="601"/>
        <v>23.632370251108913</v>
      </c>
      <c r="T3358" s="24" t="str">
        <f t="shared" si="594"/>
        <v/>
      </c>
      <c r="U3358" s="24" t="str">
        <f t="shared" si="595"/>
        <v/>
      </c>
      <c r="V3358" s="24" t="str">
        <f t="shared" si="596"/>
        <v/>
      </c>
    </row>
    <row r="3359" spans="1:22">
      <c r="A3359" s="2">
        <v>3334</v>
      </c>
      <c r="B3359" s="5">
        <v>40864</v>
      </c>
      <c r="C3359" s="17" t="str">
        <f t="shared" si="598"/>
        <v>Wed</v>
      </c>
      <c r="D3359" s="3">
        <f t="shared" si="599"/>
        <v>2015</v>
      </c>
      <c r="E3359" s="3">
        <f t="shared" si="600"/>
        <v>11</v>
      </c>
      <c r="G3359" s="23">
        <f t="shared" si="597"/>
        <v>93.999999999999972</v>
      </c>
      <c r="H3359" s="1">
        <v>94.8</v>
      </c>
      <c r="I3359" s="2">
        <v>102</v>
      </c>
      <c r="J3359" s="2">
        <v>106</v>
      </c>
      <c r="K3359" s="4">
        <f t="shared" si="602"/>
        <v>26.822091444092351</v>
      </c>
      <c r="L3359" s="22">
        <f t="shared" si="592"/>
        <v>0.96226415094339623</v>
      </c>
      <c r="M3359" s="22">
        <f t="shared" si="593"/>
        <v>0.54255319148936165</v>
      </c>
      <c r="O3359" s="3">
        <v>0</v>
      </c>
      <c r="P3359" s="3">
        <v>2</v>
      </c>
      <c r="Q3359" s="3">
        <v>8981</v>
      </c>
      <c r="R3359" s="4">
        <f t="shared" si="601"/>
        <v>24.516505229711658</v>
      </c>
      <c r="T3359" s="24" t="str">
        <f t="shared" si="594"/>
        <v/>
      </c>
      <c r="U3359" s="24" t="str">
        <f t="shared" si="595"/>
        <v/>
      </c>
      <c r="V3359" s="24" t="str">
        <f t="shared" si="596"/>
        <v/>
      </c>
    </row>
    <row r="3360" spans="1:22">
      <c r="A3360" s="2">
        <v>3335</v>
      </c>
      <c r="B3360" s="5">
        <v>40865</v>
      </c>
      <c r="C3360" s="17" t="str">
        <f t="shared" si="598"/>
        <v>Thu</v>
      </c>
      <c r="D3360" s="3">
        <f t="shared" si="599"/>
        <v>2015</v>
      </c>
      <c r="E3360" s="3">
        <f t="shared" si="600"/>
        <v>11</v>
      </c>
      <c r="G3360" s="23">
        <f t="shared" si="597"/>
        <v>93.939999999999969</v>
      </c>
      <c r="H3360" s="1">
        <v>94.9</v>
      </c>
      <c r="I3360" s="2">
        <v>102</v>
      </c>
      <c r="J3360" s="2">
        <v>106</v>
      </c>
      <c r="K3360" s="4">
        <f t="shared" si="602"/>
        <v>26.850384789497515</v>
      </c>
      <c r="L3360" s="22">
        <f t="shared" si="592"/>
        <v>0.96226415094339623</v>
      </c>
      <c r="M3360" s="22">
        <f t="shared" si="593"/>
        <v>0.54255319148936165</v>
      </c>
      <c r="O3360" s="3">
        <v>1</v>
      </c>
      <c r="P3360" s="3">
        <v>1</v>
      </c>
      <c r="Q3360" s="3">
        <v>10394</v>
      </c>
      <c r="R3360" s="4">
        <f t="shared" si="601"/>
        <v>24.482030513979606</v>
      </c>
      <c r="T3360" s="24" t="str">
        <f t="shared" si="594"/>
        <v/>
      </c>
      <c r="U3360" s="24" t="str">
        <f t="shared" si="595"/>
        <v/>
      </c>
      <c r="V3360" s="24" t="str">
        <f t="shared" si="596"/>
        <v/>
      </c>
    </row>
    <row r="3361" spans="1:23">
      <c r="A3361" s="2">
        <v>3336</v>
      </c>
      <c r="B3361" s="5">
        <v>40866</v>
      </c>
      <c r="C3361" s="17" t="str">
        <f t="shared" si="598"/>
        <v>Fri</v>
      </c>
      <c r="D3361" s="3">
        <f t="shared" si="599"/>
        <v>2015</v>
      </c>
      <c r="E3361" s="3">
        <f t="shared" si="600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4">
        <f t="shared" si="602"/>
        <v>26.850384789497515</v>
      </c>
      <c r="L3361" s="22">
        <f t="shared" si="592"/>
        <v>0.95283018867924529</v>
      </c>
      <c r="M3361" s="22">
        <f t="shared" si="593"/>
        <v>0.53723404255319152</v>
      </c>
      <c r="O3361" s="3">
        <v>0</v>
      </c>
      <c r="P3361" s="3">
        <v>2</v>
      </c>
      <c r="Q3361" s="3">
        <v>8001</v>
      </c>
      <c r="R3361" s="4">
        <f t="shared" si="601"/>
        <v>23.699456384409455</v>
      </c>
      <c r="T3361" s="24" t="str">
        <f t="shared" si="594"/>
        <v/>
      </c>
      <c r="U3361" s="24" t="str">
        <f t="shared" si="595"/>
        <v/>
      </c>
      <c r="V3361" s="24" t="str">
        <f t="shared" si="596"/>
        <v/>
      </c>
    </row>
    <row r="3362" spans="1:23">
      <c r="A3362" s="2">
        <v>3337</v>
      </c>
      <c r="B3362" s="5">
        <v>40867</v>
      </c>
      <c r="C3362" s="17" t="str">
        <f t="shared" si="598"/>
        <v>Sat</v>
      </c>
      <c r="D3362" s="3">
        <f t="shared" si="599"/>
        <v>2015</v>
      </c>
      <c r="E3362" s="3">
        <f t="shared" si="600"/>
        <v>11</v>
      </c>
      <c r="G3362" s="23">
        <f t="shared" si="597"/>
        <v>94.84</v>
      </c>
      <c r="K3362" s="4" t="str">
        <f t="shared" si="602"/>
        <v/>
      </c>
      <c r="L3362" s="22" t="str">
        <f t="shared" si="592"/>
        <v/>
      </c>
      <c r="M3362" s="22" t="str">
        <f t="shared" si="593"/>
        <v/>
      </c>
      <c r="O3362" s="3">
        <v>1</v>
      </c>
      <c r="P3362" s="3">
        <v>4</v>
      </c>
      <c r="Q3362" s="3">
        <v>9026</v>
      </c>
      <c r="R3362" s="4" t="str">
        <f t="shared" si="601"/>
        <v/>
      </c>
      <c r="T3362" s="24" t="str">
        <f t="shared" si="594"/>
        <v/>
      </c>
      <c r="U3362" s="24" t="str">
        <f t="shared" si="595"/>
        <v/>
      </c>
      <c r="V3362" s="24" t="str">
        <f t="shared" si="596"/>
        <v/>
      </c>
    </row>
    <row r="3363" spans="1:23">
      <c r="A3363" s="2">
        <v>3338</v>
      </c>
      <c r="B3363" s="5">
        <v>40868</v>
      </c>
      <c r="C3363" s="17" t="str">
        <f t="shared" si="598"/>
        <v>Sun</v>
      </c>
      <c r="D3363" s="3">
        <f t="shared" si="599"/>
        <v>2015</v>
      </c>
      <c r="E3363" s="3">
        <f t="shared" si="600"/>
        <v>11</v>
      </c>
      <c r="G3363" s="23">
        <f t="shared" si="597"/>
        <v>94.78</v>
      </c>
      <c r="K3363" s="4" t="str">
        <f t="shared" si="602"/>
        <v/>
      </c>
      <c r="L3363" s="22" t="str">
        <f t="shared" ref="L3363:L3436" si="603">IF(I3363="","",I3363/J3363)</f>
        <v/>
      </c>
      <c r="M3363" s="22" t="str">
        <f t="shared" ref="M3363:M3436" si="604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1"/>
        <v/>
      </c>
      <c r="T3363" s="24" t="str">
        <f t="shared" ref="T3363:T3370" si="605">IF(F3363="","",IF(F3363&lt;80,F3363,NA()))</f>
        <v/>
      </c>
      <c r="U3363" s="24" t="str">
        <f t="shared" ref="U3363:U3370" si="606">IF(F3363="","",IF(AND(F3363&lt;100,F3363&gt;=80),F3363,NA()))</f>
        <v/>
      </c>
      <c r="V3363" s="24" t="str">
        <f t="shared" ref="V3363:V3370" si="607">IF(F3363="","",IF(F3363&gt;=100,F3363,NA()))</f>
        <v/>
      </c>
    </row>
    <row r="3364" spans="1:23">
      <c r="A3364" s="2">
        <v>3339</v>
      </c>
      <c r="B3364" s="5">
        <v>40869</v>
      </c>
      <c r="C3364" s="17" t="str">
        <f t="shared" si="598"/>
        <v>Mon</v>
      </c>
      <c r="D3364" s="3">
        <f t="shared" si="599"/>
        <v>2015</v>
      </c>
      <c r="E3364" s="3">
        <f t="shared" si="600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4">
        <f t="shared" si="602"/>
        <v>27.076731552738799</v>
      </c>
      <c r="L3364" s="22">
        <f t="shared" si="603"/>
        <v>0.97169811320754718</v>
      </c>
      <c r="M3364" s="22">
        <f t="shared" si="604"/>
        <v>0.5478723404255319</v>
      </c>
      <c r="O3364" s="3">
        <v>0</v>
      </c>
      <c r="P3364" s="3">
        <v>3</v>
      </c>
      <c r="Q3364" s="3">
        <v>7651</v>
      </c>
      <c r="R3364" s="4">
        <f t="shared" si="601"/>
        <v>24.984858732213912</v>
      </c>
      <c r="T3364" s="24" t="str">
        <f t="shared" si="605"/>
        <v/>
      </c>
      <c r="U3364" s="24" t="str">
        <f t="shared" si="606"/>
        <v/>
      </c>
      <c r="V3364" s="24" t="str">
        <f t="shared" si="607"/>
        <v/>
      </c>
    </row>
    <row r="3365" spans="1:23">
      <c r="A3365" s="2">
        <v>3340</v>
      </c>
      <c r="B3365" s="5">
        <v>40870</v>
      </c>
      <c r="C3365" s="17" t="str">
        <f t="shared" si="598"/>
        <v>Tue</v>
      </c>
      <c r="D3365" s="3">
        <f t="shared" si="599"/>
        <v>2015</v>
      </c>
      <c r="E3365" s="3">
        <f t="shared" si="600"/>
        <v>11</v>
      </c>
      <c r="G3365" s="23">
        <f t="shared" si="597"/>
        <v>95.64</v>
      </c>
      <c r="K3365" s="4" t="str">
        <f t="shared" si="602"/>
        <v/>
      </c>
      <c r="L3365" s="22" t="str">
        <f t="shared" si="603"/>
        <v/>
      </c>
      <c r="M3365" s="22" t="str">
        <f t="shared" si="604"/>
        <v/>
      </c>
      <c r="O3365" s="3">
        <v>1</v>
      </c>
      <c r="P3365" s="3">
        <v>3</v>
      </c>
      <c r="Q3365" s="3">
        <v>3535</v>
      </c>
      <c r="R3365" s="4" t="str">
        <f t="shared" si="601"/>
        <v/>
      </c>
      <c r="T3365" s="24" t="str">
        <f t="shared" si="605"/>
        <v/>
      </c>
      <c r="U3365" s="24" t="str">
        <f t="shared" si="606"/>
        <v/>
      </c>
      <c r="V3365" s="24" t="str">
        <f t="shared" si="607"/>
        <v/>
      </c>
    </row>
    <row r="3366" spans="1:23">
      <c r="A3366" s="2">
        <v>3341</v>
      </c>
      <c r="B3366" s="5">
        <v>40871</v>
      </c>
      <c r="C3366" s="17" t="str">
        <f t="shared" si="598"/>
        <v>Wed</v>
      </c>
      <c r="D3366" s="3">
        <f t="shared" si="599"/>
        <v>2015</v>
      </c>
      <c r="E3366" s="3">
        <f t="shared" si="600"/>
        <v>11</v>
      </c>
      <c r="G3366" s="23">
        <f t="shared" si="597"/>
        <v>95.58</v>
      </c>
      <c r="H3366" s="1">
        <v>95.6</v>
      </c>
      <c r="I3366" s="2">
        <v>101</v>
      </c>
      <c r="J3366" s="2">
        <v>105</v>
      </c>
      <c r="K3366" s="4">
        <f t="shared" si="602"/>
        <v>27.048438207333636</v>
      </c>
      <c r="L3366" s="22">
        <f t="shared" si="603"/>
        <v>0.96190476190476193</v>
      </c>
      <c r="M3366" s="22">
        <f t="shared" si="604"/>
        <v>0.53723404255319152</v>
      </c>
      <c r="O3366" s="3">
        <v>0</v>
      </c>
      <c r="P3366" s="3">
        <v>3</v>
      </c>
      <c r="Q3366" s="3">
        <v>8533</v>
      </c>
      <c r="R3366" s="4">
        <f t="shared" si="601"/>
        <v>23.465882959000606</v>
      </c>
      <c r="T3366" s="24" t="str">
        <f t="shared" si="605"/>
        <v/>
      </c>
      <c r="U3366" s="24" t="str">
        <f t="shared" si="606"/>
        <v/>
      </c>
      <c r="V3366" s="24" t="str">
        <f t="shared" si="607"/>
        <v/>
      </c>
    </row>
    <row r="3367" spans="1:23">
      <c r="A3367" s="2">
        <v>3342</v>
      </c>
      <c r="B3367" s="5">
        <v>40872</v>
      </c>
      <c r="C3367" s="17" t="str">
        <f t="shared" si="598"/>
        <v>Thu</v>
      </c>
      <c r="D3367" s="3">
        <f t="shared" si="599"/>
        <v>2015</v>
      </c>
      <c r="E3367" s="3">
        <f t="shared" si="600"/>
        <v>11</v>
      </c>
      <c r="G3367" s="23">
        <f t="shared" si="597"/>
        <v>95.52</v>
      </c>
      <c r="H3367" s="1">
        <v>96.1</v>
      </c>
      <c r="I3367" s="2">
        <v>101</v>
      </c>
      <c r="J3367" s="2">
        <v>106</v>
      </c>
      <c r="K3367" s="4">
        <f t="shared" si="602"/>
        <v>27.18990493435944</v>
      </c>
      <c r="L3367" s="22">
        <f t="shared" si="603"/>
        <v>0.95283018867924529</v>
      </c>
      <c r="M3367" s="22">
        <f t="shared" si="604"/>
        <v>0.53723404255319152</v>
      </c>
      <c r="O3367" s="3">
        <v>0</v>
      </c>
      <c r="P3367" s="3">
        <v>2</v>
      </c>
      <c r="Q3367" s="3">
        <v>7196</v>
      </c>
      <c r="R3367" s="4">
        <f t="shared" si="601"/>
        <v>23.301128104895501</v>
      </c>
      <c r="T3367" s="24" t="str">
        <f t="shared" si="605"/>
        <v/>
      </c>
      <c r="U3367" s="24" t="str">
        <f t="shared" si="606"/>
        <v/>
      </c>
      <c r="V3367" s="24" t="str">
        <f t="shared" si="607"/>
        <v/>
      </c>
    </row>
    <row r="3368" spans="1:23">
      <c r="A3368" s="2">
        <v>3343</v>
      </c>
      <c r="B3368" s="5">
        <v>40873</v>
      </c>
      <c r="C3368" s="17" t="str">
        <f t="shared" si="598"/>
        <v>Fri</v>
      </c>
      <c r="D3368" s="3">
        <f t="shared" si="599"/>
        <v>2015</v>
      </c>
      <c r="E3368" s="3">
        <f t="shared" si="600"/>
        <v>11</v>
      </c>
      <c r="G3368" s="23">
        <f t="shared" si="597"/>
        <v>95.46</v>
      </c>
      <c r="H3368" s="1">
        <v>95.5</v>
      </c>
      <c r="I3368" s="2">
        <v>102</v>
      </c>
      <c r="J3368" s="2">
        <v>106</v>
      </c>
      <c r="K3368" s="4">
        <f t="shared" si="602"/>
        <v>27.020144861928475</v>
      </c>
      <c r="L3368" s="22">
        <f t="shared" si="603"/>
        <v>0.96226415094339623</v>
      </c>
      <c r="M3368" s="22">
        <f t="shared" si="604"/>
        <v>0.54255319148936165</v>
      </c>
      <c r="O3368" s="3">
        <v>0</v>
      </c>
      <c r="P3368" s="3">
        <v>3</v>
      </c>
      <c r="Q3368" s="3">
        <v>7789</v>
      </c>
      <c r="R3368" s="4">
        <f t="shared" si="601"/>
        <v>24.276698385095965</v>
      </c>
      <c r="T3368" s="24" t="str">
        <f t="shared" si="605"/>
        <v/>
      </c>
      <c r="U3368" s="24" t="str">
        <f t="shared" si="606"/>
        <v/>
      </c>
      <c r="V3368" s="24" t="str">
        <f t="shared" si="607"/>
        <v/>
      </c>
    </row>
    <row r="3369" spans="1:23">
      <c r="A3369" s="2">
        <v>3344</v>
      </c>
      <c r="B3369" s="5">
        <v>40874</v>
      </c>
      <c r="C3369" s="17" t="str">
        <f t="shared" si="598"/>
        <v>Sat</v>
      </c>
      <c r="D3369" s="3">
        <f t="shared" si="599"/>
        <v>2015</v>
      </c>
      <c r="E3369" s="3">
        <f t="shared" si="600"/>
        <v>11</v>
      </c>
      <c r="G3369" s="23">
        <f t="shared" si="597"/>
        <v>95.399999999999991</v>
      </c>
      <c r="K3369" s="4" t="str">
        <f t="shared" si="602"/>
        <v/>
      </c>
      <c r="L3369" s="22" t="str">
        <f t="shared" si="603"/>
        <v/>
      </c>
      <c r="M3369" s="22" t="str">
        <f t="shared" si="604"/>
        <v/>
      </c>
      <c r="O3369" s="3">
        <v>0</v>
      </c>
      <c r="P3369" s="3">
        <v>3</v>
      </c>
      <c r="Q3369" s="3">
        <v>9109</v>
      </c>
      <c r="R3369" s="4" t="str">
        <f t="shared" si="601"/>
        <v/>
      </c>
      <c r="T3369" s="24" t="str">
        <f t="shared" si="605"/>
        <v/>
      </c>
      <c r="U3369" s="24" t="str">
        <f t="shared" si="606"/>
        <v/>
      </c>
      <c r="V3369" s="24" t="str">
        <f t="shared" si="607"/>
        <v/>
      </c>
    </row>
    <row r="3370" spans="1:23">
      <c r="A3370" s="2">
        <v>3345</v>
      </c>
      <c r="B3370" s="5">
        <v>40875</v>
      </c>
      <c r="C3370" s="17" t="str">
        <f t="shared" si="598"/>
        <v>Sun</v>
      </c>
      <c r="D3370" s="3">
        <f t="shared" si="599"/>
        <v>2015</v>
      </c>
      <c r="E3370" s="3">
        <f t="shared" si="600"/>
        <v>11</v>
      </c>
      <c r="G3370" s="23">
        <f t="shared" si="597"/>
        <v>95.339999999999989</v>
      </c>
      <c r="K3370" s="4" t="str">
        <f t="shared" si="602"/>
        <v/>
      </c>
      <c r="L3370" s="22" t="str">
        <f t="shared" si="603"/>
        <v/>
      </c>
      <c r="M3370" s="22" t="str">
        <f t="shared" si="604"/>
        <v/>
      </c>
      <c r="O3370" s="3">
        <v>1</v>
      </c>
      <c r="P3370" s="3">
        <v>1</v>
      </c>
      <c r="Q3370" s="3">
        <v>3919</v>
      </c>
      <c r="R3370" s="4" t="str">
        <f t="shared" si="601"/>
        <v/>
      </c>
      <c r="T3370" s="24" t="str">
        <f t="shared" si="605"/>
        <v/>
      </c>
      <c r="U3370" s="24" t="str">
        <f t="shared" si="606"/>
        <v/>
      </c>
      <c r="V3370" s="24" t="str">
        <f t="shared" si="607"/>
        <v/>
      </c>
    </row>
    <row r="3371" spans="1:23">
      <c r="A3371" s="2">
        <v>3346</v>
      </c>
      <c r="B3371" s="5">
        <v>40876</v>
      </c>
      <c r="C3371" s="40" t="str">
        <f t="shared" si="598"/>
        <v>Mon</v>
      </c>
      <c r="D3371" s="3">
        <f t="shared" si="599"/>
        <v>2015</v>
      </c>
      <c r="E3371" s="3">
        <f t="shared" si="600"/>
        <v>11</v>
      </c>
      <c r="F3371" s="3">
        <v>65</v>
      </c>
      <c r="G3371" s="23">
        <f t="shared" si="597"/>
        <v>95.279999999999987</v>
      </c>
      <c r="H3371" s="49">
        <v>95.3</v>
      </c>
      <c r="I3371" s="2">
        <v>101</v>
      </c>
      <c r="J3371" s="2">
        <v>106</v>
      </c>
      <c r="K3371" s="4">
        <f t="shared" si="602"/>
        <v>26.963558171118155</v>
      </c>
      <c r="L3371" s="22">
        <f t="shared" si="603"/>
        <v>0.95283018867924529</v>
      </c>
      <c r="M3371" s="22">
        <f t="shared" si="604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1"/>
        <v>23.565565696542055</v>
      </c>
      <c r="S3371" s="39">
        <f>100*(95.3-H3371)/95.3</f>
        <v>0</v>
      </c>
      <c r="T3371" s="24">
        <f t="shared" ref="T3371:T3434" si="608">IF(F3371="","",IF(F3371&lt;80,F3371,NA()))</f>
        <v>65</v>
      </c>
      <c r="U3371" s="24" t="e">
        <f t="shared" ref="U3371:U3434" si="609">IF(F3371="","",IF(AND(F3371&lt;100,F3371&gt;=80),F3371,NA()))</f>
        <v>#N/A</v>
      </c>
      <c r="V3371" s="24" t="e">
        <f t="shared" ref="V3371:V3434" si="610">IF(F3371="","",IF(F3371&gt;=100,F3371,NA()))</f>
        <v>#N/A</v>
      </c>
      <c r="W3371" s="2">
        <v>0</v>
      </c>
    </row>
    <row r="3372" spans="1:23">
      <c r="A3372" s="2">
        <v>3347</v>
      </c>
      <c r="B3372" s="5">
        <v>40877</v>
      </c>
      <c r="C3372" s="17" t="str">
        <f t="shared" si="598"/>
        <v>Tue</v>
      </c>
      <c r="D3372" s="3">
        <f t="shared" si="599"/>
        <v>2015</v>
      </c>
      <c r="E3372" s="3">
        <f t="shared" si="600"/>
        <v>12</v>
      </c>
      <c r="F3372" s="3">
        <v>55</v>
      </c>
      <c r="G3372" s="23">
        <f>G3371-0.17</f>
        <v>95.109999999999985</v>
      </c>
      <c r="H3372" s="1">
        <v>94.9</v>
      </c>
      <c r="I3372" s="2">
        <v>101</v>
      </c>
      <c r="J3372" s="2">
        <v>105</v>
      </c>
      <c r="K3372" s="4">
        <f t="shared" si="602"/>
        <v>26.850384789497515</v>
      </c>
      <c r="L3372" s="22">
        <f t="shared" si="603"/>
        <v>0.96190476190476193</v>
      </c>
      <c r="M3372" s="22">
        <f t="shared" si="604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1"/>
        <v>23.699456384409455</v>
      </c>
      <c r="S3372" s="38">
        <f t="shared" ref="S3372:S3436" si="611">100*(95.3-H3372)/95.3</f>
        <v>0.41972717733472348</v>
      </c>
      <c r="T3372" s="24">
        <f t="shared" si="608"/>
        <v>55</v>
      </c>
      <c r="U3372" s="24" t="e">
        <f t="shared" si="609"/>
        <v>#N/A</v>
      </c>
      <c r="V3372" s="24" t="e">
        <f t="shared" si="610"/>
        <v>#N/A</v>
      </c>
    </row>
    <row r="3373" spans="1:23">
      <c r="A3373" s="2">
        <v>3348</v>
      </c>
      <c r="B3373" s="5">
        <v>40878</v>
      </c>
      <c r="C3373" s="17" t="str">
        <f t="shared" si="598"/>
        <v>Wed</v>
      </c>
      <c r="D3373" s="3">
        <f t="shared" si="599"/>
        <v>2015</v>
      </c>
      <c r="E3373" s="3">
        <f t="shared" si="600"/>
        <v>12</v>
      </c>
      <c r="F3373" s="3">
        <v>50</v>
      </c>
      <c r="G3373" s="23">
        <f t="shared" ref="G3373:G3403" si="612">G3372-0.17</f>
        <v>94.939999999999984</v>
      </c>
      <c r="H3373" s="1">
        <v>94.3</v>
      </c>
      <c r="I3373" s="2">
        <v>99</v>
      </c>
      <c r="J3373" s="2">
        <v>106</v>
      </c>
      <c r="K3373" s="4">
        <f t="shared" si="602"/>
        <v>26.680624717066546</v>
      </c>
      <c r="L3373" s="22">
        <f t="shared" si="603"/>
        <v>0.93396226415094341</v>
      </c>
      <c r="M3373" s="22">
        <f t="shared" si="604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1"/>
        <v>22.327315387996244</v>
      </c>
      <c r="S3373" s="38">
        <f t="shared" si="611"/>
        <v>1.0493179433368311</v>
      </c>
      <c r="T3373" s="24">
        <f t="shared" si="608"/>
        <v>50</v>
      </c>
      <c r="U3373" s="24" t="e">
        <f t="shared" si="609"/>
        <v>#N/A</v>
      </c>
      <c r="V3373" s="24" t="e">
        <f t="shared" si="610"/>
        <v>#N/A</v>
      </c>
    </row>
    <row r="3374" spans="1:23">
      <c r="A3374" s="2">
        <v>3349</v>
      </c>
      <c r="B3374" s="5">
        <v>40879</v>
      </c>
      <c r="C3374" s="17" t="str">
        <f t="shared" si="598"/>
        <v>Thu</v>
      </c>
      <c r="D3374" s="3">
        <f t="shared" si="599"/>
        <v>2015</v>
      </c>
      <c r="E3374" s="3">
        <f t="shared" si="600"/>
        <v>12</v>
      </c>
      <c r="F3374" s="3">
        <v>52</v>
      </c>
      <c r="G3374" s="23">
        <f t="shared" si="612"/>
        <v>94.769999999999982</v>
      </c>
      <c r="H3374" s="1">
        <v>93.8</v>
      </c>
      <c r="I3374" s="2">
        <v>100</v>
      </c>
      <c r="J3374" s="2">
        <v>105</v>
      </c>
      <c r="K3374" s="4">
        <f t="shared" si="602"/>
        <v>26.539157990040742</v>
      </c>
      <c r="L3374" s="22">
        <f t="shared" si="603"/>
        <v>0.95238095238095233</v>
      </c>
      <c r="M3374" s="22">
        <f t="shared" si="604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1"/>
        <v>23.281792387891819</v>
      </c>
      <c r="S3374" s="38">
        <f t="shared" si="611"/>
        <v>1.5739769150052467</v>
      </c>
      <c r="T3374" s="24">
        <f t="shared" si="608"/>
        <v>52</v>
      </c>
      <c r="U3374" s="24" t="e">
        <f t="shared" si="609"/>
        <v>#N/A</v>
      </c>
      <c r="V3374" s="24" t="e">
        <f t="shared" si="610"/>
        <v>#N/A</v>
      </c>
    </row>
    <row r="3375" spans="1:23">
      <c r="A3375" s="2">
        <v>3350</v>
      </c>
      <c r="B3375" s="5">
        <v>40880</v>
      </c>
      <c r="C3375" s="17" t="str">
        <f t="shared" si="598"/>
        <v>Fri</v>
      </c>
      <c r="D3375" s="3">
        <f t="shared" si="599"/>
        <v>2015</v>
      </c>
      <c r="E3375" s="3">
        <f t="shared" si="600"/>
        <v>12</v>
      </c>
      <c r="F3375" s="3">
        <v>160</v>
      </c>
      <c r="G3375" s="23">
        <f t="shared" si="612"/>
        <v>94.59999999999998</v>
      </c>
      <c r="H3375" s="1">
        <v>93.6</v>
      </c>
      <c r="I3375" s="2">
        <v>99</v>
      </c>
      <c r="J3375" s="2">
        <v>104</v>
      </c>
      <c r="K3375" s="4">
        <f t="shared" si="602"/>
        <v>26.482571299230422</v>
      </c>
      <c r="L3375" s="22">
        <f t="shared" si="603"/>
        <v>0.95192307692307687</v>
      </c>
      <c r="M3375" s="22">
        <f t="shared" si="604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1"/>
        <v>22.555617960342367</v>
      </c>
      <c r="S3375" s="38">
        <f t="shared" si="611"/>
        <v>1.7838405036726159</v>
      </c>
      <c r="T3375" s="24" t="e">
        <f t="shared" si="608"/>
        <v>#N/A</v>
      </c>
      <c r="U3375" s="24" t="e">
        <f t="shared" si="609"/>
        <v>#N/A</v>
      </c>
      <c r="V3375" s="24">
        <f t="shared" si="610"/>
        <v>160</v>
      </c>
    </row>
    <row r="3376" spans="1:23">
      <c r="A3376" s="2">
        <v>3351</v>
      </c>
      <c r="B3376" s="5">
        <v>40881</v>
      </c>
      <c r="C3376" s="17" t="str">
        <f t="shared" si="598"/>
        <v>Sat</v>
      </c>
      <c r="D3376" s="3">
        <f t="shared" si="599"/>
        <v>2015</v>
      </c>
      <c r="E3376" s="3">
        <f t="shared" si="600"/>
        <v>12</v>
      </c>
      <c r="F3376" s="3">
        <v>160</v>
      </c>
      <c r="G3376" s="23">
        <f t="shared" si="612"/>
        <v>94.429999999999978</v>
      </c>
      <c r="H3376" s="1">
        <v>93.8</v>
      </c>
      <c r="I3376" s="2">
        <v>101</v>
      </c>
      <c r="J3376" s="2">
        <v>105</v>
      </c>
      <c r="K3376" s="4">
        <f t="shared" si="602"/>
        <v>26.539157990040742</v>
      </c>
      <c r="L3376" s="22">
        <f t="shared" si="603"/>
        <v>0.96190476190476193</v>
      </c>
      <c r="M3376" s="22">
        <f t="shared" si="604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1"/>
        <v>24.073543826017669</v>
      </c>
      <c r="S3376" s="38">
        <f t="shared" si="611"/>
        <v>1.5739769150052467</v>
      </c>
      <c r="T3376" s="24" t="e">
        <f t="shared" si="608"/>
        <v>#N/A</v>
      </c>
      <c r="U3376" s="24" t="e">
        <f t="shared" si="609"/>
        <v>#N/A</v>
      </c>
      <c r="V3376" s="24">
        <f t="shared" si="610"/>
        <v>160</v>
      </c>
    </row>
    <row r="3377" spans="1:23">
      <c r="A3377" s="2">
        <v>3352</v>
      </c>
      <c r="B3377" s="5">
        <v>40882</v>
      </c>
      <c r="C3377" s="17" t="str">
        <f t="shared" si="598"/>
        <v>Sun</v>
      </c>
      <c r="D3377" s="3">
        <f t="shared" si="599"/>
        <v>2015</v>
      </c>
      <c r="E3377" s="3">
        <f t="shared" si="600"/>
        <v>12</v>
      </c>
      <c r="F3377" s="3">
        <v>74</v>
      </c>
      <c r="G3377" s="23">
        <f t="shared" si="612"/>
        <v>94.259999999999977</v>
      </c>
      <c r="H3377" s="1">
        <v>93.5</v>
      </c>
      <c r="I3377" s="2">
        <v>100</v>
      </c>
      <c r="J3377" s="2">
        <v>105</v>
      </c>
      <c r="K3377" s="4">
        <f t="shared" si="602"/>
        <v>26.454277953825262</v>
      </c>
      <c r="L3377" s="22">
        <f t="shared" si="603"/>
        <v>0.95238095238095233</v>
      </c>
      <c r="M3377" s="22">
        <f t="shared" si="604"/>
        <v>0.53191489361702127</v>
      </c>
      <c r="N3377" s="2" t="s">
        <v>3</v>
      </c>
      <c r="O3377" s="3">
        <v>1</v>
      </c>
      <c r="P3377" s="3">
        <v>0</v>
      </c>
      <c r="Q3377" s="3">
        <v>9579</v>
      </c>
      <c r="R3377" s="4">
        <f t="shared" si="601"/>
        <v>23.382803486462599</v>
      </c>
      <c r="S3377" s="38">
        <f t="shared" si="611"/>
        <v>1.8887722980062929</v>
      </c>
      <c r="T3377" s="24">
        <f t="shared" si="608"/>
        <v>74</v>
      </c>
      <c r="U3377" s="24" t="e">
        <f t="shared" si="609"/>
        <v>#N/A</v>
      </c>
      <c r="V3377" s="24" t="e">
        <f t="shared" si="610"/>
        <v>#N/A</v>
      </c>
    </row>
    <row r="3378" spans="1:23">
      <c r="A3378" s="2">
        <v>3353</v>
      </c>
      <c r="B3378" s="5">
        <v>40883</v>
      </c>
      <c r="C3378" s="40" t="str">
        <f t="shared" si="598"/>
        <v>Mon</v>
      </c>
      <c r="D3378" s="3">
        <f t="shared" si="599"/>
        <v>2015</v>
      </c>
      <c r="E3378" s="3">
        <f t="shared" si="600"/>
        <v>12</v>
      </c>
      <c r="F3378" s="3">
        <v>53</v>
      </c>
      <c r="G3378" s="23">
        <f t="shared" si="612"/>
        <v>94.089999999999975</v>
      </c>
      <c r="H3378" s="49">
        <v>93.7</v>
      </c>
      <c r="I3378" s="2">
        <v>99</v>
      </c>
      <c r="J3378" s="2">
        <v>106</v>
      </c>
      <c r="K3378" s="4">
        <f t="shared" si="602"/>
        <v>26.510864644635586</v>
      </c>
      <c r="L3378" s="22">
        <f t="shared" si="603"/>
        <v>0.93396226415094341</v>
      </c>
      <c r="M3378" s="22">
        <f t="shared" si="604"/>
        <v>0.52659574468085102</v>
      </c>
      <c r="N3378" s="2" t="s">
        <v>2</v>
      </c>
      <c r="O3378" s="3">
        <v>0</v>
      </c>
      <c r="P3378" s="3">
        <v>0</v>
      </c>
      <c r="Q3378" s="3">
        <v>11266</v>
      </c>
      <c r="R3378" s="4">
        <f t="shared" si="601"/>
        <v>22.522794461985544</v>
      </c>
      <c r="S3378" s="39">
        <f t="shared" si="611"/>
        <v>1.6789087093389239</v>
      </c>
      <c r="T3378" s="24">
        <f t="shared" si="608"/>
        <v>53</v>
      </c>
      <c r="U3378" s="24" t="e">
        <f t="shared" si="609"/>
        <v>#N/A</v>
      </c>
      <c r="V3378" s="24" t="e">
        <f t="shared" si="610"/>
        <v>#N/A</v>
      </c>
      <c r="W3378" s="2">
        <v>2.08</v>
      </c>
    </row>
    <row r="3379" spans="1:23">
      <c r="A3379" s="2">
        <v>3354</v>
      </c>
      <c r="B3379" s="5">
        <v>40884</v>
      </c>
      <c r="C3379" s="17" t="str">
        <f t="shared" si="598"/>
        <v>Tue</v>
      </c>
      <c r="D3379" s="3">
        <f t="shared" si="599"/>
        <v>2015</v>
      </c>
      <c r="E3379" s="3">
        <f t="shared" si="600"/>
        <v>12</v>
      </c>
      <c r="F3379" s="3">
        <v>69</v>
      </c>
      <c r="G3379" s="23">
        <f t="shared" si="612"/>
        <v>93.919999999999973</v>
      </c>
      <c r="H3379" s="1">
        <v>93.8</v>
      </c>
      <c r="I3379" s="2">
        <v>99</v>
      </c>
      <c r="J3379" s="2">
        <v>105</v>
      </c>
      <c r="K3379" s="4">
        <f t="shared" si="602"/>
        <v>26.539157990040742</v>
      </c>
      <c r="L3379" s="22">
        <f t="shared" si="603"/>
        <v>0.94285714285714284</v>
      </c>
      <c r="M3379" s="22">
        <f t="shared" si="604"/>
        <v>0.52659574468085102</v>
      </c>
      <c r="N3379" s="2" t="s">
        <v>2</v>
      </c>
      <c r="O3379" s="3">
        <v>1</v>
      </c>
      <c r="P3379" s="3">
        <v>0</v>
      </c>
      <c r="Q3379" s="3">
        <v>12208</v>
      </c>
      <c r="R3379" s="4">
        <f t="shared" si="601"/>
        <v>22.490040949765945</v>
      </c>
      <c r="S3379" s="38">
        <f t="shared" si="611"/>
        <v>1.5739769150052467</v>
      </c>
      <c r="T3379" s="24">
        <f t="shared" si="608"/>
        <v>69</v>
      </c>
      <c r="U3379" s="24" t="e">
        <f t="shared" si="609"/>
        <v>#N/A</v>
      </c>
      <c r="V3379" s="24" t="e">
        <f t="shared" si="610"/>
        <v>#N/A</v>
      </c>
    </row>
    <row r="3380" spans="1:23">
      <c r="A3380" s="2">
        <v>3355</v>
      </c>
      <c r="B3380" s="5">
        <v>40885</v>
      </c>
      <c r="C3380" s="17" t="str">
        <f t="shared" si="598"/>
        <v>Wed</v>
      </c>
      <c r="D3380" s="3">
        <f t="shared" si="599"/>
        <v>2015</v>
      </c>
      <c r="E3380" s="3">
        <f t="shared" si="600"/>
        <v>12</v>
      </c>
      <c r="F3380" s="3">
        <v>60</v>
      </c>
      <c r="G3380" s="23">
        <f t="shared" si="612"/>
        <v>93.749999999999972</v>
      </c>
      <c r="H3380" s="1">
        <v>93.1</v>
      </c>
      <c r="I3380" s="2">
        <v>99</v>
      </c>
      <c r="J3380" s="2">
        <v>105</v>
      </c>
      <c r="K3380" s="4">
        <f t="shared" si="602"/>
        <v>26.341104572204618</v>
      </c>
      <c r="L3380" s="22">
        <f t="shared" si="603"/>
        <v>0.94285714285714284</v>
      </c>
      <c r="M3380" s="22">
        <f t="shared" si="604"/>
        <v>0.52659574468085102</v>
      </c>
      <c r="N3380" s="2" t="s">
        <v>2</v>
      </c>
      <c r="O3380" s="3">
        <v>0</v>
      </c>
      <c r="P3380" s="3">
        <v>1</v>
      </c>
      <c r="Q3380" s="3">
        <v>8378</v>
      </c>
      <c r="R3380" s="4">
        <f t="shared" si="601"/>
        <v>22.720793137358172</v>
      </c>
      <c r="S3380" s="38">
        <f t="shared" si="611"/>
        <v>2.3084994753410313</v>
      </c>
      <c r="T3380" s="24">
        <f t="shared" si="608"/>
        <v>60</v>
      </c>
      <c r="U3380" s="24" t="e">
        <f t="shared" si="609"/>
        <v>#N/A</v>
      </c>
      <c r="V3380" s="24" t="e">
        <f t="shared" si="610"/>
        <v>#N/A</v>
      </c>
    </row>
    <row r="3381" spans="1:23">
      <c r="A3381" s="2">
        <v>3356</v>
      </c>
      <c r="B3381" s="5">
        <v>40886</v>
      </c>
      <c r="C3381" s="17" t="str">
        <f t="shared" si="598"/>
        <v>Thu</v>
      </c>
      <c r="D3381" s="3">
        <f t="shared" si="599"/>
        <v>2015</v>
      </c>
      <c r="E3381" s="3">
        <f t="shared" si="600"/>
        <v>12</v>
      </c>
      <c r="F3381" s="3">
        <v>70</v>
      </c>
      <c r="G3381" s="23">
        <f t="shared" si="612"/>
        <v>93.57999999999997</v>
      </c>
      <c r="H3381" s="1">
        <v>92.9</v>
      </c>
      <c r="I3381" s="2">
        <v>98</v>
      </c>
      <c r="J3381" s="2">
        <v>104</v>
      </c>
      <c r="K3381" s="4">
        <f t="shared" si="602"/>
        <v>26.284517881394301</v>
      </c>
      <c r="L3381" s="22">
        <f t="shared" si="603"/>
        <v>0.94230769230769229</v>
      </c>
      <c r="M3381" s="22">
        <f t="shared" si="604"/>
        <v>0.52127659574468088</v>
      </c>
      <c r="N3381" s="2" t="s">
        <v>2</v>
      </c>
      <c r="O3381" s="3">
        <v>0</v>
      </c>
      <c r="P3381" s="3">
        <v>0</v>
      </c>
      <c r="Q3381" s="3">
        <v>12898</v>
      </c>
      <c r="R3381" s="4">
        <f t="shared" si="601"/>
        <v>21.987939248566637</v>
      </c>
      <c r="S3381" s="38">
        <f t="shared" si="611"/>
        <v>2.5183630640083856</v>
      </c>
      <c r="T3381" s="24">
        <f t="shared" si="608"/>
        <v>70</v>
      </c>
      <c r="U3381" s="24" t="e">
        <f t="shared" si="609"/>
        <v>#N/A</v>
      </c>
      <c r="V3381" s="24" t="e">
        <f t="shared" si="610"/>
        <v>#N/A</v>
      </c>
    </row>
    <row r="3382" spans="1:23">
      <c r="A3382" s="2">
        <v>3357</v>
      </c>
      <c r="B3382" s="5">
        <v>40887</v>
      </c>
      <c r="C3382" s="17" t="str">
        <f t="shared" si="598"/>
        <v>Fri</v>
      </c>
      <c r="D3382" s="3">
        <f t="shared" si="599"/>
        <v>2015</v>
      </c>
      <c r="E3382" s="3">
        <f t="shared" si="600"/>
        <v>12</v>
      </c>
      <c r="F3382" s="3">
        <v>67</v>
      </c>
      <c r="G3382" s="23">
        <f t="shared" si="612"/>
        <v>93.409999999999968</v>
      </c>
      <c r="H3382" s="1">
        <v>92.5</v>
      </c>
      <c r="I3382" s="2">
        <v>97</v>
      </c>
      <c r="J3382" s="2">
        <v>104</v>
      </c>
      <c r="K3382" s="4">
        <f t="shared" si="602"/>
        <v>26.171344499773657</v>
      </c>
      <c r="L3382" s="22">
        <f t="shared" si="603"/>
        <v>0.93269230769230771</v>
      </c>
      <c r="M3382" s="22">
        <f t="shared" si="604"/>
        <v>0.51595744680851063</v>
      </c>
      <c r="N3382" s="2" t="s">
        <v>2</v>
      </c>
      <c r="O3382" s="3">
        <v>0</v>
      </c>
      <c r="P3382" s="3">
        <v>1</v>
      </c>
      <c r="Q3382" s="3">
        <v>9040</v>
      </c>
      <c r="R3382" s="4">
        <f t="shared" si="601"/>
        <v>21.315602932925763</v>
      </c>
      <c r="S3382" s="38">
        <f t="shared" si="611"/>
        <v>2.938090241343124</v>
      </c>
      <c r="T3382" s="24">
        <f t="shared" si="608"/>
        <v>67</v>
      </c>
      <c r="U3382" s="24" t="e">
        <f t="shared" si="609"/>
        <v>#N/A</v>
      </c>
      <c r="V3382" s="24" t="e">
        <f t="shared" si="610"/>
        <v>#N/A</v>
      </c>
    </row>
    <row r="3383" spans="1:23">
      <c r="A3383" s="2">
        <v>3358</v>
      </c>
      <c r="B3383" s="5">
        <v>40888</v>
      </c>
      <c r="C3383" s="17" t="str">
        <f t="shared" si="598"/>
        <v>Sat</v>
      </c>
      <c r="D3383" s="3">
        <f t="shared" si="599"/>
        <v>2015</v>
      </c>
      <c r="E3383" s="3">
        <f t="shared" si="600"/>
        <v>12</v>
      </c>
      <c r="F3383" s="3">
        <v>160</v>
      </c>
      <c r="G3383" s="23">
        <f t="shared" si="612"/>
        <v>93.239999999999966</v>
      </c>
      <c r="H3383" s="1">
        <v>92.2</v>
      </c>
      <c r="I3383" s="2">
        <v>96</v>
      </c>
      <c r="J3383" s="2">
        <v>104</v>
      </c>
      <c r="K3383" s="4">
        <f t="shared" si="602"/>
        <v>26.086464463558173</v>
      </c>
      <c r="L3383" s="22">
        <f t="shared" si="603"/>
        <v>0.92307692307692313</v>
      </c>
      <c r="M3383" s="22">
        <f t="shared" si="604"/>
        <v>0.51063829787234039</v>
      </c>
      <c r="N3383" s="2" t="s">
        <v>2</v>
      </c>
      <c r="O3383" s="3">
        <v>0</v>
      </c>
      <c r="P3383" s="3">
        <v>3</v>
      </c>
      <c r="Q3383" s="3">
        <v>9307</v>
      </c>
      <c r="R3383" s="4">
        <f t="shared" si="601"/>
        <v>20.606149527108755</v>
      </c>
      <c r="S3383" s="38">
        <f t="shared" si="611"/>
        <v>3.2528856243441706</v>
      </c>
      <c r="T3383" s="24" t="e">
        <f t="shared" si="608"/>
        <v>#N/A</v>
      </c>
      <c r="U3383" s="24" t="e">
        <f t="shared" si="609"/>
        <v>#N/A</v>
      </c>
      <c r="V3383" s="24">
        <f t="shared" si="610"/>
        <v>160</v>
      </c>
    </row>
    <row r="3384" spans="1:23">
      <c r="A3384" s="2">
        <v>3359</v>
      </c>
      <c r="B3384" s="5">
        <v>40889</v>
      </c>
      <c r="C3384" s="17" t="str">
        <f t="shared" si="598"/>
        <v>Sun</v>
      </c>
      <c r="D3384" s="3">
        <f t="shared" si="599"/>
        <v>2015</v>
      </c>
      <c r="E3384" s="3">
        <f t="shared" si="600"/>
        <v>12</v>
      </c>
      <c r="F3384" s="3">
        <v>79</v>
      </c>
      <c r="G3384" s="23">
        <f t="shared" si="612"/>
        <v>93.069999999999965</v>
      </c>
      <c r="H3384" s="1">
        <v>93</v>
      </c>
      <c r="I3384" s="2">
        <v>97</v>
      </c>
      <c r="J3384" s="2">
        <v>105</v>
      </c>
      <c r="K3384" s="4">
        <f t="shared" si="602"/>
        <v>26.312811226799457</v>
      </c>
      <c r="L3384" s="22">
        <f t="shared" si="603"/>
        <v>0.92380952380952386</v>
      </c>
      <c r="M3384" s="22">
        <f t="shared" si="604"/>
        <v>0.51595744680851063</v>
      </c>
      <c r="N3384" s="2" t="s">
        <v>3</v>
      </c>
      <c r="O3384" s="3">
        <v>0</v>
      </c>
      <c r="P3384" s="3">
        <v>2</v>
      </c>
      <c r="Q3384" s="3">
        <v>8725</v>
      </c>
      <c r="R3384" s="4">
        <f t="shared" si="601"/>
        <v>21.156916895651968</v>
      </c>
      <c r="S3384" s="38">
        <f t="shared" si="611"/>
        <v>2.4134312696747084</v>
      </c>
      <c r="T3384" s="24">
        <f t="shared" si="608"/>
        <v>79</v>
      </c>
      <c r="U3384" s="24" t="e">
        <f t="shared" si="609"/>
        <v>#N/A</v>
      </c>
      <c r="V3384" s="24" t="e">
        <f t="shared" si="610"/>
        <v>#N/A</v>
      </c>
    </row>
    <row r="3385" spans="1:23">
      <c r="A3385" s="2">
        <v>3360</v>
      </c>
      <c r="B3385" s="5">
        <v>40890</v>
      </c>
      <c r="C3385" s="40" t="str">
        <f t="shared" si="598"/>
        <v>Mon</v>
      </c>
      <c r="D3385" s="3">
        <f t="shared" si="599"/>
        <v>2015</v>
      </c>
      <c r="E3385" s="3">
        <f t="shared" si="600"/>
        <v>12</v>
      </c>
      <c r="F3385" s="3">
        <v>60</v>
      </c>
      <c r="G3385" s="23">
        <f t="shared" si="612"/>
        <v>92.899999999999963</v>
      </c>
      <c r="H3385" s="49">
        <v>92.2</v>
      </c>
      <c r="I3385" s="2">
        <v>97</v>
      </c>
      <c r="J3385" s="2">
        <v>104</v>
      </c>
      <c r="K3385" s="4">
        <f t="shared" si="602"/>
        <v>26.086464463558173</v>
      </c>
      <c r="L3385" s="22">
        <f t="shared" si="603"/>
        <v>0.93269230769230771</v>
      </c>
      <c r="M3385" s="22">
        <f t="shared" si="604"/>
        <v>0.51595744680851063</v>
      </c>
      <c r="N3385" s="2" t="s">
        <v>2</v>
      </c>
      <c r="O3385" s="3">
        <v>1</v>
      </c>
      <c r="P3385" s="3">
        <v>0</v>
      </c>
      <c r="Q3385" s="3">
        <v>10927</v>
      </c>
      <c r="R3385" s="4">
        <f t="shared" si="601"/>
        <v>21.411640686503613</v>
      </c>
      <c r="S3385" s="39">
        <f t="shared" si="611"/>
        <v>3.2528856243441706</v>
      </c>
      <c r="T3385" s="24">
        <f t="shared" si="608"/>
        <v>60</v>
      </c>
      <c r="U3385" s="24" t="e">
        <f t="shared" si="609"/>
        <v>#N/A</v>
      </c>
      <c r="V3385" s="24" t="e">
        <f t="shared" si="610"/>
        <v>#N/A</v>
      </c>
      <c r="W3385" s="2">
        <v>2.08</v>
      </c>
    </row>
    <row r="3386" spans="1:23">
      <c r="A3386" s="2">
        <v>3361</v>
      </c>
      <c r="B3386" s="5">
        <v>40891</v>
      </c>
      <c r="C3386" s="17" t="str">
        <f t="shared" ref="C3386:C3400" si="613">TEXT(B3386,"ddd")</f>
        <v>Tue</v>
      </c>
      <c r="D3386" s="3">
        <f t="shared" ref="D3386:D3394" si="614">YEAR(B3386)</f>
        <v>2015</v>
      </c>
      <c r="E3386" s="3">
        <f t="shared" ref="E3386:E3394" si="615">MONTH(B3386)</f>
        <v>12</v>
      </c>
      <c r="F3386" s="3">
        <v>74</v>
      </c>
      <c r="G3386" s="23">
        <f t="shared" si="612"/>
        <v>92.729999999999961</v>
      </c>
      <c r="H3386" s="1">
        <v>92.2</v>
      </c>
      <c r="I3386" s="2">
        <v>98</v>
      </c>
      <c r="J3386" s="2">
        <v>105</v>
      </c>
      <c r="K3386" s="4">
        <f t="shared" si="602"/>
        <v>26.086464463558173</v>
      </c>
      <c r="L3386" s="22">
        <f t="shared" si="603"/>
        <v>0.93333333333333335</v>
      </c>
      <c r="M3386" s="22">
        <f t="shared" si="604"/>
        <v>0.52127659574468088</v>
      </c>
      <c r="N3386" s="2" t="s">
        <v>2</v>
      </c>
      <c r="O3386" s="3">
        <v>0</v>
      </c>
      <c r="P3386" s="3">
        <v>2</v>
      </c>
      <c r="Q3386" s="3">
        <v>5779</v>
      </c>
      <c r="R3386" s="4">
        <f t="shared" si="601"/>
        <v>22.217131845898489</v>
      </c>
      <c r="S3386" s="38">
        <f t="shared" si="611"/>
        <v>3.2528856243441706</v>
      </c>
      <c r="T3386" s="24">
        <f t="shared" si="608"/>
        <v>74</v>
      </c>
      <c r="U3386" s="24" t="e">
        <f t="shared" si="609"/>
        <v>#N/A</v>
      </c>
      <c r="V3386" s="24" t="e">
        <f t="shared" si="610"/>
        <v>#N/A</v>
      </c>
    </row>
    <row r="3387" spans="1:23">
      <c r="A3387" s="2">
        <v>3362</v>
      </c>
      <c r="B3387" s="5">
        <v>40892</v>
      </c>
      <c r="C3387" s="17" t="str">
        <f t="shared" si="613"/>
        <v>Wed</v>
      </c>
      <c r="D3387" s="3">
        <f t="shared" si="614"/>
        <v>2015</v>
      </c>
      <c r="E3387" s="3">
        <f t="shared" si="615"/>
        <v>12</v>
      </c>
      <c r="F3387" s="3">
        <v>67</v>
      </c>
      <c r="G3387" s="23">
        <f t="shared" si="612"/>
        <v>92.55999999999996</v>
      </c>
      <c r="H3387" s="1">
        <v>91.6</v>
      </c>
      <c r="I3387" s="2">
        <v>96</v>
      </c>
      <c r="J3387" s="2">
        <v>104</v>
      </c>
      <c r="K3387" s="4">
        <f t="shared" si="602"/>
        <v>25.916704391127208</v>
      </c>
      <c r="L3387" s="22">
        <f t="shared" si="603"/>
        <v>0.92307692307692313</v>
      </c>
      <c r="M3387" s="22">
        <f t="shared" si="604"/>
        <v>0.51063829787234039</v>
      </c>
      <c r="N3387" s="2" t="s">
        <v>3</v>
      </c>
      <c r="O3387" s="3">
        <v>0</v>
      </c>
      <c r="P3387" s="3">
        <v>0</v>
      </c>
      <c r="Q3387" s="3">
        <v>13251</v>
      </c>
      <c r="R3387" s="4">
        <f t="shared" si="601"/>
        <v>20.794836096063616</v>
      </c>
      <c r="S3387" s="38">
        <f t="shared" si="611"/>
        <v>3.882476390346278</v>
      </c>
      <c r="T3387" s="24">
        <f t="shared" si="608"/>
        <v>67</v>
      </c>
      <c r="U3387" s="24" t="e">
        <f t="shared" si="609"/>
        <v>#N/A</v>
      </c>
      <c r="V3387" s="24" t="e">
        <f t="shared" si="610"/>
        <v>#N/A</v>
      </c>
    </row>
    <row r="3388" spans="1:23">
      <c r="A3388" s="2">
        <v>3363</v>
      </c>
      <c r="B3388" s="5">
        <v>40893</v>
      </c>
      <c r="C3388" s="17" t="str">
        <f t="shared" si="613"/>
        <v>Thu</v>
      </c>
      <c r="D3388" s="3">
        <f t="shared" si="614"/>
        <v>2015</v>
      </c>
      <c r="E3388" s="3">
        <f t="shared" si="615"/>
        <v>12</v>
      </c>
      <c r="F3388" s="3">
        <v>98</v>
      </c>
      <c r="G3388" s="23">
        <f t="shared" si="612"/>
        <v>92.389999999999958</v>
      </c>
      <c r="H3388" s="1">
        <v>91.4</v>
      </c>
      <c r="I3388" s="2">
        <v>96</v>
      </c>
      <c r="J3388" s="2">
        <v>104</v>
      </c>
      <c r="K3388" s="4">
        <f t="shared" si="602"/>
        <v>25.860117700316888</v>
      </c>
      <c r="L3388" s="22">
        <f t="shared" si="603"/>
        <v>0.92307692307692313</v>
      </c>
      <c r="M3388" s="22">
        <f t="shared" si="604"/>
        <v>0.51063829787234039</v>
      </c>
      <c r="N3388" s="2" t="s">
        <v>2</v>
      </c>
      <c r="O3388" s="3">
        <v>0</v>
      </c>
      <c r="P3388" s="3">
        <v>1</v>
      </c>
      <c r="Q3388" s="3">
        <v>13977</v>
      </c>
      <c r="R3388" s="4">
        <f t="shared" si="601"/>
        <v>20.858282126908392</v>
      </c>
      <c r="S3388" s="38">
        <f t="shared" si="611"/>
        <v>4.0923399790136319</v>
      </c>
      <c r="T3388" s="24" t="e">
        <f t="shared" si="608"/>
        <v>#N/A</v>
      </c>
      <c r="U3388" s="24">
        <f t="shared" si="609"/>
        <v>98</v>
      </c>
      <c r="V3388" s="24" t="e">
        <f t="shared" si="610"/>
        <v>#N/A</v>
      </c>
    </row>
    <row r="3389" spans="1:23">
      <c r="A3389" s="2">
        <v>3364</v>
      </c>
      <c r="B3389" s="5">
        <v>40894</v>
      </c>
      <c r="C3389" s="17" t="str">
        <f t="shared" si="613"/>
        <v>Fri</v>
      </c>
      <c r="D3389" s="3">
        <f t="shared" si="614"/>
        <v>2015</v>
      </c>
      <c r="E3389" s="3">
        <f t="shared" si="615"/>
        <v>12</v>
      </c>
      <c r="F3389" s="3">
        <v>71</v>
      </c>
      <c r="G3389" s="23">
        <f t="shared" si="612"/>
        <v>92.219999999999956</v>
      </c>
      <c r="H3389" s="1">
        <v>91.4</v>
      </c>
      <c r="I3389" s="2">
        <v>96</v>
      </c>
      <c r="J3389" s="2">
        <v>104</v>
      </c>
      <c r="K3389" s="4">
        <f t="shared" si="602"/>
        <v>25.860117700316888</v>
      </c>
      <c r="L3389" s="22">
        <f t="shared" si="603"/>
        <v>0.92307692307692313</v>
      </c>
      <c r="M3389" s="22">
        <f t="shared" si="604"/>
        <v>0.51063829787234039</v>
      </c>
      <c r="N3389" s="2" t="s">
        <v>2</v>
      </c>
      <c r="O3389" s="3">
        <v>1</v>
      </c>
      <c r="P3389" s="3">
        <v>1</v>
      </c>
      <c r="Q3389" s="3">
        <v>11874</v>
      </c>
      <c r="R3389" s="4">
        <f t="shared" si="601"/>
        <v>20.858282126908392</v>
      </c>
      <c r="S3389" s="38">
        <f t="shared" si="611"/>
        <v>4.0923399790136319</v>
      </c>
      <c r="T3389" s="24">
        <f t="shared" si="608"/>
        <v>71</v>
      </c>
      <c r="U3389" s="24" t="e">
        <f t="shared" si="609"/>
        <v>#N/A</v>
      </c>
      <c r="V3389" s="24" t="e">
        <f t="shared" si="610"/>
        <v>#N/A</v>
      </c>
    </row>
    <row r="3390" spans="1:23">
      <c r="A3390" s="2">
        <v>3365</v>
      </c>
      <c r="B3390" s="5">
        <v>40895</v>
      </c>
      <c r="C3390" s="17" t="str">
        <f t="shared" si="613"/>
        <v>Sat</v>
      </c>
      <c r="D3390" s="3">
        <f t="shared" si="614"/>
        <v>2015</v>
      </c>
      <c r="E3390" s="3">
        <f t="shared" si="615"/>
        <v>12</v>
      </c>
      <c r="F3390" s="3">
        <v>160</v>
      </c>
      <c r="G3390" s="23">
        <f t="shared" si="612"/>
        <v>92.049999999999955</v>
      </c>
      <c r="H3390" s="1">
        <v>91.8</v>
      </c>
      <c r="I3390" s="2">
        <v>97</v>
      </c>
      <c r="J3390" s="2">
        <v>104</v>
      </c>
      <c r="K3390" s="4">
        <f t="shared" si="602"/>
        <v>25.973291081937528</v>
      </c>
      <c r="L3390" s="22">
        <f t="shared" si="603"/>
        <v>0.93269230769230771</v>
      </c>
      <c r="M3390" s="22">
        <f t="shared" si="604"/>
        <v>0.51595744680851063</v>
      </c>
      <c r="N3390" s="2" t="s">
        <v>3</v>
      </c>
      <c r="O3390" s="3">
        <v>0</v>
      </c>
      <c r="P3390" s="3">
        <v>2</v>
      </c>
      <c r="Q3390" s="3">
        <v>7198</v>
      </c>
      <c r="R3390" s="4">
        <f t="shared" si="601"/>
        <v>21.540667443307555</v>
      </c>
      <c r="S3390" s="38">
        <f t="shared" si="611"/>
        <v>3.672612801678909</v>
      </c>
      <c r="T3390" s="24" t="e">
        <f t="shared" si="608"/>
        <v>#N/A</v>
      </c>
      <c r="U3390" s="24" t="e">
        <f t="shared" si="609"/>
        <v>#N/A</v>
      </c>
      <c r="V3390" s="24">
        <f t="shared" si="610"/>
        <v>160</v>
      </c>
    </row>
    <row r="3391" spans="1:23">
      <c r="A3391" s="2">
        <v>3366</v>
      </c>
      <c r="B3391" s="5">
        <v>40896</v>
      </c>
      <c r="C3391" s="17" t="str">
        <f t="shared" si="613"/>
        <v>Sun</v>
      </c>
      <c r="D3391" s="3">
        <f t="shared" si="614"/>
        <v>2015</v>
      </c>
      <c r="E3391" s="3">
        <f t="shared" si="615"/>
        <v>12</v>
      </c>
      <c r="F3391" s="3">
        <v>48</v>
      </c>
      <c r="G3391" s="23">
        <f t="shared" si="612"/>
        <v>91.879999999999953</v>
      </c>
      <c r="H3391" s="1">
        <v>92.5</v>
      </c>
      <c r="I3391" s="2">
        <v>98</v>
      </c>
      <c r="J3391" s="2">
        <v>104</v>
      </c>
      <c r="K3391" s="4">
        <f t="shared" si="602"/>
        <v>26.171344499773657</v>
      </c>
      <c r="L3391" s="22">
        <f t="shared" si="603"/>
        <v>0.94230769230769229</v>
      </c>
      <c r="M3391" s="22">
        <f t="shared" si="604"/>
        <v>0.52127659574468088</v>
      </c>
      <c r="N3391" s="2" t="s">
        <v>2</v>
      </c>
      <c r="O3391" s="3">
        <v>1</v>
      </c>
      <c r="P3391" s="3">
        <v>0</v>
      </c>
      <c r="Q3391" s="3">
        <v>13502</v>
      </c>
      <c r="R3391" s="4">
        <f t="shared" si="601"/>
        <v>22.118481688560436</v>
      </c>
      <c r="S3391" s="38">
        <f t="shared" si="611"/>
        <v>2.938090241343124</v>
      </c>
      <c r="T3391" s="24">
        <f t="shared" si="608"/>
        <v>48</v>
      </c>
      <c r="U3391" s="24" t="e">
        <f t="shared" si="609"/>
        <v>#N/A</v>
      </c>
      <c r="V3391" s="24" t="e">
        <f t="shared" si="610"/>
        <v>#N/A</v>
      </c>
    </row>
    <row r="3392" spans="1:23">
      <c r="A3392" s="2">
        <v>3367</v>
      </c>
      <c r="B3392" s="5">
        <v>40897</v>
      </c>
      <c r="C3392" s="40" t="str">
        <f t="shared" si="613"/>
        <v>Mon</v>
      </c>
      <c r="D3392" s="3">
        <f t="shared" si="614"/>
        <v>2015</v>
      </c>
      <c r="E3392" s="3">
        <f t="shared" si="615"/>
        <v>12</v>
      </c>
      <c r="F3392" s="3">
        <v>160</v>
      </c>
      <c r="G3392" s="23">
        <f t="shared" si="612"/>
        <v>91.709999999999951</v>
      </c>
      <c r="H3392" s="49">
        <v>91.4</v>
      </c>
      <c r="I3392" s="2">
        <v>97</v>
      </c>
      <c r="J3392" s="2">
        <v>104</v>
      </c>
      <c r="K3392" s="4">
        <f t="shared" si="602"/>
        <v>25.860117700316888</v>
      </c>
      <c r="L3392" s="22">
        <f t="shared" si="603"/>
        <v>0.93269230769230771</v>
      </c>
      <c r="M3392" s="22">
        <f t="shared" si="604"/>
        <v>0.51595744680851063</v>
      </c>
      <c r="N3392" s="2" t="s">
        <v>3</v>
      </c>
      <c r="O3392" s="3">
        <v>0</v>
      </c>
      <c r="P3392" s="3">
        <v>2</v>
      </c>
      <c r="Q3392" s="3">
        <v>9422</v>
      </c>
      <c r="R3392" s="4">
        <f t="shared" si="601"/>
        <v>21.670823537151346</v>
      </c>
      <c r="S3392" s="39">
        <f t="shared" si="611"/>
        <v>4.0923399790136319</v>
      </c>
      <c r="T3392" s="24" t="e">
        <f t="shared" si="608"/>
        <v>#N/A</v>
      </c>
      <c r="U3392" s="24" t="e">
        <f t="shared" si="609"/>
        <v>#N/A</v>
      </c>
      <c r="V3392" s="24">
        <f t="shared" si="610"/>
        <v>160</v>
      </c>
      <c r="W3392" s="2">
        <v>3.19</v>
      </c>
    </row>
    <row r="3393" spans="1:23">
      <c r="A3393" s="2">
        <v>3368</v>
      </c>
      <c r="B3393" s="5">
        <v>40898</v>
      </c>
      <c r="C3393" s="17" t="str">
        <f t="shared" si="613"/>
        <v>Tue</v>
      </c>
      <c r="D3393" s="3">
        <f t="shared" si="614"/>
        <v>2015</v>
      </c>
      <c r="E3393" s="3">
        <f t="shared" si="615"/>
        <v>12</v>
      </c>
      <c r="F3393" s="3">
        <v>68</v>
      </c>
      <c r="G3393" s="23">
        <f t="shared" si="612"/>
        <v>91.539999999999949</v>
      </c>
      <c r="H3393" s="1">
        <v>91</v>
      </c>
      <c r="I3393" s="2">
        <v>96</v>
      </c>
      <c r="J3393" s="2">
        <v>104</v>
      </c>
      <c r="K3393" s="4">
        <f t="shared" si="602"/>
        <v>25.746944318696244</v>
      </c>
      <c r="L3393" s="22">
        <f t="shared" si="603"/>
        <v>0.92307692307692313</v>
      </c>
      <c r="M3393" s="22">
        <f t="shared" si="604"/>
        <v>0.51063829787234039</v>
      </c>
      <c r="N3393" s="2" t="s">
        <v>2</v>
      </c>
      <c r="O3393" s="3">
        <v>0</v>
      </c>
      <c r="P3393" s="3">
        <v>0</v>
      </c>
      <c r="Q3393" s="3">
        <v>13298</v>
      </c>
      <c r="R3393" s="4">
        <f t="shared" si="601"/>
        <v>20.986010839554147</v>
      </c>
      <c r="S3393" s="38">
        <f t="shared" si="611"/>
        <v>4.5120671563483707</v>
      </c>
      <c r="T3393" s="24">
        <f t="shared" si="608"/>
        <v>68</v>
      </c>
      <c r="U3393" s="24" t="e">
        <f t="shared" si="609"/>
        <v>#N/A</v>
      </c>
      <c r="V3393" s="24" t="e">
        <f t="shared" si="610"/>
        <v>#N/A</v>
      </c>
    </row>
    <row r="3394" spans="1:23">
      <c r="A3394" s="2">
        <v>3369</v>
      </c>
      <c r="B3394" s="5">
        <v>40899</v>
      </c>
      <c r="C3394" s="17" t="str">
        <f t="shared" si="613"/>
        <v>Wed</v>
      </c>
      <c r="D3394" s="3">
        <f t="shared" si="614"/>
        <v>2015</v>
      </c>
      <c r="E3394" s="3">
        <f t="shared" si="615"/>
        <v>12</v>
      </c>
      <c r="F3394" s="3">
        <v>85</v>
      </c>
      <c r="G3394" s="23">
        <f t="shared" si="612"/>
        <v>91.369999999999948</v>
      </c>
      <c r="H3394" s="1">
        <v>90.9</v>
      </c>
      <c r="I3394" s="2">
        <v>96</v>
      </c>
      <c r="J3394" s="2">
        <v>104</v>
      </c>
      <c r="K3394" s="4">
        <f t="shared" si="602"/>
        <v>25.718650973291084</v>
      </c>
      <c r="L3394" s="22">
        <f t="shared" si="603"/>
        <v>0.92307692307692313</v>
      </c>
      <c r="M3394" s="22">
        <f t="shared" si="604"/>
        <v>0.51063829787234039</v>
      </c>
      <c r="N3394" s="2" t="s">
        <v>2</v>
      </c>
      <c r="O3394" s="3">
        <v>0</v>
      </c>
      <c r="P3394" s="3">
        <v>1</v>
      </c>
      <c r="Q3394" s="3">
        <v>7217</v>
      </c>
      <c r="R3394" s="4">
        <f t="shared" si="601"/>
        <v>21.018118662259926</v>
      </c>
      <c r="S3394" s="38">
        <f t="shared" si="611"/>
        <v>4.6169989506820475</v>
      </c>
      <c r="T3394" s="24" t="e">
        <f t="shared" si="608"/>
        <v>#N/A</v>
      </c>
      <c r="U3394" s="24">
        <f t="shared" si="609"/>
        <v>85</v>
      </c>
      <c r="V3394" s="24" t="e">
        <f t="shared" si="610"/>
        <v>#N/A</v>
      </c>
    </row>
    <row r="3395" spans="1:23">
      <c r="A3395" s="2">
        <v>3370</v>
      </c>
      <c r="B3395" s="5">
        <v>40900</v>
      </c>
      <c r="C3395" s="17" t="str">
        <f t="shared" si="613"/>
        <v>Thu</v>
      </c>
      <c r="D3395" s="3">
        <f t="shared" ref="D3395:D3402" si="616">YEAR(B3395)</f>
        <v>2015</v>
      </c>
      <c r="E3395" s="3">
        <f t="shared" ref="E3395:E3402" si="617">MONTH(B3395)</f>
        <v>12</v>
      </c>
      <c r="F3395" s="3">
        <v>73</v>
      </c>
      <c r="G3395" s="23">
        <f t="shared" si="612"/>
        <v>91.199999999999946</v>
      </c>
      <c r="H3395" s="1">
        <v>91</v>
      </c>
      <c r="I3395" s="2">
        <v>97</v>
      </c>
      <c r="J3395" s="2">
        <v>104</v>
      </c>
      <c r="K3395" s="4">
        <f t="shared" si="602"/>
        <v>25.746944318696244</v>
      </c>
      <c r="L3395" s="22">
        <f t="shared" si="603"/>
        <v>0.93269230769230771</v>
      </c>
      <c r="M3395" s="22">
        <f t="shared" si="604"/>
        <v>0.51595744680851063</v>
      </c>
      <c r="N3395" s="2" t="s">
        <v>3</v>
      </c>
      <c r="O3395" s="3">
        <v>2</v>
      </c>
      <c r="P3395" s="3">
        <v>2</v>
      </c>
      <c r="Q3395" s="3">
        <v>18016</v>
      </c>
      <c r="R3395" s="4">
        <f t="shared" si="601"/>
        <v>21.802123860391575</v>
      </c>
      <c r="S3395" s="38">
        <f t="shared" si="611"/>
        <v>4.5120671563483707</v>
      </c>
      <c r="T3395" s="24">
        <f t="shared" si="608"/>
        <v>73</v>
      </c>
      <c r="U3395" s="24" t="e">
        <f t="shared" si="609"/>
        <v>#N/A</v>
      </c>
      <c r="V3395" s="24" t="e">
        <f t="shared" si="610"/>
        <v>#N/A</v>
      </c>
    </row>
    <row r="3396" spans="1:23">
      <c r="A3396" s="2">
        <v>3371</v>
      </c>
      <c r="B3396" s="5">
        <v>40901</v>
      </c>
      <c r="C3396" s="17" t="str">
        <f t="shared" si="613"/>
        <v>Fri</v>
      </c>
      <c r="D3396" s="3">
        <f t="shared" si="616"/>
        <v>2015</v>
      </c>
      <c r="E3396" s="3">
        <f t="shared" si="617"/>
        <v>12</v>
      </c>
      <c r="F3396" s="3">
        <v>160</v>
      </c>
      <c r="G3396" s="23">
        <f t="shared" si="612"/>
        <v>91.029999999999944</v>
      </c>
      <c r="H3396" s="1">
        <v>90.4</v>
      </c>
      <c r="I3396" s="2">
        <v>95</v>
      </c>
      <c r="J3396" s="2">
        <v>103</v>
      </c>
      <c r="K3396" s="4">
        <f t="shared" si="602"/>
        <v>25.577184246265283</v>
      </c>
      <c r="L3396" s="22">
        <f t="shared" si="603"/>
        <v>0.92233009708737868</v>
      </c>
      <c r="M3396" s="22">
        <f t="shared" si="604"/>
        <v>0.50531914893617025</v>
      </c>
      <c r="N3396" s="2" t="s">
        <v>3</v>
      </c>
      <c r="O3396" s="3">
        <v>0</v>
      </c>
      <c r="P3396" s="3">
        <v>5</v>
      </c>
      <c r="Q3396" s="3">
        <v>9021</v>
      </c>
      <c r="R3396" s="4">
        <f t="shared" si="601"/>
        <v>20.358193600699348</v>
      </c>
      <c r="S3396" s="38">
        <f t="shared" si="611"/>
        <v>5.141657922350463</v>
      </c>
      <c r="T3396" s="24" t="e">
        <f t="shared" si="608"/>
        <v>#N/A</v>
      </c>
      <c r="U3396" s="24" t="e">
        <f t="shared" si="609"/>
        <v>#N/A</v>
      </c>
      <c r="V3396" s="24">
        <f t="shared" si="610"/>
        <v>160</v>
      </c>
    </row>
    <row r="3397" spans="1:23">
      <c r="A3397" s="2">
        <v>3372</v>
      </c>
      <c r="B3397" s="5">
        <v>40902</v>
      </c>
      <c r="C3397" s="17" t="str">
        <f t="shared" si="613"/>
        <v>Sat</v>
      </c>
      <c r="D3397" s="3">
        <f t="shared" si="616"/>
        <v>2015</v>
      </c>
      <c r="E3397" s="3">
        <f t="shared" si="617"/>
        <v>12</v>
      </c>
      <c r="F3397" s="3">
        <v>160</v>
      </c>
      <c r="G3397" s="23">
        <f t="shared" si="612"/>
        <v>90.859999999999943</v>
      </c>
      <c r="H3397" s="1">
        <v>91.5</v>
      </c>
      <c r="I3397" s="2">
        <v>95</v>
      </c>
      <c r="J3397" s="2">
        <v>104</v>
      </c>
      <c r="K3397" s="4">
        <f t="shared" si="602"/>
        <v>25.888411045722048</v>
      </c>
      <c r="L3397" s="22">
        <f t="shared" si="603"/>
        <v>0.91346153846153844</v>
      </c>
      <c r="M3397" s="22">
        <f t="shared" si="604"/>
        <v>0.50531914893617025</v>
      </c>
      <c r="N3397" s="2" t="s">
        <v>3</v>
      </c>
      <c r="O3397" s="3">
        <v>0</v>
      </c>
      <c r="P3397" s="3">
        <v>2</v>
      </c>
      <c r="Q3397" s="3">
        <v>12458</v>
      </c>
      <c r="R3397" s="4">
        <f t="shared" si="601"/>
        <v>20.014871054680015</v>
      </c>
      <c r="S3397" s="38">
        <f t="shared" si="611"/>
        <v>3.9874081846799552</v>
      </c>
      <c r="T3397" s="24" t="e">
        <f t="shared" si="608"/>
        <v>#N/A</v>
      </c>
      <c r="U3397" s="24" t="e">
        <f t="shared" si="609"/>
        <v>#N/A</v>
      </c>
      <c r="V3397" s="24">
        <f t="shared" si="610"/>
        <v>160</v>
      </c>
    </row>
    <row r="3398" spans="1:23">
      <c r="A3398" s="2">
        <v>3373</v>
      </c>
      <c r="B3398" s="5">
        <v>40903</v>
      </c>
      <c r="C3398" s="17" t="str">
        <f t="shared" si="613"/>
        <v>Sun</v>
      </c>
      <c r="D3398" s="3">
        <f t="shared" si="616"/>
        <v>2015</v>
      </c>
      <c r="E3398" s="3">
        <f t="shared" si="617"/>
        <v>12</v>
      </c>
      <c r="F3398" s="3">
        <v>50</v>
      </c>
      <c r="G3398" s="23">
        <f t="shared" si="612"/>
        <v>90.689999999999941</v>
      </c>
      <c r="H3398" s="1">
        <v>91.6</v>
      </c>
      <c r="I3398" s="2">
        <v>97</v>
      </c>
      <c r="J3398" s="2">
        <v>104</v>
      </c>
      <c r="K3398" s="4">
        <f t="shared" si="602"/>
        <v>25.916704391127208</v>
      </c>
      <c r="L3398" s="22">
        <f t="shared" si="603"/>
        <v>0.93269230769230771</v>
      </c>
      <c r="M3398" s="22">
        <f t="shared" si="604"/>
        <v>0.51595744680851063</v>
      </c>
      <c r="N3398" s="2" t="s">
        <v>3</v>
      </c>
      <c r="O3398" s="3">
        <v>1</v>
      </c>
      <c r="P3398" s="3">
        <v>0</v>
      </c>
      <c r="Q3398" s="3">
        <v>13823</v>
      </c>
      <c r="R3398" s="4">
        <f t="shared" si="601"/>
        <v>21.605603398423941</v>
      </c>
      <c r="S3398" s="38">
        <f t="shared" si="611"/>
        <v>3.882476390346278</v>
      </c>
      <c r="T3398" s="24">
        <f t="shared" si="608"/>
        <v>50</v>
      </c>
      <c r="U3398" s="24" t="e">
        <f t="shared" si="609"/>
        <v>#N/A</v>
      </c>
      <c r="V3398" s="24" t="e">
        <f t="shared" si="610"/>
        <v>#N/A</v>
      </c>
    </row>
    <row r="3399" spans="1:23">
      <c r="A3399" s="2">
        <v>3374</v>
      </c>
      <c r="B3399" s="5">
        <v>40904</v>
      </c>
      <c r="C3399" s="51" t="str">
        <f t="shared" si="613"/>
        <v>Mon</v>
      </c>
      <c r="D3399" s="3">
        <f t="shared" si="616"/>
        <v>2015</v>
      </c>
      <c r="E3399" s="3">
        <f t="shared" si="617"/>
        <v>12</v>
      </c>
      <c r="F3399" s="3">
        <v>62</v>
      </c>
      <c r="G3399" s="23">
        <f t="shared" si="612"/>
        <v>90.519999999999939</v>
      </c>
      <c r="H3399" s="52">
        <v>91</v>
      </c>
      <c r="I3399" s="2">
        <v>94</v>
      </c>
      <c r="J3399" s="2">
        <v>104</v>
      </c>
      <c r="K3399" s="4">
        <f t="shared" si="602"/>
        <v>25.746944318696244</v>
      </c>
      <c r="L3399" s="22">
        <f t="shared" si="603"/>
        <v>0.90384615384615385</v>
      </c>
      <c r="M3399" s="22">
        <f t="shared" si="604"/>
        <v>0.5</v>
      </c>
      <c r="N3399" s="2" t="s">
        <v>2</v>
      </c>
      <c r="O3399" s="3">
        <v>0</v>
      </c>
      <c r="P3399" s="3">
        <v>0</v>
      </c>
      <c r="Q3399" s="3">
        <v>11241</v>
      </c>
      <c r="R3399" s="4">
        <f t="shared" si="601"/>
        <v>19.353784797879285</v>
      </c>
      <c r="S3399" s="50">
        <f t="shared" si="611"/>
        <v>4.5120671563483707</v>
      </c>
      <c r="T3399" s="24">
        <f t="shared" si="608"/>
        <v>62</v>
      </c>
      <c r="U3399" s="24" t="e">
        <f t="shared" si="609"/>
        <v>#N/A</v>
      </c>
      <c r="V3399" s="24" t="e">
        <f t="shared" si="610"/>
        <v>#N/A</v>
      </c>
    </row>
    <row r="3400" spans="1:23">
      <c r="A3400" s="2">
        <v>3375</v>
      </c>
      <c r="B3400" s="5">
        <v>40905</v>
      </c>
      <c r="C3400" s="17" t="str">
        <f t="shared" si="613"/>
        <v>Tue</v>
      </c>
      <c r="D3400" s="3">
        <f t="shared" si="616"/>
        <v>2015</v>
      </c>
      <c r="E3400" s="3">
        <f t="shared" si="617"/>
        <v>12</v>
      </c>
      <c r="F3400" s="3">
        <v>95</v>
      </c>
      <c r="G3400" s="23">
        <f t="shared" si="612"/>
        <v>90.349999999999937</v>
      </c>
      <c r="H3400" s="1">
        <v>90.3</v>
      </c>
      <c r="I3400" s="2">
        <v>95</v>
      </c>
      <c r="J3400" s="2">
        <v>103</v>
      </c>
      <c r="K3400" s="4">
        <f t="shared" si="602"/>
        <v>25.548890900860119</v>
      </c>
      <c r="L3400" s="22">
        <f t="shared" si="603"/>
        <v>0.92233009708737868</v>
      </c>
      <c r="M3400" s="22">
        <f t="shared" si="604"/>
        <v>0.50531914893617025</v>
      </c>
      <c r="N3400" s="2" t="s">
        <v>2</v>
      </c>
      <c r="O3400" s="3">
        <v>0</v>
      </c>
      <c r="P3400" s="3">
        <v>2</v>
      </c>
      <c r="Q3400" s="3">
        <v>13219</v>
      </c>
      <c r="R3400" s="4">
        <f t="shared" si="601"/>
        <v>20.389819507233902</v>
      </c>
      <c r="S3400" s="38">
        <f t="shared" si="611"/>
        <v>5.2465897166841557</v>
      </c>
      <c r="T3400" s="24" t="e">
        <f t="shared" si="608"/>
        <v>#N/A</v>
      </c>
      <c r="U3400" s="24">
        <f t="shared" si="609"/>
        <v>95</v>
      </c>
      <c r="V3400" s="24" t="e">
        <f t="shared" si="610"/>
        <v>#N/A</v>
      </c>
    </row>
    <row r="3401" spans="1:23">
      <c r="A3401" s="2">
        <v>3376</v>
      </c>
      <c r="B3401" s="5">
        <v>40906</v>
      </c>
      <c r="C3401" s="17" t="str">
        <f t="shared" ref="C3401:C3464" si="618">TEXT(B3401,"ddd")</f>
        <v>Wed</v>
      </c>
      <c r="D3401" s="3">
        <f t="shared" si="616"/>
        <v>2015</v>
      </c>
      <c r="E3401" s="3">
        <f t="shared" si="617"/>
        <v>12</v>
      </c>
      <c r="F3401" s="3">
        <v>71</v>
      </c>
      <c r="G3401" s="23">
        <f t="shared" si="612"/>
        <v>90.179999999999936</v>
      </c>
      <c r="H3401" s="1">
        <v>91.3</v>
      </c>
      <c r="I3401" s="2">
        <v>96</v>
      </c>
      <c r="J3401" s="2">
        <v>104</v>
      </c>
      <c r="K3401" s="4">
        <f t="shared" si="602"/>
        <v>25.831824354911724</v>
      </c>
      <c r="L3401" s="22">
        <f t="shared" si="603"/>
        <v>0.92307692307692313</v>
      </c>
      <c r="M3401" s="22">
        <f t="shared" si="604"/>
        <v>0.51063829787234039</v>
      </c>
      <c r="N3401" s="2" t="s">
        <v>3</v>
      </c>
      <c r="O3401" s="3">
        <v>0</v>
      </c>
      <c r="P3401" s="3">
        <v>0</v>
      </c>
      <c r="Q3401" s="3">
        <v>12073</v>
      </c>
      <c r="R3401" s="4">
        <f t="shared" si="601"/>
        <v>20.890109380059442</v>
      </c>
      <c r="S3401" s="38">
        <f t="shared" si="611"/>
        <v>4.1972717733473246</v>
      </c>
      <c r="T3401" s="24">
        <f t="shared" si="608"/>
        <v>71</v>
      </c>
      <c r="U3401" s="24" t="e">
        <f t="shared" si="609"/>
        <v>#N/A</v>
      </c>
      <c r="V3401" s="24" t="e">
        <f t="shared" si="610"/>
        <v>#N/A</v>
      </c>
    </row>
    <row r="3402" spans="1:23">
      <c r="A3402" s="2">
        <v>3377</v>
      </c>
      <c r="B3402" s="5">
        <v>40907</v>
      </c>
      <c r="C3402" s="17" t="str">
        <f t="shared" si="618"/>
        <v>Thu</v>
      </c>
      <c r="D3402" s="3">
        <f t="shared" si="616"/>
        <v>2015</v>
      </c>
      <c r="E3402" s="3">
        <f t="shared" si="617"/>
        <v>12</v>
      </c>
      <c r="F3402" s="3">
        <v>160</v>
      </c>
      <c r="G3402" s="23">
        <f t="shared" si="612"/>
        <v>90.009999999999934</v>
      </c>
      <c r="H3402" s="1">
        <v>90.8</v>
      </c>
      <c r="I3402" s="2">
        <v>95</v>
      </c>
      <c r="J3402" s="2">
        <v>103</v>
      </c>
      <c r="K3402" s="4">
        <f t="shared" si="602"/>
        <v>25.690357627885923</v>
      </c>
      <c r="L3402" s="22">
        <f t="shared" si="603"/>
        <v>0.92233009708737868</v>
      </c>
      <c r="M3402" s="22">
        <f t="shared" si="604"/>
        <v>0.50531914893617025</v>
      </c>
      <c r="N3402" s="2" t="s">
        <v>2</v>
      </c>
      <c r="O3402" s="3">
        <v>0</v>
      </c>
      <c r="P3402" s="3">
        <v>4</v>
      </c>
      <c r="Q3402" s="3">
        <v>15316</v>
      </c>
      <c r="R3402" s="4">
        <f t="shared" si="601"/>
        <v>20.232386580431953</v>
      </c>
      <c r="S3402" s="38">
        <f t="shared" si="611"/>
        <v>4.7219307450157402</v>
      </c>
      <c r="T3402" s="24" t="e">
        <f t="shared" si="608"/>
        <v>#N/A</v>
      </c>
      <c r="U3402" s="24" t="e">
        <f t="shared" si="609"/>
        <v>#N/A</v>
      </c>
      <c r="V3402" s="24">
        <f t="shared" si="610"/>
        <v>160</v>
      </c>
    </row>
    <row r="3403" spans="1:23">
      <c r="A3403" s="2">
        <v>3378</v>
      </c>
      <c r="B3403" s="5">
        <v>40908</v>
      </c>
      <c r="C3403" s="17" t="str">
        <f t="shared" si="618"/>
        <v>Fri</v>
      </c>
      <c r="D3403" s="3">
        <f t="shared" ref="D3403:D3466" si="619">YEAR(B3403)</f>
        <v>2016</v>
      </c>
      <c r="E3403" s="3">
        <f t="shared" ref="E3403:E3466" si="620">MONTH(B3403)</f>
        <v>1</v>
      </c>
      <c r="F3403" s="3">
        <v>160</v>
      </c>
      <c r="G3403" s="23">
        <f t="shared" si="612"/>
        <v>89.839999999999932</v>
      </c>
      <c r="H3403" s="1">
        <v>91.2</v>
      </c>
      <c r="I3403" s="2">
        <v>96</v>
      </c>
      <c r="J3403" s="2">
        <v>104</v>
      </c>
      <c r="K3403" s="4">
        <f t="shared" si="602"/>
        <v>25.803531009506568</v>
      </c>
      <c r="L3403" s="22">
        <f t="shared" si="603"/>
        <v>0.92307692307692313</v>
      </c>
      <c r="M3403" s="22">
        <f t="shared" si="604"/>
        <v>0.51063829787234039</v>
      </c>
      <c r="N3403" s="2" t="s">
        <v>3</v>
      </c>
      <c r="O3403" s="3">
        <v>1</v>
      </c>
      <c r="P3403" s="3">
        <v>3</v>
      </c>
      <c r="Q3403" s="3">
        <v>10437</v>
      </c>
      <c r="R3403" s="4">
        <f t="shared" si="601"/>
        <v>20.922006429818282</v>
      </c>
      <c r="S3403" s="38">
        <f t="shared" si="611"/>
        <v>4.3022035676810013</v>
      </c>
      <c r="T3403" s="24" t="e">
        <f t="shared" si="608"/>
        <v>#N/A</v>
      </c>
      <c r="U3403" s="24" t="e">
        <f t="shared" si="609"/>
        <v>#N/A</v>
      </c>
      <c r="V3403" s="24">
        <f t="shared" si="610"/>
        <v>160</v>
      </c>
    </row>
    <row r="3404" spans="1:23">
      <c r="A3404" s="2">
        <v>3379</v>
      </c>
      <c r="B3404" s="5">
        <v>40909</v>
      </c>
      <c r="C3404" s="17" t="str">
        <f t="shared" si="618"/>
        <v>Sat</v>
      </c>
      <c r="D3404" s="3">
        <f t="shared" si="619"/>
        <v>2016</v>
      </c>
      <c r="E3404" s="3">
        <f t="shared" si="620"/>
        <v>1</v>
      </c>
      <c r="F3404" s="3">
        <v>66</v>
      </c>
      <c r="G3404" s="23">
        <v>91.6</v>
      </c>
      <c r="H3404" s="1">
        <v>91.6</v>
      </c>
      <c r="I3404" s="2">
        <v>94</v>
      </c>
      <c r="J3404" s="2">
        <v>104</v>
      </c>
      <c r="K3404" s="4">
        <f t="shared" si="602"/>
        <v>25.916704391127208</v>
      </c>
      <c r="L3404" s="22">
        <f t="shared" si="603"/>
        <v>0.90384615384615385</v>
      </c>
      <c r="M3404" s="22">
        <f t="shared" si="604"/>
        <v>0.5</v>
      </c>
      <c r="N3404" s="2" t="s">
        <v>3</v>
      </c>
      <c r="O3404" s="3">
        <v>1</v>
      </c>
      <c r="P3404" s="3">
        <v>2</v>
      </c>
      <c r="Q3404" s="3">
        <v>8049</v>
      </c>
      <c r="R3404" s="4">
        <f t="shared" si="601"/>
        <v>19.173301491342961</v>
      </c>
      <c r="S3404" s="38">
        <f t="shared" si="611"/>
        <v>3.882476390346278</v>
      </c>
      <c r="T3404" s="24">
        <f t="shared" si="608"/>
        <v>66</v>
      </c>
      <c r="U3404" s="24" t="e">
        <f t="shared" si="609"/>
        <v>#N/A</v>
      </c>
      <c r="V3404" s="24" t="e">
        <f t="shared" si="610"/>
        <v>#N/A</v>
      </c>
    </row>
    <row r="3405" spans="1:23">
      <c r="A3405" s="2">
        <v>3380</v>
      </c>
      <c r="B3405" s="5">
        <v>40910</v>
      </c>
      <c r="C3405" s="17" t="str">
        <f t="shared" si="618"/>
        <v>Sun</v>
      </c>
      <c r="D3405" s="3">
        <f t="shared" si="619"/>
        <v>2016</v>
      </c>
      <c r="E3405" s="3">
        <f t="shared" si="620"/>
        <v>1</v>
      </c>
      <c r="F3405" s="3">
        <v>63</v>
      </c>
      <c r="G3405" s="23">
        <f>G3404-0.178</f>
        <v>91.421999999999997</v>
      </c>
      <c r="H3405" s="1">
        <v>90.2</v>
      </c>
      <c r="I3405" s="2">
        <v>93</v>
      </c>
      <c r="J3405" s="2">
        <v>104</v>
      </c>
      <c r="K3405" s="4">
        <f t="shared" si="602"/>
        <v>25.520597555454959</v>
      </c>
      <c r="L3405" s="22">
        <f t="shared" si="603"/>
        <v>0.89423076923076927</v>
      </c>
      <c r="M3405" s="22">
        <f t="shared" si="604"/>
        <v>0.49468085106382981</v>
      </c>
      <c r="N3405" s="2" t="s">
        <v>2</v>
      </c>
      <c r="O3405" s="3">
        <v>0</v>
      </c>
      <c r="P3405" s="3">
        <v>2</v>
      </c>
      <c r="Q3405" s="3">
        <v>11461</v>
      </c>
      <c r="R3405" s="4">
        <f t="shared" si="601"/>
        <v>18.774812990142006</v>
      </c>
      <c r="S3405" s="38">
        <f t="shared" si="611"/>
        <v>5.3515215110178325</v>
      </c>
      <c r="T3405" s="24">
        <f t="shared" si="608"/>
        <v>63</v>
      </c>
      <c r="U3405" s="24" t="e">
        <f t="shared" si="609"/>
        <v>#N/A</v>
      </c>
      <c r="V3405" s="24" t="e">
        <f t="shared" si="610"/>
        <v>#N/A</v>
      </c>
    </row>
    <row r="3406" spans="1:23">
      <c r="A3406" s="2">
        <v>3381</v>
      </c>
      <c r="B3406" s="5">
        <v>40911</v>
      </c>
      <c r="C3406" s="40" t="str">
        <f t="shared" si="618"/>
        <v>Mon</v>
      </c>
      <c r="D3406" s="3">
        <f t="shared" si="619"/>
        <v>2016</v>
      </c>
      <c r="E3406" s="3">
        <f t="shared" si="620"/>
        <v>1</v>
      </c>
      <c r="F3406" s="3">
        <v>68</v>
      </c>
      <c r="G3406" s="23">
        <f t="shared" ref="G3406:G3428" si="621">G3405-0.178</f>
        <v>91.244</v>
      </c>
      <c r="H3406" s="49">
        <v>90.2</v>
      </c>
      <c r="I3406" s="2">
        <v>93</v>
      </c>
      <c r="J3406" s="2">
        <v>103</v>
      </c>
      <c r="K3406" s="4">
        <f t="shared" si="602"/>
        <v>25.520597555454959</v>
      </c>
      <c r="L3406" s="22">
        <f t="shared" si="603"/>
        <v>0.90291262135922334</v>
      </c>
      <c r="M3406" s="22">
        <f t="shared" si="604"/>
        <v>0.49468085106382981</v>
      </c>
      <c r="N3406" s="2" t="s">
        <v>2</v>
      </c>
      <c r="O3406" s="3">
        <v>0</v>
      </c>
      <c r="P3406" s="3">
        <v>0</v>
      </c>
      <c r="Q3406" s="3">
        <v>10811</v>
      </c>
      <c r="R3406" s="4">
        <f t="shared" si="601"/>
        <v>18.774812990142006</v>
      </c>
      <c r="S3406" s="39">
        <f t="shared" si="611"/>
        <v>5.3515215110178325</v>
      </c>
      <c r="T3406" s="24">
        <f t="shared" si="608"/>
        <v>68</v>
      </c>
      <c r="U3406" s="24" t="e">
        <f t="shared" si="609"/>
        <v>#N/A</v>
      </c>
      <c r="V3406" s="24" t="e">
        <f t="shared" si="610"/>
        <v>#N/A</v>
      </c>
      <c r="W3406" s="2">
        <v>5.2</v>
      </c>
    </row>
    <row r="3407" spans="1:23">
      <c r="A3407" s="2">
        <v>3382</v>
      </c>
      <c r="B3407" s="5">
        <v>40912</v>
      </c>
      <c r="C3407" s="17" t="str">
        <f t="shared" si="618"/>
        <v>Tue</v>
      </c>
      <c r="D3407" s="3">
        <f t="shared" si="619"/>
        <v>2016</v>
      </c>
      <c r="E3407" s="3">
        <f t="shared" si="620"/>
        <v>1</v>
      </c>
      <c r="F3407" s="3">
        <v>61</v>
      </c>
      <c r="G3407" s="23">
        <f t="shared" si="621"/>
        <v>91.066000000000003</v>
      </c>
      <c r="H3407" s="1">
        <v>90</v>
      </c>
      <c r="I3407" s="2">
        <v>92</v>
      </c>
      <c r="J3407" s="2">
        <v>103</v>
      </c>
      <c r="K3407" s="4">
        <f t="shared" si="602"/>
        <v>25.464010864644639</v>
      </c>
      <c r="L3407" s="22">
        <f t="shared" si="603"/>
        <v>0.89320388349514568</v>
      </c>
      <c r="M3407" s="22">
        <f t="shared" si="604"/>
        <v>0.48936170212765956</v>
      </c>
      <c r="N3407" s="2" t="s">
        <v>2</v>
      </c>
      <c r="O3407" s="3">
        <v>0</v>
      </c>
      <c r="P3407" s="3">
        <v>0</v>
      </c>
      <c r="Q3407" s="3">
        <v>10454</v>
      </c>
      <c r="R3407" s="4">
        <f t="shared" si="601"/>
        <v>18.00957607571781</v>
      </c>
      <c r="S3407" s="38">
        <f t="shared" si="611"/>
        <v>5.5613850996852028</v>
      </c>
      <c r="T3407" s="24">
        <f t="shared" si="608"/>
        <v>61</v>
      </c>
      <c r="U3407" s="24" t="e">
        <f t="shared" si="609"/>
        <v>#N/A</v>
      </c>
      <c r="V3407" s="24" t="e">
        <f t="shared" si="610"/>
        <v>#N/A</v>
      </c>
    </row>
    <row r="3408" spans="1:23">
      <c r="A3408" s="2">
        <v>3383</v>
      </c>
      <c r="B3408" s="5">
        <v>40913</v>
      </c>
      <c r="C3408" s="17" t="str">
        <f t="shared" si="618"/>
        <v>Wed</v>
      </c>
      <c r="D3408" s="3">
        <f t="shared" si="619"/>
        <v>2016</v>
      </c>
      <c r="E3408" s="3">
        <f t="shared" si="620"/>
        <v>1</v>
      </c>
      <c r="F3408" s="3">
        <v>60</v>
      </c>
      <c r="G3408" s="23">
        <f t="shared" si="621"/>
        <v>90.888000000000005</v>
      </c>
      <c r="H3408" s="1">
        <v>89.6</v>
      </c>
      <c r="I3408" s="2">
        <v>93</v>
      </c>
      <c r="J3408" s="2">
        <v>103</v>
      </c>
      <c r="K3408" s="4">
        <f t="shared" si="602"/>
        <v>25.350837483023994</v>
      </c>
      <c r="L3408" s="22">
        <f t="shared" si="603"/>
        <v>0.90291262135922334</v>
      </c>
      <c r="M3408" s="22">
        <f t="shared" si="604"/>
        <v>0.49468085106382981</v>
      </c>
      <c r="N3408" s="2" t="s">
        <v>2</v>
      </c>
      <c r="O3408" s="3">
        <v>1</v>
      </c>
      <c r="P3408" s="3">
        <v>0</v>
      </c>
      <c r="Q3408" s="3">
        <v>10475</v>
      </c>
      <c r="R3408" s="4">
        <f t="shared" si="601"/>
        <v>18.955447898558141</v>
      </c>
      <c r="S3408" s="38">
        <f t="shared" si="611"/>
        <v>5.9811122770199399</v>
      </c>
      <c r="T3408" s="24">
        <f t="shared" si="608"/>
        <v>60</v>
      </c>
      <c r="U3408" s="24" t="e">
        <f t="shared" si="609"/>
        <v>#N/A</v>
      </c>
      <c r="V3408" s="24" t="e">
        <f t="shared" si="610"/>
        <v>#N/A</v>
      </c>
    </row>
    <row r="3409" spans="1:23">
      <c r="A3409" s="2">
        <v>3384</v>
      </c>
      <c r="B3409" s="5">
        <v>40914</v>
      </c>
      <c r="C3409" s="17" t="str">
        <f t="shared" si="618"/>
        <v>Thu</v>
      </c>
      <c r="D3409" s="3">
        <f t="shared" si="619"/>
        <v>2016</v>
      </c>
      <c r="E3409" s="3">
        <f t="shared" si="620"/>
        <v>1</v>
      </c>
      <c r="F3409" s="3">
        <v>72</v>
      </c>
      <c r="G3409" s="23">
        <f t="shared" si="621"/>
        <v>90.710000000000008</v>
      </c>
      <c r="H3409" s="1">
        <v>89.2</v>
      </c>
      <c r="I3409" s="2">
        <v>92</v>
      </c>
      <c r="J3409" s="2">
        <v>103</v>
      </c>
      <c r="K3409" s="4">
        <f t="shared" si="602"/>
        <v>25.237664101403354</v>
      </c>
      <c r="L3409" s="22">
        <f t="shared" si="603"/>
        <v>0.89320388349514568</v>
      </c>
      <c r="M3409" s="22">
        <f t="shared" si="604"/>
        <v>0.48936170212765956</v>
      </c>
      <c r="N3409" s="2" t="s">
        <v>2</v>
      </c>
      <c r="O3409" s="3">
        <v>0</v>
      </c>
      <c r="P3409" s="3">
        <v>0</v>
      </c>
      <c r="Q3409" s="3">
        <v>12088</v>
      </c>
      <c r="R3409" s="4">
        <f t="shared" si="601"/>
        <v>18.244639538280307</v>
      </c>
      <c r="S3409" s="38">
        <f t="shared" si="611"/>
        <v>6.4008394543546636</v>
      </c>
      <c r="T3409" s="24">
        <f t="shared" si="608"/>
        <v>72</v>
      </c>
      <c r="U3409" s="24" t="e">
        <f t="shared" si="609"/>
        <v>#N/A</v>
      </c>
      <c r="V3409" s="24" t="e">
        <f t="shared" si="610"/>
        <v>#N/A</v>
      </c>
    </row>
    <row r="3410" spans="1:23">
      <c r="A3410" s="2">
        <v>3385</v>
      </c>
      <c r="B3410" s="5">
        <v>40915</v>
      </c>
      <c r="C3410" s="17" t="str">
        <f t="shared" si="618"/>
        <v>Fri</v>
      </c>
      <c r="D3410" s="3">
        <f t="shared" si="619"/>
        <v>2016</v>
      </c>
      <c r="E3410" s="3">
        <f t="shared" si="620"/>
        <v>1</v>
      </c>
      <c r="F3410" s="3">
        <v>71</v>
      </c>
      <c r="G3410" s="23">
        <f t="shared" si="621"/>
        <v>90.532000000000011</v>
      </c>
      <c r="H3410" s="1">
        <v>89.3</v>
      </c>
      <c r="I3410" s="2">
        <v>93</v>
      </c>
      <c r="J3410" s="2">
        <v>103</v>
      </c>
      <c r="K3410" s="4">
        <f t="shared" si="602"/>
        <v>25.26595744680851</v>
      </c>
      <c r="L3410" s="22">
        <f t="shared" si="603"/>
        <v>0.90291262135922334</v>
      </c>
      <c r="M3410" s="22">
        <f t="shared" si="604"/>
        <v>0.49468085106382981</v>
      </c>
      <c r="N3410" s="2" t="s">
        <v>2</v>
      </c>
      <c r="O3410" s="3">
        <v>0</v>
      </c>
      <c r="P3410" s="3">
        <v>2</v>
      </c>
      <c r="Q3410" s="3">
        <v>11308</v>
      </c>
      <c r="R3410" s="4">
        <f t="shared" si="601"/>
        <v>19.046675607063932</v>
      </c>
      <c r="S3410" s="38">
        <f t="shared" si="611"/>
        <v>6.2959076600209869</v>
      </c>
      <c r="T3410" s="24">
        <f t="shared" si="608"/>
        <v>71</v>
      </c>
      <c r="U3410" s="24" t="e">
        <f t="shared" si="609"/>
        <v>#N/A</v>
      </c>
      <c r="V3410" s="24" t="e">
        <f t="shared" si="610"/>
        <v>#N/A</v>
      </c>
    </row>
    <row r="3411" spans="1:23">
      <c r="A3411" s="2">
        <v>3386</v>
      </c>
      <c r="B3411" s="5">
        <v>40916</v>
      </c>
      <c r="C3411" s="17" t="str">
        <f t="shared" si="618"/>
        <v>Sat</v>
      </c>
      <c r="D3411" s="3">
        <f t="shared" si="619"/>
        <v>2016</v>
      </c>
      <c r="E3411" s="3">
        <f t="shared" si="620"/>
        <v>1</v>
      </c>
      <c r="F3411" s="3">
        <v>84</v>
      </c>
      <c r="G3411" s="23">
        <f t="shared" si="621"/>
        <v>90.354000000000013</v>
      </c>
      <c r="H3411" s="1">
        <v>89.5</v>
      </c>
      <c r="I3411" s="2">
        <v>93</v>
      </c>
      <c r="J3411" s="2">
        <v>103</v>
      </c>
      <c r="K3411" s="4">
        <f t="shared" si="602"/>
        <v>25.322544137618834</v>
      </c>
      <c r="L3411" s="22">
        <f t="shared" si="603"/>
        <v>0.90291262135922334</v>
      </c>
      <c r="M3411" s="22">
        <f t="shared" si="604"/>
        <v>0.49468085106382981</v>
      </c>
      <c r="N3411" s="2" t="s">
        <v>3</v>
      </c>
      <c r="O3411" s="3">
        <v>1</v>
      </c>
      <c r="P3411" s="3">
        <v>5</v>
      </c>
      <c r="Q3411" s="3">
        <v>15454</v>
      </c>
      <c r="R3411" s="4">
        <f t="shared" si="601"/>
        <v>18.985789181126361</v>
      </c>
      <c r="S3411" s="38">
        <f t="shared" si="611"/>
        <v>6.0860440713536184</v>
      </c>
      <c r="T3411" s="24" t="e">
        <f t="shared" si="608"/>
        <v>#N/A</v>
      </c>
      <c r="U3411" s="24">
        <f t="shared" si="609"/>
        <v>84</v>
      </c>
      <c r="V3411" s="24" t="e">
        <f t="shared" si="610"/>
        <v>#N/A</v>
      </c>
    </row>
    <row r="3412" spans="1:23">
      <c r="A3412" s="2">
        <v>3387</v>
      </c>
      <c r="B3412" s="5">
        <v>40917</v>
      </c>
      <c r="C3412" s="17" t="str">
        <f t="shared" si="618"/>
        <v>Sun</v>
      </c>
      <c r="D3412" s="3">
        <f t="shared" si="619"/>
        <v>2016</v>
      </c>
      <c r="E3412" s="3">
        <f t="shared" si="620"/>
        <v>1</v>
      </c>
      <c r="F3412" s="3">
        <v>54</v>
      </c>
      <c r="G3412" s="23">
        <f t="shared" si="621"/>
        <v>90.176000000000016</v>
      </c>
      <c r="H3412" s="1">
        <v>89.6</v>
      </c>
      <c r="I3412" s="2">
        <v>92</v>
      </c>
      <c r="J3412" s="2">
        <v>103</v>
      </c>
      <c r="K3412" s="4">
        <f t="shared" si="602"/>
        <v>25.350837483023994</v>
      </c>
      <c r="L3412" s="22">
        <f t="shared" si="603"/>
        <v>0.89320388349514568</v>
      </c>
      <c r="M3412" s="22">
        <f t="shared" si="604"/>
        <v>0.48936170212765956</v>
      </c>
      <c r="N3412" s="2" t="s">
        <v>3</v>
      </c>
      <c r="O3412" s="3">
        <v>0</v>
      </c>
      <c r="P3412" s="3">
        <v>0</v>
      </c>
      <c r="Q3412" s="3">
        <v>9014</v>
      </c>
      <c r="R3412" s="4">
        <f t="shared" si="601"/>
        <v>18.126583111770124</v>
      </c>
      <c r="S3412" s="38">
        <f t="shared" si="611"/>
        <v>5.9811122770199399</v>
      </c>
      <c r="T3412" s="24">
        <f t="shared" si="608"/>
        <v>54</v>
      </c>
      <c r="U3412" s="24" t="e">
        <f t="shared" si="609"/>
        <v>#N/A</v>
      </c>
      <c r="V3412" s="24" t="e">
        <f t="shared" si="610"/>
        <v>#N/A</v>
      </c>
    </row>
    <row r="3413" spans="1:23">
      <c r="A3413" s="2">
        <v>3388</v>
      </c>
      <c r="B3413" s="5">
        <v>40918</v>
      </c>
      <c r="C3413" s="40" t="str">
        <f t="shared" si="618"/>
        <v>Mon</v>
      </c>
      <c r="D3413" s="3">
        <f t="shared" si="619"/>
        <v>2016</v>
      </c>
      <c r="E3413" s="3">
        <f t="shared" si="620"/>
        <v>1</v>
      </c>
      <c r="F3413" s="3">
        <v>67</v>
      </c>
      <c r="G3413" s="23">
        <f t="shared" si="621"/>
        <v>89.998000000000019</v>
      </c>
      <c r="H3413" s="49">
        <v>88.9</v>
      </c>
      <c r="I3413" s="2">
        <v>92</v>
      </c>
      <c r="J3413" s="2">
        <v>103</v>
      </c>
      <c r="K3413" s="4">
        <f t="shared" si="602"/>
        <v>25.15278406518787</v>
      </c>
      <c r="L3413" s="22">
        <f t="shared" si="603"/>
        <v>0.89320388349514568</v>
      </c>
      <c r="M3413" s="22">
        <f t="shared" si="604"/>
        <v>0.48936170212765956</v>
      </c>
      <c r="N3413" s="2" t="s">
        <v>3</v>
      </c>
      <c r="O3413" s="3">
        <v>0</v>
      </c>
      <c r="P3413" s="3">
        <v>0</v>
      </c>
      <c r="Q3413" s="3">
        <v>11365</v>
      </c>
      <c r="R3413" s="4">
        <f t="shared" si="601"/>
        <v>18.333879041784058</v>
      </c>
      <c r="S3413" s="39">
        <f t="shared" si="611"/>
        <v>6.7156348373557098</v>
      </c>
      <c r="T3413" s="24">
        <f t="shared" si="608"/>
        <v>67</v>
      </c>
      <c r="U3413" s="24" t="e">
        <f t="shared" si="609"/>
        <v>#N/A</v>
      </c>
      <c r="V3413" s="24" t="e">
        <f t="shared" si="610"/>
        <v>#N/A</v>
      </c>
      <c r="W3413" s="2">
        <v>6.14</v>
      </c>
    </row>
    <row r="3414" spans="1:23">
      <c r="A3414" s="2">
        <v>3389</v>
      </c>
      <c r="B3414" s="5">
        <v>40919</v>
      </c>
      <c r="C3414" s="17" t="str">
        <f t="shared" si="618"/>
        <v>Tue</v>
      </c>
      <c r="D3414" s="3">
        <f t="shared" si="619"/>
        <v>2016</v>
      </c>
      <c r="E3414" s="3">
        <f t="shared" si="620"/>
        <v>1</v>
      </c>
      <c r="F3414" s="3">
        <v>74</v>
      </c>
      <c r="G3414" s="23">
        <f t="shared" si="621"/>
        <v>89.820000000000022</v>
      </c>
      <c r="H3414" s="1">
        <v>89.1</v>
      </c>
      <c r="I3414" s="2">
        <v>92</v>
      </c>
      <c r="J3414" s="2">
        <v>102</v>
      </c>
      <c r="K3414" s="4">
        <f t="shared" si="602"/>
        <v>25.20937075599819</v>
      </c>
      <c r="L3414" s="22">
        <f t="shared" si="603"/>
        <v>0.90196078431372551</v>
      </c>
      <c r="M3414" s="22">
        <f t="shared" si="604"/>
        <v>0.48936170212765956</v>
      </c>
      <c r="N3414" s="2" t="s">
        <v>2</v>
      </c>
      <c r="O3414" s="3">
        <v>0</v>
      </c>
      <c r="P3414" s="3">
        <v>0</v>
      </c>
      <c r="Q3414" s="3">
        <v>11951</v>
      </c>
      <c r="R3414" s="4">
        <f t="shared" si="601"/>
        <v>18.274319268401833</v>
      </c>
      <c r="S3414" s="38">
        <f t="shared" si="611"/>
        <v>6.5057712486883554</v>
      </c>
      <c r="T3414" s="24">
        <f t="shared" si="608"/>
        <v>74</v>
      </c>
      <c r="U3414" s="24" t="e">
        <f t="shared" si="609"/>
        <v>#N/A</v>
      </c>
      <c r="V3414" s="24" t="e">
        <f t="shared" si="610"/>
        <v>#N/A</v>
      </c>
    </row>
    <row r="3415" spans="1:23">
      <c r="A3415" s="2">
        <v>3390</v>
      </c>
      <c r="B3415" s="5">
        <v>40920</v>
      </c>
      <c r="C3415" s="17" t="str">
        <f t="shared" si="618"/>
        <v>Wed</v>
      </c>
      <c r="D3415" s="3">
        <f t="shared" si="619"/>
        <v>2016</v>
      </c>
      <c r="E3415" s="3">
        <f t="shared" si="620"/>
        <v>1</v>
      </c>
      <c r="F3415" s="3">
        <v>88</v>
      </c>
      <c r="G3415" s="23">
        <f t="shared" si="621"/>
        <v>89.642000000000024</v>
      </c>
      <c r="H3415" s="1">
        <v>89.3</v>
      </c>
      <c r="I3415" s="2">
        <v>92</v>
      </c>
      <c r="J3415" s="2">
        <v>102</v>
      </c>
      <c r="K3415" s="4">
        <f t="shared" si="602"/>
        <v>25.26595744680851</v>
      </c>
      <c r="L3415" s="22">
        <f t="shared" si="603"/>
        <v>0.90196078431372551</v>
      </c>
      <c r="M3415" s="22">
        <f t="shared" si="604"/>
        <v>0.48936170212765956</v>
      </c>
      <c r="N3415" s="2" t="s">
        <v>3</v>
      </c>
      <c r="O3415" s="3">
        <v>0</v>
      </c>
      <c r="P3415" s="3">
        <v>1</v>
      </c>
      <c r="Q3415" s="3">
        <v>8500</v>
      </c>
      <c r="R3415" s="4">
        <f t="shared" si="601"/>
        <v>18.215026280118735</v>
      </c>
      <c r="S3415" s="38">
        <f t="shared" si="611"/>
        <v>6.2959076600209869</v>
      </c>
      <c r="T3415" s="24" t="e">
        <f t="shared" si="608"/>
        <v>#N/A</v>
      </c>
      <c r="U3415" s="24">
        <f t="shared" si="609"/>
        <v>88</v>
      </c>
      <c r="V3415" s="24" t="e">
        <f t="shared" si="610"/>
        <v>#N/A</v>
      </c>
    </row>
    <row r="3416" spans="1:23">
      <c r="A3416" s="2">
        <v>3391</v>
      </c>
      <c r="B3416" s="5">
        <v>40921</v>
      </c>
      <c r="C3416" s="17" t="str">
        <f t="shared" si="618"/>
        <v>Thu</v>
      </c>
      <c r="D3416" s="3">
        <f t="shared" si="619"/>
        <v>2016</v>
      </c>
      <c r="E3416" s="3">
        <f t="shared" si="620"/>
        <v>1</v>
      </c>
      <c r="F3416" s="3">
        <v>74</v>
      </c>
      <c r="G3416" s="23">
        <f t="shared" si="621"/>
        <v>89.464000000000027</v>
      </c>
      <c r="H3416" s="1">
        <v>88.7</v>
      </c>
      <c r="I3416" s="2">
        <v>93</v>
      </c>
      <c r="J3416" s="2">
        <v>102</v>
      </c>
      <c r="K3416" s="4">
        <f t="shared" si="602"/>
        <v>25.096197374377549</v>
      </c>
      <c r="L3416" s="22">
        <f t="shared" si="603"/>
        <v>0.91176470588235292</v>
      </c>
      <c r="M3416" s="22">
        <f t="shared" si="604"/>
        <v>0.49468085106382981</v>
      </c>
      <c r="N3416" s="2" t="s">
        <v>2</v>
      </c>
      <c r="O3416" s="3">
        <v>0</v>
      </c>
      <c r="P3416" s="3">
        <v>0</v>
      </c>
      <c r="Q3416" s="3">
        <v>12053</v>
      </c>
      <c r="R3416" s="4">
        <f t="shared" si="601"/>
        <v>19.230982319174849</v>
      </c>
      <c r="S3416" s="38">
        <f t="shared" si="611"/>
        <v>6.9254984260230792</v>
      </c>
      <c r="T3416" s="24">
        <f t="shared" si="608"/>
        <v>74</v>
      </c>
      <c r="U3416" s="24" t="e">
        <f t="shared" si="609"/>
        <v>#N/A</v>
      </c>
      <c r="V3416" s="24" t="e">
        <f t="shared" si="610"/>
        <v>#N/A</v>
      </c>
    </row>
    <row r="3417" spans="1:23">
      <c r="A3417" s="2">
        <v>3392</v>
      </c>
      <c r="B3417" s="5">
        <v>40922</v>
      </c>
      <c r="C3417" s="17" t="str">
        <f t="shared" si="618"/>
        <v>Fri</v>
      </c>
      <c r="D3417" s="3">
        <f t="shared" si="619"/>
        <v>2016</v>
      </c>
      <c r="E3417" s="3">
        <f t="shared" si="620"/>
        <v>1</v>
      </c>
      <c r="F3417" s="3">
        <v>110</v>
      </c>
      <c r="G3417" s="23">
        <f t="shared" si="621"/>
        <v>89.28600000000003</v>
      </c>
      <c r="H3417" s="1">
        <v>88.7</v>
      </c>
      <c r="I3417" s="2">
        <v>91</v>
      </c>
      <c r="J3417" s="2">
        <v>102</v>
      </c>
      <c r="K3417" s="4">
        <f t="shared" si="602"/>
        <v>25.096197374377549</v>
      </c>
      <c r="L3417" s="22">
        <f t="shared" si="603"/>
        <v>0.89215686274509809</v>
      </c>
      <c r="M3417" s="22">
        <f t="shared" si="604"/>
        <v>0.48404255319148937</v>
      </c>
      <c r="N3417" s="2" t="s">
        <v>3</v>
      </c>
      <c r="O3417" s="3">
        <v>0</v>
      </c>
      <c r="P3417" s="3">
        <v>1</v>
      </c>
      <c r="Q3417" s="3">
        <v>14229</v>
      </c>
      <c r="R3417" s="4">
        <f t="shared" si="601"/>
        <v>17.55643249062453</v>
      </c>
      <c r="S3417" s="38">
        <f t="shared" si="611"/>
        <v>6.9254984260230792</v>
      </c>
      <c r="T3417" s="24" t="e">
        <f t="shared" si="608"/>
        <v>#N/A</v>
      </c>
      <c r="U3417" s="24" t="e">
        <f t="shared" si="609"/>
        <v>#N/A</v>
      </c>
      <c r="V3417" s="24">
        <f t="shared" si="610"/>
        <v>110</v>
      </c>
    </row>
    <row r="3418" spans="1:23">
      <c r="A3418" s="2">
        <v>3393</v>
      </c>
      <c r="B3418" s="5">
        <v>40923</v>
      </c>
      <c r="C3418" s="17" t="str">
        <f t="shared" si="618"/>
        <v>Sat</v>
      </c>
      <c r="D3418" s="3">
        <f t="shared" si="619"/>
        <v>2016</v>
      </c>
      <c r="E3418" s="3">
        <f t="shared" si="620"/>
        <v>1</v>
      </c>
      <c r="F3418" s="3">
        <v>160</v>
      </c>
      <c r="G3418" s="23">
        <f t="shared" si="621"/>
        <v>89.108000000000033</v>
      </c>
      <c r="H3418" s="1">
        <v>88.8</v>
      </c>
      <c r="I3418" s="2">
        <v>92</v>
      </c>
      <c r="J3418" s="2">
        <v>102</v>
      </c>
      <c r="K3418" s="4">
        <f t="shared" si="602"/>
        <v>25.12449071978271</v>
      </c>
      <c r="L3418" s="22">
        <f t="shared" si="603"/>
        <v>0.90196078431372551</v>
      </c>
      <c r="M3418" s="22">
        <f t="shared" si="604"/>
        <v>0.48936170212765956</v>
      </c>
      <c r="N3418" s="2" t="s">
        <v>3</v>
      </c>
      <c r="O3418" s="3">
        <v>0</v>
      </c>
      <c r="P3418" s="3">
        <v>5</v>
      </c>
      <c r="Q3418" s="3">
        <v>10477</v>
      </c>
      <c r="R3418" s="4">
        <f t="shared" si="601"/>
        <v>18.363759536200487</v>
      </c>
      <c r="S3418" s="38">
        <f t="shared" si="611"/>
        <v>6.8205666316894025</v>
      </c>
      <c r="T3418" s="24" t="e">
        <f t="shared" si="608"/>
        <v>#N/A</v>
      </c>
      <c r="U3418" s="24" t="e">
        <f t="shared" si="609"/>
        <v>#N/A</v>
      </c>
      <c r="V3418" s="24">
        <f t="shared" si="610"/>
        <v>160</v>
      </c>
    </row>
    <row r="3419" spans="1:23">
      <c r="A3419" s="2">
        <v>3394</v>
      </c>
      <c r="B3419" s="5">
        <v>40924</v>
      </c>
      <c r="C3419" s="17" t="str">
        <f t="shared" si="618"/>
        <v>Sun</v>
      </c>
      <c r="D3419" s="3">
        <f t="shared" si="619"/>
        <v>2016</v>
      </c>
      <c r="E3419" s="3">
        <f t="shared" si="620"/>
        <v>1</v>
      </c>
      <c r="F3419" s="3">
        <v>58</v>
      </c>
      <c r="G3419" s="23">
        <f t="shared" si="621"/>
        <v>88.930000000000035</v>
      </c>
      <c r="H3419" s="1">
        <v>89.8</v>
      </c>
      <c r="I3419" s="2">
        <v>93</v>
      </c>
      <c r="J3419" s="2">
        <v>103</v>
      </c>
      <c r="K3419" s="4">
        <f t="shared" ref="K3419:K3436" si="622">IF(H3419="","",H3419/1.88^2)</f>
        <v>25.407424173834315</v>
      </c>
      <c r="L3419" s="22">
        <f t="shared" si="603"/>
        <v>0.90291262135922334</v>
      </c>
      <c r="M3419" s="22">
        <f t="shared" si="604"/>
        <v>0.49468085106382981</v>
      </c>
      <c r="N3419" s="2" t="s">
        <v>3</v>
      </c>
      <c r="O3419" s="3">
        <v>0</v>
      </c>
      <c r="P3419" s="3">
        <v>0</v>
      </c>
      <c r="Q3419" s="3">
        <v>13579</v>
      </c>
      <c r="R3419" s="4">
        <f t="shared" si="601"/>
        <v>18.894968059140414</v>
      </c>
      <c r="S3419" s="38">
        <f t="shared" si="611"/>
        <v>5.7712486883525713</v>
      </c>
      <c r="T3419" s="24">
        <f t="shared" si="608"/>
        <v>58</v>
      </c>
      <c r="U3419" s="24" t="e">
        <f t="shared" si="609"/>
        <v>#N/A</v>
      </c>
      <c r="V3419" s="24" t="e">
        <f t="shared" si="610"/>
        <v>#N/A</v>
      </c>
    </row>
    <row r="3420" spans="1:23">
      <c r="A3420" s="2">
        <v>3395</v>
      </c>
      <c r="B3420" s="5">
        <v>40925</v>
      </c>
      <c r="C3420" s="40" t="str">
        <f t="shared" si="618"/>
        <v>Mon</v>
      </c>
      <c r="D3420" s="3">
        <f t="shared" si="619"/>
        <v>2016</v>
      </c>
      <c r="E3420" s="3">
        <f t="shared" si="620"/>
        <v>1</v>
      </c>
      <c r="F3420" s="3">
        <v>67</v>
      </c>
      <c r="G3420" s="23">
        <f t="shared" si="621"/>
        <v>88.752000000000038</v>
      </c>
      <c r="H3420" s="49">
        <v>88.5</v>
      </c>
      <c r="I3420" s="2">
        <v>91</v>
      </c>
      <c r="J3420" s="2">
        <v>102</v>
      </c>
      <c r="K3420" s="4">
        <f t="shared" si="622"/>
        <v>25.039610683567226</v>
      </c>
      <c r="L3420" s="22">
        <f t="shared" si="603"/>
        <v>0.89215686274509809</v>
      </c>
      <c r="M3420" s="22">
        <f t="shared" si="604"/>
        <v>0.48404255319148937</v>
      </c>
      <c r="N3420" s="2" t="s">
        <v>3</v>
      </c>
      <c r="O3420" s="3">
        <v>1</v>
      </c>
      <c r="P3420" s="3">
        <v>0</v>
      </c>
      <c r="Q3420" s="3">
        <v>12099</v>
      </c>
      <c r="R3420" s="4">
        <f t="shared" si="601"/>
        <v>17.614639117721985</v>
      </c>
      <c r="S3420" s="39">
        <f t="shared" si="611"/>
        <v>7.1353620146904486</v>
      </c>
      <c r="T3420" s="24">
        <f t="shared" si="608"/>
        <v>67</v>
      </c>
      <c r="U3420" s="24" t="e">
        <f t="shared" si="609"/>
        <v>#N/A</v>
      </c>
      <c r="V3420" s="24" t="e">
        <f t="shared" si="610"/>
        <v>#N/A</v>
      </c>
      <c r="W3420" s="2">
        <v>6.76</v>
      </c>
    </row>
    <row r="3421" spans="1:23">
      <c r="A3421" s="2">
        <v>3396</v>
      </c>
      <c r="B3421" s="5">
        <v>40926</v>
      </c>
      <c r="C3421" s="17" t="str">
        <f t="shared" si="618"/>
        <v>Tue</v>
      </c>
      <c r="D3421" s="3">
        <f t="shared" si="619"/>
        <v>2016</v>
      </c>
      <c r="E3421" s="3">
        <f t="shared" si="620"/>
        <v>1</v>
      </c>
      <c r="F3421" s="3">
        <v>80</v>
      </c>
      <c r="G3421" s="23">
        <f t="shared" si="621"/>
        <v>88.574000000000041</v>
      </c>
      <c r="H3421" s="1">
        <v>88.3</v>
      </c>
      <c r="I3421" s="2">
        <v>91</v>
      </c>
      <c r="J3421" s="2">
        <v>102</v>
      </c>
      <c r="K3421" s="4">
        <f t="shared" si="622"/>
        <v>24.983023992756905</v>
      </c>
      <c r="L3421" s="22">
        <f t="shared" si="603"/>
        <v>0.89215686274509809</v>
      </c>
      <c r="M3421" s="22">
        <f t="shared" si="604"/>
        <v>0.48404255319148937</v>
      </c>
      <c r="N3421" s="2" t="s">
        <v>3</v>
      </c>
      <c r="O3421" s="3">
        <v>0</v>
      </c>
      <c r="P3421" s="3">
        <v>0</v>
      </c>
      <c r="Q3421" s="3">
        <v>11868</v>
      </c>
      <c r="R3421" s="4">
        <f t="shared" si="601"/>
        <v>17.673109421499383</v>
      </c>
      <c r="S3421" s="38">
        <f t="shared" si="611"/>
        <v>7.345225603357818</v>
      </c>
      <c r="T3421" s="24" t="e">
        <f t="shared" si="608"/>
        <v>#N/A</v>
      </c>
      <c r="U3421" s="24">
        <f t="shared" si="609"/>
        <v>80</v>
      </c>
      <c r="V3421" s="24" t="e">
        <f t="shared" si="610"/>
        <v>#N/A</v>
      </c>
    </row>
    <row r="3422" spans="1:23">
      <c r="A3422" s="2">
        <v>3397</v>
      </c>
      <c r="B3422" s="5">
        <v>40927</v>
      </c>
      <c r="C3422" s="17" t="str">
        <f t="shared" si="618"/>
        <v>Wed</v>
      </c>
      <c r="D3422" s="3">
        <f t="shared" si="619"/>
        <v>2016</v>
      </c>
      <c r="E3422" s="3">
        <f t="shared" si="620"/>
        <v>1</v>
      </c>
      <c r="F3422" s="3">
        <v>70</v>
      </c>
      <c r="G3422" s="23">
        <f t="shared" si="621"/>
        <v>88.396000000000043</v>
      </c>
      <c r="H3422" s="1">
        <v>88.8</v>
      </c>
      <c r="I3422" s="2">
        <v>92</v>
      </c>
      <c r="J3422" s="2">
        <v>102</v>
      </c>
      <c r="K3422" s="4">
        <f t="shared" si="622"/>
        <v>25.12449071978271</v>
      </c>
      <c r="L3422" s="22">
        <f t="shared" si="603"/>
        <v>0.90196078431372551</v>
      </c>
      <c r="M3422" s="22">
        <f t="shared" si="604"/>
        <v>0.48936170212765956</v>
      </c>
      <c r="N3422" s="2" t="s">
        <v>3</v>
      </c>
      <c r="O3422" s="3">
        <v>0</v>
      </c>
      <c r="P3422" s="3">
        <v>0</v>
      </c>
      <c r="Q3422" s="3">
        <v>10647</v>
      </c>
      <c r="R3422" s="4">
        <f t="shared" si="601"/>
        <v>18.363759536200487</v>
      </c>
      <c r="S3422" s="38">
        <f t="shared" si="611"/>
        <v>6.8205666316894025</v>
      </c>
      <c r="T3422" s="24">
        <f t="shared" si="608"/>
        <v>70</v>
      </c>
      <c r="U3422" s="24" t="e">
        <f t="shared" si="609"/>
        <v>#N/A</v>
      </c>
      <c r="V3422" s="24" t="e">
        <f t="shared" si="610"/>
        <v>#N/A</v>
      </c>
    </row>
    <row r="3423" spans="1:23">
      <c r="A3423" s="2">
        <v>3398</v>
      </c>
      <c r="B3423" s="5">
        <v>40928</v>
      </c>
      <c r="C3423" s="17" t="str">
        <f t="shared" si="618"/>
        <v>Thu</v>
      </c>
      <c r="D3423" s="3">
        <f t="shared" si="619"/>
        <v>2016</v>
      </c>
      <c r="E3423" s="3">
        <f t="shared" si="620"/>
        <v>1</v>
      </c>
      <c r="F3423" s="3">
        <v>66</v>
      </c>
      <c r="G3423" s="23">
        <f t="shared" si="621"/>
        <v>88.218000000000046</v>
      </c>
      <c r="H3423" s="1">
        <v>88.5</v>
      </c>
      <c r="I3423" s="2">
        <v>92</v>
      </c>
      <c r="J3423" s="2">
        <v>102</v>
      </c>
      <c r="K3423" s="4">
        <f t="shared" si="622"/>
        <v>25.039610683567226</v>
      </c>
      <c r="L3423" s="22">
        <f t="shared" si="603"/>
        <v>0.90196078431372551</v>
      </c>
      <c r="M3423" s="22">
        <f t="shared" si="604"/>
        <v>0.48936170212765956</v>
      </c>
      <c r="N3423" s="2" t="s">
        <v>3</v>
      </c>
      <c r="O3423" s="3">
        <v>0</v>
      </c>
      <c r="P3423" s="3">
        <v>0</v>
      </c>
      <c r="Q3423" s="3">
        <v>9617</v>
      </c>
      <c r="R3423" s="4">
        <f t="shared" si="601"/>
        <v>18.45380617869608</v>
      </c>
      <c r="S3423" s="38">
        <f t="shared" si="611"/>
        <v>7.1353620146904486</v>
      </c>
      <c r="T3423" s="24">
        <f t="shared" si="608"/>
        <v>66</v>
      </c>
      <c r="U3423" s="24" t="e">
        <f t="shared" si="609"/>
        <v>#N/A</v>
      </c>
      <c r="V3423" s="24" t="e">
        <f t="shared" si="610"/>
        <v>#N/A</v>
      </c>
    </row>
    <row r="3424" spans="1:23">
      <c r="A3424" s="2">
        <v>3399</v>
      </c>
      <c r="B3424" s="5">
        <v>40929</v>
      </c>
      <c r="C3424" s="17" t="str">
        <f t="shared" si="618"/>
        <v>Fri</v>
      </c>
      <c r="D3424" s="3">
        <f t="shared" si="619"/>
        <v>2016</v>
      </c>
      <c r="E3424" s="3">
        <f t="shared" si="620"/>
        <v>1</v>
      </c>
      <c r="F3424" s="3">
        <v>120</v>
      </c>
      <c r="G3424" s="23">
        <f t="shared" si="621"/>
        <v>88.040000000000049</v>
      </c>
      <c r="H3424" s="1">
        <v>88.1</v>
      </c>
      <c r="I3424" s="2">
        <v>92</v>
      </c>
      <c r="J3424" s="2">
        <v>102</v>
      </c>
      <c r="K3424" s="4">
        <f t="shared" si="622"/>
        <v>24.926437301946581</v>
      </c>
      <c r="L3424" s="22">
        <f t="shared" si="603"/>
        <v>0.90196078431372551</v>
      </c>
      <c r="M3424" s="22">
        <f t="shared" si="604"/>
        <v>0.48936170212765956</v>
      </c>
      <c r="N3424" s="2" t="s">
        <v>3</v>
      </c>
      <c r="O3424" s="3">
        <v>0</v>
      </c>
      <c r="P3424" s="3">
        <v>2</v>
      </c>
      <c r="Q3424" s="3">
        <v>9110</v>
      </c>
      <c r="R3424" s="4">
        <f t="shared" si="601"/>
        <v>18.574822324796859</v>
      </c>
      <c r="S3424" s="38">
        <f t="shared" si="611"/>
        <v>7.5550891920251866</v>
      </c>
      <c r="T3424" s="24" t="e">
        <f t="shared" si="608"/>
        <v>#N/A</v>
      </c>
      <c r="U3424" s="24" t="e">
        <f t="shared" si="609"/>
        <v>#N/A</v>
      </c>
      <c r="V3424" s="24">
        <f t="shared" si="610"/>
        <v>120</v>
      </c>
    </row>
    <row r="3425" spans="1:22">
      <c r="A3425" s="2">
        <v>3400</v>
      </c>
      <c r="B3425" s="5">
        <v>40930</v>
      </c>
      <c r="C3425" s="17" t="str">
        <f t="shared" si="618"/>
        <v>Sat</v>
      </c>
      <c r="D3425" s="3">
        <f t="shared" si="619"/>
        <v>2016</v>
      </c>
      <c r="E3425" s="3">
        <f t="shared" si="620"/>
        <v>1</v>
      </c>
      <c r="F3425" s="3">
        <v>150</v>
      </c>
      <c r="G3425" s="23">
        <f t="shared" si="621"/>
        <v>87.862000000000052</v>
      </c>
      <c r="H3425" s="1">
        <v>88.4</v>
      </c>
      <c r="I3425" s="2">
        <v>92</v>
      </c>
      <c r="J3425" s="2">
        <v>103</v>
      </c>
      <c r="K3425" s="4">
        <f t="shared" si="622"/>
        <v>25.011317338162069</v>
      </c>
      <c r="L3425" s="22">
        <f t="shared" si="603"/>
        <v>0.89320388349514568</v>
      </c>
      <c r="M3425" s="22">
        <f t="shared" si="604"/>
        <v>0.48936170212765956</v>
      </c>
      <c r="N3425" s="2" t="s">
        <v>3</v>
      </c>
      <c r="O3425" s="3">
        <v>1</v>
      </c>
      <c r="P3425" s="3">
        <v>4</v>
      </c>
      <c r="Q3425" s="3">
        <v>6772</v>
      </c>
      <c r="R3425" s="4">
        <f t="shared" si="601"/>
        <v>18.483957543151615</v>
      </c>
      <c r="S3425" s="38">
        <f t="shared" si="611"/>
        <v>7.2402938090241253</v>
      </c>
      <c r="T3425" s="24" t="e">
        <f t="shared" si="608"/>
        <v>#N/A</v>
      </c>
      <c r="U3425" s="24" t="e">
        <f t="shared" si="609"/>
        <v>#N/A</v>
      </c>
      <c r="V3425" s="24">
        <f t="shared" si="610"/>
        <v>150</v>
      </c>
    </row>
    <row r="3426" spans="1:22">
      <c r="A3426" s="2">
        <v>3401</v>
      </c>
      <c r="B3426" s="5">
        <v>40931</v>
      </c>
      <c r="C3426" s="17" t="str">
        <f t="shared" si="618"/>
        <v>Sun</v>
      </c>
      <c r="D3426" s="3">
        <f t="shared" si="619"/>
        <v>2016</v>
      </c>
      <c r="E3426" s="3">
        <f t="shared" si="620"/>
        <v>1</v>
      </c>
      <c r="F3426" s="3">
        <v>81</v>
      </c>
      <c r="G3426" s="23">
        <f t="shared" si="621"/>
        <v>87.684000000000054</v>
      </c>
      <c r="H3426" s="1">
        <v>88.7</v>
      </c>
      <c r="I3426" s="2">
        <v>92</v>
      </c>
      <c r="J3426" s="2">
        <v>102</v>
      </c>
      <c r="K3426" s="4">
        <f t="shared" si="622"/>
        <v>25.096197374377549</v>
      </c>
      <c r="L3426" s="22">
        <f t="shared" si="603"/>
        <v>0.90196078431372551</v>
      </c>
      <c r="M3426" s="22">
        <f t="shared" si="604"/>
        <v>0.48936170212765956</v>
      </c>
      <c r="N3426" s="2" t="s">
        <v>3</v>
      </c>
      <c r="O3426" s="3">
        <v>1</v>
      </c>
      <c r="P3426" s="3">
        <v>2</v>
      </c>
      <c r="Q3426" s="3">
        <v>11062</v>
      </c>
      <c r="R3426" s="4">
        <f t="shared" si="601"/>
        <v>18.393707404899697</v>
      </c>
      <c r="S3426" s="38">
        <f t="shared" si="611"/>
        <v>6.9254984260230792</v>
      </c>
      <c r="T3426" s="24" t="e">
        <f t="shared" si="608"/>
        <v>#N/A</v>
      </c>
      <c r="U3426" s="24">
        <f t="shared" si="609"/>
        <v>81</v>
      </c>
      <c r="V3426" s="24" t="e">
        <f t="shared" si="610"/>
        <v>#N/A</v>
      </c>
    </row>
    <row r="3427" spans="1:22">
      <c r="A3427" s="2">
        <v>3402</v>
      </c>
      <c r="B3427" s="5">
        <v>40932</v>
      </c>
      <c r="C3427" s="46" t="str">
        <f t="shared" si="618"/>
        <v>Mon</v>
      </c>
      <c r="D3427" s="3">
        <f t="shared" si="619"/>
        <v>2016</v>
      </c>
      <c r="E3427" s="3">
        <f t="shared" si="620"/>
        <v>1</v>
      </c>
      <c r="F3427" s="3">
        <v>88</v>
      </c>
      <c r="G3427" s="23">
        <f t="shared" si="621"/>
        <v>87.506000000000057</v>
      </c>
      <c r="H3427" s="49">
        <v>88.1</v>
      </c>
      <c r="I3427" s="2">
        <v>91</v>
      </c>
      <c r="J3427" s="2">
        <v>102</v>
      </c>
      <c r="K3427" s="4">
        <f t="shared" si="622"/>
        <v>24.926437301946581</v>
      </c>
      <c r="L3427" s="22">
        <f t="shared" si="603"/>
        <v>0.89215686274509809</v>
      </c>
      <c r="M3427" s="22">
        <f t="shared" si="604"/>
        <v>0.48404255319148937</v>
      </c>
      <c r="N3427" s="2" t="s">
        <v>3</v>
      </c>
      <c r="O3427" s="3">
        <v>0</v>
      </c>
      <c r="P3427" s="3">
        <v>1</v>
      </c>
      <c r="Q3427" s="3">
        <v>14274</v>
      </c>
      <c r="R3427" s="4">
        <f t="shared" si="601"/>
        <v>17.731845197711646</v>
      </c>
      <c r="S3427" s="47">
        <f t="shared" si="611"/>
        <v>7.5550891920251866</v>
      </c>
      <c r="T3427" s="24" t="e">
        <f t="shared" si="608"/>
        <v>#N/A</v>
      </c>
      <c r="U3427" s="24">
        <f t="shared" si="609"/>
        <v>88</v>
      </c>
      <c r="V3427" s="24" t="e">
        <f t="shared" si="610"/>
        <v>#N/A</v>
      </c>
    </row>
    <row r="3428" spans="1:22">
      <c r="A3428" s="2">
        <v>3403</v>
      </c>
      <c r="B3428" s="5">
        <v>40933</v>
      </c>
      <c r="C3428" s="17" t="str">
        <f t="shared" si="618"/>
        <v>Tue</v>
      </c>
      <c r="D3428" s="3">
        <f t="shared" si="619"/>
        <v>2016</v>
      </c>
      <c r="E3428" s="3">
        <f t="shared" si="620"/>
        <v>1</v>
      </c>
      <c r="F3428" s="3">
        <v>120</v>
      </c>
      <c r="G3428" s="23">
        <f t="shared" si="621"/>
        <v>87.32800000000006</v>
      </c>
      <c r="H3428" s="1">
        <v>88.1</v>
      </c>
      <c r="I3428" s="2">
        <v>91</v>
      </c>
      <c r="J3428" s="2">
        <v>102</v>
      </c>
      <c r="K3428" s="4">
        <f t="shared" si="622"/>
        <v>24.926437301946581</v>
      </c>
      <c r="L3428" s="22">
        <f t="shared" si="603"/>
        <v>0.89215686274509809</v>
      </c>
      <c r="M3428" s="22">
        <f t="shared" si="604"/>
        <v>0.48404255319148937</v>
      </c>
      <c r="N3428" s="2" t="s">
        <v>3</v>
      </c>
      <c r="O3428" s="3">
        <v>0</v>
      </c>
      <c r="P3428" s="3">
        <v>5</v>
      </c>
      <c r="R3428" s="4">
        <f t="shared" si="601"/>
        <v>17.731845197711646</v>
      </c>
      <c r="S3428" s="38">
        <f t="shared" si="611"/>
        <v>7.5550891920251866</v>
      </c>
      <c r="T3428" s="24" t="e">
        <f t="shared" si="608"/>
        <v>#N/A</v>
      </c>
      <c r="U3428" s="24" t="e">
        <f t="shared" si="609"/>
        <v>#N/A</v>
      </c>
      <c r="V3428" s="24">
        <f t="shared" si="610"/>
        <v>120</v>
      </c>
    </row>
    <row r="3429" spans="1:22">
      <c r="A3429" s="2">
        <v>3404</v>
      </c>
      <c r="B3429" s="5">
        <v>40934</v>
      </c>
      <c r="C3429" s="17" t="str">
        <f t="shared" si="618"/>
        <v>Wed</v>
      </c>
      <c r="D3429" s="3">
        <f t="shared" si="619"/>
        <v>2016</v>
      </c>
      <c r="E3429" s="3">
        <f t="shared" si="620"/>
        <v>1</v>
      </c>
      <c r="F3429" s="3">
        <v>88</v>
      </c>
      <c r="G3429" s="23">
        <f>G3428-0.1</f>
        <v>87.228000000000065</v>
      </c>
      <c r="H3429" s="1">
        <v>87.9</v>
      </c>
      <c r="I3429" s="2">
        <v>91</v>
      </c>
      <c r="J3429" s="2">
        <v>101</v>
      </c>
      <c r="K3429" s="4">
        <f t="shared" si="622"/>
        <v>24.869850611136265</v>
      </c>
      <c r="L3429" s="22">
        <f t="shared" si="603"/>
        <v>0.90099009900990101</v>
      </c>
      <c r="M3429" s="22">
        <f t="shared" si="604"/>
        <v>0.48404255319148937</v>
      </c>
      <c r="N3429" s="2" t="s">
        <v>3</v>
      </c>
      <c r="O3429" s="3">
        <v>0</v>
      </c>
      <c r="P3429" s="3">
        <v>0</v>
      </c>
      <c r="Q3429" s="3">
        <v>12020</v>
      </c>
      <c r="R3429" s="4">
        <f t="shared" si="601"/>
        <v>17.790848258457292</v>
      </c>
      <c r="S3429" s="38">
        <f t="shared" si="611"/>
        <v>7.7649527806925409</v>
      </c>
      <c r="T3429" s="24" t="e">
        <f t="shared" si="608"/>
        <v>#N/A</v>
      </c>
      <c r="U3429" s="24">
        <f t="shared" si="609"/>
        <v>88</v>
      </c>
      <c r="V3429" s="24" t="e">
        <f t="shared" si="610"/>
        <v>#N/A</v>
      </c>
    </row>
    <row r="3430" spans="1:22">
      <c r="A3430" s="2">
        <v>3405</v>
      </c>
      <c r="B3430" s="5">
        <v>40935</v>
      </c>
      <c r="C3430" s="17" t="str">
        <f t="shared" si="618"/>
        <v>Thu</v>
      </c>
      <c r="D3430" s="3">
        <f t="shared" si="619"/>
        <v>2016</v>
      </c>
      <c r="E3430" s="3">
        <f t="shared" si="620"/>
        <v>1</v>
      </c>
      <c r="F3430" s="3">
        <v>79</v>
      </c>
      <c r="G3430" s="23">
        <f t="shared" ref="G3430:G3468" si="623">G3429-0.1</f>
        <v>87.128000000000071</v>
      </c>
      <c r="H3430" s="1">
        <v>88.3</v>
      </c>
      <c r="I3430" s="2">
        <v>92</v>
      </c>
      <c r="J3430" s="2">
        <v>101</v>
      </c>
      <c r="K3430" s="4">
        <f t="shared" si="622"/>
        <v>24.983023992756905</v>
      </c>
      <c r="L3430" s="22">
        <f t="shared" si="603"/>
        <v>0.91089108910891092</v>
      </c>
      <c r="M3430" s="22">
        <f t="shared" si="604"/>
        <v>0.48936170212765956</v>
      </c>
      <c r="N3430" s="2" t="s">
        <v>3</v>
      </c>
      <c r="O3430" s="3">
        <v>0</v>
      </c>
      <c r="P3430" s="3">
        <v>0</v>
      </c>
      <c r="Q3430" s="3">
        <v>10554</v>
      </c>
      <c r="R3430" s="4">
        <f t="shared" si="601"/>
        <v>18.514177200618381</v>
      </c>
      <c r="S3430" s="38">
        <f t="shared" si="611"/>
        <v>7.345225603357818</v>
      </c>
      <c r="T3430" s="24">
        <f t="shared" si="608"/>
        <v>79</v>
      </c>
      <c r="U3430" s="24" t="e">
        <f t="shared" si="609"/>
        <v>#N/A</v>
      </c>
      <c r="V3430" s="24" t="e">
        <f t="shared" si="610"/>
        <v>#N/A</v>
      </c>
    </row>
    <row r="3431" spans="1:22">
      <c r="A3431" s="2">
        <v>3406</v>
      </c>
      <c r="B3431" s="5">
        <v>40936</v>
      </c>
      <c r="C3431" s="17" t="str">
        <f t="shared" si="618"/>
        <v>Fri</v>
      </c>
      <c r="D3431" s="3">
        <f t="shared" si="619"/>
        <v>2016</v>
      </c>
      <c r="E3431" s="3">
        <f t="shared" si="620"/>
        <v>1</v>
      </c>
      <c r="F3431" s="3">
        <v>110</v>
      </c>
      <c r="G3431" s="23">
        <f t="shared" si="623"/>
        <v>87.028000000000077</v>
      </c>
      <c r="H3431" s="1">
        <v>88.1</v>
      </c>
      <c r="I3431" s="2">
        <v>91</v>
      </c>
      <c r="J3431" s="2">
        <v>102</v>
      </c>
      <c r="K3431" s="4">
        <f t="shared" si="622"/>
        <v>24.926437301946581</v>
      </c>
      <c r="L3431" s="22">
        <f t="shared" si="603"/>
        <v>0.89215686274509809</v>
      </c>
      <c r="M3431" s="22">
        <f t="shared" si="604"/>
        <v>0.48404255319148937</v>
      </c>
      <c r="N3431" s="2" t="s">
        <v>3</v>
      </c>
      <c r="O3431" s="3">
        <v>1</v>
      </c>
      <c r="P3431" s="3">
        <v>4</v>
      </c>
      <c r="Q3431" s="3">
        <v>6975</v>
      </c>
      <c r="R3431" s="4">
        <f t="shared" si="601"/>
        <v>17.731845197711646</v>
      </c>
      <c r="S3431" s="38">
        <f t="shared" si="611"/>
        <v>7.5550891920251866</v>
      </c>
      <c r="T3431" s="24" t="e">
        <f t="shared" si="608"/>
        <v>#N/A</v>
      </c>
      <c r="U3431" s="24" t="e">
        <f t="shared" si="609"/>
        <v>#N/A</v>
      </c>
      <c r="V3431" s="24">
        <f t="shared" si="610"/>
        <v>110</v>
      </c>
    </row>
    <row r="3432" spans="1:22">
      <c r="A3432" s="2">
        <v>3407</v>
      </c>
      <c r="B3432" s="5">
        <v>40937</v>
      </c>
      <c r="C3432" s="17" t="str">
        <f t="shared" si="618"/>
        <v>Sat</v>
      </c>
      <c r="D3432" s="3">
        <f t="shared" si="619"/>
        <v>2016</v>
      </c>
      <c r="E3432" s="3">
        <f t="shared" si="620"/>
        <v>1</v>
      </c>
      <c r="F3432" s="3">
        <v>125</v>
      </c>
      <c r="G3432" s="23">
        <f t="shared" si="623"/>
        <v>86.928000000000083</v>
      </c>
      <c r="H3432" s="1">
        <v>87.4</v>
      </c>
      <c r="I3432" s="2">
        <v>91</v>
      </c>
      <c r="J3432" s="2">
        <v>101</v>
      </c>
      <c r="K3432" s="4">
        <f t="shared" si="622"/>
        <v>24.72838388411046</v>
      </c>
      <c r="L3432" s="22">
        <f t="shared" si="603"/>
        <v>0.90099009900990101</v>
      </c>
      <c r="M3432" s="22">
        <f t="shared" si="604"/>
        <v>0.48404255319148937</v>
      </c>
      <c r="N3432" s="2" t="s">
        <v>3</v>
      </c>
      <c r="O3432" s="3">
        <v>0</v>
      </c>
      <c r="P3432" s="3">
        <v>4</v>
      </c>
      <c r="Q3432" s="3">
        <v>14775</v>
      </c>
      <c r="R3432" s="4">
        <f t="shared" si="601"/>
        <v>17.939537321720774</v>
      </c>
      <c r="S3432" s="38">
        <f t="shared" si="611"/>
        <v>8.2896117523609565</v>
      </c>
      <c r="T3432" s="24" t="e">
        <f t="shared" si="608"/>
        <v>#N/A</v>
      </c>
      <c r="U3432" s="24" t="e">
        <f t="shared" si="609"/>
        <v>#N/A</v>
      </c>
      <c r="V3432" s="24">
        <f t="shared" si="610"/>
        <v>125</v>
      </c>
    </row>
    <row r="3433" spans="1:22">
      <c r="A3433" s="2">
        <v>3408</v>
      </c>
      <c r="B3433" s="5">
        <v>40938</v>
      </c>
      <c r="C3433" s="17" t="str">
        <f t="shared" si="618"/>
        <v>Sun</v>
      </c>
      <c r="D3433" s="3">
        <f t="shared" si="619"/>
        <v>2016</v>
      </c>
      <c r="E3433" s="3">
        <f t="shared" si="620"/>
        <v>1</v>
      </c>
      <c r="F3433" s="3">
        <v>60</v>
      </c>
      <c r="G3433" s="23">
        <f t="shared" si="623"/>
        <v>86.828000000000088</v>
      </c>
      <c r="H3433" s="1">
        <v>88</v>
      </c>
      <c r="I3433" s="2">
        <v>91</v>
      </c>
      <c r="J3433" s="2">
        <v>102</v>
      </c>
      <c r="K3433" s="4">
        <f t="shared" si="622"/>
        <v>24.898143956541425</v>
      </c>
      <c r="L3433" s="22">
        <f t="shared" si="603"/>
        <v>0.89215686274509809</v>
      </c>
      <c r="M3433" s="22">
        <f t="shared" si="604"/>
        <v>0.48404255319148937</v>
      </c>
      <c r="N3433" s="2" t="s">
        <v>3</v>
      </c>
      <c r="O3433" s="3">
        <v>1</v>
      </c>
      <c r="P3433" s="3">
        <v>0</v>
      </c>
      <c r="Q3433" s="3">
        <v>7720</v>
      </c>
      <c r="R3433" s="4">
        <f t="shared" si="601"/>
        <v>17.76131320361813</v>
      </c>
      <c r="S3433" s="38">
        <f t="shared" si="611"/>
        <v>7.6600209863588642</v>
      </c>
      <c r="T3433" s="24">
        <f t="shared" si="608"/>
        <v>60</v>
      </c>
      <c r="U3433" s="24" t="e">
        <f t="shared" si="609"/>
        <v>#N/A</v>
      </c>
      <c r="V3433" s="24" t="e">
        <f t="shared" si="610"/>
        <v>#N/A</v>
      </c>
    </row>
    <row r="3434" spans="1:22">
      <c r="A3434" s="2">
        <v>3409</v>
      </c>
      <c r="B3434" s="5">
        <v>40939</v>
      </c>
      <c r="C3434" s="17" t="str">
        <f t="shared" si="618"/>
        <v>Mon</v>
      </c>
      <c r="D3434" s="3">
        <f t="shared" si="619"/>
        <v>2016</v>
      </c>
      <c r="E3434" s="3">
        <f t="shared" si="620"/>
        <v>2</v>
      </c>
      <c r="F3434" s="3">
        <v>70</v>
      </c>
      <c r="G3434" s="23">
        <v>88.5</v>
      </c>
      <c r="H3434" s="49">
        <v>87.9</v>
      </c>
      <c r="I3434" s="2">
        <v>90</v>
      </c>
      <c r="J3434" s="2">
        <v>102</v>
      </c>
      <c r="K3434" s="4">
        <f t="shared" si="622"/>
        <v>24.869850611136265</v>
      </c>
      <c r="L3434" s="22">
        <f t="shared" si="603"/>
        <v>0.88235294117647056</v>
      </c>
      <c r="M3434" s="22">
        <f t="shared" si="604"/>
        <v>0.47872340425531917</v>
      </c>
      <c r="N3434" s="2" t="s">
        <v>3</v>
      </c>
      <c r="O3434" s="3">
        <v>0</v>
      </c>
      <c r="P3434" s="3">
        <v>0</v>
      </c>
      <c r="Q3434" s="3">
        <v>11077</v>
      </c>
      <c r="R3434" s="4">
        <f t="shared" si="601"/>
        <v>16.94595309467794</v>
      </c>
      <c r="S3434" s="39">
        <f t="shared" si="611"/>
        <v>7.7649527806925409</v>
      </c>
      <c r="T3434" s="24">
        <f t="shared" si="608"/>
        <v>70</v>
      </c>
      <c r="U3434" s="24" t="e">
        <f t="shared" si="609"/>
        <v>#N/A</v>
      </c>
      <c r="V3434" s="24" t="e">
        <f t="shared" si="610"/>
        <v>#N/A</v>
      </c>
    </row>
    <row r="3435" spans="1:22">
      <c r="A3435" s="2">
        <v>3410</v>
      </c>
      <c r="B3435" s="5">
        <v>40940</v>
      </c>
      <c r="C3435" s="17" t="str">
        <f t="shared" si="618"/>
        <v>Tue</v>
      </c>
      <c r="D3435" s="3">
        <f t="shared" si="619"/>
        <v>2016</v>
      </c>
      <c r="E3435" s="3">
        <f t="shared" si="620"/>
        <v>2</v>
      </c>
      <c r="F3435" s="3">
        <v>72</v>
      </c>
      <c r="G3435" s="23">
        <f t="shared" si="623"/>
        <v>88.4</v>
      </c>
      <c r="H3435" s="1">
        <v>87.6</v>
      </c>
      <c r="I3435" s="2">
        <v>91</v>
      </c>
      <c r="J3435" s="2">
        <v>102</v>
      </c>
      <c r="K3435" s="4">
        <f t="shared" si="622"/>
        <v>24.784970574920777</v>
      </c>
      <c r="L3435" s="22">
        <f t="shared" si="603"/>
        <v>0.89215686274509809</v>
      </c>
      <c r="M3435" s="22">
        <f t="shared" si="604"/>
        <v>0.48404255319148937</v>
      </c>
      <c r="N3435" s="2" t="s">
        <v>3</v>
      </c>
      <c r="O3435" s="3">
        <v>0</v>
      </c>
      <c r="P3435" s="3">
        <v>1</v>
      </c>
      <c r="Q3435" s="3">
        <v>10153</v>
      </c>
      <c r="R3435" s="4">
        <f t="shared" si="601"/>
        <v>17.879858012767073</v>
      </c>
      <c r="S3435" s="38">
        <f t="shared" si="611"/>
        <v>8.0797481636936013</v>
      </c>
      <c r="T3435" s="24">
        <f t="shared" ref="T3435:T3451" si="624">IF(F3435="","",IF(F3435&lt;80,F3435,NA()))</f>
        <v>72</v>
      </c>
      <c r="U3435" s="24" t="e">
        <f t="shared" ref="U3435:U3451" si="625">IF(F3435="","",IF(AND(F3435&lt;100,F3435&gt;=80),F3435,NA()))</f>
        <v>#N/A</v>
      </c>
      <c r="V3435" s="24" t="e">
        <f t="shared" ref="V3435:V3451" si="626">IF(F3435="","",IF(F3435&gt;=100,F3435,NA()))</f>
        <v>#N/A</v>
      </c>
    </row>
    <row r="3436" spans="1:22">
      <c r="A3436" s="2">
        <v>3411</v>
      </c>
      <c r="B3436" s="5">
        <v>40941</v>
      </c>
      <c r="C3436" s="17" t="str">
        <f t="shared" si="618"/>
        <v>Wed</v>
      </c>
      <c r="D3436" s="3">
        <f t="shared" si="619"/>
        <v>2016</v>
      </c>
      <c r="E3436" s="3">
        <f t="shared" si="620"/>
        <v>2</v>
      </c>
      <c r="F3436" s="3">
        <v>92</v>
      </c>
      <c r="G3436" s="23">
        <f t="shared" si="623"/>
        <v>88.300000000000011</v>
      </c>
      <c r="H3436" s="1">
        <v>87.6</v>
      </c>
      <c r="I3436" s="2">
        <v>91</v>
      </c>
      <c r="J3436" s="2">
        <v>101</v>
      </c>
      <c r="K3436" s="4">
        <f t="shared" si="622"/>
        <v>24.784970574920777</v>
      </c>
      <c r="L3436" s="22">
        <f t="shared" si="603"/>
        <v>0.90099009900990101</v>
      </c>
      <c r="M3436" s="22">
        <f t="shared" si="604"/>
        <v>0.48404255319148937</v>
      </c>
      <c r="N3436" s="2" t="s">
        <v>2</v>
      </c>
      <c r="O3436" s="3">
        <v>0</v>
      </c>
      <c r="P3436" s="3">
        <v>0</v>
      </c>
      <c r="Q3436" s="3">
        <v>10267</v>
      </c>
      <c r="R3436" s="4">
        <f t="shared" si="601"/>
        <v>17.879858012767073</v>
      </c>
      <c r="S3436" s="38">
        <f t="shared" si="611"/>
        <v>8.0797481636936013</v>
      </c>
      <c r="T3436" s="24" t="e">
        <f t="shared" si="624"/>
        <v>#N/A</v>
      </c>
      <c r="U3436" s="24">
        <f t="shared" si="625"/>
        <v>92</v>
      </c>
      <c r="V3436" s="24" t="e">
        <f t="shared" si="626"/>
        <v>#N/A</v>
      </c>
    </row>
    <row r="3437" spans="1:22">
      <c r="A3437" s="2">
        <v>3412</v>
      </c>
      <c r="B3437" s="5">
        <v>40942</v>
      </c>
      <c r="C3437" s="17" t="str">
        <f t="shared" si="618"/>
        <v>Thu</v>
      </c>
      <c r="D3437" s="3">
        <f t="shared" si="619"/>
        <v>2016</v>
      </c>
      <c r="E3437" s="3">
        <f t="shared" si="620"/>
        <v>2</v>
      </c>
      <c r="F3437" s="3">
        <v>91</v>
      </c>
      <c r="G3437" s="23">
        <f t="shared" si="623"/>
        <v>88.200000000000017</v>
      </c>
      <c r="H3437" s="1">
        <v>87.6</v>
      </c>
      <c r="I3437" s="2">
        <v>91</v>
      </c>
      <c r="J3437" s="2">
        <v>101</v>
      </c>
      <c r="K3437" s="4">
        <f t="shared" ref="K3437:K3453" si="627">IF(H3437="","",H3437/1.88^2)</f>
        <v>24.784970574920777</v>
      </c>
      <c r="L3437" s="22">
        <f t="shared" ref="L3437:L3453" si="628">IF(I3437="","",I3437/J3437)</f>
        <v>0.90099009900990101</v>
      </c>
      <c r="M3437" s="22">
        <f t="shared" ref="M3437:M3453" si="629">IF(I3437="","",I3437/188)</f>
        <v>0.48404255319148937</v>
      </c>
      <c r="N3437" s="2" t="s">
        <v>3</v>
      </c>
      <c r="O3437" s="3">
        <v>0</v>
      </c>
      <c r="P3437" s="3">
        <v>0</v>
      </c>
      <c r="Q3437" s="3">
        <v>9147</v>
      </c>
      <c r="R3437" s="4">
        <f t="shared" ref="R3437:R3453" si="630">IF(OR(H3437="",I3437=""),"",100*(-98.42+4.15*(I3437/2.54)-0.082*(H3437*2.2))/(H3437*2.2))</f>
        <v>17.879858012767073</v>
      </c>
      <c r="S3437" s="38">
        <f t="shared" ref="S3437:S3453" si="631">100*(95.3-H3437)/95.3</f>
        <v>8.0797481636936013</v>
      </c>
      <c r="T3437" s="24" t="e">
        <f t="shared" si="624"/>
        <v>#N/A</v>
      </c>
      <c r="U3437" s="24">
        <f t="shared" si="625"/>
        <v>91</v>
      </c>
      <c r="V3437" s="24" t="e">
        <f t="shared" si="626"/>
        <v>#N/A</v>
      </c>
    </row>
    <row r="3438" spans="1:22">
      <c r="A3438" s="2">
        <v>3413</v>
      </c>
      <c r="B3438" s="5">
        <v>40943</v>
      </c>
      <c r="C3438" s="17" t="str">
        <f t="shared" si="618"/>
        <v>Fri</v>
      </c>
      <c r="D3438" s="3">
        <f t="shared" si="619"/>
        <v>2016</v>
      </c>
      <c r="E3438" s="3">
        <f t="shared" si="620"/>
        <v>2</v>
      </c>
      <c r="F3438" s="3">
        <v>160</v>
      </c>
      <c r="G3438" s="23">
        <f t="shared" si="623"/>
        <v>88.100000000000023</v>
      </c>
      <c r="H3438" s="1">
        <v>88</v>
      </c>
      <c r="I3438" s="2">
        <v>92</v>
      </c>
      <c r="J3438" s="2">
        <v>102</v>
      </c>
      <c r="K3438" s="4">
        <f t="shared" si="627"/>
        <v>24.898143956541425</v>
      </c>
      <c r="L3438" s="22">
        <f t="shared" si="628"/>
        <v>0.90196078431372551</v>
      </c>
      <c r="M3438" s="22">
        <f t="shared" si="629"/>
        <v>0.48936170212765956</v>
      </c>
      <c r="N3438" s="2" t="s">
        <v>3</v>
      </c>
      <c r="O3438" s="3">
        <v>0</v>
      </c>
      <c r="P3438" s="3">
        <v>5</v>
      </c>
      <c r="Q3438" s="3">
        <v>9156</v>
      </c>
      <c r="R3438" s="4">
        <f t="shared" si="630"/>
        <v>18.60524825925685</v>
      </c>
      <c r="S3438" s="38">
        <f t="shared" si="631"/>
        <v>7.6600209863588642</v>
      </c>
      <c r="T3438" s="24" t="e">
        <f t="shared" si="624"/>
        <v>#N/A</v>
      </c>
      <c r="U3438" s="24" t="e">
        <f t="shared" si="625"/>
        <v>#N/A</v>
      </c>
      <c r="V3438" s="24">
        <f t="shared" si="626"/>
        <v>160</v>
      </c>
    </row>
    <row r="3439" spans="1:22">
      <c r="A3439" s="2">
        <v>3414</v>
      </c>
      <c r="B3439" s="5">
        <v>40944</v>
      </c>
      <c r="C3439" s="17" t="str">
        <f t="shared" si="618"/>
        <v>Sat</v>
      </c>
      <c r="D3439" s="3">
        <f t="shared" si="619"/>
        <v>2016</v>
      </c>
      <c r="E3439" s="3">
        <f t="shared" si="620"/>
        <v>2</v>
      </c>
      <c r="F3439" s="3">
        <v>160</v>
      </c>
      <c r="G3439" s="23">
        <f t="shared" si="623"/>
        <v>88.000000000000028</v>
      </c>
      <c r="H3439" s="1">
        <v>87.8</v>
      </c>
      <c r="I3439" s="2">
        <v>92</v>
      </c>
      <c r="J3439" s="2">
        <v>102</v>
      </c>
      <c r="K3439" s="4">
        <f t="shared" si="627"/>
        <v>24.841557265731101</v>
      </c>
      <c r="L3439" s="22">
        <f t="shared" si="628"/>
        <v>0.90196078431372551</v>
      </c>
      <c r="M3439" s="22">
        <f t="shared" si="629"/>
        <v>0.48936170212765956</v>
      </c>
      <c r="N3439" s="2" t="s">
        <v>3</v>
      </c>
      <c r="O3439" s="3">
        <v>0</v>
      </c>
      <c r="P3439" s="3">
        <v>5</v>
      </c>
      <c r="Q3439" s="3">
        <v>9762</v>
      </c>
      <c r="R3439" s="4">
        <f t="shared" si="630"/>
        <v>18.666308050280218</v>
      </c>
      <c r="S3439" s="38">
        <f t="shared" si="631"/>
        <v>7.8698845750262336</v>
      </c>
      <c r="T3439" s="24" t="e">
        <f t="shared" si="624"/>
        <v>#N/A</v>
      </c>
      <c r="U3439" s="24" t="e">
        <f t="shared" si="625"/>
        <v>#N/A</v>
      </c>
      <c r="V3439" s="24">
        <f t="shared" si="626"/>
        <v>160</v>
      </c>
    </row>
    <row r="3440" spans="1:22">
      <c r="A3440" s="2">
        <v>3415</v>
      </c>
      <c r="B3440" s="5">
        <v>40945</v>
      </c>
      <c r="C3440" s="17" t="str">
        <f t="shared" si="618"/>
        <v>Sun</v>
      </c>
      <c r="D3440" s="3">
        <f t="shared" si="619"/>
        <v>2016</v>
      </c>
      <c r="E3440" s="3">
        <f t="shared" si="620"/>
        <v>2</v>
      </c>
      <c r="F3440" s="3">
        <v>99</v>
      </c>
      <c r="G3440" s="23">
        <f t="shared" si="623"/>
        <v>87.900000000000034</v>
      </c>
      <c r="H3440" s="1">
        <v>88.5</v>
      </c>
      <c r="I3440" s="2">
        <v>93</v>
      </c>
      <c r="J3440" s="2">
        <v>102</v>
      </c>
      <c r="K3440" s="4">
        <f t="shared" si="627"/>
        <v>25.039610683567226</v>
      </c>
      <c r="L3440" s="22">
        <f t="shared" si="628"/>
        <v>0.91176470588235292</v>
      </c>
      <c r="M3440" s="22">
        <f t="shared" si="629"/>
        <v>0.49468085106382981</v>
      </c>
      <c r="N3440" s="2" t="s">
        <v>3</v>
      </c>
      <c r="O3440" s="3">
        <v>1</v>
      </c>
      <c r="P3440" s="3">
        <v>3</v>
      </c>
      <c r="Q3440" s="3">
        <v>10377</v>
      </c>
      <c r="R3440" s="4">
        <f t="shared" si="630"/>
        <v>19.292973239670157</v>
      </c>
      <c r="S3440" s="38">
        <f t="shared" si="631"/>
        <v>7.1353620146904486</v>
      </c>
      <c r="T3440" s="24" t="e">
        <f t="shared" si="624"/>
        <v>#N/A</v>
      </c>
      <c r="U3440" s="24">
        <f t="shared" si="625"/>
        <v>99</v>
      </c>
      <c r="V3440" s="24" t="e">
        <f t="shared" si="626"/>
        <v>#N/A</v>
      </c>
    </row>
    <row r="3441" spans="1:22">
      <c r="A3441" s="41">
        <v>3416</v>
      </c>
      <c r="B3441" s="42">
        <v>40946</v>
      </c>
      <c r="C3441" s="43" t="str">
        <f t="shared" si="618"/>
        <v>Mon</v>
      </c>
      <c r="D3441" s="44">
        <f t="shared" si="619"/>
        <v>2016</v>
      </c>
      <c r="E3441" s="44">
        <f t="shared" si="620"/>
        <v>2</v>
      </c>
      <c r="F3441" s="44">
        <v>69</v>
      </c>
      <c r="G3441" s="23">
        <f t="shared" si="623"/>
        <v>87.80000000000004</v>
      </c>
      <c r="H3441" s="45">
        <v>87.6</v>
      </c>
      <c r="I3441" s="41">
        <v>91</v>
      </c>
      <c r="J3441" s="2">
        <v>102</v>
      </c>
      <c r="K3441" s="4">
        <f t="shared" si="627"/>
        <v>24.784970574920777</v>
      </c>
      <c r="L3441" s="22">
        <f t="shared" si="628"/>
        <v>0.89215686274509809</v>
      </c>
      <c r="M3441" s="22">
        <f t="shared" si="629"/>
        <v>0.48404255319148937</v>
      </c>
      <c r="N3441" s="2" t="s">
        <v>2</v>
      </c>
      <c r="O3441" s="3">
        <v>0</v>
      </c>
      <c r="P3441" s="3">
        <v>0</v>
      </c>
      <c r="Q3441" s="3">
        <v>10061</v>
      </c>
      <c r="R3441" s="4">
        <f t="shared" si="630"/>
        <v>17.879858012767073</v>
      </c>
      <c r="S3441" s="48">
        <f t="shared" si="631"/>
        <v>8.0797481636936013</v>
      </c>
      <c r="T3441" s="24">
        <f t="shared" si="624"/>
        <v>69</v>
      </c>
      <c r="U3441" s="24" t="e">
        <f t="shared" si="625"/>
        <v>#N/A</v>
      </c>
      <c r="V3441" s="24" t="e">
        <f t="shared" si="626"/>
        <v>#N/A</v>
      </c>
    </row>
    <row r="3442" spans="1:22">
      <c r="A3442" s="2">
        <v>3417</v>
      </c>
      <c r="B3442" s="5">
        <v>40947</v>
      </c>
      <c r="C3442" s="17" t="str">
        <f t="shared" si="618"/>
        <v>Tue</v>
      </c>
      <c r="D3442" s="3">
        <f t="shared" si="619"/>
        <v>2016</v>
      </c>
      <c r="E3442" s="3">
        <f t="shared" si="620"/>
        <v>2</v>
      </c>
      <c r="F3442" s="3">
        <v>77</v>
      </c>
      <c r="G3442" s="23">
        <f t="shared" si="623"/>
        <v>87.700000000000045</v>
      </c>
      <c r="H3442" s="1">
        <v>87.6</v>
      </c>
      <c r="I3442" s="2">
        <v>91</v>
      </c>
      <c r="J3442" s="2">
        <v>102</v>
      </c>
      <c r="K3442" s="4">
        <f t="shared" si="627"/>
        <v>24.784970574920777</v>
      </c>
      <c r="L3442" s="22">
        <f t="shared" si="628"/>
        <v>0.89215686274509809</v>
      </c>
      <c r="M3442" s="22">
        <f t="shared" si="629"/>
        <v>0.48404255319148937</v>
      </c>
      <c r="N3442" s="2" t="s">
        <v>2</v>
      </c>
      <c r="O3442" s="3">
        <v>0</v>
      </c>
      <c r="P3442" s="3">
        <v>0</v>
      </c>
      <c r="Q3442" s="3">
        <v>11346</v>
      </c>
      <c r="R3442" s="4">
        <f t="shared" si="630"/>
        <v>17.879858012767073</v>
      </c>
      <c r="S3442" s="38">
        <f t="shared" si="631"/>
        <v>8.0797481636936013</v>
      </c>
      <c r="T3442" s="24">
        <f t="shared" si="624"/>
        <v>77</v>
      </c>
      <c r="U3442" s="24" t="e">
        <f t="shared" si="625"/>
        <v>#N/A</v>
      </c>
      <c r="V3442" s="24" t="e">
        <f t="shared" si="626"/>
        <v>#N/A</v>
      </c>
    </row>
    <row r="3443" spans="1:22">
      <c r="A3443" s="2">
        <v>3418</v>
      </c>
      <c r="B3443" s="5">
        <v>40948</v>
      </c>
      <c r="C3443" s="17" t="str">
        <f t="shared" si="618"/>
        <v>Wed</v>
      </c>
      <c r="D3443" s="3">
        <f t="shared" si="619"/>
        <v>2016</v>
      </c>
      <c r="E3443" s="3">
        <f t="shared" si="620"/>
        <v>2</v>
      </c>
      <c r="F3443" s="3">
        <v>71</v>
      </c>
      <c r="G3443" s="23">
        <f t="shared" si="623"/>
        <v>87.600000000000051</v>
      </c>
      <c r="H3443" s="1">
        <v>87.5</v>
      </c>
      <c r="I3443" s="2">
        <v>91</v>
      </c>
      <c r="J3443" s="2">
        <v>101</v>
      </c>
      <c r="K3443" s="4">
        <f t="shared" si="627"/>
        <v>24.756677229515621</v>
      </c>
      <c r="L3443" s="22">
        <f t="shared" si="628"/>
        <v>0.90099009900990101</v>
      </c>
      <c r="M3443" s="22">
        <f t="shared" si="629"/>
        <v>0.48404255319148937</v>
      </c>
      <c r="N3443" s="2" t="s">
        <v>2</v>
      </c>
      <c r="O3443" s="3">
        <v>1</v>
      </c>
      <c r="P3443" s="3">
        <v>0</v>
      </c>
      <c r="Q3443" s="3">
        <v>10969</v>
      </c>
      <c r="R3443" s="4">
        <f t="shared" si="630"/>
        <v>17.909663564781663</v>
      </c>
      <c r="S3443" s="38">
        <f t="shared" si="631"/>
        <v>8.1846799580272798</v>
      </c>
      <c r="T3443" s="24">
        <f t="shared" si="624"/>
        <v>71</v>
      </c>
      <c r="U3443" s="24" t="e">
        <f t="shared" si="625"/>
        <v>#N/A</v>
      </c>
      <c r="V3443" s="24" t="e">
        <f t="shared" si="626"/>
        <v>#N/A</v>
      </c>
    </row>
    <row r="3444" spans="1:22">
      <c r="A3444" s="2">
        <v>3419</v>
      </c>
      <c r="B3444" s="5">
        <v>40949</v>
      </c>
      <c r="C3444" s="17" t="str">
        <f t="shared" si="618"/>
        <v>Thu</v>
      </c>
      <c r="D3444" s="3">
        <f t="shared" si="619"/>
        <v>2016</v>
      </c>
      <c r="E3444" s="3">
        <f t="shared" si="620"/>
        <v>2</v>
      </c>
      <c r="F3444" s="3">
        <v>65</v>
      </c>
      <c r="G3444" s="23">
        <f t="shared" si="623"/>
        <v>87.500000000000057</v>
      </c>
      <c r="H3444" s="1">
        <v>87</v>
      </c>
      <c r="I3444" s="2">
        <v>90</v>
      </c>
      <c r="J3444" s="2">
        <v>101</v>
      </c>
      <c r="K3444" s="4">
        <f t="shared" si="627"/>
        <v>24.615210502489816</v>
      </c>
      <c r="L3444" s="22">
        <f t="shared" si="628"/>
        <v>0.8910891089108911</v>
      </c>
      <c r="M3444" s="22">
        <f t="shared" si="629"/>
        <v>0.47872340425531917</v>
      </c>
      <c r="N3444" s="2" t="s">
        <v>2</v>
      </c>
      <c r="O3444" s="3">
        <v>0</v>
      </c>
      <c r="P3444" s="3">
        <v>0</v>
      </c>
      <c r="Q3444" s="3">
        <v>10171</v>
      </c>
      <c r="R3444" s="4">
        <f t="shared" si="630"/>
        <v>17.20608364393323</v>
      </c>
      <c r="S3444" s="38">
        <f t="shared" si="631"/>
        <v>8.7093389296956953</v>
      </c>
      <c r="T3444" s="24">
        <f t="shared" si="624"/>
        <v>65</v>
      </c>
      <c r="U3444" s="24" t="e">
        <f t="shared" si="625"/>
        <v>#N/A</v>
      </c>
      <c r="V3444" s="24" t="e">
        <f t="shared" si="626"/>
        <v>#N/A</v>
      </c>
    </row>
    <row r="3445" spans="1:22">
      <c r="A3445" s="2">
        <v>3420</v>
      </c>
      <c r="B3445" s="5">
        <v>40950</v>
      </c>
      <c r="C3445" s="17" t="str">
        <f t="shared" si="618"/>
        <v>Fri</v>
      </c>
      <c r="D3445" s="3">
        <f t="shared" si="619"/>
        <v>2016</v>
      </c>
      <c r="E3445" s="3">
        <f t="shared" si="620"/>
        <v>2</v>
      </c>
      <c r="F3445" s="3">
        <v>74</v>
      </c>
      <c r="G3445" s="23">
        <f t="shared" si="623"/>
        <v>87.400000000000063</v>
      </c>
      <c r="H3445" s="1">
        <v>86.7</v>
      </c>
      <c r="I3445" s="2">
        <v>91</v>
      </c>
      <c r="J3445" s="2">
        <v>102</v>
      </c>
      <c r="K3445" s="4">
        <f t="shared" si="627"/>
        <v>24.530330466274336</v>
      </c>
      <c r="L3445" s="22">
        <f t="shared" si="628"/>
        <v>0.89215686274509809</v>
      </c>
      <c r="M3445" s="22">
        <f t="shared" si="629"/>
        <v>0.48404255319148937</v>
      </c>
      <c r="N3445" s="2" t="s">
        <v>2</v>
      </c>
      <c r="O3445" s="3">
        <v>0</v>
      </c>
      <c r="P3445" s="3">
        <v>2</v>
      </c>
      <c r="Q3445" s="3">
        <v>10223</v>
      </c>
      <c r="R3445" s="4">
        <f t="shared" si="630"/>
        <v>18.150583182449779</v>
      </c>
      <c r="S3445" s="38">
        <f t="shared" si="631"/>
        <v>9.0241343126967415</v>
      </c>
      <c r="T3445" s="24">
        <f t="shared" si="624"/>
        <v>74</v>
      </c>
      <c r="U3445" s="24" t="e">
        <f t="shared" si="625"/>
        <v>#N/A</v>
      </c>
      <c r="V3445" s="24" t="e">
        <f t="shared" si="626"/>
        <v>#N/A</v>
      </c>
    </row>
    <row r="3446" spans="1:22">
      <c r="A3446" s="2">
        <v>3421</v>
      </c>
      <c r="B3446" s="5">
        <v>40951</v>
      </c>
      <c r="C3446" s="17" t="str">
        <f t="shared" si="618"/>
        <v>Sat</v>
      </c>
      <c r="D3446" s="3">
        <f t="shared" si="619"/>
        <v>2016</v>
      </c>
      <c r="E3446" s="3">
        <f t="shared" si="620"/>
        <v>2</v>
      </c>
      <c r="F3446" s="3">
        <v>160</v>
      </c>
      <c r="G3446" s="23">
        <f t="shared" si="623"/>
        <v>87.300000000000068</v>
      </c>
      <c r="H3446" s="1">
        <v>86.3</v>
      </c>
      <c r="I3446" s="2">
        <v>91</v>
      </c>
      <c r="J3446" s="2">
        <v>101</v>
      </c>
      <c r="K3446" s="4">
        <f t="shared" si="627"/>
        <v>24.417157084653692</v>
      </c>
      <c r="L3446" s="22">
        <f t="shared" si="628"/>
        <v>0.90099009900990101</v>
      </c>
      <c r="M3446" s="22">
        <f t="shared" si="629"/>
        <v>0.48404255319148937</v>
      </c>
      <c r="N3446" s="2" t="s">
        <v>3</v>
      </c>
      <c r="O3446" s="3">
        <v>0</v>
      </c>
      <c r="P3446" s="3">
        <v>5</v>
      </c>
      <c r="Q3446" s="3">
        <v>8500</v>
      </c>
      <c r="R3446" s="4">
        <f t="shared" si="630"/>
        <v>18.272717982831935</v>
      </c>
      <c r="S3446" s="38">
        <f t="shared" si="631"/>
        <v>9.4438614900314803</v>
      </c>
      <c r="T3446" s="24" t="e">
        <f t="shared" si="624"/>
        <v>#N/A</v>
      </c>
      <c r="U3446" s="24" t="e">
        <f t="shared" si="625"/>
        <v>#N/A</v>
      </c>
      <c r="V3446" s="24">
        <f t="shared" si="626"/>
        <v>160</v>
      </c>
    </row>
    <row r="3447" spans="1:22">
      <c r="A3447" s="2">
        <v>3422</v>
      </c>
      <c r="B3447" s="5">
        <v>40952</v>
      </c>
      <c r="C3447" s="17" t="str">
        <f t="shared" si="618"/>
        <v>Sun</v>
      </c>
      <c r="D3447" s="3">
        <f t="shared" si="619"/>
        <v>2016</v>
      </c>
      <c r="E3447" s="3">
        <f t="shared" si="620"/>
        <v>2</v>
      </c>
      <c r="F3447" s="3">
        <v>74</v>
      </c>
      <c r="G3447" s="23">
        <f t="shared" si="623"/>
        <v>87.200000000000074</v>
      </c>
      <c r="H3447" s="1">
        <v>87.9</v>
      </c>
      <c r="I3447" s="2">
        <v>91</v>
      </c>
      <c r="J3447" s="2">
        <v>101</v>
      </c>
      <c r="K3447" s="4">
        <f t="shared" si="627"/>
        <v>24.869850611136265</v>
      </c>
      <c r="L3447" s="22">
        <f t="shared" si="628"/>
        <v>0.90099009900990101</v>
      </c>
      <c r="M3447" s="22">
        <f t="shared" si="629"/>
        <v>0.48404255319148937</v>
      </c>
      <c r="N3447" s="2" t="s">
        <v>3</v>
      </c>
      <c r="O3447" s="3">
        <v>1</v>
      </c>
      <c r="P3447" s="3">
        <v>1</v>
      </c>
      <c r="Q3447" s="3">
        <v>13164</v>
      </c>
      <c r="R3447" s="4">
        <f t="shared" si="630"/>
        <v>17.790848258457292</v>
      </c>
      <c r="S3447" s="38">
        <f t="shared" si="631"/>
        <v>7.7649527806925409</v>
      </c>
      <c r="T3447" s="24">
        <f t="shared" si="624"/>
        <v>74</v>
      </c>
      <c r="U3447" s="24" t="e">
        <f t="shared" si="625"/>
        <v>#N/A</v>
      </c>
      <c r="V3447" s="24" t="e">
        <f t="shared" si="626"/>
        <v>#N/A</v>
      </c>
    </row>
    <row r="3448" spans="1:22">
      <c r="A3448" s="2">
        <v>3423</v>
      </c>
      <c r="B3448" s="5">
        <v>40953</v>
      </c>
      <c r="C3448" s="17" t="str">
        <f t="shared" si="618"/>
        <v>Mon</v>
      </c>
      <c r="D3448" s="3">
        <f t="shared" si="619"/>
        <v>2016</v>
      </c>
      <c r="E3448" s="3">
        <f t="shared" si="620"/>
        <v>2</v>
      </c>
      <c r="F3448" s="3">
        <v>75</v>
      </c>
      <c r="G3448" s="23">
        <f t="shared" si="623"/>
        <v>87.10000000000008</v>
      </c>
      <c r="H3448" s="49">
        <v>86.5</v>
      </c>
      <c r="I3448" s="2">
        <v>90</v>
      </c>
      <c r="J3448" s="2">
        <v>101</v>
      </c>
      <c r="K3448" s="4">
        <f t="shared" si="627"/>
        <v>24.473743775464012</v>
      </c>
      <c r="L3448" s="22">
        <f t="shared" si="628"/>
        <v>0.8910891089108911</v>
      </c>
      <c r="M3448" s="22">
        <f t="shared" si="629"/>
        <v>0.47872340425531917</v>
      </c>
      <c r="N3448" s="2" t="s">
        <v>2</v>
      </c>
      <c r="O3448" s="3">
        <v>0</v>
      </c>
      <c r="P3448" s="3">
        <v>0</v>
      </c>
      <c r="Q3448" s="3">
        <v>9869</v>
      </c>
      <c r="R3448" s="4">
        <f t="shared" si="630"/>
        <v>17.352939618753652</v>
      </c>
      <c r="S3448" s="53">
        <f t="shared" si="631"/>
        <v>9.2339979013641109</v>
      </c>
      <c r="T3448" s="24">
        <f t="shared" si="624"/>
        <v>75</v>
      </c>
      <c r="U3448" s="24" t="e">
        <f t="shared" si="625"/>
        <v>#N/A</v>
      </c>
      <c r="V3448" s="24" t="e">
        <f t="shared" si="626"/>
        <v>#N/A</v>
      </c>
    </row>
    <row r="3449" spans="1:22">
      <c r="A3449" s="2">
        <v>3424</v>
      </c>
      <c r="B3449" s="5">
        <v>40954</v>
      </c>
      <c r="C3449" s="17" t="str">
        <f t="shared" si="618"/>
        <v>Tue</v>
      </c>
      <c r="D3449" s="3">
        <f t="shared" si="619"/>
        <v>2016</v>
      </c>
      <c r="E3449" s="3">
        <f t="shared" si="620"/>
        <v>2</v>
      </c>
      <c r="F3449" s="3">
        <v>68</v>
      </c>
      <c r="G3449" s="23">
        <f t="shared" si="623"/>
        <v>87.000000000000085</v>
      </c>
      <c r="H3449" s="1">
        <v>87.1</v>
      </c>
      <c r="I3449" s="2">
        <v>91</v>
      </c>
      <c r="J3449" s="2">
        <v>101</v>
      </c>
      <c r="K3449" s="4">
        <f t="shared" si="627"/>
        <v>24.643503847894976</v>
      </c>
      <c r="L3449" s="22">
        <f t="shared" si="628"/>
        <v>0.90099009900990101</v>
      </c>
      <c r="M3449" s="22">
        <f t="shared" si="629"/>
        <v>0.48404255319148937</v>
      </c>
      <c r="N3449" s="2" t="s">
        <v>2</v>
      </c>
      <c r="O3449" s="3">
        <v>0</v>
      </c>
      <c r="P3449" s="3">
        <v>0</v>
      </c>
      <c r="Q3449" s="3">
        <v>10130</v>
      </c>
      <c r="R3449" s="4">
        <f t="shared" si="630"/>
        <v>18.029570171278941</v>
      </c>
      <c r="S3449" s="38">
        <f t="shared" si="631"/>
        <v>8.6044071353620168</v>
      </c>
      <c r="T3449" s="24">
        <f t="shared" si="624"/>
        <v>68</v>
      </c>
      <c r="U3449" s="24" t="e">
        <f t="shared" si="625"/>
        <v>#N/A</v>
      </c>
      <c r="V3449" s="24" t="e">
        <f t="shared" si="626"/>
        <v>#N/A</v>
      </c>
    </row>
    <row r="3450" spans="1:22">
      <c r="A3450" s="2">
        <v>3425</v>
      </c>
      <c r="B3450" s="5">
        <v>40955</v>
      </c>
      <c r="C3450" s="17" t="str">
        <f t="shared" si="618"/>
        <v>Wed</v>
      </c>
      <c r="D3450" s="3">
        <f t="shared" si="619"/>
        <v>2016</v>
      </c>
      <c r="E3450" s="3">
        <f t="shared" si="620"/>
        <v>2</v>
      </c>
      <c r="F3450" s="3">
        <v>160</v>
      </c>
      <c r="G3450" s="23">
        <f t="shared" si="623"/>
        <v>86.900000000000091</v>
      </c>
      <c r="H3450" s="1">
        <v>86.2</v>
      </c>
      <c r="I3450" s="2">
        <v>90</v>
      </c>
      <c r="J3450" s="2">
        <v>101</v>
      </c>
      <c r="K3450" s="4">
        <f t="shared" si="627"/>
        <v>24.388863739248531</v>
      </c>
      <c r="L3450" s="22">
        <f t="shared" si="628"/>
        <v>0.8910891089108911</v>
      </c>
      <c r="M3450" s="22">
        <f t="shared" si="629"/>
        <v>0.47872340425531917</v>
      </c>
      <c r="N3450" s="2" t="s">
        <v>2</v>
      </c>
      <c r="O3450" s="3">
        <v>0</v>
      </c>
      <c r="P3450" s="3">
        <v>5</v>
      </c>
      <c r="Q3450" s="3">
        <v>8484</v>
      </c>
      <c r="R3450" s="4">
        <f t="shared" si="630"/>
        <v>17.441870963134466</v>
      </c>
      <c r="S3450" s="38">
        <f t="shared" si="631"/>
        <v>9.5487932843651571</v>
      </c>
      <c r="T3450" s="24" t="e">
        <f t="shared" si="624"/>
        <v>#N/A</v>
      </c>
      <c r="U3450" s="24" t="e">
        <f t="shared" si="625"/>
        <v>#N/A</v>
      </c>
      <c r="V3450" s="24">
        <f t="shared" si="626"/>
        <v>160</v>
      </c>
    </row>
    <row r="3451" spans="1:22">
      <c r="A3451" s="2">
        <v>3426</v>
      </c>
      <c r="B3451" s="5">
        <v>40956</v>
      </c>
      <c r="C3451" s="17" t="str">
        <f t="shared" si="618"/>
        <v>Thu</v>
      </c>
      <c r="D3451" s="3">
        <f t="shared" si="619"/>
        <v>2016</v>
      </c>
      <c r="E3451" s="3">
        <f t="shared" si="620"/>
        <v>2</v>
      </c>
      <c r="F3451" s="3">
        <v>160</v>
      </c>
      <c r="G3451" s="23">
        <f t="shared" si="623"/>
        <v>86.800000000000097</v>
      </c>
      <c r="H3451" s="1">
        <v>87.8</v>
      </c>
      <c r="I3451" s="2">
        <v>92</v>
      </c>
      <c r="J3451" s="2">
        <v>101</v>
      </c>
      <c r="K3451" s="4">
        <f t="shared" si="627"/>
        <v>24.841557265731101</v>
      </c>
      <c r="L3451" s="22">
        <f t="shared" si="628"/>
        <v>0.91089108910891092</v>
      </c>
      <c r="M3451" s="22">
        <f t="shared" si="629"/>
        <v>0.48936170212765956</v>
      </c>
      <c r="N3451" s="2" t="s">
        <v>2</v>
      </c>
      <c r="O3451" s="3">
        <v>1</v>
      </c>
      <c r="P3451" s="3">
        <v>0</v>
      </c>
      <c r="R3451" s="4">
        <f t="shared" si="630"/>
        <v>18.666308050280218</v>
      </c>
      <c r="S3451" s="38">
        <f t="shared" si="631"/>
        <v>7.8698845750262336</v>
      </c>
      <c r="T3451" s="24" t="e">
        <f t="shared" si="624"/>
        <v>#N/A</v>
      </c>
      <c r="U3451" s="24" t="e">
        <f t="shared" si="625"/>
        <v>#N/A</v>
      </c>
      <c r="V3451" s="24">
        <f t="shared" si="626"/>
        <v>160</v>
      </c>
    </row>
    <row r="3452" spans="1:22">
      <c r="A3452" s="2">
        <v>3427</v>
      </c>
      <c r="B3452" s="5">
        <v>40957</v>
      </c>
      <c r="C3452" s="17" t="str">
        <f t="shared" si="618"/>
        <v>Fri</v>
      </c>
      <c r="D3452" s="3">
        <f t="shared" si="619"/>
        <v>2016</v>
      </c>
      <c r="E3452" s="3">
        <f t="shared" si="620"/>
        <v>2</v>
      </c>
      <c r="F3452" s="3">
        <v>160</v>
      </c>
      <c r="G3452" s="23">
        <f t="shared" si="623"/>
        <v>86.700000000000102</v>
      </c>
      <c r="H3452" s="1">
        <v>87.8</v>
      </c>
      <c r="I3452" s="2">
        <v>91</v>
      </c>
      <c r="J3452" s="2">
        <v>101</v>
      </c>
      <c r="K3452" s="4">
        <f t="shared" si="627"/>
        <v>24.841557265731101</v>
      </c>
      <c r="L3452" s="22">
        <f t="shared" si="628"/>
        <v>0.90099009900990101</v>
      </c>
      <c r="M3452" s="22">
        <f t="shared" si="629"/>
        <v>0.48404255319148937</v>
      </c>
      <c r="R3452" s="4">
        <f t="shared" si="630"/>
        <v>17.820450591325692</v>
      </c>
      <c r="S3452" s="38">
        <f t="shared" si="631"/>
        <v>7.8698845750262336</v>
      </c>
      <c r="T3452" s="24" t="e">
        <f t="shared" ref="T3452:T3460" si="632">IF(F3452="","",IF(F3452&lt;80,F3452,NA()))</f>
        <v>#N/A</v>
      </c>
      <c r="U3452" s="24" t="e">
        <f t="shared" ref="U3452:U3460" si="633">IF(F3452="","",IF(AND(F3452&lt;100,F3452&gt;=80),F3452,NA()))</f>
        <v>#N/A</v>
      </c>
      <c r="V3452" s="24">
        <f t="shared" ref="V3452:V3460" si="634">IF(F3452="","",IF(F3452&gt;=100,F3452,NA()))</f>
        <v>160</v>
      </c>
    </row>
    <row r="3453" spans="1:22">
      <c r="A3453" s="2">
        <v>3428</v>
      </c>
      <c r="B3453" s="5">
        <v>40958</v>
      </c>
      <c r="C3453" s="17" t="str">
        <f t="shared" si="618"/>
        <v>Sat</v>
      </c>
      <c r="D3453" s="3">
        <f t="shared" si="619"/>
        <v>2016</v>
      </c>
      <c r="E3453" s="3">
        <f t="shared" si="620"/>
        <v>2</v>
      </c>
      <c r="G3453" s="23">
        <f t="shared" si="623"/>
        <v>86.600000000000108</v>
      </c>
      <c r="H3453" s="1">
        <v>87.6</v>
      </c>
      <c r="I3453" s="2">
        <v>91</v>
      </c>
      <c r="J3453" s="2">
        <v>101</v>
      </c>
      <c r="K3453" s="4">
        <f t="shared" si="627"/>
        <v>24.784970574920777</v>
      </c>
      <c r="L3453" s="22">
        <f t="shared" si="628"/>
        <v>0.90099009900990101</v>
      </c>
      <c r="M3453" s="22">
        <f t="shared" si="629"/>
        <v>0.48404255319148937</v>
      </c>
      <c r="R3453" s="4">
        <f t="shared" si="630"/>
        <v>17.879858012767073</v>
      </c>
      <c r="S3453" s="38">
        <f t="shared" si="631"/>
        <v>8.0797481636936013</v>
      </c>
      <c r="T3453" s="24" t="str">
        <f t="shared" si="632"/>
        <v/>
      </c>
      <c r="U3453" s="24" t="str">
        <f t="shared" si="633"/>
        <v/>
      </c>
      <c r="V3453" s="24" t="str">
        <f t="shared" si="634"/>
        <v/>
      </c>
    </row>
    <row r="3454" spans="1:22">
      <c r="A3454" s="2">
        <v>3429</v>
      </c>
      <c r="B3454" s="5">
        <v>40959</v>
      </c>
      <c r="C3454" s="17" t="str">
        <f t="shared" si="618"/>
        <v>Sun</v>
      </c>
      <c r="D3454" s="3">
        <f t="shared" si="619"/>
        <v>2016</v>
      </c>
      <c r="E3454" s="3">
        <f t="shared" si="620"/>
        <v>2</v>
      </c>
      <c r="G3454" s="23">
        <f t="shared" si="623"/>
        <v>86.500000000000114</v>
      </c>
      <c r="T3454" s="24" t="str">
        <f t="shared" si="632"/>
        <v/>
      </c>
      <c r="U3454" s="24" t="str">
        <f t="shared" si="633"/>
        <v/>
      </c>
      <c r="V3454" s="24" t="str">
        <f t="shared" si="634"/>
        <v/>
      </c>
    </row>
    <row r="3455" spans="1:22">
      <c r="A3455" s="2">
        <v>3430</v>
      </c>
      <c r="B3455" s="5">
        <v>40960</v>
      </c>
      <c r="C3455" s="17" t="str">
        <f t="shared" si="618"/>
        <v>Mon</v>
      </c>
      <c r="D3455" s="3">
        <f t="shared" si="619"/>
        <v>2016</v>
      </c>
      <c r="E3455" s="3">
        <f t="shared" si="620"/>
        <v>2</v>
      </c>
      <c r="G3455" s="23">
        <f t="shared" si="623"/>
        <v>86.400000000000119</v>
      </c>
      <c r="T3455" s="24" t="str">
        <f t="shared" si="632"/>
        <v/>
      </c>
      <c r="U3455" s="24" t="str">
        <f t="shared" si="633"/>
        <v/>
      </c>
      <c r="V3455" s="24" t="str">
        <f t="shared" si="634"/>
        <v/>
      </c>
    </row>
    <row r="3456" spans="1:22">
      <c r="A3456" s="2">
        <v>3431</v>
      </c>
      <c r="B3456" s="5">
        <v>40961</v>
      </c>
      <c r="C3456" s="17" t="str">
        <f t="shared" si="618"/>
        <v>Tue</v>
      </c>
      <c r="D3456" s="3">
        <f t="shared" si="619"/>
        <v>2016</v>
      </c>
      <c r="E3456" s="3">
        <f t="shared" si="620"/>
        <v>2</v>
      </c>
      <c r="G3456" s="23">
        <f t="shared" si="623"/>
        <v>86.300000000000125</v>
      </c>
      <c r="T3456" s="24" t="str">
        <f t="shared" si="632"/>
        <v/>
      </c>
      <c r="U3456" s="24" t="str">
        <f t="shared" si="633"/>
        <v/>
      </c>
      <c r="V3456" s="24" t="str">
        <f t="shared" si="634"/>
        <v/>
      </c>
    </row>
    <row r="3457" spans="1:22">
      <c r="A3457" s="2">
        <v>3432</v>
      </c>
      <c r="B3457" s="5">
        <v>40962</v>
      </c>
      <c r="C3457" s="17" t="str">
        <f t="shared" si="618"/>
        <v>Wed</v>
      </c>
      <c r="D3457" s="3">
        <f t="shared" si="619"/>
        <v>2016</v>
      </c>
      <c r="E3457" s="3">
        <f t="shared" si="620"/>
        <v>2</v>
      </c>
      <c r="G3457" s="23">
        <f t="shared" si="623"/>
        <v>86.200000000000131</v>
      </c>
      <c r="T3457" s="24" t="str">
        <f t="shared" si="632"/>
        <v/>
      </c>
      <c r="U3457" s="24" t="str">
        <f t="shared" si="633"/>
        <v/>
      </c>
      <c r="V3457" s="24" t="str">
        <f t="shared" si="634"/>
        <v/>
      </c>
    </row>
    <row r="3458" spans="1:22">
      <c r="A3458" s="2">
        <v>3433</v>
      </c>
      <c r="B3458" s="5">
        <v>40963</v>
      </c>
      <c r="C3458" s="17" t="str">
        <f t="shared" si="618"/>
        <v>Thu</v>
      </c>
      <c r="D3458" s="3">
        <f t="shared" si="619"/>
        <v>2016</v>
      </c>
      <c r="E3458" s="3">
        <f t="shared" si="620"/>
        <v>2</v>
      </c>
      <c r="G3458" s="23">
        <f t="shared" si="623"/>
        <v>86.100000000000136</v>
      </c>
      <c r="T3458" s="24" t="str">
        <f t="shared" si="632"/>
        <v/>
      </c>
      <c r="U3458" s="24" t="str">
        <f t="shared" si="633"/>
        <v/>
      </c>
      <c r="V3458" s="24" t="str">
        <f t="shared" si="634"/>
        <v/>
      </c>
    </row>
    <row r="3459" spans="1:22">
      <c r="A3459" s="2">
        <v>3434</v>
      </c>
      <c r="B3459" s="5">
        <v>40964</v>
      </c>
      <c r="C3459" s="17" t="str">
        <f t="shared" si="618"/>
        <v>Fri</v>
      </c>
      <c r="D3459" s="3">
        <f t="shared" si="619"/>
        <v>2016</v>
      </c>
      <c r="E3459" s="3">
        <f t="shared" si="620"/>
        <v>2</v>
      </c>
      <c r="G3459" s="23">
        <f t="shared" si="623"/>
        <v>86.000000000000142</v>
      </c>
      <c r="T3459" s="24" t="str">
        <f t="shared" si="632"/>
        <v/>
      </c>
      <c r="U3459" s="24" t="str">
        <f t="shared" si="633"/>
        <v/>
      </c>
      <c r="V3459" s="24" t="str">
        <f t="shared" si="634"/>
        <v/>
      </c>
    </row>
    <row r="3460" spans="1:22">
      <c r="A3460" s="2">
        <v>3435</v>
      </c>
      <c r="B3460" s="5">
        <v>40965</v>
      </c>
      <c r="C3460" s="17" t="str">
        <f t="shared" si="618"/>
        <v>Sat</v>
      </c>
      <c r="D3460" s="3">
        <f t="shared" si="619"/>
        <v>2016</v>
      </c>
      <c r="E3460" s="3">
        <f t="shared" si="620"/>
        <v>2</v>
      </c>
      <c r="G3460" s="23">
        <f t="shared" si="623"/>
        <v>85.900000000000148</v>
      </c>
      <c r="T3460" s="24" t="str">
        <f t="shared" si="632"/>
        <v/>
      </c>
      <c r="U3460" s="24" t="str">
        <f t="shared" si="633"/>
        <v/>
      </c>
      <c r="V3460" s="24" t="str">
        <f t="shared" si="634"/>
        <v/>
      </c>
    </row>
    <row r="3461" spans="1:22">
      <c r="A3461" s="2">
        <v>3436</v>
      </c>
      <c r="B3461" s="5">
        <v>40966</v>
      </c>
      <c r="C3461" s="17" t="str">
        <f t="shared" si="618"/>
        <v>Sun</v>
      </c>
      <c r="D3461" s="3">
        <f t="shared" si="619"/>
        <v>2016</v>
      </c>
      <c r="E3461" s="3">
        <f t="shared" si="620"/>
        <v>2</v>
      </c>
      <c r="G3461" s="23">
        <f t="shared" si="623"/>
        <v>85.800000000000153</v>
      </c>
    </row>
    <row r="3462" spans="1:22">
      <c r="A3462" s="2">
        <v>3437</v>
      </c>
      <c r="B3462" s="5">
        <v>40967</v>
      </c>
      <c r="C3462" s="17" t="str">
        <f t="shared" si="618"/>
        <v>Mon</v>
      </c>
      <c r="D3462" s="3">
        <f t="shared" si="619"/>
        <v>2016</v>
      </c>
      <c r="E3462" s="3">
        <f t="shared" si="620"/>
        <v>2</v>
      </c>
      <c r="G3462" s="23">
        <f t="shared" si="623"/>
        <v>85.700000000000159</v>
      </c>
    </row>
    <row r="3463" spans="1:22">
      <c r="A3463" s="2">
        <v>3438</v>
      </c>
      <c r="B3463" s="5">
        <v>40968</v>
      </c>
      <c r="C3463" s="17" t="str">
        <f t="shared" si="618"/>
        <v>Tue</v>
      </c>
      <c r="D3463" s="3">
        <f t="shared" si="619"/>
        <v>2016</v>
      </c>
      <c r="E3463" s="3">
        <f t="shared" si="620"/>
        <v>3</v>
      </c>
      <c r="G3463" s="23">
        <f t="shared" si="623"/>
        <v>85.600000000000165</v>
      </c>
    </row>
    <row r="3464" spans="1:22">
      <c r="A3464" s="2">
        <v>3439</v>
      </c>
      <c r="B3464" s="5">
        <v>40969</v>
      </c>
      <c r="C3464" s="17" t="str">
        <f t="shared" si="618"/>
        <v>Wed</v>
      </c>
      <c r="D3464" s="3">
        <f t="shared" si="619"/>
        <v>2016</v>
      </c>
      <c r="E3464" s="3">
        <f t="shared" si="620"/>
        <v>3</v>
      </c>
      <c r="G3464" s="23">
        <f t="shared" si="623"/>
        <v>85.500000000000171</v>
      </c>
    </row>
    <row r="3465" spans="1:22">
      <c r="A3465" s="2">
        <v>3440</v>
      </c>
      <c r="B3465" s="5">
        <v>40970</v>
      </c>
      <c r="C3465" s="17" t="str">
        <f t="shared" ref="C3465:C3475" si="635">TEXT(B3465,"ddd")</f>
        <v>Thu</v>
      </c>
      <c r="D3465" s="3">
        <f t="shared" si="619"/>
        <v>2016</v>
      </c>
      <c r="E3465" s="3">
        <f t="shared" si="620"/>
        <v>3</v>
      </c>
      <c r="G3465" s="23">
        <f t="shared" si="623"/>
        <v>85.400000000000176</v>
      </c>
    </row>
    <row r="3466" spans="1:22">
      <c r="A3466" s="2">
        <v>3441</v>
      </c>
      <c r="B3466" s="5">
        <v>40971</v>
      </c>
      <c r="C3466" s="17" t="str">
        <f t="shared" si="635"/>
        <v>Fri</v>
      </c>
      <c r="D3466" s="3">
        <f t="shared" si="619"/>
        <v>2016</v>
      </c>
      <c r="E3466" s="3">
        <f t="shared" si="620"/>
        <v>3</v>
      </c>
      <c r="G3466" s="23">
        <f t="shared" si="623"/>
        <v>85.300000000000182</v>
      </c>
    </row>
    <row r="3467" spans="1:22">
      <c r="A3467" s="2">
        <v>3442</v>
      </c>
      <c r="B3467" s="5">
        <v>40972</v>
      </c>
      <c r="C3467" s="17" t="str">
        <f t="shared" si="635"/>
        <v>Sat</v>
      </c>
      <c r="D3467" s="3">
        <f t="shared" ref="D3467:D3475" si="636">YEAR(B3467)</f>
        <v>2016</v>
      </c>
      <c r="E3467" s="3">
        <f t="shared" ref="E3467:E3475" si="637">MONTH(B3467)</f>
        <v>3</v>
      </c>
      <c r="G3467" s="23">
        <f t="shared" si="623"/>
        <v>85.200000000000188</v>
      </c>
    </row>
    <row r="3468" spans="1:22">
      <c r="A3468" s="2">
        <v>3443</v>
      </c>
      <c r="B3468" s="5">
        <v>40973</v>
      </c>
      <c r="C3468" s="17" t="str">
        <f t="shared" si="635"/>
        <v>Sun</v>
      </c>
      <c r="D3468" s="3">
        <f t="shared" si="636"/>
        <v>2016</v>
      </c>
      <c r="E3468" s="3">
        <f t="shared" si="637"/>
        <v>3</v>
      </c>
      <c r="G3468" s="23">
        <f t="shared" si="623"/>
        <v>85.100000000000193</v>
      </c>
    </row>
    <row r="3469" spans="1:22">
      <c r="A3469" s="2">
        <v>3444</v>
      </c>
      <c r="B3469" s="5">
        <v>40974</v>
      </c>
      <c r="C3469" s="17" t="str">
        <f t="shared" si="635"/>
        <v>Mon</v>
      </c>
      <c r="D3469" s="3">
        <f t="shared" si="636"/>
        <v>2016</v>
      </c>
      <c r="E3469" s="3">
        <f t="shared" si="637"/>
        <v>3</v>
      </c>
      <c r="G3469" s="23">
        <v>85</v>
      </c>
    </row>
    <row r="3470" spans="1:22">
      <c r="A3470" s="2">
        <v>3445</v>
      </c>
      <c r="B3470" s="5">
        <v>40975</v>
      </c>
      <c r="C3470" s="17" t="str">
        <f t="shared" si="635"/>
        <v>Tue</v>
      </c>
      <c r="D3470" s="3">
        <f t="shared" si="636"/>
        <v>2016</v>
      </c>
      <c r="E3470" s="3">
        <f t="shared" si="637"/>
        <v>3</v>
      </c>
      <c r="G3470" s="23">
        <v>85</v>
      </c>
    </row>
    <row r="3471" spans="1:22">
      <c r="A3471" s="2">
        <v>3446</v>
      </c>
      <c r="B3471" s="5">
        <v>40976</v>
      </c>
      <c r="C3471" s="17" t="str">
        <f t="shared" si="635"/>
        <v>Wed</v>
      </c>
      <c r="D3471" s="3">
        <f t="shared" si="636"/>
        <v>2016</v>
      </c>
      <c r="E3471" s="3">
        <f t="shared" si="637"/>
        <v>3</v>
      </c>
      <c r="G3471" s="23">
        <v>85</v>
      </c>
    </row>
    <row r="3472" spans="1:22">
      <c r="A3472" s="2">
        <v>3447</v>
      </c>
      <c r="B3472" s="5">
        <v>40977</v>
      </c>
      <c r="C3472" s="17" t="str">
        <f t="shared" si="635"/>
        <v>Thu</v>
      </c>
      <c r="D3472" s="3">
        <f t="shared" si="636"/>
        <v>2016</v>
      </c>
      <c r="E3472" s="3">
        <f t="shared" si="637"/>
        <v>3</v>
      </c>
      <c r="G3472" s="23">
        <v>85</v>
      </c>
    </row>
    <row r="3473" spans="1:7">
      <c r="A3473" s="2">
        <v>3448</v>
      </c>
      <c r="B3473" s="5">
        <v>40978</v>
      </c>
      <c r="C3473" s="17" t="str">
        <f t="shared" si="635"/>
        <v>Fri</v>
      </c>
      <c r="D3473" s="3">
        <f t="shared" si="636"/>
        <v>2016</v>
      </c>
      <c r="E3473" s="3">
        <f t="shared" si="637"/>
        <v>3</v>
      </c>
      <c r="G3473" s="23">
        <v>85</v>
      </c>
    </row>
    <row r="3474" spans="1:7">
      <c r="A3474" s="2">
        <v>3449</v>
      </c>
      <c r="B3474" s="5">
        <v>40979</v>
      </c>
      <c r="C3474" s="17" t="str">
        <f t="shared" si="635"/>
        <v>Sat</v>
      </c>
      <c r="D3474" s="3">
        <f t="shared" si="636"/>
        <v>2016</v>
      </c>
      <c r="E3474" s="3">
        <f t="shared" si="637"/>
        <v>3</v>
      </c>
      <c r="G3474" s="23">
        <v>85</v>
      </c>
    </row>
    <row r="3475" spans="1:7">
      <c r="A3475" s="2">
        <v>3450</v>
      </c>
      <c r="B3475" s="5">
        <v>40980</v>
      </c>
      <c r="C3475" s="17" t="str">
        <f t="shared" si="635"/>
        <v>Sun</v>
      </c>
      <c r="D3475" s="3">
        <f t="shared" si="636"/>
        <v>2016</v>
      </c>
      <c r="E3475" s="3">
        <f t="shared" si="637"/>
        <v>3</v>
      </c>
      <c r="G3475" s="23">
        <v>85</v>
      </c>
    </row>
    <row r="3476" spans="1:7">
      <c r="A3476" s="2">
        <v>3451</v>
      </c>
      <c r="B3476" s="5">
        <v>40981</v>
      </c>
      <c r="C3476" s="17" t="str">
        <f t="shared" ref="C3476:C3504" si="638">TEXT(B3476,"ddd")</f>
        <v>Mon</v>
      </c>
      <c r="D3476" s="3">
        <f t="shared" ref="D3476:D3504" si="639">YEAR(B3476)</f>
        <v>2016</v>
      </c>
      <c r="E3476" s="3">
        <f t="shared" ref="E3476:E3504" si="640">MONTH(B3476)</f>
        <v>3</v>
      </c>
      <c r="G3476" s="23">
        <v>85</v>
      </c>
    </row>
    <row r="3477" spans="1:7">
      <c r="A3477" s="2">
        <v>3452</v>
      </c>
      <c r="B3477" s="5">
        <v>40982</v>
      </c>
      <c r="C3477" s="17" t="str">
        <f t="shared" si="638"/>
        <v>Tue</v>
      </c>
      <c r="D3477" s="3">
        <f t="shared" si="639"/>
        <v>2016</v>
      </c>
      <c r="E3477" s="3">
        <f t="shared" si="640"/>
        <v>3</v>
      </c>
      <c r="G3477" s="23">
        <v>85</v>
      </c>
    </row>
    <row r="3478" spans="1:7">
      <c r="A3478" s="2">
        <v>3453</v>
      </c>
      <c r="B3478" s="5">
        <v>40983</v>
      </c>
      <c r="C3478" s="17" t="str">
        <f t="shared" si="638"/>
        <v>Wed</v>
      </c>
      <c r="D3478" s="3">
        <f t="shared" si="639"/>
        <v>2016</v>
      </c>
      <c r="E3478" s="3">
        <f t="shared" si="640"/>
        <v>3</v>
      </c>
      <c r="G3478" s="23">
        <v>85</v>
      </c>
    </row>
    <row r="3479" spans="1:7">
      <c r="A3479" s="2">
        <v>3454</v>
      </c>
      <c r="B3479" s="5">
        <v>40984</v>
      </c>
      <c r="C3479" s="17" t="str">
        <f t="shared" si="638"/>
        <v>Thu</v>
      </c>
      <c r="D3479" s="3">
        <f t="shared" si="639"/>
        <v>2016</v>
      </c>
      <c r="E3479" s="3">
        <f t="shared" si="640"/>
        <v>3</v>
      </c>
      <c r="G3479" s="23">
        <v>85</v>
      </c>
    </row>
    <row r="3480" spans="1:7">
      <c r="A3480" s="2">
        <v>3455</v>
      </c>
      <c r="B3480" s="5">
        <v>40985</v>
      </c>
      <c r="C3480" s="17" t="str">
        <f t="shared" si="638"/>
        <v>Fri</v>
      </c>
      <c r="D3480" s="3">
        <f t="shared" si="639"/>
        <v>2016</v>
      </c>
      <c r="E3480" s="3">
        <f t="shared" si="640"/>
        <v>3</v>
      </c>
      <c r="G3480" s="23">
        <v>85</v>
      </c>
    </row>
    <row r="3481" spans="1:7">
      <c r="A3481" s="2">
        <v>3456</v>
      </c>
      <c r="B3481" s="5">
        <v>40986</v>
      </c>
      <c r="C3481" s="17" t="str">
        <f t="shared" si="638"/>
        <v>Sat</v>
      </c>
      <c r="D3481" s="3">
        <f t="shared" si="639"/>
        <v>2016</v>
      </c>
      <c r="E3481" s="3">
        <f t="shared" si="640"/>
        <v>3</v>
      </c>
      <c r="G3481" s="23">
        <v>85</v>
      </c>
    </row>
    <row r="3482" spans="1:7">
      <c r="A3482" s="2">
        <v>3457</v>
      </c>
      <c r="B3482" s="5">
        <v>40987</v>
      </c>
      <c r="C3482" s="17" t="str">
        <f t="shared" si="638"/>
        <v>Sun</v>
      </c>
      <c r="D3482" s="3">
        <f t="shared" si="639"/>
        <v>2016</v>
      </c>
      <c r="E3482" s="3">
        <f t="shared" si="640"/>
        <v>3</v>
      </c>
      <c r="G3482" s="23">
        <v>85</v>
      </c>
    </row>
    <row r="3483" spans="1:7">
      <c r="A3483" s="2">
        <v>3458</v>
      </c>
      <c r="B3483" s="5">
        <v>40988</v>
      </c>
      <c r="C3483" s="17" t="str">
        <f t="shared" si="638"/>
        <v>Mon</v>
      </c>
      <c r="D3483" s="3">
        <f t="shared" si="639"/>
        <v>2016</v>
      </c>
      <c r="E3483" s="3">
        <f t="shared" si="640"/>
        <v>3</v>
      </c>
      <c r="G3483" s="23">
        <v>85</v>
      </c>
    </row>
    <row r="3484" spans="1:7">
      <c r="A3484" s="2">
        <v>3459</v>
      </c>
      <c r="B3484" s="5">
        <v>40989</v>
      </c>
      <c r="C3484" s="17" t="str">
        <f t="shared" si="638"/>
        <v>Tue</v>
      </c>
      <c r="D3484" s="3">
        <f t="shared" si="639"/>
        <v>2016</v>
      </c>
      <c r="E3484" s="3">
        <f t="shared" si="640"/>
        <v>3</v>
      </c>
      <c r="G3484" s="23">
        <v>85</v>
      </c>
    </row>
    <row r="3485" spans="1:7">
      <c r="A3485" s="2">
        <v>3460</v>
      </c>
      <c r="B3485" s="5">
        <v>40990</v>
      </c>
      <c r="C3485" s="17" t="str">
        <f t="shared" si="638"/>
        <v>Wed</v>
      </c>
      <c r="D3485" s="3">
        <f t="shared" si="639"/>
        <v>2016</v>
      </c>
      <c r="E3485" s="3">
        <f t="shared" si="640"/>
        <v>3</v>
      </c>
      <c r="G3485" s="23">
        <v>85</v>
      </c>
    </row>
    <row r="3486" spans="1:7">
      <c r="A3486" s="2">
        <v>3461</v>
      </c>
      <c r="B3486" s="5">
        <v>40991</v>
      </c>
      <c r="C3486" s="17" t="str">
        <f t="shared" si="638"/>
        <v>Thu</v>
      </c>
      <c r="D3486" s="3">
        <f t="shared" si="639"/>
        <v>2016</v>
      </c>
      <c r="E3486" s="3">
        <f t="shared" si="640"/>
        <v>3</v>
      </c>
      <c r="G3486" s="23">
        <v>85</v>
      </c>
    </row>
    <row r="3487" spans="1:7">
      <c r="A3487" s="2">
        <v>3462</v>
      </c>
      <c r="B3487" s="5">
        <v>40992</v>
      </c>
      <c r="C3487" s="17" t="str">
        <f t="shared" si="638"/>
        <v>Fri</v>
      </c>
      <c r="D3487" s="3">
        <f t="shared" si="639"/>
        <v>2016</v>
      </c>
      <c r="E3487" s="3">
        <f t="shared" si="640"/>
        <v>3</v>
      </c>
      <c r="G3487" s="23">
        <v>85</v>
      </c>
    </row>
    <row r="3488" spans="1:7">
      <c r="A3488" s="2">
        <v>3463</v>
      </c>
      <c r="B3488" s="5">
        <v>40993</v>
      </c>
      <c r="C3488" s="17" t="str">
        <f t="shared" si="638"/>
        <v>Sat</v>
      </c>
      <c r="D3488" s="3">
        <f t="shared" si="639"/>
        <v>2016</v>
      </c>
      <c r="E3488" s="3">
        <f t="shared" si="640"/>
        <v>3</v>
      </c>
      <c r="G3488" s="23">
        <v>85</v>
      </c>
    </row>
    <row r="3489" spans="1:7">
      <c r="A3489" s="2">
        <v>3464</v>
      </c>
      <c r="B3489" s="5">
        <v>40994</v>
      </c>
      <c r="C3489" s="17" t="str">
        <f t="shared" si="638"/>
        <v>Sun</v>
      </c>
      <c r="D3489" s="3">
        <f t="shared" si="639"/>
        <v>2016</v>
      </c>
      <c r="E3489" s="3">
        <f t="shared" si="640"/>
        <v>3</v>
      </c>
      <c r="G3489" s="23">
        <v>85</v>
      </c>
    </row>
    <row r="3490" spans="1:7">
      <c r="A3490" s="2">
        <v>3465</v>
      </c>
      <c r="B3490" s="5">
        <v>40995</v>
      </c>
      <c r="C3490" s="17" t="str">
        <f t="shared" si="638"/>
        <v>Mon</v>
      </c>
      <c r="D3490" s="3">
        <f t="shared" si="639"/>
        <v>2016</v>
      </c>
      <c r="E3490" s="3">
        <f t="shared" si="640"/>
        <v>3</v>
      </c>
      <c r="G3490" s="23">
        <v>85</v>
      </c>
    </row>
    <row r="3491" spans="1:7">
      <c r="A3491" s="2">
        <v>3466</v>
      </c>
      <c r="B3491" s="5">
        <v>40996</v>
      </c>
      <c r="C3491" s="17" t="str">
        <f t="shared" si="638"/>
        <v>Tue</v>
      </c>
      <c r="D3491" s="3">
        <f t="shared" si="639"/>
        <v>2016</v>
      </c>
      <c r="E3491" s="3">
        <f t="shared" si="640"/>
        <v>3</v>
      </c>
      <c r="G3491" s="23">
        <v>85</v>
      </c>
    </row>
    <row r="3492" spans="1:7">
      <c r="A3492" s="2">
        <v>3467</v>
      </c>
      <c r="B3492" s="5">
        <v>40997</v>
      </c>
      <c r="C3492" s="17" t="str">
        <f t="shared" si="638"/>
        <v>Wed</v>
      </c>
      <c r="D3492" s="3">
        <f t="shared" si="639"/>
        <v>2016</v>
      </c>
      <c r="E3492" s="3">
        <f t="shared" si="640"/>
        <v>3</v>
      </c>
      <c r="G3492" s="23">
        <v>85</v>
      </c>
    </row>
    <row r="3493" spans="1:7">
      <c r="A3493" s="2">
        <v>3468</v>
      </c>
      <c r="B3493" s="5">
        <v>40998</v>
      </c>
      <c r="C3493" s="17" t="str">
        <f t="shared" si="638"/>
        <v>Thu</v>
      </c>
      <c r="D3493" s="3">
        <f t="shared" si="639"/>
        <v>2016</v>
      </c>
      <c r="E3493" s="3">
        <f t="shared" si="640"/>
        <v>3</v>
      </c>
      <c r="G3493" s="23">
        <v>85</v>
      </c>
    </row>
    <row r="3494" spans="1:7">
      <c r="A3494" s="2">
        <v>3469</v>
      </c>
      <c r="B3494" s="5">
        <v>40999</v>
      </c>
      <c r="C3494" s="17" t="str">
        <f t="shared" si="638"/>
        <v>Fri</v>
      </c>
      <c r="D3494" s="3">
        <f t="shared" si="639"/>
        <v>2016</v>
      </c>
      <c r="E3494" s="3">
        <f t="shared" si="640"/>
        <v>4</v>
      </c>
      <c r="G3494" s="23">
        <v>85</v>
      </c>
    </row>
    <row r="3495" spans="1:7">
      <c r="A3495" s="2">
        <v>3470</v>
      </c>
      <c r="B3495" s="5">
        <v>41000</v>
      </c>
      <c r="C3495" s="17" t="str">
        <f t="shared" si="638"/>
        <v>Sat</v>
      </c>
      <c r="D3495" s="3">
        <f t="shared" si="639"/>
        <v>2016</v>
      </c>
      <c r="E3495" s="3">
        <f t="shared" si="640"/>
        <v>4</v>
      </c>
      <c r="G3495" s="23">
        <v>85</v>
      </c>
    </row>
    <row r="3496" spans="1:7">
      <c r="A3496" s="2">
        <v>3471</v>
      </c>
      <c r="B3496" s="5">
        <v>41001</v>
      </c>
      <c r="C3496" s="17" t="str">
        <f t="shared" si="638"/>
        <v>Sun</v>
      </c>
      <c r="D3496" s="3">
        <f t="shared" si="639"/>
        <v>2016</v>
      </c>
      <c r="E3496" s="3">
        <f t="shared" si="640"/>
        <v>4</v>
      </c>
      <c r="G3496" s="23">
        <v>85</v>
      </c>
    </row>
    <row r="3497" spans="1:7">
      <c r="A3497" s="2">
        <v>3472</v>
      </c>
      <c r="B3497" s="5">
        <v>41002</v>
      </c>
      <c r="C3497" s="17" t="str">
        <f t="shared" si="638"/>
        <v>Mon</v>
      </c>
      <c r="D3497" s="3">
        <f t="shared" si="639"/>
        <v>2016</v>
      </c>
      <c r="E3497" s="3">
        <f t="shared" si="640"/>
        <v>4</v>
      </c>
      <c r="G3497" s="23">
        <v>85</v>
      </c>
    </row>
    <row r="3498" spans="1:7">
      <c r="A3498" s="2">
        <v>3473</v>
      </c>
      <c r="B3498" s="5">
        <v>41003</v>
      </c>
      <c r="C3498" s="17" t="str">
        <f t="shared" si="638"/>
        <v>Tue</v>
      </c>
      <c r="D3498" s="3">
        <f t="shared" si="639"/>
        <v>2016</v>
      </c>
      <c r="E3498" s="3">
        <f t="shared" si="640"/>
        <v>4</v>
      </c>
      <c r="G3498" s="23">
        <v>85</v>
      </c>
    </row>
    <row r="3499" spans="1:7">
      <c r="A3499" s="2">
        <v>3474</v>
      </c>
      <c r="B3499" s="5">
        <v>41004</v>
      </c>
      <c r="C3499" s="17" t="str">
        <f t="shared" si="638"/>
        <v>Wed</v>
      </c>
      <c r="D3499" s="3">
        <f t="shared" si="639"/>
        <v>2016</v>
      </c>
      <c r="E3499" s="3">
        <f t="shared" si="640"/>
        <v>4</v>
      </c>
      <c r="G3499" s="23">
        <v>85</v>
      </c>
    </row>
    <row r="3500" spans="1:7">
      <c r="A3500" s="2">
        <v>3475</v>
      </c>
      <c r="B3500" s="5">
        <v>41005</v>
      </c>
      <c r="C3500" s="17" t="str">
        <f t="shared" si="638"/>
        <v>Thu</v>
      </c>
      <c r="D3500" s="3">
        <f t="shared" si="639"/>
        <v>2016</v>
      </c>
      <c r="E3500" s="3">
        <f t="shared" si="640"/>
        <v>4</v>
      </c>
      <c r="G3500" s="23">
        <v>85</v>
      </c>
    </row>
    <row r="3501" spans="1:7">
      <c r="A3501" s="2">
        <v>3476</v>
      </c>
      <c r="B3501" s="5">
        <v>41006</v>
      </c>
      <c r="C3501" s="17" t="str">
        <f t="shared" si="638"/>
        <v>Fri</v>
      </c>
      <c r="D3501" s="3">
        <f t="shared" si="639"/>
        <v>2016</v>
      </c>
      <c r="E3501" s="3">
        <f t="shared" si="640"/>
        <v>4</v>
      </c>
      <c r="G3501" s="23">
        <v>85</v>
      </c>
    </row>
    <row r="3502" spans="1:7">
      <c r="A3502" s="2">
        <v>3477</v>
      </c>
      <c r="B3502" s="5">
        <v>41007</v>
      </c>
      <c r="C3502" s="17" t="str">
        <f t="shared" si="638"/>
        <v>Sat</v>
      </c>
      <c r="D3502" s="3">
        <f t="shared" si="639"/>
        <v>2016</v>
      </c>
      <c r="E3502" s="3">
        <f t="shared" si="640"/>
        <v>4</v>
      </c>
      <c r="G3502" s="23">
        <v>85</v>
      </c>
    </row>
    <row r="3503" spans="1:7">
      <c r="A3503" s="2">
        <v>3478</v>
      </c>
      <c r="B3503" s="5">
        <v>41008</v>
      </c>
      <c r="C3503" s="17" t="str">
        <f t="shared" si="638"/>
        <v>Sun</v>
      </c>
      <c r="D3503" s="3">
        <f t="shared" si="639"/>
        <v>2016</v>
      </c>
      <c r="E3503" s="3">
        <f t="shared" si="640"/>
        <v>4</v>
      </c>
      <c r="G3503" s="23">
        <v>85</v>
      </c>
    </row>
    <row r="3504" spans="1:7">
      <c r="A3504" s="2">
        <v>3479</v>
      </c>
      <c r="B3504" s="5">
        <v>41009</v>
      </c>
      <c r="C3504" s="17" t="str">
        <f t="shared" si="638"/>
        <v>Mon</v>
      </c>
      <c r="D3504" s="3">
        <f t="shared" si="639"/>
        <v>2016</v>
      </c>
      <c r="E3504" s="3">
        <f t="shared" si="640"/>
        <v>4</v>
      </c>
      <c r="G3504" s="23">
        <v>85</v>
      </c>
    </row>
    <row r="3505" spans="1:7">
      <c r="A3505" s="2">
        <v>3480</v>
      </c>
      <c r="B3505" s="5">
        <v>41010</v>
      </c>
      <c r="C3505" s="17" t="str">
        <f t="shared" ref="C3505:C3568" si="641">TEXT(B3505,"ddd")</f>
        <v>Tue</v>
      </c>
      <c r="D3505" s="3">
        <f t="shared" ref="D3505:D3568" si="642">YEAR(B3505)</f>
        <v>2016</v>
      </c>
      <c r="E3505" s="3">
        <f t="shared" ref="E3505:E3568" si="643">MONTH(B3505)</f>
        <v>4</v>
      </c>
      <c r="G3505" s="23">
        <v>85</v>
      </c>
    </row>
    <row r="3506" spans="1:7">
      <c r="A3506" s="2">
        <v>3481</v>
      </c>
      <c r="B3506" s="5">
        <v>41011</v>
      </c>
      <c r="C3506" s="17" t="str">
        <f t="shared" si="641"/>
        <v>Wed</v>
      </c>
      <c r="D3506" s="3">
        <f t="shared" si="642"/>
        <v>2016</v>
      </c>
      <c r="E3506" s="3">
        <f t="shared" si="643"/>
        <v>4</v>
      </c>
      <c r="G3506" s="23">
        <v>85</v>
      </c>
    </row>
    <row r="3507" spans="1:7">
      <c r="A3507" s="2">
        <v>3482</v>
      </c>
      <c r="B3507" s="5">
        <v>41012</v>
      </c>
      <c r="C3507" s="17" t="str">
        <f t="shared" si="641"/>
        <v>Thu</v>
      </c>
      <c r="D3507" s="3">
        <f t="shared" si="642"/>
        <v>2016</v>
      </c>
      <c r="E3507" s="3">
        <f t="shared" si="643"/>
        <v>4</v>
      </c>
      <c r="G3507" s="23">
        <v>85</v>
      </c>
    </row>
    <row r="3508" spans="1:7">
      <c r="A3508" s="2">
        <v>3483</v>
      </c>
      <c r="B3508" s="5">
        <v>41013</v>
      </c>
      <c r="C3508" s="17" t="str">
        <f t="shared" si="641"/>
        <v>Fri</v>
      </c>
      <c r="D3508" s="3">
        <f t="shared" si="642"/>
        <v>2016</v>
      </c>
      <c r="E3508" s="3">
        <f t="shared" si="643"/>
        <v>4</v>
      </c>
      <c r="G3508" s="23">
        <v>85</v>
      </c>
    </row>
    <row r="3509" spans="1:7">
      <c r="A3509" s="2">
        <v>3484</v>
      </c>
      <c r="B3509" s="5">
        <v>41014</v>
      </c>
      <c r="C3509" s="17" t="str">
        <f t="shared" si="641"/>
        <v>Sat</v>
      </c>
      <c r="D3509" s="3">
        <f t="shared" si="642"/>
        <v>2016</v>
      </c>
      <c r="E3509" s="3">
        <f t="shared" si="643"/>
        <v>4</v>
      </c>
      <c r="G3509" s="23">
        <v>85</v>
      </c>
    </row>
    <row r="3510" spans="1:7">
      <c r="A3510" s="2">
        <v>3485</v>
      </c>
      <c r="B3510" s="5">
        <v>41015</v>
      </c>
      <c r="C3510" s="17" t="str">
        <f t="shared" si="641"/>
        <v>Sun</v>
      </c>
      <c r="D3510" s="3">
        <f t="shared" si="642"/>
        <v>2016</v>
      </c>
      <c r="E3510" s="3">
        <f t="shared" si="643"/>
        <v>4</v>
      </c>
      <c r="G3510" s="23">
        <v>85</v>
      </c>
    </row>
    <row r="3511" spans="1:7">
      <c r="A3511" s="2">
        <v>3486</v>
      </c>
      <c r="B3511" s="5">
        <v>41016</v>
      </c>
      <c r="C3511" s="17" t="str">
        <f t="shared" si="641"/>
        <v>Mon</v>
      </c>
      <c r="D3511" s="3">
        <f t="shared" si="642"/>
        <v>2016</v>
      </c>
      <c r="E3511" s="3">
        <f t="shared" si="643"/>
        <v>4</v>
      </c>
      <c r="G3511" s="23">
        <v>85</v>
      </c>
    </row>
    <row r="3512" spans="1:7">
      <c r="A3512" s="2">
        <v>3487</v>
      </c>
      <c r="B3512" s="5">
        <v>41017</v>
      </c>
      <c r="C3512" s="17" t="str">
        <f t="shared" si="641"/>
        <v>Tue</v>
      </c>
      <c r="D3512" s="3">
        <f t="shared" si="642"/>
        <v>2016</v>
      </c>
      <c r="E3512" s="3">
        <f t="shared" si="643"/>
        <v>4</v>
      </c>
      <c r="G3512" s="23">
        <v>85</v>
      </c>
    </row>
    <row r="3513" spans="1:7">
      <c r="A3513" s="2">
        <v>3488</v>
      </c>
      <c r="B3513" s="5">
        <v>41018</v>
      </c>
      <c r="C3513" s="17" t="str">
        <f t="shared" si="641"/>
        <v>Wed</v>
      </c>
      <c r="D3513" s="3">
        <f t="shared" si="642"/>
        <v>2016</v>
      </c>
      <c r="E3513" s="3">
        <f t="shared" si="643"/>
        <v>4</v>
      </c>
      <c r="G3513" s="23">
        <v>85</v>
      </c>
    </row>
    <row r="3514" spans="1:7">
      <c r="A3514" s="2">
        <v>3489</v>
      </c>
      <c r="B3514" s="5">
        <v>41019</v>
      </c>
      <c r="C3514" s="17" t="str">
        <f t="shared" si="641"/>
        <v>Thu</v>
      </c>
      <c r="D3514" s="3">
        <f t="shared" si="642"/>
        <v>2016</v>
      </c>
      <c r="E3514" s="3">
        <f t="shared" si="643"/>
        <v>4</v>
      </c>
      <c r="G3514" s="23">
        <v>85</v>
      </c>
    </row>
    <row r="3515" spans="1:7">
      <c r="A3515" s="2">
        <v>3490</v>
      </c>
      <c r="B3515" s="5">
        <v>41020</v>
      </c>
      <c r="C3515" s="17" t="str">
        <f t="shared" si="641"/>
        <v>Fri</v>
      </c>
      <c r="D3515" s="3">
        <f t="shared" si="642"/>
        <v>2016</v>
      </c>
      <c r="E3515" s="3">
        <f t="shared" si="643"/>
        <v>4</v>
      </c>
      <c r="G3515" s="23">
        <v>85</v>
      </c>
    </row>
    <row r="3516" spans="1:7">
      <c r="A3516" s="2">
        <v>3491</v>
      </c>
      <c r="B3516" s="5">
        <v>41021</v>
      </c>
      <c r="C3516" s="17" t="str">
        <f t="shared" si="641"/>
        <v>Sat</v>
      </c>
      <c r="D3516" s="3">
        <f t="shared" si="642"/>
        <v>2016</v>
      </c>
      <c r="E3516" s="3">
        <f t="shared" si="643"/>
        <v>4</v>
      </c>
      <c r="G3516" s="23">
        <v>85</v>
      </c>
    </row>
    <row r="3517" spans="1:7">
      <c r="A3517" s="2">
        <v>3492</v>
      </c>
      <c r="B3517" s="5">
        <v>41022</v>
      </c>
      <c r="C3517" s="17" t="str">
        <f t="shared" si="641"/>
        <v>Sun</v>
      </c>
      <c r="D3517" s="3">
        <f t="shared" si="642"/>
        <v>2016</v>
      </c>
      <c r="E3517" s="3">
        <f t="shared" si="643"/>
        <v>4</v>
      </c>
      <c r="G3517" s="23">
        <v>85</v>
      </c>
    </row>
    <row r="3518" spans="1:7">
      <c r="A3518" s="2">
        <v>3493</v>
      </c>
      <c r="B3518" s="5">
        <v>41023</v>
      </c>
      <c r="C3518" s="17" t="str">
        <f t="shared" si="641"/>
        <v>Mon</v>
      </c>
      <c r="D3518" s="3">
        <f t="shared" si="642"/>
        <v>2016</v>
      </c>
      <c r="E3518" s="3">
        <f t="shared" si="643"/>
        <v>4</v>
      </c>
      <c r="G3518" s="23">
        <v>85</v>
      </c>
    </row>
    <row r="3519" spans="1:7">
      <c r="A3519" s="2">
        <v>3494</v>
      </c>
      <c r="B3519" s="5">
        <v>41024</v>
      </c>
      <c r="C3519" s="17" t="str">
        <f t="shared" si="641"/>
        <v>Tue</v>
      </c>
      <c r="D3519" s="3">
        <f t="shared" si="642"/>
        <v>2016</v>
      </c>
      <c r="E3519" s="3">
        <f t="shared" si="643"/>
        <v>4</v>
      </c>
      <c r="G3519" s="23">
        <v>85</v>
      </c>
    </row>
    <row r="3520" spans="1:7">
      <c r="A3520" s="2">
        <v>3495</v>
      </c>
      <c r="B3520" s="5">
        <v>41025</v>
      </c>
      <c r="C3520" s="17" t="str">
        <f t="shared" si="641"/>
        <v>Wed</v>
      </c>
      <c r="D3520" s="3">
        <f t="shared" si="642"/>
        <v>2016</v>
      </c>
      <c r="E3520" s="3">
        <f t="shared" si="643"/>
        <v>4</v>
      </c>
      <c r="G3520" s="23">
        <v>85</v>
      </c>
    </row>
    <row r="3521" spans="1:7">
      <c r="A3521" s="2">
        <v>3496</v>
      </c>
      <c r="B3521" s="5">
        <v>41026</v>
      </c>
      <c r="C3521" s="17" t="str">
        <f t="shared" si="641"/>
        <v>Thu</v>
      </c>
      <c r="D3521" s="3">
        <f t="shared" si="642"/>
        <v>2016</v>
      </c>
      <c r="E3521" s="3">
        <f t="shared" si="643"/>
        <v>4</v>
      </c>
      <c r="G3521" s="23">
        <v>85</v>
      </c>
    </row>
    <row r="3522" spans="1:7">
      <c r="A3522" s="2">
        <v>3497</v>
      </c>
      <c r="B3522" s="5">
        <v>41027</v>
      </c>
      <c r="C3522" s="17" t="str">
        <f t="shared" si="641"/>
        <v>Fri</v>
      </c>
      <c r="D3522" s="3">
        <f t="shared" si="642"/>
        <v>2016</v>
      </c>
      <c r="E3522" s="3">
        <f t="shared" si="643"/>
        <v>4</v>
      </c>
      <c r="G3522" s="23">
        <v>85</v>
      </c>
    </row>
    <row r="3523" spans="1:7">
      <c r="A3523" s="2">
        <v>3498</v>
      </c>
      <c r="B3523" s="5">
        <v>41028</v>
      </c>
      <c r="C3523" s="17" t="str">
        <f t="shared" si="641"/>
        <v>Sat</v>
      </c>
      <c r="D3523" s="3">
        <f t="shared" si="642"/>
        <v>2016</v>
      </c>
      <c r="E3523" s="3">
        <f t="shared" si="643"/>
        <v>4</v>
      </c>
      <c r="G3523" s="23">
        <v>85</v>
      </c>
    </row>
    <row r="3524" spans="1:7">
      <c r="A3524" s="2">
        <v>3499</v>
      </c>
      <c r="B3524" s="5">
        <v>41029</v>
      </c>
      <c r="C3524" s="17" t="str">
        <f t="shared" si="641"/>
        <v>Sun</v>
      </c>
      <c r="D3524" s="3">
        <f t="shared" si="642"/>
        <v>2016</v>
      </c>
      <c r="E3524" s="3">
        <f t="shared" si="643"/>
        <v>5</v>
      </c>
      <c r="G3524" s="23">
        <v>85</v>
      </c>
    </row>
    <row r="3525" spans="1:7">
      <c r="A3525" s="2">
        <v>3500</v>
      </c>
      <c r="B3525" s="5">
        <v>41030</v>
      </c>
      <c r="C3525" s="17" t="str">
        <f t="shared" si="641"/>
        <v>Mon</v>
      </c>
      <c r="D3525" s="3">
        <f t="shared" si="642"/>
        <v>2016</v>
      </c>
      <c r="E3525" s="3">
        <f t="shared" si="643"/>
        <v>5</v>
      </c>
      <c r="G3525" s="23">
        <v>85</v>
      </c>
    </row>
    <row r="3526" spans="1:7">
      <c r="A3526" s="2">
        <v>3501</v>
      </c>
      <c r="B3526" s="5">
        <v>41031</v>
      </c>
      <c r="C3526" s="17" t="str">
        <f t="shared" si="641"/>
        <v>Tue</v>
      </c>
      <c r="D3526" s="3">
        <f t="shared" si="642"/>
        <v>2016</v>
      </c>
      <c r="E3526" s="3">
        <f t="shared" si="643"/>
        <v>5</v>
      </c>
      <c r="G3526" s="23">
        <v>85</v>
      </c>
    </row>
    <row r="3527" spans="1:7">
      <c r="A3527" s="2">
        <v>3502</v>
      </c>
      <c r="B3527" s="5">
        <v>41032</v>
      </c>
      <c r="C3527" s="17" t="str">
        <f t="shared" si="641"/>
        <v>Wed</v>
      </c>
      <c r="D3527" s="3">
        <f t="shared" si="642"/>
        <v>2016</v>
      </c>
      <c r="E3527" s="3">
        <f t="shared" si="643"/>
        <v>5</v>
      </c>
      <c r="G3527" s="23">
        <v>85</v>
      </c>
    </row>
    <row r="3528" spans="1:7">
      <c r="A3528" s="2">
        <v>3503</v>
      </c>
      <c r="B3528" s="5">
        <v>41033</v>
      </c>
      <c r="C3528" s="17" t="str">
        <f t="shared" si="641"/>
        <v>Thu</v>
      </c>
      <c r="D3528" s="3">
        <f t="shared" si="642"/>
        <v>2016</v>
      </c>
      <c r="E3528" s="3">
        <f t="shared" si="643"/>
        <v>5</v>
      </c>
      <c r="G3528" s="23">
        <v>85</v>
      </c>
    </row>
    <row r="3529" spans="1:7">
      <c r="A3529" s="2">
        <v>3504</v>
      </c>
      <c r="B3529" s="5">
        <v>41034</v>
      </c>
      <c r="C3529" s="17" t="str">
        <f t="shared" si="641"/>
        <v>Fri</v>
      </c>
      <c r="D3529" s="3">
        <f t="shared" si="642"/>
        <v>2016</v>
      </c>
      <c r="E3529" s="3">
        <f t="shared" si="643"/>
        <v>5</v>
      </c>
      <c r="G3529" s="23">
        <v>85</v>
      </c>
    </row>
    <row r="3530" spans="1:7">
      <c r="A3530" s="2">
        <v>3505</v>
      </c>
      <c r="B3530" s="5">
        <v>41035</v>
      </c>
      <c r="C3530" s="17" t="str">
        <f t="shared" si="641"/>
        <v>Sat</v>
      </c>
      <c r="D3530" s="3">
        <f t="shared" si="642"/>
        <v>2016</v>
      </c>
      <c r="E3530" s="3">
        <f t="shared" si="643"/>
        <v>5</v>
      </c>
      <c r="G3530" s="23">
        <v>85</v>
      </c>
    </row>
    <row r="3531" spans="1:7">
      <c r="A3531" s="2">
        <v>3506</v>
      </c>
      <c r="B3531" s="5">
        <v>41036</v>
      </c>
      <c r="C3531" s="17" t="str">
        <f t="shared" si="641"/>
        <v>Sun</v>
      </c>
      <c r="D3531" s="3">
        <f t="shared" si="642"/>
        <v>2016</v>
      </c>
      <c r="E3531" s="3">
        <f t="shared" si="643"/>
        <v>5</v>
      </c>
      <c r="G3531" s="23">
        <v>85</v>
      </c>
    </row>
    <row r="3532" spans="1:7">
      <c r="A3532" s="2">
        <v>3507</v>
      </c>
      <c r="B3532" s="5">
        <v>41037</v>
      </c>
      <c r="C3532" s="17" t="str">
        <f t="shared" si="641"/>
        <v>Mon</v>
      </c>
      <c r="D3532" s="3">
        <f t="shared" si="642"/>
        <v>2016</v>
      </c>
      <c r="E3532" s="3">
        <f t="shared" si="643"/>
        <v>5</v>
      </c>
      <c r="G3532" s="23">
        <v>85</v>
      </c>
    </row>
    <row r="3533" spans="1:7">
      <c r="A3533" s="2">
        <v>3508</v>
      </c>
      <c r="B3533" s="5">
        <v>41038</v>
      </c>
      <c r="C3533" s="17" t="str">
        <f t="shared" si="641"/>
        <v>Tue</v>
      </c>
      <c r="D3533" s="3">
        <f t="shared" si="642"/>
        <v>2016</v>
      </c>
      <c r="E3533" s="3">
        <f t="shared" si="643"/>
        <v>5</v>
      </c>
      <c r="G3533" s="23">
        <v>85</v>
      </c>
    </row>
    <row r="3534" spans="1:7">
      <c r="A3534" s="2">
        <v>3509</v>
      </c>
      <c r="B3534" s="5">
        <v>41039</v>
      </c>
      <c r="C3534" s="17" t="str">
        <f t="shared" si="641"/>
        <v>Wed</v>
      </c>
      <c r="D3534" s="3">
        <f t="shared" si="642"/>
        <v>2016</v>
      </c>
      <c r="E3534" s="3">
        <f t="shared" si="643"/>
        <v>5</v>
      </c>
      <c r="G3534" s="23">
        <v>85</v>
      </c>
    </row>
    <row r="3535" spans="1:7">
      <c r="A3535" s="2">
        <v>3510</v>
      </c>
      <c r="B3535" s="5">
        <v>41040</v>
      </c>
      <c r="C3535" s="17" t="str">
        <f t="shared" si="641"/>
        <v>Thu</v>
      </c>
      <c r="D3535" s="3">
        <f t="shared" si="642"/>
        <v>2016</v>
      </c>
      <c r="E3535" s="3">
        <f t="shared" si="643"/>
        <v>5</v>
      </c>
      <c r="G3535" s="23">
        <v>85</v>
      </c>
    </row>
    <row r="3536" spans="1:7">
      <c r="A3536" s="2">
        <v>3511</v>
      </c>
      <c r="B3536" s="5">
        <v>41041</v>
      </c>
      <c r="C3536" s="17" t="str">
        <f t="shared" si="641"/>
        <v>Fri</v>
      </c>
      <c r="D3536" s="3">
        <f t="shared" si="642"/>
        <v>2016</v>
      </c>
      <c r="E3536" s="3">
        <f t="shared" si="643"/>
        <v>5</v>
      </c>
      <c r="G3536" s="23">
        <v>85</v>
      </c>
    </row>
    <row r="3537" spans="1:7">
      <c r="A3537" s="2">
        <v>3512</v>
      </c>
      <c r="B3537" s="5">
        <v>41042</v>
      </c>
      <c r="C3537" s="17" t="str">
        <f t="shared" si="641"/>
        <v>Sat</v>
      </c>
      <c r="D3537" s="3">
        <f t="shared" si="642"/>
        <v>2016</v>
      </c>
      <c r="E3537" s="3">
        <f t="shared" si="643"/>
        <v>5</v>
      </c>
      <c r="G3537" s="23">
        <v>85</v>
      </c>
    </row>
    <row r="3538" spans="1:7">
      <c r="A3538" s="2">
        <v>3513</v>
      </c>
      <c r="B3538" s="5">
        <v>41043</v>
      </c>
      <c r="C3538" s="17" t="str">
        <f t="shared" si="641"/>
        <v>Sun</v>
      </c>
      <c r="D3538" s="3">
        <f t="shared" si="642"/>
        <v>2016</v>
      </c>
      <c r="E3538" s="3">
        <f t="shared" si="643"/>
        <v>5</v>
      </c>
      <c r="G3538" s="23">
        <v>85</v>
      </c>
    </row>
    <row r="3539" spans="1:7">
      <c r="A3539" s="2">
        <v>3514</v>
      </c>
      <c r="B3539" s="5">
        <v>41044</v>
      </c>
      <c r="C3539" s="17" t="str">
        <f t="shared" si="641"/>
        <v>Mon</v>
      </c>
      <c r="D3539" s="3">
        <f t="shared" si="642"/>
        <v>2016</v>
      </c>
      <c r="E3539" s="3">
        <f t="shared" si="643"/>
        <v>5</v>
      </c>
      <c r="G3539" s="23">
        <v>85</v>
      </c>
    </row>
    <row r="3540" spans="1:7">
      <c r="A3540" s="2">
        <v>3515</v>
      </c>
      <c r="B3540" s="5">
        <v>41045</v>
      </c>
      <c r="C3540" s="17" t="str">
        <f t="shared" si="641"/>
        <v>Tue</v>
      </c>
      <c r="D3540" s="3">
        <f t="shared" si="642"/>
        <v>2016</v>
      </c>
      <c r="E3540" s="3">
        <f t="shared" si="643"/>
        <v>5</v>
      </c>
      <c r="G3540" s="23">
        <v>85</v>
      </c>
    </row>
    <row r="3541" spans="1:7">
      <c r="A3541" s="2">
        <v>3516</v>
      </c>
      <c r="B3541" s="5">
        <v>41046</v>
      </c>
      <c r="C3541" s="17" t="str">
        <f t="shared" si="641"/>
        <v>Wed</v>
      </c>
      <c r="D3541" s="3">
        <f t="shared" si="642"/>
        <v>2016</v>
      </c>
      <c r="E3541" s="3">
        <f t="shared" si="643"/>
        <v>5</v>
      </c>
      <c r="G3541" s="23">
        <v>85</v>
      </c>
    </row>
    <row r="3542" spans="1:7">
      <c r="A3542" s="2">
        <v>3517</v>
      </c>
      <c r="B3542" s="5">
        <v>41047</v>
      </c>
      <c r="C3542" s="17" t="str">
        <f t="shared" si="641"/>
        <v>Thu</v>
      </c>
      <c r="D3542" s="3">
        <f t="shared" si="642"/>
        <v>2016</v>
      </c>
      <c r="E3542" s="3">
        <f t="shared" si="643"/>
        <v>5</v>
      </c>
      <c r="G3542" s="23">
        <v>85</v>
      </c>
    </row>
    <row r="3543" spans="1:7">
      <c r="A3543" s="2">
        <v>3518</v>
      </c>
      <c r="B3543" s="5">
        <v>41048</v>
      </c>
      <c r="C3543" s="17" t="str">
        <f t="shared" si="641"/>
        <v>Fri</v>
      </c>
      <c r="D3543" s="3">
        <f t="shared" si="642"/>
        <v>2016</v>
      </c>
      <c r="E3543" s="3">
        <f t="shared" si="643"/>
        <v>5</v>
      </c>
    </row>
    <row r="3544" spans="1:7">
      <c r="A3544" s="2">
        <v>3519</v>
      </c>
      <c r="B3544" s="5">
        <v>41049</v>
      </c>
      <c r="C3544" s="17" t="str">
        <f t="shared" si="641"/>
        <v>Sat</v>
      </c>
      <c r="D3544" s="3">
        <f t="shared" si="642"/>
        <v>2016</v>
      </c>
      <c r="E3544" s="3">
        <f t="shared" si="643"/>
        <v>5</v>
      </c>
    </row>
    <row r="3545" spans="1:7">
      <c r="A3545" s="2">
        <v>3520</v>
      </c>
      <c r="B3545" s="5">
        <v>41050</v>
      </c>
      <c r="C3545" s="17" t="str">
        <f t="shared" si="641"/>
        <v>Sun</v>
      </c>
      <c r="D3545" s="3">
        <f t="shared" si="642"/>
        <v>2016</v>
      </c>
      <c r="E3545" s="3">
        <f t="shared" si="643"/>
        <v>5</v>
      </c>
    </row>
    <row r="3546" spans="1:7">
      <c r="A3546" s="2">
        <v>3521</v>
      </c>
      <c r="B3546" s="5">
        <v>41051</v>
      </c>
      <c r="C3546" s="17" t="str">
        <f t="shared" si="641"/>
        <v>Mon</v>
      </c>
      <c r="D3546" s="3">
        <f t="shared" si="642"/>
        <v>2016</v>
      </c>
      <c r="E3546" s="3">
        <f t="shared" si="643"/>
        <v>5</v>
      </c>
    </row>
    <row r="3547" spans="1:7">
      <c r="A3547" s="2">
        <v>3522</v>
      </c>
      <c r="B3547" s="5">
        <v>41052</v>
      </c>
      <c r="C3547" s="17" t="str">
        <f t="shared" si="641"/>
        <v>Tue</v>
      </c>
      <c r="D3547" s="3">
        <f t="shared" si="642"/>
        <v>2016</v>
      </c>
      <c r="E3547" s="3">
        <f t="shared" si="643"/>
        <v>5</v>
      </c>
    </row>
    <row r="3548" spans="1:7">
      <c r="A3548" s="2">
        <v>3523</v>
      </c>
      <c r="B3548" s="5">
        <v>41053</v>
      </c>
      <c r="C3548" s="17" t="str">
        <f t="shared" si="641"/>
        <v>Wed</v>
      </c>
      <c r="D3548" s="3">
        <f t="shared" si="642"/>
        <v>2016</v>
      </c>
      <c r="E3548" s="3">
        <f t="shared" si="643"/>
        <v>5</v>
      </c>
    </row>
    <row r="3549" spans="1:7">
      <c r="A3549" s="2">
        <v>3524</v>
      </c>
      <c r="B3549" s="5">
        <v>41054</v>
      </c>
      <c r="C3549" s="17" t="str">
        <f t="shared" si="641"/>
        <v>Thu</v>
      </c>
      <c r="D3549" s="3">
        <f t="shared" si="642"/>
        <v>2016</v>
      </c>
      <c r="E3549" s="3">
        <f t="shared" si="643"/>
        <v>5</v>
      </c>
    </row>
    <row r="3550" spans="1:7">
      <c r="A3550" s="2">
        <v>3525</v>
      </c>
      <c r="B3550" s="5">
        <v>41055</v>
      </c>
      <c r="C3550" s="17" t="str">
        <f t="shared" si="641"/>
        <v>Fri</v>
      </c>
      <c r="D3550" s="3">
        <f t="shared" si="642"/>
        <v>2016</v>
      </c>
      <c r="E3550" s="3">
        <f t="shared" si="643"/>
        <v>5</v>
      </c>
    </row>
    <row r="3551" spans="1:7">
      <c r="A3551" s="2">
        <v>3526</v>
      </c>
      <c r="B3551" s="5">
        <v>41056</v>
      </c>
      <c r="C3551" s="17" t="str">
        <f t="shared" si="641"/>
        <v>Sat</v>
      </c>
      <c r="D3551" s="3">
        <f t="shared" si="642"/>
        <v>2016</v>
      </c>
      <c r="E3551" s="3">
        <f t="shared" si="643"/>
        <v>5</v>
      </c>
    </row>
    <row r="3552" spans="1:7">
      <c r="A3552" s="2">
        <v>3527</v>
      </c>
      <c r="B3552" s="5">
        <v>41057</v>
      </c>
      <c r="C3552" s="17" t="str">
        <f t="shared" si="641"/>
        <v>Sun</v>
      </c>
      <c r="D3552" s="3">
        <f t="shared" si="642"/>
        <v>2016</v>
      </c>
      <c r="E3552" s="3">
        <f t="shared" si="643"/>
        <v>5</v>
      </c>
    </row>
    <row r="3553" spans="1:5">
      <c r="A3553" s="2">
        <v>3528</v>
      </c>
      <c r="B3553" s="5">
        <v>41058</v>
      </c>
      <c r="C3553" s="17" t="str">
        <f t="shared" si="641"/>
        <v>Mon</v>
      </c>
      <c r="D3553" s="3">
        <f t="shared" si="642"/>
        <v>2016</v>
      </c>
      <c r="E3553" s="3">
        <f t="shared" si="643"/>
        <v>5</v>
      </c>
    </row>
    <row r="3554" spans="1:5">
      <c r="A3554" s="2">
        <v>3529</v>
      </c>
      <c r="B3554" s="5">
        <v>41059</v>
      </c>
      <c r="C3554" s="17" t="str">
        <f t="shared" si="641"/>
        <v>Tue</v>
      </c>
      <c r="D3554" s="3">
        <f t="shared" si="642"/>
        <v>2016</v>
      </c>
      <c r="E3554" s="3">
        <f t="shared" si="643"/>
        <v>5</v>
      </c>
    </row>
    <row r="3555" spans="1:5">
      <c r="A3555" s="2">
        <v>3530</v>
      </c>
      <c r="B3555" s="5">
        <v>41060</v>
      </c>
      <c r="C3555" s="17" t="str">
        <f t="shared" si="641"/>
        <v>Wed</v>
      </c>
      <c r="D3555" s="3">
        <f t="shared" si="642"/>
        <v>2016</v>
      </c>
      <c r="E3555" s="3">
        <f t="shared" si="643"/>
        <v>6</v>
      </c>
    </row>
    <row r="3556" spans="1:5">
      <c r="A3556" s="2">
        <v>3531</v>
      </c>
      <c r="B3556" s="5">
        <v>41061</v>
      </c>
      <c r="C3556" s="17" t="str">
        <f t="shared" si="641"/>
        <v>Thu</v>
      </c>
      <c r="D3556" s="3">
        <f t="shared" si="642"/>
        <v>2016</v>
      </c>
      <c r="E3556" s="3">
        <f t="shared" si="643"/>
        <v>6</v>
      </c>
    </row>
    <row r="3557" spans="1:5">
      <c r="A3557" s="2">
        <v>3532</v>
      </c>
      <c r="B3557" s="5">
        <v>41062</v>
      </c>
      <c r="C3557" s="17" t="str">
        <f t="shared" si="641"/>
        <v>Fri</v>
      </c>
      <c r="D3557" s="3">
        <f t="shared" si="642"/>
        <v>2016</v>
      </c>
      <c r="E3557" s="3">
        <f t="shared" si="643"/>
        <v>6</v>
      </c>
    </row>
    <row r="3558" spans="1:5">
      <c r="A3558" s="2">
        <v>3533</v>
      </c>
      <c r="B3558" s="5">
        <v>41063</v>
      </c>
      <c r="C3558" s="17" t="str">
        <f t="shared" si="641"/>
        <v>Sat</v>
      </c>
      <c r="D3558" s="3">
        <f t="shared" si="642"/>
        <v>2016</v>
      </c>
      <c r="E3558" s="3">
        <f t="shared" si="643"/>
        <v>6</v>
      </c>
    </row>
    <row r="3559" spans="1:5">
      <c r="A3559" s="2">
        <v>3534</v>
      </c>
      <c r="B3559" s="5">
        <v>41064</v>
      </c>
      <c r="C3559" s="17" t="str">
        <f t="shared" si="641"/>
        <v>Sun</v>
      </c>
      <c r="D3559" s="3">
        <f t="shared" si="642"/>
        <v>2016</v>
      </c>
      <c r="E3559" s="3">
        <f t="shared" si="643"/>
        <v>6</v>
      </c>
    </row>
    <row r="3560" spans="1:5">
      <c r="A3560" s="2">
        <v>3535</v>
      </c>
      <c r="B3560" s="5">
        <v>41065</v>
      </c>
      <c r="C3560" s="17" t="str">
        <f t="shared" si="641"/>
        <v>Mon</v>
      </c>
      <c r="D3560" s="3">
        <f t="shared" si="642"/>
        <v>2016</v>
      </c>
      <c r="E3560" s="3">
        <f t="shared" si="643"/>
        <v>6</v>
      </c>
    </row>
    <row r="3561" spans="1:5">
      <c r="A3561" s="2">
        <v>3536</v>
      </c>
      <c r="B3561" s="5">
        <v>41066</v>
      </c>
      <c r="C3561" s="17" t="str">
        <f t="shared" si="641"/>
        <v>Tue</v>
      </c>
      <c r="D3561" s="3">
        <f t="shared" si="642"/>
        <v>2016</v>
      </c>
      <c r="E3561" s="3">
        <f t="shared" si="643"/>
        <v>6</v>
      </c>
    </row>
    <row r="3562" spans="1:5">
      <c r="A3562" s="2">
        <v>3537</v>
      </c>
      <c r="B3562" s="5">
        <v>41067</v>
      </c>
      <c r="C3562" s="17" t="str">
        <f t="shared" si="641"/>
        <v>Wed</v>
      </c>
      <c r="D3562" s="3">
        <f t="shared" si="642"/>
        <v>2016</v>
      </c>
      <c r="E3562" s="3">
        <f t="shared" si="643"/>
        <v>6</v>
      </c>
    </row>
    <row r="3563" spans="1:5">
      <c r="A3563" s="2">
        <v>3538</v>
      </c>
      <c r="B3563" s="5">
        <v>41068</v>
      </c>
      <c r="C3563" s="17" t="str">
        <f t="shared" si="641"/>
        <v>Thu</v>
      </c>
      <c r="D3563" s="3">
        <f t="shared" si="642"/>
        <v>2016</v>
      </c>
      <c r="E3563" s="3">
        <f t="shared" si="643"/>
        <v>6</v>
      </c>
    </row>
    <row r="3564" spans="1:5">
      <c r="A3564" s="2">
        <v>3539</v>
      </c>
      <c r="B3564" s="5">
        <v>41069</v>
      </c>
      <c r="C3564" s="17" t="str">
        <f t="shared" si="641"/>
        <v>Fri</v>
      </c>
      <c r="D3564" s="3">
        <f t="shared" si="642"/>
        <v>2016</v>
      </c>
      <c r="E3564" s="3">
        <f t="shared" si="643"/>
        <v>6</v>
      </c>
    </row>
    <row r="3565" spans="1:5">
      <c r="A3565" s="2">
        <v>3540</v>
      </c>
      <c r="B3565" s="5">
        <v>41070</v>
      </c>
      <c r="C3565" s="17" t="str">
        <f t="shared" si="641"/>
        <v>Sat</v>
      </c>
      <c r="D3565" s="3">
        <f t="shared" si="642"/>
        <v>2016</v>
      </c>
      <c r="E3565" s="3">
        <f t="shared" si="643"/>
        <v>6</v>
      </c>
    </row>
    <row r="3566" spans="1:5">
      <c r="A3566" s="2">
        <v>3541</v>
      </c>
      <c r="B3566" s="5">
        <v>41071</v>
      </c>
      <c r="C3566" s="17" t="str">
        <f t="shared" si="641"/>
        <v>Sun</v>
      </c>
      <c r="D3566" s="3">
        <f t="shared" si="642"/>
        <v>2016</v>
      </c>
      <c r="E3566" s="3">
        <f t="shared" si="643"/>
        <v>6</v>
      </c>
    </row>
    <row r="3567" spans="1:5">
      <c r="A3567" s="2">
        <v>3542</v>
      </c>
      <c r="B3567" s="5">
        <v>41072</v>
      </c>
      <c r="C3567" s="17" t="str">
        <f t="shared" si="641"/>
        <v>Mon</v>
      </c>
      <c r="D3567" s="3">
        <f t="shared" si="642"/>
        <v>2016</v>
      </c>
      <c r="E3567" s="3">
        <f t="shared" si="643"/>
        <v>6</v>
      </c>
    </row>
    <row r="3568" spans="1:5">
      <c r="A3568" s="2">
        <v>3543</v>
      </c>
      <c r="B3568" s="5">
        <v>41073</v>
      </c>
      <c r="C3568" s="17" t="str">
        <f t="shared" si="641"/>
        <v>Tue</v>
      </c>
      <c r="D3568" s="3">
        <f t="shared" si="642"/>
        <v>2016</v>
      </c>
      <c r="E3568" s="3">
        <f t="shared" si="643"/>
        <v>6</v>
      </c>
    </row>
    <row r="3569" spans="1:5">
      <c r="A3569" s="2">
        <v>3544</v>
      </c>
      <c r="B3569" s="5">
        <v>41074</v>
      </c>
      <c r="C3569" s="17" t="str">
        <f t="shared" ref="C3569:C3632" si="644">TEXT(B3569,"ddd")</f>
        <v>Wed</v>
      </c>
      <c r="D3569" s="3">
        <f t="shared" ref="D3569:D3632" si="645">YEAR(B3569)</f>
        <v>2016</v>
      </c>
      <c r="E3569" s="3">
        <f t="shared" ref="E3569:E3632" si="646">MONTH(B3569)</f>
        <v>6</v>
      </c>
    </row>
    <row r="3570" spans="1:5">
      <c r="A3570" s="2">
        <v>3545</v>
      </c>
      <c r="B3570" s="5">
        <v>41075</v>
      </c>
      <c r="C3570" s="17" t="str">
        <f t="shared" si="644"/>
        <v>Thu</v>
      </c>
      <c r="D3570" s="3">
        <f t="shared" si="645"/>
        <v>2016</v>
      </c>
      <c r="E3570" s="3">
        <f t="shared" si="646"/>
        <v>6</v>
      </c>
    </row>
    <row r="3571" spans="1:5">
      <c r="A3571" s="2">
        <v>3546</v>
      </c>
      <c r="B3571" s="5">
        <v>41076</v>
      </c>
      <c r="C3571" s="17" t="str">
        <f t="shared" si="644"/>
        <v>Fri</v>
      </c>
      <c r="D3571" s="3">
        <f t="shared" si="645"/>
        <v>2016</v>
      </c>
      <c r="E3571" s="3">
        <f t="shared" si="646"/>
        <v>6</v>
      </c>
    </row>
    <row r="3572" spans="1:5">
      <c r="A3572" s="2">
        <v>3547</v>
      </c>
      <c r="B3572" s="5">
        <v>41077</v>
      </c>
      <c r="C3572" s="17" t="str">
        <f t="shared" si="644"/>
        <v>Sat</v>
      </c>
      <c r="D3572" s="3">
        <f t="shared" si="645"/>
        <v>2016</v>
      </c>
      <c r="E3572" s="3">
        <f t="shared" si="646"/>
        <v>6</v>
      </c>
    </row>
    <row r="3573" spans="1:5">
      <c r="A3573" s="2">
        <v>3548</v>
      </c>
      <c r="B3573" s="5">
        <v>41078</v>
      </c>
      <c r="C3573" s="17" t="str">
        <f t="shared" si="644"/>
        <v>Sun</v>
      </c>
      <c r="D3573" s="3">
        <f t="shared" si="645"/>
        <v>2016</v>
      </c>
      <c r="E3573" s="3">
        <f t="shared" si="646"/>
        <v>6</v>
      </c>
    </row>
    <row r="3574" spans="1:5">
      <c r="A3574" s="2">
        <v>3549</v>
      </c>
      <c r="B3574" s="5">
        <v>41079</v>
      </c>
      <c r="C3574" s="17" t="str">
        <f t="shared" si="644"/>
        <v>Mon</v>
      </c>
      <c r="D3574" s="3">
        <f t="shared" si="645"/>
        <v>2016</v>
      </c>
      <c r="E3574" s="3">
        <f t="shared" si="646"/>
        <v>6</v>
      </c>
    </row>
    <row r="3575" spans="1:5">
      <c r="A3575" s="2">
        <v>3550</v>
      </c>
      <c r="B3575" s="5">
        <v>41080</v>
      </c>
      <c r="C3575" s="17" t="str">
        <f t="shared" si="644"/>
        <v>Tue</v>
      </c>
      <c r="D3575" s="3">
        <f t="shared" si="645"/>
        <v>2016</v>
      </c>
      <c r="E3575" s="3">
        <f t="shared" si="646"/>
        <v>6</v>
      </c>
    </row>
    <row r="3576" spans="1:5">
      <c r="A3576" s="2">
        <v>3551</v>
      </c>
      <c r="B3576" s="5">
        <v>41081</v>
      </c>
      <c r="C3576" s="17" t="str">
        <f t="shared" si="644"/>
        <v>Wed</v>
      </c>
      <c r="D3576" s="3">
        <f t="shared" si="645"/>
        <v>2016</v>
      </c>
      <c r="E3576" s="3">
        <f t="shared" si="646"/>
        <v>6</v>
      </c>
    </row>
    <row r="3577" spans="1:5">
      <c r="A3577" s="2">
        <v>3552</v>
      </c>
      <c r="B3577" s="5">
        <v>41082</v>
      </c>
      <c r="C3577" s="17" t="str">
        <f t="shared" si="644"/>
        <v>Thu</v>
      </c>
      <c r="D3577" s="3">
        <f t="shared" si="645"/>
        <v>2016</v>
      </c>
      <c r="E3577" s="3">
        <f t="shared" si="646"/>
        <v>6</v>
      </c>
    </row>
    <row r="3578" spans="1:5">
      <c r="A3578" s="2">
        <v>3553</v>
      </c>
      <c r="B3578" s="5">
        <v>41083</v>
      </c>
      <c r="C3578" s="17" t="str">
        <f t="shared" si="644"/>
        <v>Fri</v>
      </c>
      <c r="D3578" s="3">
        <f t="shared" si="645"/>
        <v>2016</v>
      </c>
      <c r="E3578" s="3">
        <f t="shared" si="646"/>
        <v>6</v>
      </c>
    </row>
    <row r="3579" spans="1:5">
      <c r="A3579" s="2">
        <v>3554</v>
      </c>
      <c r="B3579" s="5">
        <v>41084</v>
      </c>
      <c r="C3579" s="17" t="str">
        <f t="shared" si="644"/>
        <v>Sat</v>
      </c>
      <c r="D3579" s="3">
        <f t="shared" si="645"/>
        <v>2016</v>
      </c>
      <c r="E3579" s="3">
        <f t="shared" si="646"/>
        <v>6</v>
      </c>
    </row>
    <row r="3580" spans="1:5">
      <c r="A3580" s="2">
        <v>3555</v>
      </c>
      <c r="B3580" s="5">
        <v>41085</v>
      </c>
      <c r="C3580" s="17" t="str">
        <f t="shared" si="644"/>
        <v>Sun</v>
      </c>
      <c r="D3580" s="3">
        <f t="shared" si="645"/>
        <v>2016</v>
      </c>
      <c r="E3580" s="3">
        <f t="shared" si="646"/>
        <v>6</v>
      </c>
    </row>
    <row r="3581" spans="1:5">
      <c r="A3581" s="2">
        <v>3556</v>
      </c>
      <c r="B3581" s="5">
        <v>41086</v>
      </c>
      <c r="C3581" s="17" t="str">
        <f t="shared" si="644"/>
        <v>Mon</v>
      </c>
      <c r="D3581" s="3">
        <f t="shared" si="645"/>
        <v>2016</v>
      </c>
      <c r="E3581" s="3">
        <f t="shared" si="646"/>
        <v>6</v>
      </c>
    </row>
    <row r="3582" spans="1:5">
      <c r="A3582" s="2">
        <v>3557</v>
      </c>
      <c r="B3582" s="5">
        <v>41087</v>
      </c>
      <c r="C3582" s="17" t="str">
        <f t="shared" si="644"/>
        <v>Tue</v>
      </c>
      <c r="D3582" s="3">
        <f t="shared" si="645"/>
        <v>2016</v>
      </c>
      <c r="E3582" s="3">
        <f t="shared" si="646"/>
        <v>6</v>
      </c>
    </row>
    <row r="3583" spans="1:5">
      <c r="A3583" s="2">
        <v>3558</v>
      </c>
      <c r="B3583" s="5">
        <v>41088</v>
      </c>
      <c r="C3583" s="17" t="str">
        <f t="shared" si="644"/>
        <v>Wed</v>
      </c>
      <c r="D3583" s="3">
        <f t="shared" si="645"/>
        <v>2016</v>
      </c>
      <c r="E3583" s="3">
        <f t="shared" si="646"/>
        <v>6</v>
      </c>
    </row>
    <row r="3584" spans="1:5">
      <c r="A3584" s="2">
        <v>3559</v>
      </c>
      <c r="B3584" s="5">
        <v>41089</v>
      </c>
      <c r="C3584" s="17" t="str">
        <f t="shared" si="644"/>
        <v>Thu</v>
      </c>
      <c r="D3584" s="3">
        <f t="shared" si="645"/>
        <v>2016</v>
      </c>
      <c r="E3584" s="3">
        <f t="shared" si="646"/>
        <v>6</v>
      </c>
    </row>
    <row r="3585" spans="1:5">
      <c r="A3585" s="2">
        <v>3560</v>
      </c>
      <c r="B3585" s="5">
        <v>41090</v>
      </c>
      <c r="C3585" s="17" t="str">
        <f t="shared" si="644"/>
        <v>Fri</v>
      </c>
      <c r="D3585" s="3">
        <f t="shared" si="645"/>
        <v>2016</v>
      </c>
      <c r="E3585" s="3">
        <f t="shared" si="646"/>
        <v>7</v>
      </c>
    </row>
    <row r="3586" spans="1:5">
      <c r="A3586" s="2">
        <v>3561</v>
      </c>
      <c r="B3586" s="5">
        <v>41091</v>
      </c>
      <c r="C3586" s="17" t="str">
        <f t="shared" si="644"/>
        <v>Sat</v>
      </c>
      <c r="D3586" s="3">
        <f t="shared" si="645"/>
        <v>2016</v>
      </c>
      <c r="E3586" s="3">
        <f t="shared" si="646"/>
        <v>7</v>
      </c>
    </row>
    <row r="3587" spans="1:5">
      <c r="A3587" s="2">
        <v>3562</v>
      </c>
      <c r="B3587" s="5">
        <v>41092</v>
      </c>
      <c r="C3587" s="17" t="str">
        <f t="shared" si="644"/>
        <v>Sun</v>
      </c>
      <c r="D3587" s="3">
        <f t="shared" si="645"/>
        <v>2016</v>
      </c>
      <c r="E3587" s="3">
        <f t="shared" si="646"/>
        <v>7</v>
      </c>
    </row>
    <row r="3588" spans="1:5">
      <c r="A3588" s="2">
        <v>3563</v>
      </c>
      <c r="B3588" s="5">
        <v>41093</v>
      </c>
      <c r="C3588" s="17" t="str">
        <f t="shared" si="644"/>
        <v>Mon</v>
      </c>
      <c r="D3588" s="3">
        <f t="shared" si="645"/>
        <v>2016</v>
      </c>
      <c r="E3588" s="3">
        <f t="shared" si="646"/>
        <v>7</v>
      </c>
    </row>
    <row r="3589" spans="1:5">
      <c r="A3589" s="2">
        <v>3564</v>
      </c>
      <c r="B3589" s="5">
        <v>41094</v>
      </c>
      <c r="C3589" s="17" t="str">
        <f t="shared" si="644"/>
        <v>Tue</v>
      </c>
      <c r="D3589" s="3">
        <f t="shared" si="645"/>
        <v>2016</v>
      </c>
      <c r="E3589" s="3">
        <f t="shared" si="646"/>
        <v>7</v>
      </c>
    </row>
    <row r="3590" spans="1:5">
      <c r="A3590" s="2">
        <v>3565</v>
      </c>
      <c r="B3590" s="5">
        <v>41095</v>
      </c>
      <c r="C3590" s="17" t="str">
        <f t="shared" si="644"/>
        <v>Wed</v>
      </c>
      <c r="D3590" s="3">
        <f t="shared" si="645"/>
        <v>2016</v>
      </c>
      <c r="E3590" s="3">
        <f t="shared" si="646"/>
        <v>7</v>
      </c>
    </row>
    <row r="3591" spans="1:5">
      <c r="A3591" s="2">
        <v>3566</v>
      </c>
      <c r="B3591" s="5">
        <v>41096</v>
      </c>
      <c r="C3591" s="17" t="str">
        <f t="shared" si="644"/>
        <v>Thu</v>
      </c>
      <c r="D3591" s="3">
        <f t="shared" si="645"/>
        <v>2016</v>
      </c>
      <c r="E3591" s="3">
        <f t="shared" si="646"/>
        <v>7</v>
      </c>
    </row>
    <row r="3592" spans="1:5">
      <c r="A3592" s="2">
        <v>3567</v>
      </c>
      <c r="B3592" s="5">
        <v>41097</v>
      </c>
      <c r="C3592" s="17" t="str">
        <f t="shared" si="644"/>
        <v>Fri</v>
      </c>
      <c r="D3592" s="3">
        <f t="shared" si="645"/>
        <v>2016</v>
      </c>
      <c r="E3592" s="3">
        <f t="shared" si="646"/>
        <v>7</v>
      </c>
    </row>
    <row r="3593" spans="1:5">
      <c r="A3593" s="2">
        <v>3568</v>
      </c>
      <c r="B3593" s="5">
        <v>41098</v>
      </c>
      <c r="C3593" s="17" t="str">
        <f t="shared" si="644"/>
        <v>Sat</v>
      </c>
      <c r="D3593" s="3">
        <f t="shared" si="645"/>
        <v>2016</v>
      </c>
      <c r="E3593" s="3">
        <f t="shared" si="646"/>
        <v>7</v>
      </c>
    </row>
    <row r="3594" spans="1:5">
      <c r="A3594" s="2">
        <v>3569</v>
      </c>
      <c r="B3594" s="5">
        <v>41099</v>
      </c>
      <c r="C3594" s="17" t="str">
        <f t="shared" si="644"/>
        <v>Sun</v>
      </c>
      <c r="D3594" s="3">
        <f t="shared" si="645"/>
        <v>2016</v>
      </c>
      <c r="E3594" s="3">
        <f t="shared" si="646"/>
        <v>7</v>
      </c>
    </row>
    <row r="3595" spans="1:5">
      <c r="A3595" s="2">
        <v>3570</v>
      </c>
      <c r="B3595" s="5">
        <v>41100</v>
      </c>
      <c r="C3595" s="17" t="str">
        <f t="shared" si="644"/>
        <v>Mon</v>
      </c>
      <c r="D3595" s="3">
        <f t="shared" si="645"/>
        <v>2016</v>
      </c>
      <c r="E3595" s="3">
        <f t="shared" si="646"/>
        <v>7</v>
      </c>
    </row>
    <row r="3596" spans="1:5">
      <c r="A3596" s="2">
        <v>3571</v>
      </c>
      <c r="B3596" s="5">
        <v>41101</v>
      </c>
      <c r="C3596" s="17" t="str">
        <f t="shared" si="644"/>
        <v>Tue</v>
      </c>
      <c r="D3596" s="3">
        <f t="shared" si="645"/>
        <v>2016</v>
      </c>
      <c r="E3596" s="3">
        <f t="shared" si="646"/>
        <v>7</v>
      </c>
    </row>
    <row r="3597" spans="1:5">
      <c r="A3597" s="2">
        <v>3572</v>
      </c>
      <c r="B3597" s="5">
        <v>41102</v>
      </c>
      <c r="C3597" s="17" t="str">
        <f t="shared" si="644"/>
        <v>Wed</v>
      </c>
      <c r="D3597" s="3">
        <f t="shared" si="645"/>
        <v>2016</v>
      </c>
      <c r="E3597" s="3">
        <f t="shared" si="646"/>
        <v>7</v>
      </c>
    </row>
    <row r="3598" spans="1:5">
      <c r="A3598" s="2">
        <v>3573</v>
      </c>
      <c r="B3598" s="5">
        <v>41103</v>
      </c>
      <c r="C3598" s="17" t="str">
        <f t="shared" si="644"/>
        <v>Thu</v>
      </c>
      <c r="D3598" s="3">
        <f t="shared" si="645"/>
        <v>2016</v>
      </c>
      <c r="E3598" s="3">
        <f t="shared" si="646"/>
        <v>7</v>
      </c>
    </row>
    <row r="3599" spans="1:5">
      <c r="A3599" s="2">
        <v>3574</v>
      </c>
      <c r="B3599" s="5">
        <v>41104</v>
      </c>
      <c r="C3599" s="17" t="str">
        <f t="shared" si="644"/>
        <v>Fri</v>
      </c>
      <c r="D3599" s="3">
        <f t="shared" si="645"/>
        <v>2016</v>
      </c>
      <c r="E3599" s="3">
        <f t="shared" si="646"/>
        <v>7</v>
      </c>
    </row>
    <row r="3600" spans="1:5">
      <c r="A3600" s="2">
        <v>3575</v>
      </c>
      <c r="B3600" s="5">
        <v>41105</v>
      </c>
      <c r="C3600" s="17" t="str">
        <f t="shared" si="644"/>
        <v>Sat</v>
      </c>
      <c r="D3600" s="3">
        <f t="shared" si="645"/>
        <v>2016</v>
      </c>
      <c r="E3600" s="3">
        <f t="shared" si="646"/>
        <v>7</v>
      </c>
    </row>
    <row r="3601" spans="1:5">
      <c r="A3601" s="2">
        <v>3576</v>
      </c>
      <c r="B3601" s="5">
        <v>41106</v>
      </c>
      <c r="C3601" s="17" t="str">
        <f t="shared" si="644"/>
        <v>Sun</v>
      </c>
      <c r="D3601" s="3">
        <f t="shared" si="645"/>
        <v>2016</v>
      </c>
      <c r="E3601" s="3">
        <f t="shared" si="646"/>
        <v>7</v>
      </c>
    </row>
    <row r="3602" spans="1:5">
      <c r="A3602" s="2">
        <v>3577</v>
      </c>
      <c r="B3602" s="5">
        <v>41107</v>
      </c>
      <c r="C3602" s="17" t="str">
        <f t="shared" si="644"/>
        <v>Mon</v>
      </c>
      <c r="D3602" s="3">
        <f t="shared" si="645"/>
        <v>2016</v>
      </c>
      <c r="E3602" s="3">
        <f t="shared" si="646"/>
        <v>7</v>
      </c>
    </row>
    <row r="3603" spans="1:5">
      <c r="A3603" s="2">
        <v>3578</v>
      </c>
      <c r="B3603" s="5">
        <v>41108</v>
      </c>
      <c r="C3603" s="17" t="str">
        <f t="shared" si="644"/>
        <v>Tue</v>
      </c>
      <c r="D3603" s="3">
        <f t="shared" si="645"/>
        <v>2016</v>
      </c>
      <c r="E3603" s="3">
        <f t="shared" si="646"/>
        <v>7</v>
      </c>
    </row>
    <row r="3604" spans="1:5">
      <c r="A3604" s="2">
        <v>3579</v>
      </c>
      <c r="B3604" s="5">
        <v>41109</v>
      </c>
      <c r="C3604" s="17" t="str">
        <f t="shared" si="644"/>
        <v>Wed</v>
      </c>
      <c r="D3604" s="3">
        <f t="shared" si="645"/>
        <v>2016</v>
      </c>
      <c r="E3604" s="3">
        <f t="shared" si="646"/>
        <v>7</v>
      </c>
    </row>
    <row r="3605" spans="1:5">
      <c r="A3605" s="2">
        <v>3580</v>
      </c>
      <c r="B3605" s="5">
        <v>41110</v>
      </c>
      <c r="C3605" s="17" t="str">
        <f t="shared" si="644"/>
        <v>Thu</v>
      </c>
      <c r="D3605" s="3">
        <f t="shared" si="645"/>
        <v>2016</v>
      </c>
      <c r="E3605" s="3">
        <f t="shared" si="646"/>
        <v>7</v>
      </c>
    </row>
    <row r="3606" spans="1:5">
      <c r="A3606" s="2">
        <v>3581</v>
      </c>
      <c r="B3606" s="5">
        <v>41111</v>
      </c>
      <c r="C3606" s="17" t="str">
        <f t="shared" si="644"/>
        <v>Fri</v>
      </c>
      <c r="D3606" s="3">
        <f t="shared" si="645"/>
        <v>2016</v>
      </c>
      <c r="E3606" s="3">
        <f t="shared" si="646"/>
        <v>7</v>
      </c>
    </row>
    <row r="3607" spans="1:5">
      <c r="A3607" s="2">
        <v>3582</v>
      </c>
      <c r="B3607" s="5">
        <v>41112</v>
      </c>
      <c r="C3607" s="17" t="str">
        <f t="shared" si="644"/>
        <v>Sat</v>
      </c>
      <c r="D3607" s="3">
        <f t="shared" si="645"/>
        <v>2016</v>
      </c>
      <c r="E3607" s="3">
        <f t="shared" si="646"/>
        <v>7</v>
      </c>
    </row>
    <row r="3608" spans="1:5">
      <c r="A3608" s="2">
        <v>3583</v>
      </c>
      <c r="B3608" s="5">
        <v>41113</v>
      </c>
      <c r="C3608" s="17" t="str">
        <f t="shared" si="644"/>
        <v>Sun</v>
      </c>
      <c r="D3608" s="3">
        <f t="shared" si="645"/>
        <v>2016</v>
      </c>
      <c r="E3608" s="3">
        <f t="shared" si="646"/>
        <v>7</v>
      </c>
    </row>
    <row r="3609" spans="1:5">
      <c r="A3609" s="2">
        <v>3584</v>
      </c>
      <c r="B3609" s="5">
        <v>41114</v>
      </c>
      <c r="C3609" s="17" t="str">
        <f t="shared" si="644"/>
        <v>Mon</v>
      </c>
      <c r="D3609" s="3">
        <f t="shared" si="645"/>
        <v>2016</v>
      </c>
      <c r="E3609" s="3">
        <f t="shared" si="646"/>
        <v>7</v>
      </c>
    </row>
    <row r="3610" spans="1:5">
      <c r="A3610" s="2">
        <v>3585</v>
      </c>
      <c r="B3610" s="5">
        <v>41115</v>
      </c>
      <c r="C3610" s="17" t="str">
        <f t="shared" si="644"/>
        <v>Tue</v>
      </c>
      <c r="D3610" s="3">
        <f t="shared" si="645"/>
        <v>2016</v>
      </c>
      <c r="E3610" s="3">
        <f t="shared" si="646"/>
        <v>7</v>
      </c>
    </row>
    <row r="3611" spans="1:5">
      <c r="A3611" s="2">
        <v>3586</v>
      </c>
      <c r="B3611" s="5">
        <v>41116</v>
      </c>
      <c r="C3611" s="17" t="str">
        <f t="shared" si="644"/>
        <v>Wed</v>
      </c>
      <c r="D3611" s="3">
        <f t="shared" si="645"/>
        <v>2016</v>
      </c>
      <c r="E3611" s="3">
        <f t="shared" si="646"/>
        <v>7</v>
      </c>
    </row>
    <row r="3612" spans="1:5">
      <c r="A3612" s="2">
        <v>3587</v>
      </c>
      <c r="B3612" s="5">
        <v>41117</v>
      </c>
      <c r="C3612" s="17" t="str">
        <f t="shared" si="644"/>
        <v>Thu</v>
      </c>
      <c r="D3612" s="3">
        <f t="shared" si="645"/>
        <v>2016</v>
      </c>
      <c r="E3612" s="3">
        <f t="shared" si="646"/>
        <v>7</v>
      </c>
    </row>
    <row r="3613" spans="1:5">
      <c r="A3613" s="2">
        <v>3588</v>
      </c>
      <c r="B3613" s="5">
        <v>41118</v>
      </c>
      <c r="C3613" s="17" t="str">
        <f t="shared" si="644"/>
        <v>Fri</v>
      </c>
      <c r="D3613" s="3">
        <f t="shared" si="645"/>
        <v>2016</v>
      </c>
      <c r="E3613" s="3">
        <f t="shared" si="646"/>
        <v>7</v>
      </c>
    </row>
    <row r="3614" spans="1:5">
      <c r="A3614" s="2">
        <v>3589</v>
      </c>
      <c r="B3614" s="5">
        <v>41119</v>
      </c>
      <c r="C3614" s="17" t="str">
        <f t="shared" si="644"/>
        <v>Sat</v>
      </c>
      <c r="D3614" s="3">
        <f t="shared" si="645"/>
        <v>2016</v>
      </c>
      <c r="E3614" s="3">
        <f t="shared" si="646"/>
        <v>7</v>
      </c>
    </row>
    <row r="3615" spans="1:5">
      <c r="A3615" s="2">
        <v>3590</v>
      </c>
      <c r="B3615" s="5">
        <v>41120</v>
      </c>
      <c r="C3615" s="17" t="str">
        <f t="shared" si="644"/>
        <v>Sun</v>
      </c>
      <c r="D3615" s="3">
        <f t="shared" si="645"/>
        <v>2016</v>
      </c>
      <c r="E3615" s="3">
        <f t="shared" si="646"/>
        <v>7</v>
      </c>
    </row>
    <row r="3616" spans="1:5">
      <c r="A3616" s="2">
        <v>3591</v>
      </c>
      <c r="B3616" s="5">
        <v>41121</v>
      </c>
      <c r="C3616" s="17" t="str">
        <f t="shared" si="644"/>
        <v>Mon</v>
      </c>
      <c r="D3616" s="3">
        <f t="shared" si="645"/>
        <v>2016</v>
      </c>
      <c r="E3616" s="3">
        <f t="shared" si="646"/>
        <v>8</v>
      </c>
    </row>
    <row r="3617" spans="1:5">
      <c r="A3617" s="2">
        <v>3592</v>
      </c>
      <c r="B3617" s="5">
        <v>41122</v>
      </c>
      <c r="C3617" s="17" t="str">
        <f t="shared" si="644"/>
        <v>Tue</v>
      </c>
      <c r="D3617" s="3">
        <f t="shared" si="645"/>
        <v>2016</v>
      </c>
      <c r="E3617" s="3">
        <f t="shared" si="646"/>
        <v>8</v>
      </c>
    </row>
    <row r="3618" spans="1:5">
      <c r="A3618" s="2">
        <v>3593</v>
      </c>
      <c r="B3618" s="5">
        <v>41123</v>
      </c>
      <c r="C3618" s="17" t="str">
        <f t="shared" si="644"/>
        <v>Wed</v>
      </c>
      <c r="D3618" s="3">
        <f t="shared" si="645"/>
        <v>2016</v>
      </c>
      <c r="E3618" s="3">
        <f t="shared" si="646"/>
        <v>8</v>
      </c>
    </row>
    <row r="3619" spans="1:5">
      <c r="A3619" s="2">
        <v>3594</v>
      </c>
      <c r="B3619" s="5">
        <v>41124</v>
      </c>
      <c r="C3619" s="17" t="str">
        <f t="shared" si="644"/>
        <v>Thu</v>
      </c>
      <c r="D3619" s="3">
        <f t="shared" si="645"/>
        <v>2016</v>
      </c>
      <c r="E3619" s="3">
        <f t="shared" si="646"/>
        <v>8</v>
      </c>
    </row>
    <row r="3620" spans="1:5">
      <c r="A3620" s="2">
        <v>3595</v>
      </c>
      <c r="B3620" s="5">
        <v>41125</v>
      </c>
      <c r="C3620" s="17" t="str">
        <f t="shared" si="644"/>
        <v>Fri</v>
      </c>
      <c r="D3620" s="3">
        <f t="shared" si="645"/>
        <v>2016</v>
      </c>
      <c r="E3620" s="3">
        <f t="shared" si="646"/>
        <v>8</v>
      </c>
    </row>
    <row r="3621" spans="1:5">
      <c r="A3621" s="2">
        <v>3596</v>
      </c>
      <c r="B3621" s="5">
        <v>41126</v>
      </c>
      <c r="C3621" s="17" t="str">
        <f t="shared" si="644"/>
        <v>Sat</v>
      </c>
      <c r="D3621" s="3">
        <f t="shared" si="645"/>
        <v>2016</v>
      </c>
      <c r="E3621" s="3">
        <f t="shared" si="646"/>
        <v>8</v>
      </c>
    </row>
    <row r="3622" spans="1:5">
      <c r="A3622" s="2">
        <v>3597</v>
      </c>
      <c r="B3622" s="5">
        <v>41127</v>
      </c>
      <c r="C3622" s="17" t="str">
        <f t="shared" si="644"/>
        <v>Sun</v>
      </c>
      <c r="D3622" s="3">
        <f t="shared" si="645"/>
        <v>2016</v>
      </c>
      <c r="E3622" s="3">
        <f t="shared" si="646"/>
        <v>8</v>
      </c>
    </row>
    <row r="3623" spans="1:5">
      <c r="A3623" s="2">
        <v>3598</v>
      </c>
      <c r="B3623" s="5">
        <v>41128</v>
      </c>
      <c r="C3623" s="17" t="str">
        <f t="shared" si="644"/>
        <v>Mon</v>
      </c>
      <c r="D3623" s="3">
        <f t="shared" si="645"/>
        <v>2016</v>
      </c>
      <c r="E3623" s="3">
        <f t="shared" si="646"/>
        <v>8</v>
      </c>
    </row>
    <row r="3624" spans="1:5">
      <c r="A3624" s="2">
        <v>3599</v>
      </c>
      <c r="B3624" s="5">
        <v>41129</v>
      </c>
      <c r="C3624" s="17" t="str">
        <f t="shared" si="644"/>
        <v>Tue</v>
      </c>
      <c r="D3624" s="3">
        <f t="shared" si="645"/>
        <v>2016</v>
      </c>
      <c r="E3624" s="3">
        <f t="shared" si="646"/>
        <v>8</v>
      </c>
    </row>
    <row r="3625" spans="1:5">
      <c r="A3625" s="2">
        <v>3600</v>
      </c>
      <c r="B3625" s="5">
        <v>41130</v>
      </c>
      <c r="C3625" s="17" t="str">
        <f t="shared" si="644"/>
        <v>Wed</v>
      </c>
      <c r="D3625" s="3">
        <f t="shared" si="645"/>
        <v>2016</v>
      </c>
      <c r="E3625" s="3">
        <f t="shared" si="646"/>
        <v>8</v>
      </c>
    </row>
    <row r="3626" spans="1:5">
      <c r="A3626" s="2">
        <v>3601</v>
      </c>
      <c r="B3626" s="5">
        <v>41131</v>
      </c>
      <c r="C3626" s="17" t="str">
        <f t="shared" si="644"/>
        <v>Thu</v>
      </c>
      <c r="D3626" s="3">
        <f t="shared" si="645"/>
        <v>2016</v>
      </c>
      <c r="E3626" s="3">
        <f t="shared" si="646"/>
        <v>8</v>
      </c>
    </row>
    <row r="3627" spans="1:5">
      <c r="A3627" s="2">
        <v>3602</v>
      </c>
      <c r="B3627" s="5">
        <v>41132</v>
      </c>
      <c r="C3627" s="17" t="str">
        <f t="shared" si="644"/>
        <v>Fri</v>
      </c>
      <c r="D3627" s="3">
        <f t="shared" si="645"/>
        <v>2016</v>
      </c>
      <c r="E3627" s="3">
        <f t="shared" si="646"/>
        <v>8</v>
      </c>
    </row>
    <row r="3628" spans="1:5">
      <c r="A3628" s="2">
        <v>3603</v>
      </c>
      <c r="B3628" s="5">
        <v>41133</v>
      </c>
      <c r="C3628" s="17" t="str">
        <f t="shared" si="644"/>
        <v>Sat</v>
      </c>
      <c r="D3628" s="3">
        <f t="shared" si="645"/>
        <v>2016</v>
      </c>
      <c r="E3628" s="3">
        <f t="shared" si="646"/>
        <v>8</v>
      </c>
    </row>
    <row r="3629" spans="1:5">
      <c r="A3629" s="2">
        <v>3604</v>
      </c>
      <c r="B3629" s="5">
        <v>41134</v>
      </c>
      <c r="C3629" s="17" t="str">
        <f t="shared" si="644"/>
        <v>Sun</v>
      </c>
      <c r="D3629" s="3">
        <f t="shared" si="645"/>
        <v>2016</v>
      </c>
      <c r="E3629" s="3">
        <f t="shared" si="646"/>
        <v>8</v>
      </c>
    </row>
    <row r="3630" spans="1:5">
      <c r="A3630" s="2">
        <v>3605</v>
      </c>
      <c r="B3630" s="5">
        <v>41135</v>
      </c>
      <c r="C3630" s="17" t="str">
        <f t="shared" si="644"/>
        <v>Mon</v>
      </c>
      <c r="D3630" s="3">
        <f t="shared" si="645"/>
        <v>2016</v>
      </c>
      <c r="E3630" s="3">
        <f t="shared" si="646"/>
        <v>8</v>
      </c>
    </row>
    <row r="3631" spans="1:5">
      <c r="A3631" s="2">
        <v>3606</v>
      </c>
      <c r="B3631" s="5">
        <v>41136</v>
      </c>
      <c r="C3631" s="17" t="str">
        <f t="shared" si="644"/>
        <v>Tue</v>
      </c>
      <c r="D3631" s="3">
        <f t="shared" si="645"/>
        <v>2016</v>
      </c>
      <c r="E3631" s="3">
        <f t="shared" si="646"/>
        <v>8</v>
      </c>
    </row>
    <row r="3632" spans="1:5">
      <c r="A3632" s="2">
        <v>3607</v>
      </c>
      <c r="B3632" s="5">
        <v>41137</v>
      </c>
      <c r="C3632" s="17" t="str">
        <f t="shared" si="644"/>
        <v>Wed</v>
      </c>
      <c r="D3632" s="3">
        <f t="shared" si="645"/>
        <v>2016</v>
      </c>
      <c r="E3632" s="3">
        <f t="shared" si="646"/>
        <v>8</v>
      </c>
    </row>
    <row r="3633" spans="1:5">
      <c r="A3633" s="2">
        <v>3608</v>
      </c>
      <c r="B3633" s="5">
        <v>41138</v>
      </c>
      <c r="C3633" s="17" t="str">
        <f t="shared" ref="C3633:C3696" si="647">TEXT(B3633,"ddd")</f>
        <v>Thu</v>
      </c>
      <c r="D3633" s="3">
        <f t="shared" ref="D3633:D3696" si="648">YEAR(B3633)</f>
        <v>2016</v>
      </c>
      <c r="E3633" s="3">
        <f t="shared" ref="E3633:E3696" si="649">MONTH(B3633)</f>
        <v>8</v>
      </c>
    </row>
    <row r="3634" spans="1:5">
      <c r="A3634" s="2">
        <v>3609</v>
      </c>
      <c r="B3634" s="5">
        <v>41139</v>
      </c>
      <c r="C3634" s="17" t="str">
        <f t="shared" si="647"/>
        <v>Fri</v>
      </c>
      <c r="D3634" s="3">
        <f t="shared" si="648"/>
        <v>2016</v>
      </c>
      <c r="E3634" s="3">
        <f t="shared" si="649"/>
        <v>8</v>
      </c>
    </row>
    <row r="3635" spans="1:5">
      <c r="A3635" s="2">
        <v>3610</v>
      </c>
      <c r="B3635" s="5">
        <v>41140</v>
      </c>
      <c r="C3635" s="17" t="str">
        <f t="shared" si="647"/>
        <v>Sat</v>
      </c>
      <c r="D3635" s="3">
        <f t="shared" si="648"/>
        <v>2016</v>
      </c>
      <c r="E3635" s="3">
        <f t="shared" si="649"/>
        <v>8</v>
      </c>
    </row>
    <row r="3636" spans="1:5">
      <c r="A3636" s="2">
        <v>3611</v>
      </c>
      <c r="B3636" s="5">
        <v>41141</v>
      </c>
      <c r="C3636" s="17" t="str">
        <f t="shared" si="647"/>
        <v>Sun</v>
      </c>
      <c r="D3636" s="3">
        <f t="shared" si="648"/>
        <v>2016</v>
      </c>
      <c r="E3636" s="3">
        <f t="shared" si="649"/>
        <v>8</v>
      </c>
    </row>
    <row r="3637" spans="1:5">
      <c r="A3637" s="2">
        <v>3612</v>
      </c>
      <c r="B3637" s="5">
        <v>41142</v>
      </c>
      <c r="C3637" s="17" t="str">
        <f t="shared" si="647"/>
        <v>Mon</v>
      </c>
      <c r="D3637" s="3">
        <f t="shared" si="648"/>
        <v>2016</v>
      </c>
      <c r="E3637" s="3">
        <f t="shared" si="649"/>
        <v>8</v>
      </c>
    </row>
    <row r="3638" spans="1:5">
      <c r="A3638" s="2">
        <v>3613</v>
      </c>
      <c r="B3638" s="5">
        <v>41143</v>
      </c>
      <c r="C3638" s="17" t="str">
        <f t="shared" si="647"/>
        <v>Tue</v>
      </c>
      <c r="D3638" s="3">
        <f t="shared" si="648"/>
        <v>2016</v>
      </c>
      <c r="E3638" s="3">
        <f t="shared" si="649"/>
        <v>8</v>
      </c>
    </row>
    <row r="3639" spans="1:5">
      <c r="A3639" s="2">
        <v>3614</v>
      </c>
      <c r="B3639" s="5">
        <v>41144</v>
      </c>
      <c r="C3639" s="17" t="str">
        <f t="shared" si="647"/>
        <v>Wed</v>
      </c>
      <c r="D3639" s="3">
        <f t="shared" si="648"/>
        <v>2016</v>
      </c>
      <c r="E3639" s="3">
        <f t="shared" si="649"/>
        <v>8</v>
      </c>
    </row>
    <row r="3640" spans="1:5">
      <c r="A3640" s="2">
        <v>3615</v>
      </c>
      <c r="B3640" s="5">
        <v>41145</v>
      </c>
      <c r="C3640" s="17" t="str">
        <f t="shared" si="647"/>
        <v>Thu</v>
      </c>
      <c r="D3640" s="3">
        <f t="shared" si="648"/>
        <v>2016</v>
      </c>
      <c r="E3640" s="3">
        <f t="shared" si="649"/>
        <v>8</v>
      </c>
    </row>
    <row r="3641" spans="1:5">
      <c r="A3641" s="2">
        <v>3616</v>
      </c>
      <c r="B3641" s="5">
        <v>41146</v>
      </c>
      <c r="C3641" s="17" t="str">
        <f t="shared" si="647"/>
        <v>Fri</v>
      </c>
      <c r="D3641" s="3">
        <f t="shared" si="648"/>
        <v>2016</v>
      </c>
      <c r="E3641" s="3">
        <f t="shared" si="649"/>
        <v>8</v>
      </c>
    </row>
    <row r="3642" spans="1:5">
      <c r="A3642" s="2">
        <v>3617</v>
      </c>
      <c r="B3642" s="5">
        <v>41147</v>
      </c>
      <c r="C3642" s="17" t="str">
        <f t="shared" si="647"/>
        <v>Sat</v>
      </c>
      <c r="D3642" s="3">
        <f t="shared" si="648"/>
        <v>2016</v>
      </c>
      <c r="E3642" s="3">
        <f t="shared" si="649"/>
        <v>8</v>
      </c>
    </row>
    <row r="3643" spans="1:5">
      <c r="A3643" s="2">
        <v>3618</v>
      </c>
      <c r="B3643" s="5">
        <v>41148</v>
      </c>
      <c r="C3643" s="17" t="str">
        <f t="shared" si="647"/>
        <v>Sun</v>
      </c>
      <c r="D3643" s="3">
        <f t="shared" si="648"/>
        <v>2016</v>
      </c>
      <c r="E3643" s="3">
        <f t="shared" si="649"/>
        <v>8</v>
      </c>
    </row>
    <row r="3644" spans="1:5">
      <c r="A3644" s="2">
        <v>3619</v>
      </c>
      <c r="B3644" s="5">
        <v>41149</v>
      </c>
      <c r="C3644" s="17" t="str">
        <f t="shared" si="647"/>
        <v>Mon</v>
      </c>
      <c r="D3644" s="3">
        <f t="shared" si="648"/>
        <v>2016</v>
      </c>
      <c r="E3644" s="3">
        <f t="shared" si="649"/>
        <v>8</v>
      </c>
    </row>
    <row r="3645" spans="1:5">
      <c r="A3645" s="2">
        <v>3620</v>
      </c>
      <c r="B3645" s="5">
        <v>41150</v>
      </c>
      <c r="C3645" s="17" t="str">
        <f t="shared" si="647"/>
        <v>Tue</v>
      </c>
      <c r="D3645" s="3">
        <f t="shared" si="648"/>
        <v>2016</v>
      </c>
      <c r="E3645" s="3">
        <f t="shared" si="649"/>
        <v>8</v>
      </c>
    </row>
    <row r="3646" spans="1:5">
      <c r="A3646" s="2">
        <v>3621</v>
      </c>
      <c r="B3646" s="5">
        <v>41151</v>
      </c>
      <c r="C3646" s="17" t="str">
        <f t="shared" si="647"/>
        <v>Wed</v>
      </c>
      <c r="D3646" s="3">
        <f t="shared" si="648"/>
        <v>2016</v>
      </c>
      <c r="E3646" s="3">
        <f t="shared" si="649"/>
        <v>8</v>
      </c>
    </row>
    <row r="3647" spans="1:5">
      <c r="A3647" s="2">
        <v>3622</v>
      </c>
      <c r="B3647" s="5">
        <v>41152</v>
      </c>
      <c r="C3647" s="17" t="str">
        <f t="shared" si="647"/>
        <v>Thu</v>
      </c>
      <c r="D3647" s="3">
        <f t="shared" si="648"/>
        <v>2016</v>
      </c>
      <c r="E3647" s="3">
        <f t="shared" si="649"/>
        <v>9</v>
      </c>
    </row>
    <row r="3648" spans="1:5">
      <c r="A3648" s="2">
        <v>3623</v>
      </c>
      <c r="B3648" s="5">
        <v>41153</v>
      </c>
      <c r="C3648" s="17" t="str">
        <f t="shared" si="647"/>
        <v>Fri</v>
      </c>
      <c r="D3648" s="3">
        <f t="shared" si="648"/>
        <v>2016</v>
      </c>
      <c r="E3648" s="3">
        <f t="shared" si="649"/>
        <v>9</v>
      </c>
    </row>
    <row r="3649" spans="1:5">
      <c r="A3649" s="2">
        <v>3624</v>
      </c>
      <c r="B3649" s="5">
        <v>41154</v>
      </c>
      <c r="C3649" s="17" t="str">
        <f t="shared" si="647"/>
        <v>Sat</v>
      </c>
      <c r="D3649" s="3">
        <f t="shared" si="648"/>
        <v>2016</v>
      </c>
      <c r="E3649" s="3">
        <f t="shared" si="649"/>
        <v>9</v>
      </c>
    </row>
    <row r="3650" spans="1:5">
      <c r="A3650" s="2">
        <v>3625</v>
      </c>
      <c r="B3650" s="5">
        <v>41155</v>
      </c>
      <c r="C3650" s="17" t="str">
        <f t="shared" si="647"/>
        <v>Sun</v>
      </c>
      <c r="D3650" s="3">
        <f t="shared" si="648"/>
        <v>2016</v>
      </c>
      <c r="E3650" s="3">
        <f t="shared" si="649"/>
        <v>9</v>
      </c>
    </row>
    <row r="3651" spans="1:5">
      <c r="A3651" s="2">
        <v>3626</v>
      </c>
      <c r="B3651" s="5">
        <v>41156</v>
      </c>
      <c r="C3651" s="17" t="str">
        <f t="shared" si="647"/>
        <v>Mon</v>
      </c>
      <c r="D3651" s="3">
        <f t="shared" si="648"/>
        <v>2016</v>
      </c>
      <c r="E3651" s="3">
        <f t="shared" si="649"/>
        <v>9</v>
      </c>
    </row>
    <row r="3652" spans="1:5">
      <c r="A3652" s="2">
        <v>3627</v>
      </c>
      <c r="B3652" s="5">
        <v>41157</v>
      </c>
      <c r="C3652" s="17" t="str">
        <f t="shared" si="647"/>
        <v>Tue</v>
      </c>
      <c r="D3652" s="3">
        <f t="shared" si="648"/>
        <v>2016</v>
      </c>
      <c r="E3652" s="3">
        <f t="shared" si="649"/>
        <v>9</v>
      </c>
    </row>
    <row r="3653" spans="1:5">
      <c r="A3653" s="2">
        <v>3628</v>
      </c>
      <c r="B3653" s="5">
        <v>41158</v>
      </c>
      <c r="C3653" s="17" t="str">
        <f t="shared" si="647"/>
        <v>Wed</v>
      </c>
      <c r="D3653" s="3">
        <f t="shared" si="648"/>
        <v>2016</v>
      </c>
      <c r="E3653" s="3">
        <f t="shared" si="649"/>
        <v>9</v>
      </c>
    </row>
    <row r="3654" spans="1:5">
      <c r="A3654" s="2">
        <v>3629</v>
      </c>
      <c r="B3654" s="5">
        <v>41159</v>
      </c>
      <c r="C3654" s="17" t="str">
        <f t="shared" si="647"/>
        <v>Thu</v>
      </c>
      <c r="D3654" s="3">
        <f t="shared" si="648"/>
        <v>2016</v>
      </c>
      <c r="E3654" s="3">
        <f t="shared" si="649"/>
        <v>9</v>
      </c>
    </row>
    <row r="3655" spans="1:5">
      <c r="A3655" s="2">
        <v>3630</v>
      </c>
      <c r="B3655" s="5">
        <v>41160</v>
      </c>
      <c r="C3655" s="17" t="str">
        <f t="shared" si="647"/>
        <v>Fri</v>
      </c>
      <c r="D3655" s="3">
        <f t="shared" si="648"/>
        <v>2016</v>
      </c>
      <c r="E3655" s="3">
        <f t="shared" si="649"/>
        <v>9</v>
      </c>
    </row>
    <row r="3656" spans="1:5">
      <c r="A3656" s="2">
        <v>3631</v>
      </c>
      <c r="B3656" s="5">
        <v>41161</v>
      </c>
      <c r="C3656" s="17" t="str">
        <f t="shared" si="647"/>
        <v>Sat</v>
      </c>
      <c r="D3656" s="3">
        <f t="shared" si="648"/>
        <v>2016</v>
      </c>
      <c r="E3656" s="3">
        <f t="shared" si="649"/>
        <v>9</v>
      </c>
    </row>
    <row r="3657" spans="1:5">
      <c r="A3657" s="2">
        <v>3632</v>
      </c>
      <c r="B3657" s="5">
        <v>41162</v>
      </c>
      <c r="C3657" s="17" t="str">
        <f t="shared" si="647"/>
        <v>Sun</v>
      </c>
      <c r="D3657" s="3">
        <f t="shared" si="648"/>
        <v>2016</v>
      </c>
      <c r="E3657" s="3">
        <f t="shared" si="649"/>
        <v>9</v>
      </c>
    </row>
    <row r="3658" spans="1:5">
      <c r="A3658" s="2">
        <v>3633</v>
      </c>
      <c r="B3658" s="5">
        <v>41163</v>
      </c>
      <c r="C3658" s="17" t="str">
        <f t="shared" si="647"/>
        <v>Mon</v>
      </c>
      <c r="D3658" s="3">
        <f t="shared" si="648"/>
        <v>2016</v>
      </c>
      <c r="E3658" s="3">
        <f t="shared" si="649"/>
        <v>9</v>
      </c>
    </row>
    <row r="3659" spans="1:5">
      <c r="A3659" s="2">
        <v>3634</v>
      </c>
      <c r="B3659" s="5">
        <v>41164</v>
      </c>
      <c r="C3659" s="17" t="str">
        <f t="shared" si="647"/>
        <v>Tue</v>
      </c>
      <c r="D3659" s="3">
        <f t="shared" si="648"/>
        <v>2016</v>
      </c>
      <c r="E3659" s="3">
        <f t="shared" si="649"/>
        <v>9</v>
      </c>
    </row>
    <row r="3660" spans="1:5">
      <c r="A3660" s="2">
        <v>3635</v>
      </c>
      <c r="B3660" s="5">
        <v>41165</v>
      </c>
      <c r="C3660" s="17" t="str">
        <f t="shared" si="647"/>
        <v>Wed</v>
      </c>
      <c r="D3660" s="3">
        <f t="shared" si="648"/>
        <v>2016</v>
      </c>
      <c r="E3660" s="3">
        <f t="shared" si="649"/>
        <v>9</v>
      </c>
    </row>
    <row r="3661" spans="1:5">
      <c r="A3661" s="2">
        <v>3636</v>
      </c>
      <c r="B3661" s="5">
        <v>41166</v>
      </c>
      <c r="C3661" s="17" t="str">
        <f t="shared" si="647"/>
        <v>Thu</v>
      </c>
      <c r="D3661" s="3">
        <f t="shared" si="648"/>
        <v>2016</v>
      </c>
      <c r="E3661" s="3">
        <f t="shared" si="649"/>
        <v>9</v>
      </c>
    </row>
    <row r="3662" spans="1:5">
      <c r="A3662" s="2">
        <v>3637</v>
      </c>
      <c r="B3662" s="5">
        <v>41167</v>
      </c>
      <c r="C3662" s="17" t="str">
        <f t="shared" si="647"/>
        <v>Fri</v>
      </c>
      <c r="D3662" s="3">
        <f t="shared" si="648"/>
        <v>2016</v>
      </c>
      <c r="E3662" s="3">
        <f t="shared" si="649"/>
        <v>9</v>
      </c>
    </row>
    <row r="3663" spans="1:5">
      <c r="A3663" s="2">
        <v>3638</v>
      </c>
      <c r="B3663" s="5">
        <v>41168</v>
      </c>
      <c r="C3663" s="17" t="str">
        <f t="shared" si="647"/>
        <v>Sat</v>
      </c>
      <c r="D3663" s="3">
        <f t="shared" si="648"/>
        <v>2016</v>
      </c>
      <c r="E3663" s="3">
        <f t="shared" si="649"/>
        <v>9</v>
      </c>
    </row>
    <row r="3664" spans="1:5">
      <c r="A3664" s="2">
        <v>3639</v>
      </c>
      <c r="B3664" s="5">
        <v>41169</v>
      </c>
      <c r="C3664" s="17" t="str">
        <f t="shared" si="647"/>
        <v>Sun</v>
      </c>
      <c r="D3664" s="3">
        <f t="shared" si="648"/>
        <v>2016</v>
      </c>
      <c r="E3664" s="3">
        <f t="shared" si="649"/>
        <v>9</v>
      </c>
    </row>
    <row r="3665" spans="1:5">
      <c r="A3665" s="2">
        <v>3640</v>
      </c>
      <c r="B3665" s="5">
        <v>41170</v>
      </c>
      <c r="C3665" s="17" t="str">
        <f t="shared" si="647"/>
        <v>Mon</v>
      </c>
      <c r="D3665" s="3">
        <f t="shared" si="648"/>
        <v>2016</v>
      </c>
      <c r="E3665" s="3">
        <f t="shared" si="649"/>
        <v>9</v>
      </c>
    </row>
    <row r="3666" spans="1:5">
      <c r="A3666" s="2">
        <v>3641</v>
      </c>
      <c r="B3666" s="5">
        <v>41171</v>
      </c>
      <c r="C3666" s="17" t="str">
        <f t="shared" si="647"/>
        <v>Tue</v>
      </c>
      <c r="D3666" s="3">
        <f t="shared" si="648"/>
        <v>2016</v>
      </c>
      <c r="E3666" s="3">
        <f t="shared" si="649"/>
        <v>9</v>
      </c>
    </row>
    <row r="3667" spans="1:5">
      <c r="A3667" s="2">
        <v>3642</v>
      </c>
      <c r="B3667" s="5">
        <v>41172</v>
      </c>
      <c r="C3667" s="17" t="str">
        <f t="shared" si="647"/>
        <v>Wed</v>
      </c>
      <c r="D3667" s="3">
        <f t="shared" si="648"/>
        <v>2016</v>
      </c>
      <c r="E3667" s="3">
        <f t="shared" si="649"/>
        <v>9</v>
      </c>
    </row>
    <row r="3668" spans="1:5">
      <c r="A3668" s="2">
        <v>3643</v>
      </c>
      <c r="B3668" s="5">
        <v>41173</v>
      </c>
      <c r="C3668" s="17" t="str">
        <f t="shared" si="647"/>
        <v>Thu</v>
      </c>
      <c r="D3668" s="3">
        <f t="shared" si="648"/>
        <v>2016</v>
      </c>
      <c r="E3668" s="3">
        <f t="shared" si="649"/>
        <v>9</v>
      </c>
    </row>
    <row r="3669" spans="1:5">
      <c r="A3669" s="2">
        <v>3644</v>
      </c>
      <c r="B3669" s="5">
        <v>41174</v>
      </c>
      <c r="C3669" s="17" t="str">
        <f t="shared" si="647"/>
        <v>Fri</v>
      </c>
      <c r="D3669" s="3">
        <f t="shared" si="648"/>
        <v>2016</v>
      </c>
      <c r="E3669" s="3">
        <f t="shared" si="649"/>
        <v>9</v>
      </c>
    </row>
    <row r="3670" spans="1:5">
      <c r="A3670" s="2">
        <v>3645</v>
      </c>
      <c r="B3670" s="5">
        <v>41175</v>
      </c>
      <c r="C3670" s="17" t="str">
        <f t="shared" si="647"/>
        <v>Sat</v>
      </c>
      <c r="D3670" s="3">
        <f t="shared" si="648"/>
        <v>2016</v>
      </c>
      <c r="E3670" s="3">
        <f t="shared" si="649"/>
        <v>9</v>
      </c>
    </row>
    <row r="3671" spans="1:5">
      <c r="A3671" s="2">
        <v>3646</v>
      </c>
      <c r="B3671" s="5">
        <v>41176</v>
      </c>
      <c r="C3671" s="17" t="str">
        <f t="shared" si="647"/>
        <v>Sun</v>
      </c>
      <c r="D3671" s="3">
        <f t="shared" si="648"/>
        <v>2016</v>
      </c>
      <c r="E3671" s="3">
        <f t="shared" si="649"/>
        <v>9</v>
      </c>
    </row>
    <row r="3672" spans="1:5">
      <c r="A3672" s="2">
        <v>3647</v>
      </c>
      <c r="B3672" s="5">
        <v>41177</v>
      </c>
      <c r="C3672" s="17" t="str">
        <f t="shared" si="647"/>
        <v>Mon</v>
      </c>
      <c r="D3672" s="3">
        <f t="shared" si="648"/>
        <v>2016</v>
      </c>
      <c r="E3672" s="3">
        <f t="shared" si="649"/>
        <v>9</v>
      </c>
    </row>
    <row r="3673" spans="1:5">
      <c r="A3673" s="2">
        <v>3648</v>
      </c>
      <c r="B3673" s="5">
        <v>41178</v>
      </c>
      <c r="C3673" s="17" t="str">
        <f t="shared" si="647"/>
        <v>Tue</v>
      </c>
      <c r="D3673" s="3">
        <f t="shared" si="648"/>
        <v>2016</v>
      </c>
      <c r="E3673" s="3">
        <f t="shared" si="649"/>
        <v>9</v>
      </c>
    </row>
    <row r="3674" spans="1:5">
      <c r="A3674" s="2">
        <v>3649</v>
      </c>
      <c r="B3674" s="5">
        <v>41179</v>
      </c>
      <c r="C3674" s="17" t="str">
        <f t="shared" si="647"/>
        <v>Wed</v>
      </c>
      <c r="D3674" s="3">
        <f t="shared" si="648"/>
        <v>2016</v>
      </c>
      <c r="E3674" s="3">
        <f t="shared" si="649"/>
        <v>9</v>
      </c>
    </row>
    <row r="3675" spans="1:5">
      <c r="A3675" s="2">
        <v>3650</v>
      </c>
      <c r="B3675" s="5">
        <v>41180</v>
      </c>
      <c r="C3675" s="17" t="str">
        <f t="shared" si="647"/>
        <v>Thu</v>
      </c>
      <c r="D3675" s="3">
        <f t="shared" si="648"/>
        <v>2016</v>
      </c>
      <c r="E3675" s="3">
        <f t="shared" si="649"/>
        <v>9</v>
      </c>
    </row>
    <row r="3676" spans="1:5">
      <c r="A3676" s="2">
        <v>3651</v>
      </c>
      <c r="B3676" s="5">
        <v>41181</v>
      </c>
      <c r="C3676" s="17" t="str">
        <f t="shared" si="647"/>
        <v>Fri</v>
      </c>
      <c r="D3676" s="3">
        <f t="shared" si="648"/>
        <v>2016</v>
      </c>
      <c r="E3676" s="3">
        <f t="shared" si="649"/>
        <v>9</v>
      </c>
    </row>
    <row r="3677" spans="1:5">
      <c r="A3677" s="2">
        <v>3652</v>
      </c>
      <c r="B3677" s="5">
        <v>41182</v>
      </c>
      <c r="C3677" s="17" t="str">
        <f t="shared" si="647"/>
        <v>Sat</v>
      </c>
      <c r="D3677" s="3">
        <f t="shared" si="648"/>
        <v>2016</v>
      </c>
      <c r="E3677" s="3">
        <f t="shared" si="649"/>
        <v>10</v>
      </c>
    </row>
    <row r="3678" spans="1:5">
      <c r="A3678" s="2">
        <v>3653</v>
      </c>
      <c r="B3678" s="5">
        <v>41183</v>
      </c>
      <c r="C3678" s="17" t="str">
        <f t="shared" si="647"/>
        <v>Sun</v>
      </c>
      <c r="D3678" s="3">
        <f t="shared" si="648"/>
        <v>2016</v>
      </c>
      <c r="E3678" s="3">
        <f t="shared" si="649"/>
        <v>10</v>
      </c>
    </row>
    <row r="3679" spans="1:5">
      <c r="A3679" s="2">
        <v>3654</v>
      </c>
      <c r="B3679" s="5">
        <v>41184</v>
      </c>
      <c r="C3679" s="17" t="str">
        <f t="shared" si="647"/>
        <v>Mon</v>
      </c>
      <c r="D3679" s="3">
        <f t="shared" si="648"/>
        <v>2016</v>
      </c>
      <c r="E3679" s="3">
        <f t="shared" si="649"/>
        <v>10</v>
      </c>
    </row>
    <row r="3680" spans="1:5">
      <c r="A3680" s="2">
        <v>3655</v>
      </c>
      <c r="B3680" s="5">
        <v>41185</v>
      </c>
      <c r="C3680" s="17" t="str">
        <f t="shared" si="647"/>
        <v>Tue</v>
      </c>
      <c r="D3680" s="3">
        <f t="shared" si="648"/>
        <v>2016</v>
      </c>
      <c r="E3680" s="3">
        <f t="shared" si="649"/>
        <v>10</v>
      </c>
    </row>
    <row r="3681" spans="1:5">
      <c r="A3681" s="2">
        <v>3656</v>
      </c>
      <c r="B3681" s="5">
        <v>41186</v>
      </c>
      <c r="C3681" s="17" t="str">
        <f t="shared" si="647"/>
        <v>Wed</v>
      </c>
      <c r="D3681" s="3">
        <f t="shared" si="648"/>
        <v>2016</v>
      </c>
      <c r="E3681" s="3">
        <f t="shared" si="649"/>
        <v>10</v>
      </c>
    </row>
    <row r="3682" spans="1:5">
      <c r="A3682" s="2">
        <v>3657</v>
      </c>
      <c r="B3682" s="5">
        <v>41187</v>
      </c>
      <c r="C3682" s="17" t="str">
        <f t="shared" si="647"/>
        <v>Thu</v>
      </c>
      <c r="D3682" s="3">
        <f t="shared" si="648"/>
        <v>2016</v>
      </c>
      <c r="E3682" s="3">
        <f t="shared" si="649"/>
        <v>10</v>
      </c>
    </row>
    <row r="3683" spans="1:5">
      <c r="A3683" s="2">
        <v>3658</v>
      </c>
      <c r="B3683" s="5">
        <v>41188</v>
      </c>
      <c r="C3683" s="17" t="str">
        <f t="shared" si="647"/>
        <v>Fri</v>
      </c>
      <c r="D3683" s="3">
        <f t="shared" si="648"/>
        <v>2016</v>
      </c>
      <c r="E3683" s="3">
        <f t="shared" si="649"/>
        <v>10</v>
      </c>
    </row>
    <row r="3684" spans="1:5">
      <c r="A3684" s="2">
        <v>3659</v>
      </c>
      <c r="B3684" s="5">
        <v>41189</v>
      </c>
      <c r="C3684" s="17" t="str">
        <f t="shared" si="647"/>
        <v>Sat</v>
      </c>
      <c r="D3684" s="3">
        <f t="shared" si="648"/>
        <v>2016</v>
      </c>
      <c r="E3684" s="3">
        <f t="shared" si="649"/>
        <v>10</v>
      </c>
    </row>
    <row r="3685" spans="1:5">
      <c r="A3685" s="2">
        <v>3660</v>
      </c>
      <c r="B3685" s="5">
        <v>41190</v>
      </c>
      <c r="C3685" s="17" t="str">
        <f t="shared" si="647"/>
        <v>Sun</v>
      </c>
      <c r="D3685" s="3">
        <f t="shared" si="648"/>
        <v>2016</v>
      </c>
      <c r="E3685" s="3">
        <f t="shared" si="649"/>
        <v>10</v>
      </c>
    </row>
    <row r="3686" spans="1:5">
      <c r="A3686" s="2">
        <v>3661</v>
      </c>
      <c r="B3686" s="5">
        <v>41191</v>
      </c>
      <c r="C3686" s="17" t="str">
        <f t="shared" si="647"/>
        <v>Mon</v>
      </c>
      <c r="D3686" s="3">
        <f t="shared" si="648"/>
        <v>2016</v>
      </c>
      <c r="E3686" s="3">
        <f t="shared" si="649"/>
        <v>10</v>
      </c>
    </row>
    <row r="3687" spans="1:5">
      <c r="A3687" s="2">
        <v>3662</v>
      </c>
      <c r="B3687" s="5">
        <v>41192</v>
      </c>
      <c r="C3687" s="17" t="str">
        <f t="shared" si="647"/>
        <v>Tue</v>
      </c>
      <c r="D3687" s="3">
        <f t="shared" si="648"/>
        <v>2016</v>
      </c>
      <c r="E3687" s="3">
        <f t="shared" si="649"/>
        <v>10</v>
      </c>
    </row>
    <row r="3688" spans="1:5">
      <c r="A3688" s="2">
        <v>3663</v>
      </c>
      <c r="B3688" s="5">
        <v>41193</v>
      </c>
      <c r="C3688" s="17" t="str">
        <f t="shared" si="647"/>
        <v>Wed</v>
      </c>
      <c r="D3688" s="3">
        <f t="shared" si="648"/>
        <v>2016</v>
      </c>
      <c r="E3688" s="3">
        <f t="shared" si="649"/>
        <v>10</v>
      </c>
    </row>
    <row r="3689" spans="1:5">
      <c r="A3689" s="2">
        <v>3664</v>
      </c>
      <c r="B3689" s="5">
        <v>41194</v>
      </c>
      <c r="C3689" s="17" t="str">
        <f t="shared" si="647"/>
        <v>Thu</v>
      </c>
      <c r="D3689" s="3">
        <f t="shared" si="648"/>
        <v>2016</v>
      </c>
      <c r="E3689" s="3">
        <f t="shared" si="649"/>
        <v>10</v>
      </c>
    </row>
    <row r="3690" spans="1:5">
      <c r="A3690" s="2">
        <v>3665</v>
      </c>
      <c r="B3690" s="5">
        <v>41195</v>
      </c>
      <c r="C3690" s="17" t="str">
        <f t="shared" si="647"/>
        <v>Fri</v>
      </c>
      <c r="D3690" s="3">
        <f t="shared" si="648"/>
        <v>2016</v>
      </c>
      <c r="E3690" s="3">
        <f t="shared" si="649"/>
        <v>10</v>
      </c>
    </row>
    <row r="3691" spans="1:5">
      <c r="A3691" s="2">
        <v>3666</v>
      </c>
      <c r="B3691" s="5">
        <v>41196</v>
      </c>
      <c r="C3691" s="17" t="str">
        <f t="shared" si="647"/>
        <v>Sat</v>
      </c>
      <c r="D3691" s="3">
        <f t="shared" si="648"/>
        <v>2016</v>
      </c>
      <c r="E3691" s="3">
        <f t="shared" si="649"/>
        <v>10</v>
      </c>
    </row>
    <row r="3692" spans="1:5">
      <c r="A3692" s="2">
        <v>3667</v>
      </c>
      <c r="B3692" s="5">
        <v>41197</v>
      </c>
      <c r="C3692" s="17" t="str">
        <f t="shared" si="647"/>
        <v>Sun</v>
      </c>
      <c r="D3692" s="3">
        <f t="shared" si="648"/>
        <v>2016</v>
      </c>
      <c r="E3692" s="3">
        <f t="shared" si="649"/>
        <v>10</v>
      </c>
    </row>
    <row r="3693" spans="1:5">
      <c r="A3693" s="2">
        <v>3668</v>
      </c>
      <c r="B3693" s="5">
        <v>41198</v>
      </c>
      <c r="C3693" s="17" t="str">
        <f t="shared" si="647"/>
        <v>Mon</v>
      </c>
      <c r="D3693" s="3">
        <f t="shared" si="648"/>
        <v>2016</v>
      </c>
      <c r="E3693" s="3">
        <f t="shared" si="649"/>
        <v>10</v>
      </c>
    </row>
    <row r="3694" spans="1:5">
      <c r="A3694" s="2">
        <v>3669</v>
      </c>
      <c r="B3694" s="5">
        <v>41199</v>
      </c>
      <c r="C3694" s="17" t="str">
        <f t="shared" si="647"/>
        <v>Tue</v>
      </c>
      <c r="D3694" s="3">
        <f t="shared" si="648"/>
        <v>2016</v>
      </c>
      <c r="E3694" s="3">
        <f t="shared" si="649"/>
        <v>10</v>
      </c>
    </row>
    <row r="3695" spans="1:5">
      <c r="A3695" s="2">
        <v>3670</v>
      </c>
      <c r="B3695" s="5">
        <v>41200</v>
      </c>
      <c r="C3695" s="17" t="str">
        <f t="shared" si="647"/>
        <v>Wed</v>
      </c>
      <c r="D3695" s="3">
        <f t="shared" si="648"/>
        <v>2016</v>
      </c>
      <c r="E3695" s="3">
        <f t="shared" si="649"/>
        <v>10</v>
      </c>
    </row>
    <row r="3696" spans="1:5">
      <c r="A3696" s="2">
        <v>3671</v>
      </c>
      <c r="B3696" s="5">
        <v>41201</v>
      </c>
      <c r="C3696" s="17" t="str">
        <f t="shared" si="647"/>
        <v>Thu</v>
      </c>
      <c r="D3696" s="3">
        <f t="shared" si="648"/>
        <v>2016</v>
      </c>
      <c r="E3696" s="3">
        <f t="shared" si="649"/>
        <v>10</v>
      </c>
    </row>
    <row r="3697" spans="1:5">
      <c r="A3697" s="2">
        <v>3672</v>
      </c>
      <c r="B3697" s="5">
        <v>41202</v>
      </c>
      <c r="C3697" s="17" t="str">
        <f t="shared" ref="C3697:C3760" si="650">TEXT(B3697,"ddd")</f>
        <v>Fri</v>
      </c>
      <c r="D3697" s="3">
        <f t="shared" ref="D3697:D3760" si="651">YEAR(B3697)</f>
        <v>2016</v>
      </c>
      <c r="E3697" s="3">
        <f t="shared" ref="E3697:E3760" si="652">MONTH(B3697)</f>
        <v>10</v>
      </c>
    </row>
    <row r="3698" spans="1:5">
      <c r="A3698" s="2">
        <v>3673</v>
      </c>
      <c r="B3698" s="5">
        <v>41203</v>
      </c>
      <c r="C3698" s="17" t="str">
        <f t="shared" si="650"/>
        <v>Sat</v>
      </c>
      <c r="D3698" s="3">
        <f t="shared" si="651"/>
        <v>2016</v>
      </c>
      <c r="E3698" s="3">
        <f t="shared" si="652"/>
        <v>10</v>
      </c>
    </row>
    <row r="3699" spans="1:5">
      <c r="A3699" s="2">
        <v>3674</v>
      </c>
      <c r="B3699" s="5">
        <v>41204</v>
      </c>
      <c r="C3699" s="17" t="str">
        <f t="shared" si="650"/>
        <v>Sun</v>
      </c>
      <c r="D3699" s="3">
        <f t="shared" si="651"/>
        <v>2016</v>
      </c>
      <c r="E3699" s="3">
        <f t="shared" si="652"/>
        <v>10</v>
      </c>
    </row>
    <row r="3700" spans="1:5">
      <c r="A3700" s="2">
        <v>3675</v>
      </c>
      <c r="B3700" s="5">
        <v>41205</v>
      </c>
      <c r="C3700" s="17" t="str">
        <f t="shared" si="650"/>
        <v>Mon</v>
      </c>
      <c r="D3700" s="3">
        <f t="shared" si="651"/>
        <v>2016</v>
      </c>
      <c r="E3700" s="3">
        <f t="shared" si="652"/>
        <v>10</v>
      </c>
    </row>
    <row r="3701" spans="1:5">
      <c r="A3701" s="2">
        <v>3676</v>
      </c>
      <c r="B3701" s="5">
        <v>41206</v>
      </c>
      <c r="C3701" s="17" t="str">
        <f t="shared" si="650"/>
        <v>Tue</v>
      </c>
      <c r="D3701" s="3">
        <f t="shared" si="651"/>
        <v>2016</v>
      </c>
      <c r="E3701" s="3">
        <f t="shared" si="652"/>
        <v>10</v>
      </c>
    </row>
    <row r="3702" spans="1:5">
      <c r="A3702" s="2">
        <v>3677</v>
      </c>
      <c r="B3702" s="5">
        <v>41207</v>
      </c>
      <c r="C3702" s="17" t="str">
        <f t="shared" si="650"/>
        <v>Wed</v>
      </c>
      <c r="D3702" s="3">
        <f t="shared" si="651"/>
        <v>2016</v>
      </c>
      <c r="E3702" s="3">
        <f t="shared" si="652"/>
        <v>10</v>
      </c>
    </row>
    <row r="3703" spans="1:5">
      <c r="A3703" s="2">
        <v>3678</v>
      </c>
      <c r="B3703" s="5">
        <v>41208</v>
      </c>
      <c r="C3703" s="17" t="str">
        <f t="shared" si="650"/>
        <v>Thu</v>
      </c>
      <c r="D3703" s="3">
        <f t="shared" si="651"/>
        <v>2016</v>
      </c>
      <c r="E3703" s="3">
        <f t="shared" si="652"/>
        <v>10</v>
      </c>
    </row>
    <row r="3704" spans="1:5">
      <c r="A3704" s="2">
        <v>3679</v>
      </c>
      <c r="B3704" s="5">
        <v>41209</v>
      </c>
      <c r="C3704" s="17" t="str">
        <f t="shared" si="650"/>
        <v>Fri</v>
      </c>
      <c r="D3704" s="3">
        <f t="shared" si="651"/>
        <v>2016</v>
      </c>
      <c r="E3704" s="3">
        <f t="shared" si="652"/>
        <v>10</v>
      </c>
    </row>
    <row r="3705" spans="1:5">
      <c r="A3705" s="2">
        <v>3680</v>
      </c>
      <c r="B3705" s="5">
        <v>41210</v>
      </c>
      <c r="C3705" s="17" t="str">
        <f t="shared" si="650"/>
        <v>Sat</v>
      </c>
      <c r="D3705" s="3">
        <f t="shared" si="651"/>
        <v>2016</v>
      </c>
      <c r="E3705" s="3">
        <f t="shared" si="652"/>
        <v>10</v>
      </c>
    </row>
    <row r="3706" spans="1:5">
      <c r="A3706" s="2">
        <v>3681</v>
      </c>
      <c r="B3706" s="5">
        <v>41211</v>
      </c>
      <c r="C3706" s="17" t="str">
        <f t="shared" si="650"/>
        <v>Sun</v>
      </c>
      <c r="D3706" s="3">
        <f t="shared" si="651"/>
        <v>2016</v>
      </c>
      <c r="E3706" s="3">
        <f t="shared" si="652"/>
        <v>10</v>
      </c>
    </row>
    <row r="3707" spans="1:5">
      <c r="A3707" s="2">
        <v>3682</v>
      </c>
      <c r="B3707" s="5">
        <v>41212</v>
      </c>
      <c r="C3707" s="17" t="str">
        <f t="shared" si="650"/>
        <v>Mon</v>
      </c>
      <c r="D3707" s="3">
        <f t="shared" si="651"/>
        <v>2016</v>
      </c>
      <c r="E3707" s="3">
        <f t="shared" si="652"/>
        <v>10</v>
      </c>
    </row>
    <row r="3708" spans="1:5">
      <c r="A3708" s="2">
        <v>3683</v>
      </c>
      <c r="B3708" s="5">
        <v>41213</v>
      </c>
      <c r="C3708" s="17" t="str">
        <f t="shared" si="650"/>
        <v>Tue</v>
      </c>
      <c r="D3708" s="3">
        <f t="shared" si="651"/>
        <v>2016</v>
      </c>
      <c r="E3708" s="3">
        <f t="shared" si="652"/>
        <v>11</v>
      </c>
    </row>
    <row r="3709" spans="1:5">
      <c r="A3709" s="2">
        <v>3684</v>
      </c>
      <c r="B3709" s="5">
        <v>41214</v>
      </c>
      <c r="C3709" s="17" t="str">
        <f t="shared" si="650"/>
        <v>Wed</v>
      </c>
      <c r="D3709" s="3">
        <f t="shared" si="651"/>
        <v>2016</v>
      </c>
      <c r="E3709" s="3">
        <f t="shared" si="652"/>
        <v>11</v>
      </c>
    </row>
    <row r="3710" spans="1:5">
      <c r="A3710" s="2">
        <v>3685</v>
      </c>
      <c r="B3710" s="5">
        <v>41215</v>
      </c>
      <c r="C3710" s="17" t="str">
        <f t="shared" si="650"/>
        <v>Thu</v>
      </c>
      <c r="D3710" s="3">
        <f t="shared" si="651"/>
        <v>2016</v>
      </c>
      <c r="E3710" s="3">
        <f t="shared" si="652"/>
        <v>11</v>
      </c>
    </row>
    <row r="3711" spans="1:5">
      <c r="A3711" s="2">
        <v>3686</v>
      </c>
      <c r="B3711" s="5">
        <v>41216</v>
      </c>
      <c r="C3711" s="17" t="str">
        <f t="shared" si="650"/>
        <v>Fri</v>
      </c>
      <c r="D3711" s="3">
        <f t="shared" si="651"/>
        <v>2016</v>
      </c>
      <c r="E3711" s="3">
        <f t="shared" si="652"/>
        <v>11</v>
      </c>
    </row>
    <row r="3712" spans="1:5">
      <c r="A3712" s="2">
        <v>3687</v>
      </c>
      <c r="B3712" s="5">
        <v>41217</v>
      </c>
      <c r="C3712" s="17" t="str">
        <f t="shared" si="650"/>
        <v>Sat</v>
      </c>
      <c r="D3712" s="3">
        <f t="shared" si="651"/>
        <v>2016</v>
      </c>
      <c r="E3712" s="3">
        <f t="shared" si="652"/>
        <v>11</v>
      </c>
    </row>
    <row r="3713" spans="1:5">
      <c r="A3713" s="2">
        <v>3688</v>
      </c>
      <c r="B3713" s="5">
        <v>41218</v>
      </c>
      <c r="C3713" s="17" t="str">
        <f t="shared" si="650"/>
        <v>Sun</v>
      </c>
      <c r="D3713" s="3">
        <f t="shared" si="651"/>
        <v>2016</v>
      </c>
      <c r="E3713" s="3">
        <f t="shared" si="652"/>
        <v>11</v>
      </c>
    </row>
    <row r="3714" spans="1:5">
      <c r="A3714" s="2">
        <v>3689</v>
      </c>
      <c r="B3714" s="5">
        <v>41219</v>
      </c>
      <c r="C3714" s="17" t="str">
        <f t="shared" si="650"/>
        <v>Mon</v>
      </c>
      <c r="D3714" s="3">
        <f t="shared" si="651"/>
        <v>2016</v>
      </c>
      <c r="E3714" s="3">
        <f t="shared" si="652"/>
        <v>11</v>
      </c>
    </row>
    <row r="3715" spans="1:5">
      <c r="A3715" s="2">
        <v>3690</v>
      </c>
      <c r="B3715" s="5">
        <v>41220</v>
      </c>
      <c r="C3715" s="17" t="str">
        <f t="shared" si="650"/>
        <v>Tue</v>
      </c>
      <c r="D3715" s="3">
        <f t="shared" si="651"/>
        <v>2016</v>
      </c>
      <c r="E3715" s="3">
        <f t="shared" si="652"/>
        <v>11</v>
      </c>
    </row>
    <row r="3716" spans="1:5">
      <c r="A3716" s="2">
        <v>3691</v>
      </c>
      <c r="B3716" s="5">
        <v>41221</v>
      </c>
      <c r="C3716" s="17" t="str">
        <f t="shared" si="650"/>
        <v>Wed</v>
      </c>
      <c r="D3716" s="3">
        <f t="shared" si="651"/>
        <v>2016</v>
      </c>
      <c r="E3716" s="3">
        <f t="shared" si="652"/>
        <v>11</v>
      </c>
    </row>
    <row r="3717" spans="1:5">
      <c r="A3717" s="2">
        <v>3692</v>
      </c>
      <c r="B3717" s="5">
        <v>41222</v>
      </c>
      <c r="C3717" s="17" t="str">
        <f t="shared" si="650"/>
        <v>Thu</v>
      </c>
      <c r="D3717" s="3">
        <f t="shared" si="651"/>
        <v>2016</v>
      </c>
      <c r="E3717" s="3">
        <f t="shared" si="652"/>
        <v>11</v>
      </c>
    </row>
    <row r="3718" spans="1:5">
      <c r="A3718" s="2">
        <v>3693</v>
      </c>
      <c r="B3718" s="5">
        <v>41223</v>
      </c>
      <c r="C3718" s="17" t="str">
        <f t="shared" si="650"/>
        <v>Fri</v>
      </c>
      <c r="D3718" s="3">
        <f t="shared" si="651"/>
        <v>2016</v>
      </c>
      <c r="E3718" s="3">
        <f t="shared" si="652"/>
        <v>11</v>
      </c>
    </row>
    <row r="3719" spans="1:5">
      <c r="A3719" s="2">
        <v>3694</v>
      </c>
      <c r="B3719" s="5">
        <v>41224</v>
      </c>
      <c r="C3719" s="17" t="str">
        <f t="shared" si="650"/>
        <v>Sat</v>
      </c>
      <c r="D3719" s="3">
        <f t="shared" si="651"/>
        <v>2016</v>
      </c>
      <c r="E3719" s="3">
        <f t="shared" si="652"/>
        <v>11</v>
      </c>
    </row>
    <row r="3720" spans="1:5">
      <c r="A3720" s="2">
        <v>3695</v>
      </c>
      <c r="B3720" s="5">
        <v>41225</v>
      </c>
      <c r="C3720" s="17" t="str">
        <f t="shared" si="650"/>
        <v>Sun</v>
      </c>
      <c r="D3720" s="3">
        <f t="shared" si="651"/>
        <v>2016</v>
      </c>
      <c r="E3720" s="3">
        <f t="shared" si="652"/>
        <v>11</v>
      </c>
    </row>
    <row r="3721" spans="1:5">
      <c r="A3721" s="2">
        <v>3696</v>
      </c>
      <c r="B3721" s="5">
        <v>41226</v>
      </c>
      <c r="C3721" s="17" t="str">
        <f t="shared" si="650"/>
        <v>Mon</v>
      </c>
      <c r="D3721" s="3">
        <f t="shared" si="651"/>
        <v>2016</v>
      </c>
      <c r="E3721" s="3">
        <f t="shared" si="652"/>
        <v>11</v>
      </c>
    </row>
    <row r="3722" spans="1:5">
      <c r="A3722" s="2">
        <v>3697</v>
      </c>
      <c r="B3722" s="5">
        <v>41227</v>
      </c>
      <c r="C3722" s="17" t="str">
        <f t="shared" si="650"/>
        <v>Tue</v>
      </c>
      <c r="D3722" s="3">
        <f t="shared" si="651"/>
        <v>2016</v>
      </c>
      <c r="E3722" s="3">
        <f t="shared" si="652"/>
        <v>11</v>
      </c>
    </row>
    <row r="3723" spans="1:5">
      <c r="A3723" s="2">
        <v>3698</v>
      </c>
      <c r="B3723" s="5">
        <v>41228</v>
      </c>
      <c r="C3723" s="17" t="str">
        <f t="shared" si="650"/>
        <v>Wed</v>
      </c>
      <c r="D3723" s="3">
        <f t="shared" si="651"/>
        <v>2016</v>
      </c>
      <c r="E3723" s="3">
        <f t="shared" si="652"/>
        <v>11</v>
      </c>
    </row>
    <row r="3724" spans="1:5">
      <c r="A3724" s="2">
        <v>3699</v>
      </c>
      <c r="B3724" s="5">
        <v>41229</v>
      </c>
      <c r="C3724" s="17" t="str">
        <f t="shared" si="650"/>
        <v>Thu</v>
      </c>
      <c r="D3724" s="3">
        <f t="shared" si="651"/>
        <v>2016</v>
      </c>
      <c r="E3724" s="3">
        <f t="shared" si="652"/>
        <v>11</v>
      </c>
    </row>
    <row r="3725" spans="1:5">
      <c r="A3725" s="2">
        <v>3700</v>
      </c>
      <c r="B3725" s="5">
        <v>41230</v>
      </c>
      <c r="C3725" s="17" t="str">
        <f t="shared" si="650"/>
        <v>Fri</v>
      </c>
      <c r="D3725" s="3">
        <f t="shared" si="651"/>
        <v>2016</v>
      </c>
      <c r="E3725" s="3">
        <f t="shared" si="652"/>
        <v>11</v>
      </c>
    </row>
    <row r="3726" spans="1:5">
      <c r="A3726" s="2">
        <v>3701</v>
      </c>
      <c r="B3726" s="5">
        <v>41231</v>
      </c>
      <c r="C3726" s="17" t="str">
        <f t="shared" si="650"/>
        <v>Sat</v>
      </c>
      <c r="D3726" s="3">
        <f t="shared" si="651"/>
        <v>2016</v>
      </c>
      <c r="E3726" s="3">
        <f t="shared" si="652"/>
        <v>11</v>
      </c>
    </row>
    <row r="3727" spans="1:5">
      <c r="A3727" s="2">
        <v>3702</v>
      </c>
      <c r="B3727" s="5">
        <v>41232</v>
      </c>
      <c r="C3727" s="17" t="str">
        <f t="shared" si="650"/>
        <v>Sun</v>
      </c>
      <c r="D3727" s="3">
        <f t="shared" si="651"/>
        <v>2016</v>
      </c>
      <c r="E3727" s="3">
        <f t="shared" si="652"/>
        <v>11</v>
      </c>
    </row>
    <row r="3728" spans="1:5">
      <c r="A3728" s="2">
        <v>3703</v>
      </c>
      <c r="B3728" s="5">
        <v>41233</v>
      </c>
      <c r="C3728" s="17" t="str">
        <f t="shared" si="650"/>
        <v>Mon</v>
      </c>
      <c r="D3728" s="3">
        <f t="shared" si="651"/>
        <v>2016</v>
      </c>
      <c r="E3728" s="3">
        <f t="shared" si="652"/>
        <v>11</v>
      </c>
    </row>
    <row r="3729" spans="1:5">
      <c r="A3729" s="2">
        <v>3704</v>
      </c>
      <c r="B3729" s="5">
        <v>41234</v>
      </c>
      <c r="C3729" s="17" t="str">
        <f t="shared" si="650"/>
        <v>Tue</v>
      </c>
      <c r="D3729" s="3">
        <f t="shared" si="651"/>
        <v>2016</v>
      </c>
      <c r="E3729" s="3">
        <f t="shared" si="652"/>
        <v>11</v>
      </c>
    </row>
    <row r="3730" spans="1:5">
      <c r="A3730" s="2">
        <v>3705</v>
      </c>
      <c r="B3730" s="5">
        <v>41235</v>
      </c>
      <c r="C3730" s="17" t="str">
        <f t="shared" si="650"/>
        <v>Wed</v>
      </c>
      <c r="D3730" s="3">
        <f t="shared" si="651"/>
        <v>2016</v>
      </c>
      <c r="E3730" s="3">
        <f t="shared" si="652"/>
        <v>11</v>
      </c>
    </row>
    <row r="3731" spans="1:5">
      <c r="A3731" s="2">
        <v>3706</v>
      </c>
      <c r="B3731" s="5">
        <v>41236</v>
      </c>
      <c r="C3731" s="17" t="str">
        <f t="shared" si="650"/>
        <v>Thu</v>
      </c>
      <c r="D3731" s="3">
        <f t="shared" si="651"/>
        <v>2016</v>
      </c>
      <c r="E3731" s="3">
        <f t="shared" si="652"/>
        <v>11</v>
      </c>
    </row>
    <row r="3732" spans="1:5">
      <c r="A3732" s="2">
        <v>3707</v>
      </c>
      <c r="B3732" s="5">
        <v>41237</v>
      </c>
      <c r="C3732" s="17" t="str">
        <f t="shared" si="650"/>
        <v>Fri</v>
      </c>
      <c r="D3732" s="3">
        <f t="shared" si="651"/>
        <v>2016</v>
      </c>
      <c r="E3732" s="3">
        <f t="shared" si="652"/>
        <v>11</v>
      </c>
    </row>
    <row r="3733" spans="1:5">
      <c r="A3733" s="2">
        <v>3708</v>
      </c>
      <c r="B3733" s="5">
        <v>41238</v>
      </c>
      <c r="C3733" s="17" t="str">
        <f t="shared" si="650"/>
        <v>Sat</v>
      </c>
      <c r="D3733" s="3">
        <f t="shared" si="651"/>
        <v>2016</v>
      </c>
      <c r="E3733" s="3">
        <f t="shared" si="652"/>
        <v>11</v>
      </c>
    </row>
    <row r="3734" spans="1:5">
      <c r="A3734" s="2">
        <v>3709</v>
      </c>
      <c r="B3734" s="5">
        <v>41239</v>
      </c>
      <c r="C3734" s="17" t="str">
        <f t="shared" si="650"/>
        <v>Sun</v>
      </c>
      <c r="D3734" s="3">
        <f t="shared" si="651"/>
        <v>2016</v>
      </c>
      <c r="E3734" s="3">
        <f t="shared" si="652"/>
        <v>11</v>
      </c>
    </row>
    <row r="3735" spans="1:5">
      <c r="A3735" s="2">
        <v>3710</v>
      </c>
      <c r="B3735" s="5">
        <v>41240</v>
      </c>
      <c r="C3735" s="17" t="str">
        <f t="shared" si="650"/>
        <v>Mon</v>
      </c>
      <c r="D3735" s="3">
        <f t="shared" si="651"/>
        <v>2016</v>
      </c>
      <c r="E3735" s="3">
        <f t="shared" si="652"/>
        <v>11</v>
      </c>
    </row>
    <row r="3736" spans="1:5">
      <c r="A3736" s="2">
        <v>3711</v>
      </c>
      <c r="B3736" s="5">
        <v>41241</v>
      </c>
      <c r="C3736" s="17" t="str">
        <f t="shared" si="650"/>
        <v>Tue</v>
      </c>
      <c r="D3736" s="3">
        <f t="shared" si="651"/>
        <v>2016</v>
      </c>
      <c r="E3736" s="3">
        <f t="shared" si="652"/>
        <v>11</v>
      </c>
    </row>
    <row r="3737" spans="1:5">
      <c r="A3737" s="2">
        <v>3712</v>
      </c>
      <c r="B3737" s="5">
        <v>41242</v>
      </c>
      <c r="C3737" s="17" t="str">
        <f t="shared" si="650"/>
        <v>Wed</v>
      </c>
      <c r="D3737" s="3">
        <f t="shared" si="651"/>
        <v>2016</v>
      </c>
      <c r="E3737" s="3">
        <f t="shared" si="652"/>
        <v>11</v>
      </c>
    </row>
    <row r="3738" spans="1:5">
      <c r="A3738" s="2">
        <v>3713</v>
      </c>
      <c r="B3738" s="5">
        <v>41243</v>
      </c>
      <c r="C3738" s="17" t="str">
        <f t="shared" si="650"/>
        <v>Thu</v>
      </c>
      <c r="D3738" s="3">
        <f t="shared" si="651"/>
        <v>2016</v>
      </c>
      <c r="E3738" s="3">
        <f t="shared" si="652"/>
        <v>12</v>
      </c>
    </row>
    <row r="3739" spans="1:5">
      <c r="A3739" s="2">
        <v>3714</v>
      </c>
      <c r="B3739" s="5">
        <v>41244</v>
      </c>
      <c r="C3739" s="17" t="str">
        <f t="shared" si="650"/>
        <v>Fri</v>
      </c>
      <c r="D3739" s="3">
        <f t="shared" si="651"/>
        <v>2016</v>
      </c>
      <c r="E3739" s="3">
        <f t="shared" si="652"/>
        <v>12</v>
      </c>
    </row>
    <row r="3740" spans="1:5">
      <c r="A3740" s="2">
        <v>3715</v>
      </c>
      <c r="B3740" s="5">
        <v>41245</v>
      </c>
      <c r="C3740" s="17" t="str">
        <f t="shared" si="650"/>
        <v>Sat</v>
      </c>
      <c r="D3740" s="3">
        <f t="shared" si="651"/>
        <v>2016</v>
      </c>
      <c r="E3740" s="3">
        <f t="shared" si="652"/>
        <v>12</v>
      </c>
    </row>
    <row r="3741" spans="1:5">
      <c r="A3741" s="2">
        <v>3716</v>
      </c>
      <c r="B3741" s="5">
        <v>41246</v>
      </c>
      <c r="C3741" s="17" t="str">
        <f t="shared" si="650"/>
        <v>Sun</v>
      </c>
      <c r="D3741" s="3">
        <f t="shared" si="651"/>
        <v>2016</v>
      </c>
      <c r="E3741" s="3">
        <f t="shared" si="652"/>
        <v>12</v>
      </c>
    </row>
    <row r="3742" spans="1:5">
      <c r="A3742" s="2">
        <v>3717</v>
      </c>
      <c r="B3742" s="5">
        <v>41247</v>
      </c>
      <c r="C3742" s="17" t="str">
        <f t="shared" si="650"/>
        <v>Mon</v>
      </c>
      <c r="D3742" s="3">
        <f t="shared" si="651"/>
        <v>2016</v>
      </c>
      <c r="E3742" s="3">
        <f t="shared" si="652"/>
        <v>12</v>
      </c>
    </row>
    <row r="3743" spans="1:5">
      <c r="A3743" s="2">
        <v>3718</v>
      </c>
      <c r="B3743" s="5">
        <v>41248</v>
      </c>
      <c r="C3743" s="17" t="str">
        <f t="shared" si="650"/>
        <v>Tue</v>
      </c>
      <c r="D3743" s="3">
        <f t="shared" si="651"/>
        <v>2016</v>
      </c>
      <c r="E3743" s="3">
        <f t="shared" si="652"/>
        <v>12</v>
      </c>
    </row>
    <row r="3744" spans="1:5">
      <c r="A3744" s="2">
        <v>3719</v>
      </c>
      <c r="B3744" s="5">
        <v>41249</v>
      </c>
      <c r="C3744" s="17" t="str">
        <f t="shared" si="650"/>
        <v>Wed</v>
      </c>
      <c r="D3744" s="3">
        <f t="shared" si="651"/>
        <v>2016</v>
      </c>
      <c r="E3744" s="3">
        <f t="shared" si="652"/>
        <v>12</v>
      </c>
    </row>
    <row r="3745" spans="1:5">
      <c r="A3745" s="2">
        <v>3720</v>
      </c>
      <c r="B3745" s="5">
        <v>41250</v>
      </c>
      <c r="C3745" s="17" t="str">
        <f t="shared" si="650"/>
        <v>Thu</v>
      </c>
      <c r="D3745" s="3">
        <f t="shared" si="651"/>
        <v>2016</v>
      </c>
      <c r="E3745" s="3">
        <f t="shared" si="652"/>
        <v>12</v>
      </c>
    </row>
    <row r="3746" spans="1:5">
      <c r="A3746" s="2">
        <v>3721</v>
      </c>
      <c r="B3746" s="5">
        <v>41251</v>
      </c>
      <c r="C3746" s="17" t="str">
        <f t="shared" si="650"/>
        <v>Fri</v>
      </c>
      <c r="D3746" s="3">
        <f t="shared" si="651"/>
        <v>2016</v>
      </c>
      <c r="E3746" s="3">
        <f t="shared" si="652"/>
        <v>12</v>
      </c>
    </row>
    <row r="3747" spans="1:5">
      <c r="A3747" s="2">
        <v>3722</v>
      </c>
      <c r="B3747" s="5">
        <v>41252</v>
      </c>
      <c r="C3747" s="17" t="str">
        <f t="shared" si="650"/>
        <v>Sat</v>
      </c>
      <c r="D3747" s="3">
        <f t="shared" si="651"/>
        <v>2016</v>
      </c>
      <c r="E3747" s="3">
        <f t="shared" si="652"/>
        <v>12</v>
      </c>
    </row>
    <row r="3748" spans="1:5">
      <c r="A3748" s="2">
        <v>3723</v>
      </c>
      <c r="B3748" s="5">
        <v>41253</v>
      </c>
      <c r="C3748" s="17" t="str">
        <f t="shared" si="650"/>
        <v>Sun</v>
      </c>
      <c r="D3748" s="3">
        <f t="shared" si="651"/>
        <v>2016</v>
      </c>
      <c r="E3748" s="3">
        <f t="shared" si="652"/>
        <v>12</v>
      </c>
    </row>
    <row r="3749" spans="1:5">
      <c r="A3749" s="2">
        <v>3724</v>
      </c>
      <c r="B3749" s="5">
        <v>41254</v>
      </c>
      <c r="C3749" s="17" t="str">
        <f t="shared" si="650"/>
        <v>Mon</v>
      </c>
      <c r="D3749" s="3">
        <f t="shared" si="651"/>
        <v>2016</v>
      </c>
      <c r="E3749" s="3">
        <f t="shared" si="652"/>
        <v>12</v>
      </c>
    </row>
    <row r="3750" spans="1:5">
      <c r="A3750" s="2">
        <v>3725</v>
      </c>
      <c r="B3750" s="5">
        <v>41255</v>
      </c>
      <c r="C3750" s="17" t="str">
        <f t="shared" si="650"/>
        <v>Tue</v>
      </c>
      <c r="D3750" s="3">
        <f t="shared" si="651"/>
        <v>2016</v>
      </c>
      <c r="E3750" s="3">
        <f t="shared" si="652"/>
        <v>12</v>
      </c>
    </row>
    <row r="3751" spans="1:5">
      <c r="A3751" s="2">
        <v>3726</v>
      </c>
      <c r="B3751" s="5">
        <v>41256</v>
      </c>
      <c r="C3751" s="17" t="str">
        <f t="shared" si="650"/>
        <v>Wed</v>
      </c>
      <c r="D3751" s="3">
        <f t="shared" si="651"/>
        <v>2016</v>
      </c>
      <c r="E3751" s="3">
        <f t="shared" si="652"/>
        <v>12</v>
      </c>
    </row>
    <row r="3752" spans="1:5">
      <c r="A3752" s="2">
        <v>3727</v>
      </c>
      <c r="B3752" s="5">
        <v>41257</v>
      </c>
      <c r="C3752" s="17" t="str">
        <f t="shared" si="650"/>
        <v>Thu</v>
      </c>
      <c r="D3752" s="3">
        <f t="shared" si="651"/>
        <v>2016</v>
      </c>
      <c r="E3752" s="3">
        <f t="shared" si="652"/>
        <v>12</v>
      </c>
    </row>
    <row r="3753" spans="1:5">
      <c r="A3753" s="2">
        <v>3728</v>
      </c>
      <c r="B3753" s="5">
        <v>41258</v>
      </c>
      <c r="C3753" s="17" t="str">
        <f t="shared" si="650"/>
        <v>Fri</v>
      </c>
      <c r="D3753" s="3">
        <f t="shared" si="651"/>
        <v>2016</v>
      </c>
      <c r="E3753" s="3">
        <f t="shared" si="652"/>
        <v>12</v>
      </c>
    </row>
    <row r="3754" spans="1:5">
      <c r="A3754" s="2">
        <v>3729</v>
      </c>
      <c r="B3754" s="5">
        <v>41259</v>
      </c>
      <c r="C3754" s="17" t="str">
        <f t="shared" si="650"/>
        <v>Sat</v>
      </c>
      <c r="D3754" s="3">
        <f t="shared" si="651"/>
        <v>2016</v>
      </c>
      <c r="E3754" s="3">
        <f t="shared" si="652"/>
        <v>12</v>
      </c>
    </row>
    <row r="3755" spans="1:5">
      <c r="A3755" s="2">
        <v>3730</v>
      </c>
      <c r="B3755" s="5">
        <v>41260</v>
      </c>
      <c r="C3755" s="17" t="str">
        <f t="shared" si="650"/>
        <v>Sun</v>
      </c>
      <c r="D3755" s="3">
        <f t="shared" si="651"/>
        <v>2016</v>
      </c>
      <c r="E3755" s="3">
        <f t="shared" si="652"/>
        <v>12</v>
      </c>
    </row>
    <row r="3756" spans="1:5">
      <c r="A3756" s="2">
        <v>3731</v>
      </c>
      <c r="B3756" s="5">
        <v>41261</v>
      </c>
      <c r="C3756" s="17" t="str">
        <f t="shared" si="650"/>
        <v>Mon</v>
      </c>
      <c r="D3756" s="3">
        <f t="shared" si="651"/>
        <v>2016</v>
      </c>
      <c r="E3756" s="3">
        <f t="shared" si="652"/>
        <v>12</v>
      </c>
    </row>
    <row r="3757" spans="1:5">
      <c r="A3757" s="2">
        <v>3732</v>
      </c>
      <c r="B3757" s="5">
        <v>41262</v>
      </c>
      <c r="C3757" s="17" t="str">
        <f t="shared" si="650"/>
        <v>Tue</v>
      </c>
      <c r="D3757" s="3">
        <f t="shared" si="651"/>
        <v>2016</v>
      </c>
      <c r="E3757" s="3">
        <f t="shared" si="652"/>
        <v>12</v>
      </c>
    </row>
    <row r="3758" spans="1:5">
      <c r="A3758" s="2">
        <v>3733</v>
      </c>
      <c r="B3758" s="5">
        <v>41263</v>
      </c>
      <c r="C3758" s="17" t="str">
        <f t="shared" si="650"/>
        <v>Wed</v>
      </c>
      <c r="D3758" s="3">
        <f t="shared" si="651"/>
        <v>2016</v>
      </c>
      <c r="E3758" s="3">
        <f t="shared" si="652"/>
        <v>12</v>
      </c>
    </row>
    <row r="3759" spans="1:5">
      <c r="A3759" s="2">
        <v>3734</v>
      </c>
      <c r="B3759" s="5">
        <v>41264</v>
      </c>
      <c r="C3759" s="17" t="str">
        <f t="shared" si="650"/>
        <v>Thu</v>
      </c>
      <c r="D3759" s="3">
        <f t="shared" si="651"/>
        <v>2016</v>
      </c>
      <c r="E3759" s="3">
        <f t="shared" si="652"/>
        <v>12</v>
      </c>
    </row>
    <row r="3760" spans="1:5">
      <c r="A3760" s="2">
        <v>3735</v>
      </c>
      <c r="B3760" s="5">
        <v>41265</v>
      </c>
      <c r="C3760" s="17" t="str">
        <f t="shared" si="650"/>
        <v>Fri</v>
      </c>
      <c r="D3760" s="3">
        <f t="shared" si="651"/>
        <v>2016</v>
      </c>
      <c r="E3760" s="3">
        <f t="shared" si="652"/>
        <v>12</v>
      </c>
    </row>
    <row r="3761" spans="1:5">
      <c r="A3761" s="2">
        <v>3736</v>
      </c>
      <c r="B3761" s="5">
        <v>41266</v>
      </c>
      <c r="C3761" s="17" t="str">
        <f t="shared" ref="C3761:C3770" si="653">TEXT(B3761,"ddd")</f>
        <v>Sat</v>
      </c>
      <c r="D3761" s="3">
        <f t="shared" ref="D3761:D3770" si="654">YEAR(B3761)</f>
        <v>2016</v>
      </c>
      <c r="E3761" s="3">
        <f t="shared" ref="E3761:E3770" si="655">MONTH(B3761)</f>
        <v>12</v>
      </c>
    </row>
    <row r="3762" spans="1:5">
      <c r="A3762" s="2">
        <v>3737</v>
      </c>
      <c r="B3762" s="5">
        <v>41267</v>
      </c>
      <c r="C3762" s="17" t="str">
        <f t="shared" si="653"/>
        <v>Sun</v>
      </c>
      <c r="D3762" s="3">
        <f t="shared" si="654"/>
        <v>2016</v>
      </c>
      <c r="E3762" s="3">
        <f t="shared" si="655"/>
        <v>12</v>
      </c>
    </row>
    <row r="3763" spans="1:5">
      <c r="A3763" s="2">
        <v>3738</v>
      </c>
      <c r="B3763" s="5">
        <v>41268</v>
      </c>
      <c r="C3763" s="17" t="str">
        <f t="shared" si="653"/>
        <v>Mon</v>
      </c>
      <c r="D3763" s="3">
        <f t="shared" si="654"/>
        <v>2016</v>
      </c>
      <c r="E3763" s="3">
        <f t="shared" si="655"/>
        <v>12</v>
      </c>
    </row>
    <row r="3764" spans="1:5">
      <c r="A3764" s="2">
        <v>3739</v>
      </c>
      <c r="B3764" s="5">
        <v>41269</v>
      </c>
      <c r="C3764" s="17" t="str">
        <f t="shared" si="653"/>
        <v>Tue</v>
      </c>
      <c r="D3764" s="3">
        <f t="shared" si="654"/>
        <v>2016</v>
      </c>
      <c r="E3764" s="3">
        <f t="shared" si="655"/>
        <v>12</v>
      </c>
    </row>
    <row r="3765" spans="1:5">
      <c r="A3765" s="2">
        <v>3740</v>
      </c>
      <c r="B3765" s="5">
        <v>41270</v>
      </c>
      <c r="C3765" s="17" t="str">
        <f t="shared" si="653"/>
        <v>Wed</v>
      </c>
      <c r="D3765" s="3">
        <f t="shared" si="654"/>
        <v>2016</v>
      </c>
      <c r="E3765" s="3">
        <f t="shared" si="655"/>
        <v>12</v>
      </c>
    </row>
    <row r="3766" spans="1:5">
      <c r="A3766" s="2">
        <v>3741</v>
      </c>
      <c r="B3766" s="5">
        <v>41271</v>
      </c>
      <c r="C3766" s="17" t="str">
        <f t="shared" si="653"/>
        <v>Thu</v>
      </c>
      <c r="D3766" s="3">
        <f t="shared" si="654"/>
        <v>2016</v>
      </c>
      <c r="E3766" s="3">
        <f t="shared" si="655"/>
        <v>12</v>
      </c>
    </row>
    <row r="3767" spans="1:5">
      <c r="A3767" s="2">
        <v>3742</v>
      </c>
      <c r="B3767" s="5">
        <v>41272</v>
      </c>
      <c r="C3767" s="17" t="str">
        <f t="shared" si="653"/>
        <v>Fri</v>
      </c>
      <c r="D3767" s="3">
        <f t="shared" si="654"/>
        <v>2016</v>
      </c>
      <c r="E3767" s="3">
        <f t="shared" si="655"/>
        <v>12</v>
      </c>
    </row>
    <row r="3768" spans="1:5">
      <c r="A3768" s="2">
        <v>3743</v>
      </c>
      <c r="B3768" s="5">
        <v>41273</v>
      </c>
      <c r="C3768" s="17" t="str">
        <f t="shared" si="653"/>
        <v>Sat</v>
      </c>
      <c r="D3768" s="3">
        <f t="shared" si="654"/>
        <v>2016</v>
      </c>
      <c r="E3768" s="3">
        <f t="shared" si="655"/>
        <v>12</v>
      </c>
    </row>
    <row r="3769" spans="1:5">
      <c r="A3769" s="2">
        <v>3744</v>
      </c>
      <c r="B3769" s="5">
        <v>41274</v>
      </c>
      <c r="C3769" s="17" t="str">
        <f t="shared" si="653"/>
        <v>Sun</v>
      </c>
      <c r="D3769" s="3">
        <f t="shared" si="654"/>
        <v>2017</v>
      </c>
      <c r="E3769" s="3">
        <f t="shared" si="655"/>
        <v>1</v>
      </c>
    </row>
    <row r="3770" spans="1:5">
      <c r="A3770" s="2">
        <v>3745</v>
      </c>
      <c r="B3770" s="5">
        <v>41275</v>
      </c>
      <c r="C3770" s="17" t="str">
        <f t="shared" si="653"/>
        <v>Mon</v>
      </c>
      <c r="D3770" s="3">
        <f t="shared" si="654"/>
        <v>2017</v>
      </c>
      <c r="E3770" s="3">
        <f t="shared" si="655"/>
        <v>1</v>
      </c>
    </row>
  </sheetData>
  <autoFilter ref="A25:V347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2" operator="lessThan">
      <formula>8000</formula>
    </cfRule>
    <cfRule type="cellIs" dxfId="0" priority="4" operator="greaterThan">
      <formula>8000</formula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842"/>
  <sheetViews>
    <sheetView zoomScale="125" zoomScaleNormal="125" zoomScalePageLayoutView="125" workbookViewId="0">
      <pane ySplit="19" topLeftCell="A691" activePane="bottomLeft" state="frozen"/>
      <selection pane="bottomLeft" activeCell="D704" sqref="D704:M704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53</v>
      </c>
      <c r="C19" s="12" t="s">
        <v>54</v>
      </c>
      <c r="D19" s="12" t="s">
        <v>55</v>
      </c>
      <c r="E19" s="13" t="s">
        <v>56</v>
      </c>
      <c r="F19" s="14" t="s">
        <v>57</v>
      </c>
      <c r="G19" s="13" t="s">
        <v>58</v>
      </c>
      <c r="H19" s="15" t="s">
        <v>59</v>
      </c>
      <c r="I19" s="15" t="s">
        <v>60</v>
      </c>
      <c r="J19" s="18" t="s">
        <v>61</v>
      </c>
      <c r="K19" s="20" t="s">
        <v>62</v>
      </c>
      <c r="L19" s="20" t="s">
        <v>63</v>
      </c>
      <c r="M19" s="20" t="s">
        <v>64</v>
      </c>
      <c r="N19" s="25" t="s">
        <v>48</v>
      </c>
      <c r="O19" s="25" t="s">
        <v>49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>
        <v>106</v>
      </c>
      <c r="C634" s="8">
        <v>119</v>
      </c>
      <c r="D634" s="8">
        <v>118</v>
      </c>
      <c r="E634" s="9">
        <v>68</v>
      </c>
      <c r="F634" s="9">
        <v>70</v>
      </c>
      <c r="G634" s="9">
        <v>70</v>
      </c>
      <c r="H634" s="10">
        <v>66</v>
      </c>
      <c r="I634" s="10">
        <v>69</v>
      </c>
      <c r="J634" s="19">
        <v>67</v>
      </c>
      <c r="N634" s="26">
        <f t="shared" si="30"/>
        <v>114.33333333333333</v>
      </c>
      <c r="O634" s="26">
        <f t="shared" si="31"/>
        <v>69.333333333333329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>
        <v>102</v>
      </c>
      <c r="C637" s="8">
        <v>112</v>
      </c>
      <c r="D637" s="8">
        <v>105</v>
      </c>
      <c r="E637" s="9">
        <v>69</v>
      </c>
      <c r="F637" s="9">
        <v>66</v>
      </c>
      <c r="G637" s="9">
        <v>63</v>
      </c>
      <c r="H637" s="10">
        <v>61</v>
      </c>
      <c r="I637" s="10">
        <v>54</v>
      </c>
      <c r="J637" s="19">
        <v>55</v>
      </c>
      <c r="N637" s="26">
        <f t="shared" si="32"/>
        <v>106.33333333333333</v>
      </c>
      <c r="O637" s="26">
        <f t="shared" si="33"/>
        <v>66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>
        <v>115</v>
      </c>
      <c r="C641" s="8">
        <v>113</v>
      </c>
      <c r="D641" s="8">
        <v>118</v>
      </c>
      <c r="E641" s="9">
        <v>68</v>
      </c>
      <c r="F641" s="9">
        <v>73</v>
      </c>
      <c r="G641" s="9">
        <v>66</v>
      </c>
      <c r="H641" s="10">
        <v>59</v>
      </c>
      <c r="I641" s="10">
        <v>60</v>
      </c>
      <c r="J641" s="19">
        <v>62</v>
      </c>
      <c r="N641" s="26">
        <f t="shared" si="32"/>
        <v>115.33333333333333</v>
      </c>
      <c r="O641" s="26">
        <f t="shared" si="33"/>
        <v>69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>
        <v>109</v>
      </c>
      <c r="C644" s="8">
        <v>109</v>
      </c>
      <c r="D644" s="8">
        <v>113</v>
      </c>
      <c r="E644" s="9">
        <v>81</v>
      </c>
      <c r="F644" s="9">
        <v>70</v>
      </c>
      <c r="G644" s="9">
        <v>70</v>
      </c>
      <c r="H644" s="10">
        <v>64</v>
      </c>
      <c r="I644" s="10">
        <v>65</v>
      </c>
      <c r="J644" s="19">
        <v>65</v>
      </c>
      <c r="N644" s="26">
        <f t="shared" si="32"/>
        <v>110.33333333333333</v>
      </c>
      <c r="O644" s="26">
        <f t="shared" si="33"/>
        <v>73.666666666666671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>
        <v>108</v>
      </c>
      <c r="C648" s="8">
        <v>107</v>
      </c>
      <c r="D648" s="8">
        <v>106</v>
      </c>
      <c r="E648" s="9">
        <v>68</v>
      </c>
      <c r="F648" s="9">
        <v>57</v>
      </c>
      <c r="G648" s="9">
        <v>64</v>
      </c>
      <c r="H648" s="10">
        <v>63</v>
      </c>
      <c r="I648" s="10">
        <v>55</v>
      </c>
      <c r="J648" s="19">
        <v>60</v>
      </c>
      <c r="N648" s="26">
        <f t="shared" si="32"/>
        <v>107</v>
      </c>
      <c r="O648" s="26">
        <f t="shared" si="33"/>
        <v>63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>
        <v>107</v>
      </c>
      <c r="C657" s="8">
        <v>113</v>
      </c>
      <c r="D657" s="8">
        <v>107</v>
      </c>
      <c r="E657" s="9">
        <v>61</v>
      </c>
      <c r="F657" s="9">
        <v>59</v>
      </c>
      <c r="G657" s="9">
        <v>62</v>
      </c>
      <c r="H657" s="10">
        <v>60</v>
      </c>
      <c r="I657" s="10">
        <v>63</v>
      </c>
      <c r="J657" s="19">
        <v>61</v>
      </c>
      <c r="N657" s="26">
        <f t="shared" ref="N657:N664" si="34">IF(B657="",#N/A,AVERAGE(B657:D657))</f>
        <v>109</v>
      </c>
      <c r="O657" s="26">
        <f t="shared" ref="O657:O664" si="35">IF(E657="",#N/A,AVERAGE(E657:G657))</f>
        <v>60.666666666666664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>
        <v>106</v>
      </c>
      <c r="C662" s="8">
        <v>112</v>
      </c>
      <c r="D662" s="8">
        <v>94</v>
      </c>
      <c r="E662" s="9">
        <v>68</v>
      </c>
      <c r="F662" s="9">
        <v>57</v>
      </c>
      <c r="G662" s="9">
        <v>60</v>
      </c>
      <c r="H662" s="10">
        <v>57</v>
      </c>
      <c r="I662" s="10">
        <v>49</v>
      </c>
      <c r="J662" s="19">
        <v>57</v>
      </c>
      <c r="N662" s="26">
        <f t="shared" si="34"/>
        <v>104</v>
      </c>
      <c r="O662" s="26">
        <f t="shared" si="35"/>
        <v>61.666666666666664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ref="N665:N690" si="36">IF(B665="",#N/A,AVERAGE(B665:D665))</f>
        <v>#N/A</v>
      </c>
      <c r="O665" s="26" t="e">
        <f t="shared" ref="O665:O690" si="37">IF(E665="",#N/A,AVERAGE(E665:G665))</f>
        <v>#N/A</v>
      </c>
    </row>
    <row r="666" spans="1:15">
      <c r="A666" s="6">
        <v>40915</v>
      </c>
      <c r="B666" s="8"/>
      <c r="C666" s="8"/>
      <c r="D666" s="8"/>
      <c r="E666" s="9"/>
      <c r="F666" s="9"/>
      <c r="G666" s="9"/>
      <c r="H666" s="10"/>
      <c r="I666" s="10"/>
      <c r="J666" s="19"/>
      <c r="N666" s="26" t="e">
        <f t="shared" si="36"/>
        <v>#N/A</v>
      </c>
      <c r="O666" s="26" t="e">
        <f t="shared" si="37"/>
        <v>#N/A</v>
      </c>
    </row>
    <row r="667" spans="1:15">
      <c r="A667" s="6">
        <v>40916</v>
      </c>
      <c r="B667" s="8"/>
      <c r="C667" s="8"/>
      <c r="D667" s="8"/>
      <c r="E667" s="9"/>
      <c r="F667" s="9"/>
      <c r="G667" s="9"/>
      <c r="H667" s="10"/>
      <c r="I667" s="10"/>
      <c r="J667" s="19"/>
      <c r="N667" s="26" t="e">
        <f t="shared" si="36"/>
        <v>#N/A</v>
      </c>
      <c r="O667" s="26" t="e">
        <f t="shared" si="37"/>
        <v>#N/A</v>
      </c>
    </row>
    <row r="668" spans="1:15">
      <c r="A668" s="6">
        <v>40917</v>
      </c>
      <c r="B668" s="8"/>
      <c r="C668" s="8"/>
      <c r="D668" s="8"/>
      <c r="E668" s="9"/>
      <c r="F668" s="9"/>
      <c r="G668" s="9"/>
      <c r="H668" s="10"/>
      <c r="I668" s="10"/>
      <c r="J668" s="19"/>
      <c r="N668" s="26" t="e">
        <f t="shared" si="36"/>
        <v>#N/A</v>
      </c>
      <c r="O668" s="26" t="e">
        <f t="shared" si="37"/>
        <v>#N/A</v>
      </c>
    </row>
    <row r="669" spans="1:15">
      <c r="A669" s="6">
        <v>40918</v>
      </c>
      <c r="B669" s="8">
        <v>98</v>
      </c>
      <c r="C669" s="8">
        <v>110</v>
      </c>
      <c r="D669" s="8">
        <v>98</v>
      </c>
      <c r="E669" s="9">
        <v>62</v>
      </c>
      <c r="F669" s="9">
        <v>63</v>
      </c>
      <c r="G669" s="9">
        <v>61</v>
      </c>
      <c r="H669" s="10">
        <v>59</v>
      </c>
      <c r="I669" s="10">
        <v>54</v>
      </c>
      <c r="J669" s="19">
        <v>54</v>
      </c>
      <c r="K669" s="21">
        <v>37.1</v>
      </c>
      <c r="L669" s="21">
        <v>37.299999999999997</v>
      </c>
      <c r="M669" s="21">
        <v>37.1</v>
      </c>
      <c r="N669" s="26">
        <f t="shared" si="36"/>
        <v>102</v>
      </c>
      <c r="O669" s="26">
        <f t="shared" si="37"/>
        <v>62</v>
      </c>
    </row>
    <row r="670" spans="1:15">
      <c r="A670" s="6">
        <v>40919</v>
      </c>
      <c r="B670" s="8"/>
      <c r="C670" s="8"/>
      <c r="D670" s="8"/>
      <c r="E670" s="9"/>
      <c r="F670" s="9"/>
      <c r="G670" s="9"/>
      <c r="H670" s="10"/>
      <c r="I670" s="10"/>
      <c r="J670" s="19"/>
      <c r="N670" s="26" t="e">
        <f t="shared" si="36"/>
        <v>#N/A</v>
      </c>
      <c r="O670" s="26" t="e">
        <f t="shared" si="37"/>
        <v>#N/A</v>
      </c>
    </row>
    <row r="671" spans="1:15">
      <c r="A671" s="6">
        <v>40920</v>
      </c>
      <c r="B671" s="8"/>
      <c r="C671" s="8"/>
      <c r="D671" s="8"/>
      <c r="E671" s="9"/>
      <c r="F671" s="9"/>
      <c r="G671" s="9"/>
      <c r="H671" s="10"/>
      <c r="I671" s="10"/>
      <c r="J671" s="19"/>
      <c r="N671" s="26" t="e">
        <f t="shared" si="36"/>
        <v>#N/A</v>
      </c>
      <c r="O671" s="26" t="e">
        <f t="shared" si="37"/>
        <v>#N/A</v>
      </c>
    </row>
    <row r="672" spans="1:15">
      <c r="A672" s="6">
        <v>40921</v>
      </c>
      <c r="B672" s="8"/>
      <c r="C672" s="8"/>
      <c r="D672" s="8"/>
      <c r="E672" s="9"/>
      <c r="F672" s="9"/>
      <c r="G672" s="9"/>
      <c r="H672" s="10"/>
      <c r="I672" s="10"/>
      <c r="J672" s="19"/>
      <c r="N672" s="26" t="e">
        <f t="shared" si="36"/>
        <v>#N/A</v>
      </c>
      <c r="O672" s="26" t="e">
        <f t="shared" si="37"/>
        <v>#N/A</v>
      </c>
    </row>
    <row r="673" spans="1:15">
      <c r="A673" s="6">
        <v>40922</v>
      </c>
      <c r="B673" s="8"/>
      <c r="C673" s="8"/>
      <c r="D673" s="8"/>
      <c r="E673" s="9"/>
      <c r="F673" s="9"/>
      <c r="G673" s="9"/>
      <c r="H673" s="10"/>
      <c r="I673" s="10"/>
      <c r="J673" s="19"/>
      <c r="N673" s="26" t="e">
        <f t="shared" si="36"/>
        <v>#N/A</v>
      </c>
      <c r="O673" s="26" t="e">
        <f t="shared" si="37"/>
        <v>#N/A</v>
      </c>
    </row>
    <row r="674" spans="1:15">
      <c r="A674" s="6">
        <v>40923</v>
      </c>
      <c r="B674" s="8"/>
      <c r="C674" s="8"/>
      <c r="D674" s="8"/>
      <c r="E674" s="9"/>
      <c r="F674" s="9"/>
      <c r="G674" s="9"/>
      <c r="H674" s="10"/>
      <c r="I674" s="10"/>
      <c r="J674" s="19"/>
      <c r="N674" s="26" t="e">
        <f t="shared" si="36"/>
        <v>#N/A</v>
      </c>
      <c r="O674" s="26" t="e">
        <f t="shared" si="37"/>
        <v>#N/A</v>
      </c>
    </row>
    <row r="675" spans="1:15">
      <c r="A675" s="6">
        <v>40924</v>
      </c>
      <c r="B675" s="8"/>
      <c r="C675" s="8"/>
      <c r="D675" s="8"/>
      <c r="E675" s="9"/>
      <c r="F675" s="9"/>
      <c r="G675" s="9"/>
      <c r="H675" s="10"/>
      <c r="I675" s="10"/>
      <c r="J675" s="19"/>
      <c r="N675" s="26" t="e">
        <f t="shared" si="36"/>
        <v>#N/A</v>
      </c>
      <c r="O675" s="26" t="e">
        <f t="shared" si="37"/>
        <v>#N/A</v>
      </c>
    </row>
    <row r="676" spans="1:15">
      <c r="A676" s="6">
        <v>40925</v>
      </c>
      <c r="B676" s="8">
        <v>102</v>
      </c>
      <c r="C676" s="8">
        <v>121</v>
      </c>
      <c r="D676" s="8">
        <v>113</v>
      </c>
      <c r="E676" s="9">
        <v>71</v>
      </c>
      <c r="F676" s="9">
        <v>63</v>
      </c>
      <c r="G676" s="9">
        <v>65</v>
      </c>
      <c r="H676" s="10">
        <v>59</v>
      </c>
      <c r="I676" s="10">
        <v>50</v>
      </c>
      <c r="J676" s="19">
        <v>50</v>
      </c>
      <c r="K676" s="21">
        <v>36.799999999999997</v>
      </c>
      <c r="L676" s="21">
        <v>37</v>
      </c>
      <c r="M676" s="21">
        <v>37</v>
      </c>
      <c r="N676" s="26">
        <f t="shared" si="36"/>
        <v>112</v>
      </c>
      <c r="O676" s="26">
        <f t="shared" si="37"/>
        <v>66.333333333333329</v>
      </c>
    </row>
    <row r="677" spans="1:15">
      <c r="A677" s="6">
        <v>40926</v>
      </c>
      <c r="B677" s="8"/>
      <c r="C677" s="8"/>
      <c r="D677" s="8"/>
      <c r="E677" s="9"/>
      <c r="F677" s="9"/>
      <c r="G677" s="9"/>
      <c r="H677" s="10"/>
      <c r="I677" s="10"/>
      <c r="J677" s="19"/>
      <c r="N677" s="26" t="e">
        <f t="shared" si="36"/>
        <v>#N/A</v>
      </c>
      <c r="O677" s="26" t="e">
        <f t="shared" si="37"/>
        <v>#N/A</v>
      </c>
    </row>
    <row r="678" spans="1:15">
      <c r="A678" s="6">
        <v>40927</v>
      </c>
      <c r="B678" s="8"/>
      <c r="C678" s="8"/>
      <c r="D678" s="8"/>
      <c r="E678" s="9"/>
      <c r="F678" s="9"/>
      <c r="G678" s="9"/>
      <c r="H678" s="10"/>
      <c r="I678" s="10"/>
      <c r="J678" s="19"/>
      <c r="N678" s="26" t="e">
        <f t="shared" si="36"/>
        <v>#N/A</v>
      </c>
      <c r="O678" s="26" t="e">
        <f t="shared" si="37"/>
        <v>#N/A</v>
      </c>
    </row>
    <row r="679" spans="1:15">
      <c r="A679" s="6">
        <v>40928</v>
      </c>
      <c r="B679" s="8"/>
      <c r="C679" s="8"/>
      <c r="D679" s="8"/>
      <c r="E679" s="9"/>
      <c r="F679" s="9"/>
      <c r="G679" s="9"/>
      <c r="H679" s="10"/>
      <c r="I679" s="10"/>
      <c r="J679" s="19"/>
      <c r="N679" s="26" t="e">
        <f t="shared" si="36"/>
        <v>#N/A</v>
      </c>
      <c r="O679" s="26" t="e">
        <f t="shared" si="37"/>
        <v>#N/A</v>
      </c>
    </row>
    <row r="680" spans="1:15">
      <c r="A680" s="6">
        <v>40929</v>
      </c>
      <c r="B680" s="8"/>
      <c r="C680" s="8"/>
      <c r="D680" s="8"/>
      <c r="E680" s="9"/>
      <c r="F680" s="9"/>
      <c r="G680" s="9"/>
      <c r="H680" s="10"/>
      <c r="I680" s="10"/>
      <c r="J680" s="19"/>
      <c r="N680" s="26" t="e">
        <f t="shared" si="36"/>
        <v>#N/A</v>
      </c>
      <c r="O680" s="26" t="e">
        <f t="shared" si="37"/>
        <v>#N/A</v>
      </c>
    </row>
    <row r="681" spans="1:15">
      <c r="A681" s="6">
        <v>40930</v>
      </c>
      <c r="B681" s="8"/>
      <c r="C681" s="8"/>
      <c r="D681" s="8"/>
      <c r="E681" s="9"/>
      <c r="F681" s="9"/>
      <c r="G681" s="9"/>
      <c r="H681" s="10"/>
      <c r="I681" s="10"/>
      <c r="J681" s="19"/>
      <c r="N681" s="26" t="e">
        <f t="shared" si="36"/>
        <v>#N/A</v>
      </c>
      <c r="O681" s="26" t="e">
        <f t="shared" si="37"/>
        <v>#N/A</v>
      </c>
    </row>
    <row r="682" spans="1:15">
      <c r="A682" s="6">
        <v>40931</v>
      </c>
      <c r="B682" s="8"/>
      <c r="C682" s="8"/>
      <c r="D682" s="8"/>
      <c r="E682" s="9"/>
      <c r="F682" s="9"/>
      <c r="G682" s="9"/>
      <c r="H682" s="10"/>
      <c r="I682" s="10"/>
      <c r="J682" s="19"/>
      <c r="N682" s="26" t="e">
        <f t="shared" si="36"/>
        <v>#N/A</v>
      </c>
      <c r="O682" s="26" t="e">
        <f t="shared" si="37"/>
        <v>#N/A</v>
      </c>
    </row>
    <row r="683" spans="1:15">
      <c r="A683" s="6">
        <v>40932</v>
      </c>
      <c r="B683" s="8">
        <v>105</v>
      </c>
      <c r="C683" s="8">
        <v>103</v>
      </c>
      <c r="D683" s="8">
        <v>102</v>
      </c>
      <c r="E683" s="9">
        <v>62</v>
      </c>
      <c r="F683" s="9">
        <v>61</v>
      </c>
      <c r="G683" s="9">
        <v>58</v>
      </c>
      <c r="H683" s="10">
        <v>57</v>
      </c>
      <c r="I683" s="10">
        <v>54</v>
      </c>
      <c r="J683" s="19">
        <v>53</v>
      </c>
      <c r="K683" s="21">
        <v>36.9</v>
      </c>
      <c r="L683" s="21">
        <v>37.200000000000003</v>
      </c>
      <c r="M683" s="21">
        <v>37.1</v>
      </c>
      <c r="N683" s="26">
        <f t="shared" si="36"/>
        <v>103.33333333333333</v>
      </c>
      <c r="O683" s="26">
        <f t="shared" si="37"/>
        <v>60.333333333333336</v>
      </c>
    </row>
    <row r="684" spans="1:15">
      <c r="A684" s="6">
        <v>40933</v>
      </c>
      <c r="B684" s="8"/>
      <c r="C684" s="8"/>
      <c r="D684" s="8"/>
      <c r="E684" s="9"/>
      <c r="F684" s="9"/>
      <c r="G684" s="9"/>
      <c r="H684" s="10"/>
      <c r="I684" s="10"/>
      <c r="J684" s="19"/>
      <c r="N684" s="26" t="e">
        <f t="shared" si="36"/>
        <v>#N/A</v>
      </c>
      <c r="O684" s="26" t="e">
        <f t="shared" si="37"/>
        <v>#N/A</v>
      </c>
    </row>
    <row r="685" spans="1:15">
      <c r="A685" s="6">
        <v>40934</v>
      </c>
      <c r="B685" s="8"/>
      <c r="C685" s="8"/>
      <c r="D685" s="8"/>
      <c r="E685" s="9"/>
      <c r="F685" s="9"/>
      <c r="G685" s="9"/>
      <c r="H685" s="10"/>
      <c r="I685" s="10"/>
      <c r="J685" s="19"/>
      <c r="N685" s="26" t="e">
        <f t="shared" si="36"/>
        <v>#N/A</v>
      </c>
      <c r="O685" s="26" t="e">
        <f t="shared" si="37"/>
        <v>#N/A</v>
      </c>
    </row>
    <row r="686" spans="1:15">
      <c r="A686" s="6">
        <v>40935</v>
      </c>
      <c r="B686" s="8"/>
      <c r="C686" s="8"/>
      <c r="D686" s="8"/>
      <c r="E686" s="9"/>
      <c r="F686" s="9"/>
      <c r="G686" s="9"/>
      <c r="H686" s="10"/>
      <c r="I686" s="10"/>
      <c r="J686" s="19"/>
      <c r="N686" s="26" t="e">
        <f t="shared" si="36"/>
        <v>#N/A</v>
      </c>
      <c r="O686" s="26" t="e">
        <f t="shared" si="37"/>
        <v>#N/A</v>
      </c>
    </row>
    <row r="687" spans="1:15">
      <c r="A687" s="6">
        <v>40936</v>
      </c>
      <c r="B687" s="8"/>
      <c r="C687" s="8"/>
      <c r="D687" s="8"/>
      <c r="E687" s="9"/>
      <c r="F687" s="9"/>
      <c r="G687" s="9"/>
      <c r="H687" s="10"/>
      <c r="I687" s="10"/>
      <c r="J687" s="19"/>
      <c r="N687" s="26" t="e">
        <f t="shared" si="36"/>
        <v>#N/A</v>
      </c>
      <c r="O687" s="26" t="e">
        <f t="shared" si="37"/>
        <v>#N/A</v>
      </c>
    </row>
    <row r="688" spans="1:15">
      <c r="A688" s="6">
        <v>40937</v>
      </c>
      <c r="B688" s="8"/>
      <c r="C688" s="8"/>
      <c r="D688" s="8"/>
      <c r="E688" s="9"/>
      <c r="F688" s="9"/>
      <c r="G688" s="9"/>
      <c r="H688" s="10"/>
      <c r="I688" s="10"/>
      <c r="J688" s="19"/>
      <c r="N688" s="26" t="e">
        <f t="shared" si="36"/>
        <v>#N/A</v>
      </c>
      <c r="O688" s="26" t="e">
        <f t="shared" si="37"/>
        <v>#N/A</v>
      </c>
    </row>
    <row r="689" spans="1:15">
      <c r="A689" s="6">
        <v>40938</v>
      </c>
      <c r="B689" s="8"/>
      <c r="C689" s="8"/>
      <c r="D689" s="8"/>
      <c r="E689" s="9"/>
      <c r="F689" s="9"/>
      <c r="G689" s="9"/>
      <c r="H689" s="10"/>
      <c r="I689" s="10"/>
      <c r="J689" s="19"/>
      <c r="N689" s="26" t="e">
        <f t="shared" si="36"/>
        <v>#N/A</v>
      </c>
      <c r="O689" s="26" t="e">
        <f t="shared" si="37"/>
        <v>#N/A</v>
      </c>
    </row>
    <row r="690" spans="1:15">
      <c r="A690" s="6">
        <v>40939</v>
      </c>
      <c r="B690" s="8">
        <v>107</v>
      </c>
      <c r="C690" s="8">
        <v>109</v>
      </c>
      <c r="D690" s="8">
        <v>106</v>
      </c>
      <c r="E690" s="9">
        <v>66</v>
      </c>
      <c r="F690" s="9">
        <v>66</v>
      </c>
      <c r="G690" s="9">
        <v>62</v>
      </c>
      <c r="H690" s="10">
        <v>52</v>
      </c>
      <c r="I690" s="10">
        <v>53</v>
      </c>
      <c r="J690" s="19">
        <v>54</v>
      </c>
      <c r="K690" s="21">
        <v>36.9</v>
      </c>
      <c r="L690" s="21">
        <v>37.200000000000003</v>
      </c>
      <c r="M690" s="21">
        <v>37.200000000000003</v>
      </c>
      <c r="N690" s="26">
        <f t="shared" si="36"/>
        <v>107.33333333333333</v>
      </c>
      <c r="O690" s="26">
        <f t="shared" si="37"/>
        <v>64.666666666666671</v>
      </c>
    </row>
    <row r="691" spans="1:15">
      <c r="A691" s="6">
        <v>40940</v>
      </c>
      <c r="B691" s="8"/>
      <c r="C691" s="8"/>
      <c r="D691" s="8"/>
      <c r="E691" s="9"/>
      <c r="F691" s="9"/>
      <c r="G691" s="9"/>
      <c r="H691" s="10"/>
      <c r="I691" s="10"/>
      <c r="J691" s="19"/>
      <c r="N691" s="26" t="e">
        <f t="shared" ref="N691:N700" si="38">IF(B691="",#N/A,AVERAGE(B691:D691))</f>
        <v>#N/A</v>
      </c>
      <c r="O691" s="26" t="e">
        <f t="shared" ref="O691:O700" si="39">IF(E691="",#N/A,AVERAGE(E691:G691))</f>
        <v>#N/A</v>
      </c>
    </row>
    <row r="692" spans="1:15">
      <c r="A692" s="6">
        <v>40941</v>
      </c>
      <c r="B692" s="8"/>
      <c r="C692" s="8"/>
      <c r="D692" s="8"/>
      <c r="E692" s="9"/>
      <c r="F692" s="9"/>
      <c r="G692" s="9"/>
      <c r="H692" s="10"/>
      <c r="I692" s="10"/>
      <c r="J692" s="19"/>
      <c r="N692" s="26" t="e">
        <f t="shared" si="38"/>
        <v>#N/A</v>
      </c>
      <c r="O692" s="26" t="e">
        <f t="shared" si="39"/>
        <v>#N/A</v>
      </c>
    </row>
    <row r="693" spans="1:15">
      <c r="A693" s="6">
        <v>40942</v>
      </c>
      <c r="B693" s="8"/>
      <c r="C693" s="8"/>
      <c r="D693" s="8"/>
      <c r="E693" s="9"/>
      <c r="F693" s="9"/>
      <c r="G693" s="9"/>
      <c r="H693" s="10"/>
      <c r="I693" s="10"/>
      <c r="J693" s="19"/>
      <c r="N693" s="26" t="e">
        <f t="shared" si="38"/>
        <v>#N/A</v>
      </c>
      <c r="O693" s="26" t="e">
        <f t="shared" si="39"/>
        <v>#N/A</v>
      </c>
    </row>
    <row r="694" spans="1:15">
      <c r="A694" s="6">
        <v>40943</v>
      </c>
      <c r="B694" s="8"/>
      <c r="C694" s="8"/>
      <c r="D694" s="8"/>
      <c r="E694" s="9"/>
      <c r="F694" s="9"/>
      <c r="G694" s="9"/>
      <c r="H694" s="10"/>
      <c r="I694" s="10"/>
      <c r="J694" s="19"/>
      <c r="N694" s="26" t="e">
        <f t="shared" si="38"/>
        <v>#N/A</v>
      </c>
      <c r="O694" s="26" t="e">
        <f t="shared" si="39"/>
        <v>#N/A</v>
      </c>
    </row>
    <row r="695" spans="1:15">
      <c r="A695" s="6">
        <v>40944</v>
      </c>
      <c r="B695" s="8"/>
      <c r="C695" s="8"/>
      <c r="D695" s="8"/>
      <c r="E695" s="9"/>
      <c r="F695" s="9"/>
      <c r="G695" s="9"/>
      <c r="H695" s="10"/>
      <c r="I695" s="10"/>
      <c r="J695" s="19"/>
      <c r="N695" s="26" t="e">
        <f t="shared" si="38"/>
        <v>#N/A</v>
      </c>
      <c r="O695" s="26" t="e">
        <f t="shared" si="39"/>
        <v>#N/A</v>
      </c>
    </row>
    <row r="696" spans="1:15">
      <c r="A696" s="6">
        <v>40945</v>
      </c>
      <c r="B696" s="8"/>
      <c r="C696" s="8"/>
      <c r="D696" s="8"/>
      <c r="E696" s="9"/>
      <c r="F696" s="9"/>
      <c r="G696" s="9"/>
      <c r="H696" s="10"/>
      <c r="I696" s="10"/>
      <c r="J696" s="19"/>
      <c r="N696" s="26" t="e">
        <f t="shared" si="38"/>
        <v>#N/A</v>
      </c>
      <c r="O696" s="26" t="e">
        <f t="shared" si="39"/>
        <v>#N/A</v>
      </c>
    </row>
    <row r="697" spans="1:15">
      <c r="A697" s="6">
        <v>40946</v>
      </c>
      <c r="B697" s="8">
        <v>103</v>
      </c>
      <c r="C697" s="8">
        <v>108</v>
      </c>
      <c r="D697" s="8">
        <v>108</v>
      </c>
      <c r="E697" s="9">
        <v>68</v>
      </c>
      <c r="F697" s="9">
        <v>70</v>
      </c>
      <c r="G697" s="9">
        <v>68</v>
      </c>
      <c r="H697" s="10">
        <v>66</v>
      </c>
      <c r="I697" s="10">
        <v>62</v>
      </c>
      <c r="J697" s="19">
        <v>63</v>
      </c>
      <c r="K697" s="21">
        <v>36.9</v>
      </c>
      <c r="L697" s="21">
        <v>37.1</v>
      </c>
      <c r="M697" s="21">
        <v>37.1</v>
      </c>
      <c r="N697" s="26">
        <f t="shared" si="38"/>
        <v>106.33333333333333</v>
      </c>
      <c r="O697" s="26">
        <f t="shared" si="39"/>
        <v>68.666666666666671</v>
      </c>
    </row>
    <row r="698" spans="1:15">
      <c r="A698" s="6">
        <v>40947</v>
      </c>
      <c r="B698" s="8"/>
      <c r="C698" s="8"/>
      <c r="D698" s="8"/>
      <c r="E698" s="9"/>
      <c r="F698" s="9"/>
      <c r="G698" s="9"/>
      <c r="H698" s="10"/>
      <c r="I698" s="10"/>
      <c r="J698" s="19"/>
      <c r="N698" s="26" t="e">
        <f t="shared" si="38"/>
        <v>#N/A</v>
      </c>
      <c r="O698" s="26" t="e">
        <f t="shared" si="39"/>
        <v>#N/A</v>
      </c>
    </row>
    <row r="699" spans="1:15">
      <c r="A699" s="6">
        <v>40948</v>
      </c>
      <c r="B699" s="8"/>
      <c r="C699" s="8"/>
      <c r="D699" s="8"/>
      <c r="E699" s="9"/>
      <c r="F699" s="9"/>
      <c r="G699" s="9"/>
      <c r="H699" s="10"/>
      <c r="I699" s="10"/>
      <c r="J699" s="19"/>
      <c r="N699" s="26" t="e">
        <f t="shared" si="38"/>
        <v>#N/A</v>
      </c>
      <c r="O699" s="26" t="e">
        <f t="shared" si="39"/>
        <v>#N/A</v>
      </c>
    </row>
    <row r="700" spans="1:15">
      <c r="A700" s="6">
        <v>40949</v>
      </c>
      <c r="B700" s="8"/>
      <c r="C700" s="8"/>
      <c r="D700" s="8"/>
      <c r="E700" s="9"/>
      <c r="F700" s="9"/>
      <c r="G700" s="9"/>
      <c r="H700" s="10"/>
      <c r="I700" s="10"/>
      <c r="J700" s="19"/>
      <c r="N700" s="26" t="e">
        <f t="shared" si="38"/>
        <v>#N/A</v>
      </c>
      <c r="O700" s="26" t="e">
        <f t="shared" si="39"/>
        <v>#N/A</v>
      </c>
    </row>
    <row r="701" spans="1:15">
      <c r="A701" s="6">
        <v>40950</v>
      </c>
      <c r="B701" s="8"/>
      <c r="C701" s="8"/>
      <c r="D701" s="8"/>
      <c r="E701" s="9"/>
      <c r="F701" s="9"/>
      <c r="G701" s="9"/>
      <c r="H701" s="10"/>
      <c r="I701" s="10"/>
      <c r="J701" s="19"/>
      <c r="N701" s="26" t="e">
        <f t="shared" ref="N701:N764" si="40">IF(B701="",#N/A,AVERAGE(B701:D701))</f>
        <v>#N/A</v>
      </c>
      <c r="O701" s="26" t="e">
        <f t="shared" ref="O701:O764" si="41">IF(E701="",#N/A,AVERAGE(E701:G701))</f>
        <v>#N/A</v>
      </c>
    </row>
    <row r="702" spans="1:15">
      <c r="A702" s="6">
        <v>40951</v>
      </c>
      <c r="B702" s="8"/>
      <c r="C702" s="8"/>
      <c r="D702" s="8"/>
      <c r="E702" s="9"/>
      <c r="F702" s="9"/>
      <c r="G702" s="9"/>
      <c r="H702" s="10"/>
      <c r="I702" s="10"/>
      <c r="J702" s="19"/>
      <c r="N702" s="26" t="e">
        <f t="shared" si="40"/>
        <v>#N/A</v>
      </c>
      <c r="O702" s="26" t="e">
        <f t="shared" si="41"/>
        <v>#N/A</v>
      </c>
    </row>
    <row r="703" spans="1:15">
      <c r="A703" s="6">
        <v>40952</v>
      </c>
      <c r="B703" s="8"/>
      <c r="C703" s="8"/>
      <c r="D703" s="8"/>
      <c r="E703" s="9"/>
      <c r="F703" s="9"/>
      <c r="G703" s="9"/>
      <c r="H703" s="10"/>
      <c r="I703" s="10"/>
      <c r="J703" s="19"/>
      <c r="N703" s="26" t="e">
        <f t="shared" si="40"/>
        <v>#N/A</v>
      </c>
      <c r="O703" s="26" t="e">
        <f t="shared" si="41"/>
        <v>#N/A</v>
      </c>
    </row>
    <row r="704" spans="1:15">
      <c r="A704" s="6">
        <v>40953</v>
      </c>
      <c r="B704" s="8">
        <v>111</v>
      </c>
      <c r="C704" s="8">
        <v>99</v>
      </c>
      <c r="D704" s="8">
        <v>105</v>
      </c>
      <c r="E704" s="9">
        <v>66</v>
      </c>
      <c r="F704" s="9">
        <v>61</v>
      </c>
      <c r="G704" s="9">
        <v>63</v>
      </c>
      <c r="H704" s="10">
        <v>58</v>
      </c>
      <c r="I704" s="10">
        <v>53</v>
      </c>
      <c r="J704" s="19">
        <v>54</v>
      </c>
      <c r="K704" s="21">
        <v>37</v>
      </c>
      <c r="L704" s="21">
        <v>37.200000000000003</v>
      </c>
      <c r="M704" s="21">
        <v>37.1</v>
      </c>
      <c r="N704" s="26">
        <f t="shared" si="40"/>
        <v>105</v>
      </c>
      <c r="O704" s="26">
        <f t="shared" si="41"/>
        <v>63.333333333333336</v>
      </c>
    </row>
    <row r="705" spans="1:15">
      <c r="A705" s="6">
        <v>40954</v>
      </c>
      <c r="B705" s="8"/>
      <c r="C705" s="8"/>
      <c r="D705" s="8"/>
      <c r="E705" s="9"/>
      <c r="F705" s="9"/>
      <c r="G705" s="9"/>
      <c r="H705" s="10"/>
      <c r="I705" s="10"/>
      <c r="J705" s="19"/>
      <c r="N705" s="26" t="e">
        <f t="shared" si="40"/>
        <v>#N/A</v>
      </c>
      <c r="O705" s="26" t="e">
        <f t="shared" si="41"/>
        <v>#N/A</v>
      </c>
    </row>
    <row r="706" spans="1:15">
      <c r="A706" s="6">
        <v>40955</v>
      </c>
      <c r="B706" s="8"/>
      <c r="C706" s="8"/>
      <c r="D706" s="8"/>
      <c r="E706" s="9"/>
      <c r="F706" s="9"/>
      <c r="G706" s="9"/>
      <c r="H706" s="10"/>
      <c r="I706" s="10"/>
      <c r="J706" s="19"/>
      <c r="N706" s="26" t="e">
        <f t="shared" si="40"/>
        <v>#N/A</v>
      </c>
      <c r="O706" s="26" t="e">
        <f t="shared" si="41"/>
        <v>#N/A</v>
      </c>
    </row>
    <row r="707" spans="1:15">
      <c r="A707" s="6">
        <v>40956</v>
      </c>
      <c r="B707" s="8"/>
      <c r="C707" s="8"/>
      <c r="D707" s="8"/>
      <c r="E707" s="9"/>
      <c r="F707" s="9"/>
      <c r="G707" s="9"/>
      <c r="H707" s="10"/>
      <c r="I707" s="10"/>
      <c r="J707" s="19"/>
      <c r="N707" s="26" t="e">
        <f t="shared" si="40"/>
        <v>#N/A</v>
      </c>
      <c r="O707" s="26" t="e">
        <f t="shared" si="41"/>
        <v>#N/A</v>
      </c>
    </row>
    <row r="708" spans="1:15">
      <c r="A708" s="6">
        <v>40957</v>
      </c>
      <c r="B708" s="8"/>
      <c r="C708" s="8"/>
      <c r="D708" s="8"/>
      <c r="E708" s="9"/>
      <c r="F708" s="9"/>
      <c r="G708" s="9"/>
      <c r="H708" s="10"/>
      <c r="I708" s="10"/>
      <c r="J708" s="19"/>
      <c r="N708" s="26" t="e">
        <f t="shared" si="40"/>
        <v>#N/A</v>
      </c>
      <c r="O708" s="26" t="e">
        <f t="shared" si="41"/>
        <v>#N/A</v>
      </c>
    </row>
    <row r="709" spans="1:15">
      <c r="A709" s="6">
        <v>40958</v>
      </c>
      <c r="B709" s="8"/>
      <c r="C709" s="8"/>
      <c r="D709" s="8"/>
      <c r="E709" s="9"/>
      <c r="F709" s="9"/>
      <c r="G709" s="9"/>
      <c r="H709" s="10"/>
      <c r="I709" s="10"/>
      <c r="J709" s="19"/>
      <c r="N709" s="26" t="e">
        <f t="shared" si="40"/>
        <v>#N/A</v>
      </c>
      <c r="O709" s="26" t="e">
        <f t="shared" si="41"/>
        <v>#N/A</v>
      </c>
    </row>
    <row r="710" spans="1:15">
      <c r="A710" s="6">
        <v>40959</v>
      </c>
      <c r="B710" s="8"/>
      <c r="C710" s="8"/>
      <c r="D710" s="8"/>
      <c r="E710" s="9"/>
      <c r="F710" s="9"/>
      <c r="G710" s="9"/>
      <c r="H710" s="10"/>
      <c r="I710" s="10"/>
      <c r="J710" s="19"/>
      <c r="N710" s="26" t="e">
        <f t="shared" si="40"/>
        <v>#N/A</v>
      </c>
      <c r="O710" s="26" t="e">
        <f t="shared" si="41"/>
        <v>#N/A</v>
      </c>
    </row>
    <row r="711" spans="1:15">
      <c r="A711" s="6">
        <v>40960</v>
      </c>
      <c r="B711" s="8"/>
      <c r="C711" s="8"/>
      <c r="D711" s="8"/>
      <c r="E711" s="9"/>
      <c r="F711" s="9"/>
      <c r="G711" s="9"/>
      <c r="H711" s="10"/>
      <c r="I711" s="10"/>
      <c r="J711" s="19"/>
      <c r="N711" s="26" t="e">
        <f t="shared" si="40"/>
        <v>#N/A</v>
      </c>
      <c r="O711" s="26" t="e">
        <f t="shared" si="41"/>
        <v>#N/A</v>
      </c>
    </row>
    <row r="712" spans="1:15">
      <c r="A712" s="6">
        <v>40961</v>
      </c>
      <c r="B712" s="8"/>
      <c r="C712" s="8"/>
      <c r="D712" s="8"/>
      <c r="E712" s="9"/>
      <c r="F712" s="9"/>
      <c r="G712" s="9"/>
      <c r="H712" s="10"/>
      <c r="I712" s="10"/>
      <c r="J712" s="19"/>
      <c r="N712" s="26" t="e">
        <f t="shared" si="40"/>
        <v>#N/A</v>
      </c>
      <c r="O712" s="26" t="e">
        <f t="shared" si="41"/>
        <v>#N/A</v>
      </c>
    </row>
    <row r="713" spans="1:15">
      <c r="A713" s="6">
        <v>40962</v>
      </c>
      <c r="B713" s="8"/>
      <c r="C713" s="8"/>
      <c r="D713" s="8"/>
      <c r="E713" s="9"/>
      <c r="F713" s="9"/>
      <c r="G713" s="9"/>
      <c r="H713" s="10"/>
      <c r="I713" s="10"/>
      <c r="J713" s="19"/>
      <c r="N713" s="26" t="e">
        <f t="shared" si="40"/>
        <v>#N/A</v>
      </c>
      <c r="O713" s="26" t="e">
        <f t="shared" si="41"/>
        <v>#N/A</v>
      </c>
    </row>
    <row r="714" spans="1:15">
      <c r="A714" s="6">
        <v>40963</v>
      </c>
      <c r="B714" s="8"/>
      <c r="C714" s="8"/>
      <c r="D714" s="8"/>
      <c r="E714" s="9"/>
      <c r="F714" s="9"/>
      <c r="G714" s="9"/>
      <c r="H714" s="10"/>
      <c r="I714" s="10"/>
      <c r="J714" s="19"/>
      <c r="N714" s="26" t="e">
        <f t="shared" si="40"/>
        <v>#N/A</v>
      </c>
      <c r="O714" s="26" t="e">
        <f t="shared" si="41"/>
        <v>#N/A</v>
      </c>
    </row>
    <row r="715" spans="1:15">
      <c r="A715" s="6">
        <v>40964</v>
      </c>
      <c r="B715" s="8"/>
      <c r="C715" s="8"/>
      <c r="D715" s="8"/>
      <c r="E715" s="9"/>
      <c r="F715" s="9"/>
      <c r="G715" s="9"/>
      <c r="H715" s="10"/>
      <c r="I715" s="10"/>
      <c r="J715" s="19"/>
      <c r="N715" s="26" t="e">
        <f t="shared" si="40"/>
        <v>#N/A</v>
      </c>
      <c r="O715" s="26" t="e">
        <f t="shared" si="41"/>
        <v>#N/A</v>
      </c>
    </row>
    <row r="716" spans="1:15">
      <c r="A716" s="6">
        <v>40965</v>
      </c>
      <c r="B716" s="8"/>
      <c r="C716" s="8"/>
      <c r="D716" s="8"/>
      <c r="E716" s="9"/>
      <c r="F716" s="9"/>
      <c r="G716" s="9"/>
      <c r="H716" s="10"/>
      <c r="I716" s="10"/>
      <c r="J716" s="19"/>
      <c r="N716" s="26" t="e">
        <f t="shared" si="40"/>
        <v>#N/A</v>
      </c>
      <c r="O716" s="26" t="e">
        <f t="shared" si="41"/>
        <v>#N/A</v>
      </c>
    </row>
    <row r="717" spans="1:15">
      <c r="A717" s="6">
        <v>40966</v>
      </c>
      <c r="B717" s="8"/>
      <c r="C717" s="8"/>
      <c r="D717" s="8"/>
      <c r="E717" s="9"/>
      <c r="F717" s="9"/>
      <c r="G717" s="9"/>
      <c r="H717" s="10"/>
      <c r="I717" s="10"/>
      <c r="J717" s="19"/>
      <c r="N717" s="26" t="e">
        <f t="shared" si="40"/>
        <v>#N/A</v>
      </c>
      <c r="O717" s="26" t="e">
        <f t="shared" si="41"/>
        <v>#N/A</v>
      </c>
    </row>
    <row r="718" spans="1:15">
      <c r="A718" s="6">
        <v>40967</v>
      </c>
      <c r="B718" s="8"/>
      <c r="C718" s="8"/>
      <c r="D718" s="8"/>
      <c r="E718" s="9"/>
      <c r="F718" s="9"/>
      <c r="G718" s="9"/>
      <c r="H718" s="10"/>
      <c r="I718" s="10"/>
      <c r="J718" s="19"/>
      <c r="N718" s="26" t="e">
        <f t="shared" si="40"/>
        <v>#N/A</v>
      </c>
      <c r="O718" s="26" t="e">
        <f t="shared" si="41"/>
        <v>#N/A</v>
      </c>
    </row>
    <row r="719" spans="1:15">
      <c r="A719" s="6">
        <v>40968</v>
      </c>
      <c r="B719" s="8"/>
      <c r="C719" s="8"/>
      <c r="D719" s="8"/>
      <c r="E719" s="9"/>
      <c r="F719" s="9"/>
      <c r="G719" s="9"/>
      <c r="H719" s="10"/>
      <c r="I719" s="10"/>
      <c r="J719" s="19"/>
      <c r="N719" s="26" t="e">
        <f t="shared" si="40"/>
        <v>#N/A</v>
      </c>
      <c r="O719" s="26" t="e">
        <f t="shared" si="41"/>
        <v>#N/A</v>
      </c>
    </row>
    <row r="720" spans="1:15">
      <c r="A720" s="6">
        <v>40969</v>
      </c>
      <c r="B720" s="8"/>
      <c r="C720" s="8"/>
      <c r="D720" s="8"/>
      <c r="E720" s="9"/>
      <c r="F720" s="9"/>
      <c r="G720" s="9"/>
      <c r="H720" s="10"/>
      <c r="I720" s="10"/>
      <c r="J720" s="19"/>
      <c r="N720" s="26" t="e">
        <f t="shared" si="40"/>
        <v>#N/A</v>
      </c>
      <c r="O720" s="26" t="e">
        <f t="shared" si="41"/>
        <v>#N/A</v>
      </c>
    </row>
    <row r="721" spans="1:15">
      <c r="A721" s="6">
        <v>40970</v>
      </c>
      <c r="B721" s="8"/>
      <c r="C721" s="8"/>
      <c r="D721" s="8"/>
      <c r="E721" s="9"/>
      <c r="F721" s="9"/>
      <c r="G721" s="9"/>
      <c r="H721" s="10"/>
      <c r="I721" s="10"/>
      <c r="J721" s="19"/>
      <c r="N721" s="26" t="e">
        <f t="shared" si="40"/>
        <v>#N/A</v>
      </c>
      <c r="O721" s="26" t="e">
        <f t="shared" si="41"/>
        <v>#N/A</v>
      </c>
    </row>
    <row r="722" spans="1:15">
      <c r="A722" s="6">
        <v>40971</v>
      </c>
      <c r="B722" s="8"/>
      <c r="C722" s="8"/>
      <c r="D722" s="8"/>
      <c r="E722" s="9"/>
      <c r="F722" s="9"/>
      <c r="G722" s="9"/>
      <c r="H722" s="10"/>
      <c r="I722" s="10"/>
      <c r="J722" s="19"/>
      <c r="N722" s="26" t="e">
        <f t="shared" si="40"/>
        <v>#N/A</v>
      </c>
      <c r="O722" s="26" t="e">
        <f t="shared" si="41"/>
        <v>#N/A</v>
      </c>
    </row>
    <row r="723" spans="1:15">
      <c r="A723" s="6">
        <v>40972</v>
      </c>
      <c r="B723" s="8"/>
      <c r="C723" s="8"/>
      <c r="D723" s="8"/>
      <c r="E723" s="9"/>
      <c r="F723" s="9"/>
      <c r="G723" s="9"/>
      <c r="H723" s="10"/>
      <c r="I723" s="10"/>
      <c r="J723" s="19"/>
      <c r="N723" s="26" t="e">
        <f t="shared" si="40"/>
        <v>#N/A</v>
      </c>
      <c r="O723" s="26" t="e">
        <f t="shared" si="41"/>
        <v>#N/A</v>
      </c>
    </row>
    <row r="724" spans="1:15">
      <c r="A724" s="6">
        <v>40973</v>
      </c>
      <c r="B724" s="8"/>
      <c r="C724" s="8"/>
      <c r="D724" s="8"/>
      <c r="E724" s="9"/>
      <c r="F724" s="9"/>
      <c r="G724" s="9"/>
      <c r="H724" s="10"/>
      <c r="I724" s="10"/>
      <c r="J724" s="19"/>
      <c r="N724" s="26" t="e">
        <f t="shared" si="40"/>
        <v>#N/A</v>
      </c>
      <c r="O724" s="26" t="e">
        <f t="shared" si="41"/>
        <v>#N/A</v>
      </c>
    </row>
    <row r="725" spans="1:15">
      <c r="A725" s="6">
        <v>40974</v>
      </c>
      <c r="B725" s="8"/>
      <c r="C725" s="8"/>
      <c r="D725" s="8"/>
      <c r="E725" s="9"/>
      <c r="F725" s="9"/>
      <c r="G725" s="9"/>
      <c r="H725" s="10"/>
      <c r="I725" s="10"/>
      <c r="J725" s="19"/>
      <c r="N725" s="26" t="e">
        <f t="shared" si="40"/>
        <v>#N/A</v>
      </c>
      <c r="O725" s="26" t="e">
        <f t="shared" si="41"/>
        <v>#N/A</v>
      </c>
    </row>
    <row r="726" spans="1:15">
      <c r="A726" s="6">
        <v>40975</v>
      </c>
      <c r="B726" s="8"/>
      <c r="C726" s="8"/>
      <c r="D726" s="8"/>
      <c r="E726" s="9"/>
      <c r="F726" s="9"/>
      <c r="G726" s="9"/>
      <c r="H726" s="10"/>
      <c r="I726" s="10"/>
      <c r="J726" s="19"/>
      <c r="N726" s="26" t="e">
        <f t="shared" si="40"/>
        <v>#N/A</v>
      </c>
      <c r="O726" s="26" t="e">
        <f t="shared" si="41"/>
        <v>#N/A</v>
      </c>
    </row>
    <row r="727" spans="1:15">
      <c r="A727" s="6">
        <v>40976</v>
      </c>
      <c r="B727" s="8"/>
      <c r="C727" s="8"/>
      <c r="D727" s="8"/>
      <c r="E727" s="9"/>
      <c r="F727" s="9"/>
      <c r="G727" s="9"/>
      <c r="H727" s="10"/>
      <c r="I727" s="10"/>
      <c r="J727" s="19"/>
      <c r="N727" s="26" t="e">
        <f t="shared" si="40"/>
        <v>#N/A</v>
      </c>
      <c r="O727" s="26" t="e">
        <f t="shared" si="41"/>
        <v>#N/A</v>
      </c>
    </row>
    <row r="728" spans="1:15">
      <c r="A728" s="6">
        <v>40977</v>
      </c>
      <c r="B728" s="8"/>
      <c r="C728" s="8"/>
      <c r="D728" s="8"/>
      <c r="E728" s="9"/>
      <c r="F728" s="9"/>
      <c r="G728" s="9"/>
      <c r="H728" s="10"/>
      <c r="I728" s="10"/>
      <c r="J728" s="19"/>
      <c r="N728" s="26" t="e">
        <f t="shared" si="40"/>
        <v>#N/A</v>
      </c>
      <c r="O728" s="26" t="e">
        <f t="shared" si="41"/>
        <v>#N/A</v>
      </c>
    </row>
    <row r="729" spans="1:15">
      <c r="A729" s="6">
        <v>40978</v>
      </c>
      <c r="B729" s="8"/>
      <c r="C729" s="8"/>
      <c r="D729" s="8"/>
      <c r="E729" s="9"/>
      <c r="F729" s="9"/>
      <c r="G729" s="9"/>
      <c r="H729" s="10"/>
      <c r="I729" s="10"/>
      <c r="J729" s="19"/>
      <c r="N729" s="26" t="e">
        <f t="shared" si="40"/>
        <v>#N/A</v>
      </c>
      <c r="O729" s="26" t="e">
        <f t="shared" si="41"/>
        <v>#N/A</v>
      </c>
    </row>
    <row r="730" spans="1:15">
      <c r="A730" s="6">
        <v>40979</v>
      </c>
      <c r="B730" s="8"/>
      <c r="C730" s="8"/>
      <c r="D730" s="8"/>
      <c r="E730" s="9"/>
      <c r="F730" s="9"/>
      <c r="G730" s="9"/>
      <c r="H730" s="10"/>
      <c r="I730" s="10"/>
      <c r="J730" s="19"/>
      <c r="N730" s="26" t="e">
        <f t="shared" si="40"/>
        <v>#N/A</v>
      </c>
      <c r="O730" s="26" t="e">
        <f t="shared" si="41"/>
        <v>#N/A</v>
      </c>
    </row>
    <row r="731" spans="1:15">
      <c r="A731" s="6">
        <v>40980</v>
      </c>
      <c r="B731" s="8"/>
      <c r="C731" s="8"/>
      <c r="D731" s="8"/>
      <c r="E731" s="9"/>
      <c r="F731" s="9"/>
      <c r="G731" s="9"/>
      <c r="H731" s="10"/>
      <c r="I731" s="10"/>
      <c r="J731" s="19"/>
      <c r="N731" s="26" t="e">
        <f t="shared" si="40"/>
        <v>#N/A</v>
      </c>
      <c r="O731" s="26" t="e">
        <f t="shared" si="41"/>
        <v>#N/A</v>
      </c>
    </row>
    <row r="732" spans="1:15">
      <c r="A732" s="6">
        <v>40981</v>
      </c>
      <c r="B732" s="8"/>
      <c r="C732" s="8"/>
      <c r="D732" s="8"/>
      <c r="E732" s="9"/>
      <c r="F732" s="9"/>
      <c r="G732" s="9"/>
      <c r="H732" s="10"/>
      <c r="I732" s="10"/>
      <c r="J732" s="19"/>
      <c r="N732" s="26" t="e">
        <f t="shared" si="40"/>
        <v>#N/A</v>
      </c>
      <c r="O732" s="26" t="e">
        <f t="shared" si="41"/>
        <v>#N/A</v>
      </c>
    </row>
    <row r="733" spans="1:15">
      <c r="A733" s="6">
        <v>40982</v>
      </c>
      <c r="B733" s="8"/>
      <c r="C733" s="8"/>
      <c r="D733" s="8"/>
      <c r="E733" s="9"/>
      <c r="F733" s="9"/>
      <c r="G733" s="9"/>
      <c r="H733" s="10"/>
      <c r="I733" s="10"/>
      <c r="J733" s="19"/>
      <c r="N733" s="26" t="e">
        <f t="shared" si="40"/>
        <v>#N/A</v>
      </c>
      <c r="O733" s="26" t="e">
        <f t="shared" si="41"/>
        <v>#N/A</v>
      </c>
    </row>
    <row r="734" spans="1:15">
      <c r="A734" s="6">
        <v>40983</v>
      </c>
      <c r="B734" s="8"/>
      <c r="C734" s="8"/>
      <c r="D734" s="8"/>
      <c r="E734" s="9"/>
      <c r="F734" s="9"/>
      <c r="G734" s="9"/>
      <c r="H734" s="10"/>
      <c r="I734" s="10"/>
      <c r="J734" s="19"/>
      <c r="N734" s="26" t="e">
        <f t="shared" si="40"/>
        <v>#N/A</v>
      </c>
      <c r="O734" s="26" t="e">
        <f t="shared" si="41"/>
        <v>#N/A</v>
      </c>
    </row>
    <row r="735" spans="1:15">
      <c r="A735" s="6">
        <v>40984</v>
      </c>
      <c r="B735" s="8"/>
      <c r="C735" s="8"/>
      <c r="D735" s="8"/>
      <c r="E735" s="9"/>
      <c r="F735" s="9"/>
      <c r="G735" s="9"/>
      <c r="H735" s="10"/>
      <c r="I735" s="10"/>
      <c r="J735" s="19"/>
      <c r="N735" s="26" t="e">
        <f t="shared" si="40"/>
        <v>#N/A</v>
      </c>
      <c r="O735" s="26" t="e">
        <f t="shared" si="41"/>
        <v>#N/A</v>
      </c>
    </row>
    <row r="736" spans="1:15">
      <c r="A736" s="6">
        <v>40985</v>
      </c>
      <c r="B736" s="8"/>
      <c r="C736" s="8"/>
      <c r="D736" s="8"/>
      <c r="E736" s="9"/>
      <c r="F736" s="9"/>
      <c r="G736" s="9"/>
      <c r="H736" s="10"/>
      <c r="I736" s="10"/>
      <c r="J736" s="19"/>
      <c r="N736" s="26" t="e">
        <f t="shared" si="40"/>
        <v>#N/A</v>
      </c>
      <c r="O736" s="26" t="e">
        <f t="shared" si="41"/>
        <v>#N/A</v>
      </c>
    </row>
    <row r="737" spans="1:15">
      <c r="A737" s="6">
        <v>40986</v>
      </c>
      <c r="B737" s="8"/>
      <c r="C737" s="8"/>
      <c r="D737" s="8"/>
      <c r="E737" s="9"/>
      <c r="F737" s="9"/>
      <c r="G737" s="9"/>
      <c r="H737" s="10"/>
      <c r="I737" s="10"/>
      <c r="J737" s="19"/>
      <c r="N737" s="26" t="e">
        <f t="shared" si="40"/>
        <v>#N/A</v>
      </c>
      <c r="O737" s="26" t="e">
        <f t="shared" si="41"/>
        <v>#N/A</v>
      </c>
    </row>
    <row r="738" spans="1:15">
      <c r="A738" s="6">
        <v>40987</v>
      </c>
      <c r="B738" s="8"/>
      <c r="C738" s="8"/>
      <c r="D738" s="8"/>
      <c r="E738" s="9"/>
      <c r="F738" s="9"/>
      <c r="G738" s="9"/>
      <c r="H738" s="10"/>
      <c r="I738" s="10"/>
      <c r="J738" s="19"/>
      <c r="N738" s="26" t="e">
        <f t="shared" si="40"/>
        <v>#N/A</v>
      </c>
      <c r="O738" s="26" t="e">
        <f t="shared" si="41"/>
        <v>#N/A</v>
      </c>
    </row>
    <row r="739" spans="1:15">
      <c r="A739" s="6">
        <v>40988</v>
      </c>
      <c r="B739" s="8"/>
      <c r="C739" s="8"/>
      <c r="D739" s="8"/>
      <c r="E739" s="9"/>
      <c r="F739" s="9"/>
      <c r="G739" s="9"/>
      <c r="H739" s="10"/>
      <c r="I739" s="10"/>
      <c r="J739" s="19"/>
      <c r="N739" s="26" t="e">
        <f t="shared" si="40"/>
        <v>#N/A</v>
      </c>
      <c r="O739" s="26" t="e">
        <f t="shared" si="41"/>
        <v>#N/A</v>
      </c>
    </row>
    <row r="740" spans="1:15">
      <c r="A740" s="6">
        <v>40989</v>
      </c>
      <c r="B740" s="8"/>
      <c r="C740" s="8"/>
      <c r="D740" s="8"/>
      <c r="E740" s="9"/>
      <c r="F740" s="9"/>
      <c r="G740" s="9"/>
      <c r="H740" s="10"/>
      <c r="I740" s="10"/>
      <c r="J740" s="19"/>
      <c r="N740" s="26" t="e">
        <f t="shared" si="40"/>
        <v>#N/A</v>
      </c>
      <c r="O740" s="26" t="e">
        <f t="shared" si="41"/>
        <v>#N/A</v>
      </c>
    </row>
    <row r="741" spans="1:15">
      <c r="A741" s="6">
        <v>40990</v>
      </c>
      <c r="B741" s="8"/>
      <c r="C741" s="8"/>
      <c r="D741" s="8"/>
      <c r="E741" s="9"/>
      <c r="F741" s="9"/>
      <c r="G741" s="9"/>
      <c r="H741" s="10"/>
      <c r="I741" s="10"/>
      <c r="J741" s="19"/>
      <c r="N741" s="26" t="e">
        <f t="shared" si="40"/>
        <v>#N/A</v>
      </c>
      <c r="O741" s="26" t="e">
        <f t="shared" si="41"/>
        <v>#N/A</v>
      </c>
    </row>
    <row r="742" spans="1:15">
      <c r="A742" s="6">
        <v>40991</v>
      </c>
      <c r="B742" s="8"/>
      <c r="C742" s="8"/>
      <c r="D742" s="8"/>
      <c r="E742" s="9"/>
      <c r="F742" s="9"/>
      <c r="G742" s="9"/>
      <c r="H742" s="10"/>
      <c r="I742" s="10"/>
      <c r="J742" s="19"/>
      <c r="N742" s="26" t="e">
        <f t="shared" si="40"/>
        <v>#N/A</v>
      </c>
      <c r="O742" s="26" t="e">
        <f t="shared" si="41"/>
        <v>#N/A</v>
      </c>
    </row>
    <row r="743" spans="1:15">
      <c r="A743" s="6">
        <v>40992</v>
      </c>
      <c r="B743" s="8"/>
      <c r="C743" s="8"/>
      <c r="D743" s="8"/>
      <c r="E743" s="9"/>
      <c r="F743" s="9"/>
      <c r="G743" s="9"/>
      <c r="H743" s="10"/>
      <c r="I743" s="10"/>
      <c r="J743" s="19"/>
      <c r="N743" s="26" t="e">
        <f t="shared" si="40"/>
        <v>#N/A</v>
      </c>
      <c r="O743" s="26" t="e">
        <f t="shared" si="41"/>
        <v>#N/A</v>
      </c>
    </row>
    <row r="744" spans="1:15">
      <c r="A744" s="6">
        <v>40993</v>
      </c>
      <c r="B744" s="8"/>
      <c r="C744" s="8"/>
      <c r="D744" s="8"/>
      <c r="E744" s="9"/>
      <c r="F744" s="9"/>
      <c r="G744" s="9"/>
      <c r="H744" s="10"/>
      <c r="I744" s="10"/>
      <c r="J744" s="19"/>
      <c r="N744" s="26" t="e">
        <f t="shared" si="40"/>
        <v>#N/A</v>
      </c>
      <c r="O744" s="26" t="e">
        <f t="shared" si="41"/>
        <v>#N/A</v>
      </c>
    </row>
    <row r="745" spans="1:15">
      <c r="A745" s="6">
        <v>40994</v>
      </c>
      <c r="B745" s="8"/>
      <c r="C745" s="8"/>
      <c r="D745" s="8"/>
      <c r="E745" s="9"/>
      <c r="F745" s="9"/>
      <c r="G745" s="9"/>
      <c r="H745" s="10"/>
      <c r="I745" s="10"/>
      <c r="J745" s="19"/>
      <c r="N745" s="26" t="e">
        <f t="shared" si="40"/>
        <v>#N/A</v>
      </c>
      <c r="O745" s="26" t="e">
        <f t="shared" si="41"/>
        <v>#N/A</v>
      </c>
    </row>
    <row r="746" spans="1:15">
      <c r="A746" s="6">
        <v>40995</v>
      </c>
      <c r="B746" s="8"/>
      <c r="C746" s="8"/>
      <c r="D746" s="8"/>
      <c r="E746" s="9"/>
      <c r="F746" s="9"/>
      <c r="G746" s="9"/>
      <c r="H746" s="10"/>
      <c r="I746" s="10"/>
      <c r="J746" s="19"/>
      <c r="N746" s="26" t="e">
        <f t="shared" si="40"/>
        <v>#N/A</v>
      </c>
      <c r="O746" s="26" t="e">
        <f t="shared" si="41"/>
        <v>#N/A</v>
      </c>
    </row>
    <row r="747" spans="1:15">
      <c r="A747" s="6">
        <v>40996</v>
      </c>
      <c r="B747" s="8"/>
      <c r="C747" s="8"/>
      <c r="D747" s="8"/>
      <c r="E747" s="9"/>
      <c r="F747" s="9"/>
      <c r="G747" s="9"/>
      <c r="H747" s="10"/>
      <c r="I747" s="10"/>
      <c r="J747" s="19"/>
      <c r="N747" s="26" t="e">
        <f t="shared" si="40"/>
        <v>#N/A</v>
      </c>
      <c r="O747" s="26" t="e">
        <f t="shared" si="41"/>
        <v>#N/A</v>
      </c>
    </row>
    <row r="748" spans="1:15">
      <c r="A748" s="6">
        <v>40997</v>
      </c>
      <c r="B748" s="8"/>
      <c r="C748" s="8"/>
      <c r="D748" s="8"/>
      <c r="E748" s="9"/>
      <c r="F748" s="9"/>
      <c r="G748" s="9"/>
      <c r="H748" s="10"/>
      <c r="I748" s="10"/>
      <c r="J748" s="19"/>
      <c r="N748" s="26" t="e">
        <f t="shared" si="40"/>
        <v>#N/A</v>
      </c>
      <c r="O748" s="26" t="e">
        <f t="shared" si="41"/>
        <v>#N/A</v>
      </c>
    </row>
    <row r="749" spans="1:15">
      <c r="A749" s="6">
        <v>40998</v>
      </c>
      <c r="B749" s="8"/>
      <c r="C749" s="8"/>
      <c r="D749" s="8"/>
      <c r="E749" s="9"/>
      <c r="F749" s="9"/>
      <c r="G749" s="9"/>
      <c r="H749" s="10"/>
      <c r="I749" s="10"/>
      <c r="J749" s="19"/>
      <c r="N749" s="26" t="e">
        <f t="shared" si="40"/>
        <v>#N/A</v>
      </c>
      <c r="O749" s="26" t="e">
        <f t="shared" si="41"/>
        <v>#N/A</v>
      </c>
    </row>
    <row r="750" spans="1:15">
      <c r="A750" s="6">
        <v>40999</v>
      </c>
      <c r="B750" s="8"/>
      <c r="C750" s="8"/>
      <c r="D750" s="8"/>
      <c r="E750" s="9"/>
      <c r="F750" s="9"/>
      <c r="G750" s="9"/>
      <c r="H750" s="10"/>
      <c r="I750" s="10"/>
      <c r="J750" s="19"/>
      <c r="N750" s="26" t="e">
        <f t="shared" si="40"/>
        <v>#N/A</v>
      </c>
      <c r="O750" s="26" t="e">
        <f t="shared" si="41"/>
        <v>#N/A</v>
      </c>
    </row>
    <row r="751" spans="1:15">
      <c r="A751" s="6">
        <v>41000</v>
      </c>
      <c r="B751" s="8"/>
      <c r="C751" s="8"/>
      <c r="D751" s="8"/>
      <c r="E751" s="9"/>
      <c r="F751" s="9"/>
      <c r="G751" s="9"/>
      <c r="H751" s="10"/>
      <c r="I751" s="10"/>
      <c r="J751" s="19"/>
      <c r="N751" s="26" t="e">
        <f t="shared" si="40"/>
        <v>#N/A</v>
      </c>
      <c r="O751" s="26" t="e">
        <f t="shared" si="41"/>
        <v>#N/A</v>
      </c>
    </row>
    <row r="752" spans="1:15">
      <c r="A752" s="6">
        <v>41001</v>
      </c>
      <c r="B752" s="8"/>
      <c r="C752" s="8"/>
      <c r="D752" s="8"/>
      <c r="E752" s="9"/>
      <c r="F752" s="9"/>
      <c r="G752" s="9"/>
      <c r="H752" s="10"/>
      <c r="I752" s="10"/>
      <c r="J752" s="19"/>
      <c r="N752" s="26" t="e">
        <f t="shared" si="40"/>
        <v>#N/A</v>
      </c>
      <c r="O752" s="26" t="e">
        <f t="shared" si="41"/>
        <v>#N/A</v>
      </c>
    </row>
    <row r="753" spans="1:15">
      <c r="A753" s="6">
        <v>41002</v>
      </c>
      <c r="B753" s="8"/>
      <c r="C753" s="8"/>
      <c r="D753" s="8"/>
      <c r="E753" s="9"/>
      <c r="F753" s="9"/>
      <c r="G753" s="9"/>
      <c r="H753" s="10"/>
      <c r="I753" s="10"/>
      <c r="J753" s="19"/>
      <c r="N753" s="26" t="e">
        <f t="shared" si="40"/>
        <v>#N/A</v>
      </c>
      <c r="O753" s="26" t="e">
        <f t="shared" si="41"/>
        <v>#N/A</v>
      </c>
    </row>
    <row r="754" spans="1:15">
      <c r="A754" s="6">
        <v>41003</v>
      </c>
      <c r="B754" s="8"/>
      <c r="C754" s="8"/>
      <c r="D754" s="8"/>
      <c r="E754" s="9"/>
      <c r="F754" s="9"/>
      <c r="G754" s="9"/>
      <c r="H754" s="10"/>
      <c r="I754" s="10"/>
      <c r="J754" s="19"/>
      <c r="N754" s="26" t="e">
        <f t="shared" si="40"/>
        <v>#N/A</v>
      </c>
      <c r="O754" s="26" t="e">
        <f t="shared" si="41"/>
        <v>#N/A</v>
      </c>
    </row>
    <row r="755" spans="1:15">
      <c r="A755" s="6">
        <v>41004</v>
      </c>
      <c r="B755" s="8"/>
      <c r="C755" s="8"/>
      <c r="D755" s="8"/>
      <c r="E755" s="9"/>
      <c r="F755" s="9"/>
      <c r="G755" s="9"/>
      <c r="H755" s="10"/>
      <c r="I755" s="10"/>
      <c r="J755" s="19"/>
      <c r="N755" s="26" t="e">
        <f t="shared" si="40"/>
        <v>#N/A</v>
      </c>
      <c r="O755" s="26" t="e">
        <f t="shared" si="41"/>
        <v>#N/A</v>
      </c>
    </row>
    <row r="756" spans="1:15">
      <c r="A756" s="6">
        <v>41005</v>
      </c>
      <c r="B756" s="8"/>
      <c r="C756" s="8"/>
      <c r="D756" s="8"/>
      <c r="E756" s="9"/>
      <c r="F756" s="9"/>
      <c r="G756" s="9"/>
      <c r="H756" s="10"/>
      <c r="I756" s="10"/>
      <c r="J756" s="19"/>
      <c r="N756" s="26" t="e">
        <f t="shared" si="40"/>
        <v>#N/A</v>
      </c>
      <c r="O756" s="26" t="e">
        <f t="shared" si="41"/>
        <v>#N/A</v>
      </c>
    </row>
    <row r="757" spans="1:15">
      <c r="A757" s="6">
        <v>41006</v>
      </c>
      <c r="B757" s="8"/>
      <c r="C757" s="8"/>
      <c r="D757" s="8"/>
      <c r="E757" s="9"/>
      <c r="F757" s="9"/>
      <c r="G757" s="9"/>
      <c r="H757" s="10"/>
      <c r="I757" s="10"/>
      <c r="J757" s="19"/>
      <c r="N757" s="26" t="e">
        <f t="shared" si="40"/>
        <v>#N/A</v>
      </c>
      <c r="O757" s="26" t="e">
        <f t="shared" si="41"/>
        <v>#N/A</v>
      </c>
    </row>
    <row r="758" spans="1:15">
      <c r="A758" s="6">
        <v>41007</v>
      </c>
      <c r="B758" s="8"/>
      <c r="C758" s="8"/>
      <c r="D758" s="8"/>
      <c r="E758" s="9"/>
      <c r="F758" s="9"/>
      <c r="G758" s="9"/>
      <c r="H758" s="10"/>
      <c r="I758" s="10"/>
      <c r="J758" s="19"/>
      <c r="N758" s="26" t="e">
        <f t="shared" si="40"/>
        <v>#N/A</v>
      </c>
      <c r="O758" s="26" t="e">
        <f t="shared" si="41"/>
        <v>#N/A</v>
      </c>
    </row>
    <row r="759" spans="1:15">
      <c r="A759" s="6">
        <v>41008</v>
      </c>
      <c r="B759" s="8"/>
      <c r="C759" s="8"/>
      <c r="D759" s="8"/>
      <c r="E759" s="9"/>
      <c r="F759" s="9"/>
      <c r="G759" s="9"/>
      <c r="H759" s="10"/>
      <c r="I759" s="10"/>
      <c r="J759" s="19"/>
      <c r="N759" s="26" t="e">
        <f t="shared" si="40"/>
        <v>#N/A</v>
      </c>
      <c r="O759" s="26" t="e">
        <f t="shared" si="41"/>
        <v>#N/A</v>
      </c>
    </row>
    <row r="760" spans="1:15">
      <c r="A760" s="6">
        <v>41009</v>
      </c>
      <c r="B760" s="8"/>
      <c r="C760" s="8"/>
      <c r="D760" s="8"/>
      <c r="E760" s="9"/>
      <c r="F760" s="9"/>
      <c r="G760" s="9"/>
      <c r="H760" s="10"/>
      <c r="I760" s="10"/>
      <c r="J760" s="19"/>
      <c r="N760" s="26" t="e">
        <f t="shared" si="40"/>
        <v>#N/A</v>
      </c>
      <c r="O760" s="26" t="e">
        <f t="shared" si="41"/>
        <v>#N/A</v>
      </c>
    </row>
    <row r="761" spans="1:15">
      <c r="A761" s="6">
        <v>41010</v>
      </c>
      <c r="B761" s="8"/>
      <c r="C761" s="8"/>
      <c r="D761" s="8"/>
      <c r="E761" s="9"/>
      <c r="F761" s="9"/>
      <c r="G761" s="9"/>
      <c r="H761" s="10"/>
      <c r="I761" s="10"/>
      <c r="J761" s="19"/>
      <c r="N761" s="26" t="e">
        <f t="shared" si="40"/>
        <v>#N/A</v>
      </c>
      <c r="O761" s="26" t="e">
        <f t="shared" si="41"/>
        <v>#N/A</v>
      </c>
    </row>
    <row r="762" spans="1:15">
      <c r="A762" s="6">
        <v>41011</v>
      </c>
      <c r="B762" s="8"/>
      <c r="C762" s="8"/>
      <c r="D762" s="8"/>
      <c r="E762" s="9"/>
      <c r="F762" s="9"/>
      <c r="G762" s="9"/>
      <c r="H762" s="10"/>
      <c r="I762" s="10"/>
      <c r="J762" s="19"/>
      <c r="N762" s="26" t="e">
        <f t="shared" si="40"/>
        <v>#N/A</v>
      </c>
      <c r="O762" s="26" t="e">
        <f t="shared" si="41"/>
        <v>#N/A</v>
      </c>
    </row>
    <row r="763" spans="1:15">
      <c r="A763" s="6">
        <v>41012</v>
      </c>
      <c r="B763" s="8"/>
      <c r="C763" s="8"/>
      <c r="D763" s="8"/>
      <c r="E763" s="9"/>
      <c r="F763" s="9"/>
      <c r="G763" s="9"/>
      <c r="H763" s="10"/>
      <c r="I763" s="10"/>
      <c r="J763" s="19"/>
      <c r="N763" s="26" t="e">
        <f t="shared" si="40"/>
        <v>#N/A</v>
      </c>
      <c r="O763" s="26" t="e">
        <f t="shared" si="41"/>
        <v>#N/A</v>
      </c>
    </row>
    <row r="764" spans="1:15">
      <c r="A764" s="6">
        <v>41013</v>
      </c>
      <c r="B764" s="8"/>
      <c r="C764" s="8"/>
      <c r="D764" s="8"/>
      <c r="E764" s="9"/>
      <c r="F764" s="9"/>
      <c r="G764" s="9"/>
      <c r="H764" s="10"/>
      <c r="I764" s="10"/>
      <c r="J764" s="19"/>
      <c r="N764" s="26" t="e">
        <f t="shared" si="40"/>
        <v>#N/A</v>
      </c>
      <c r="O764" s="26" t="e">
        <f t="shared" si="41"/>
        <v>#N/A</v>
      </c>
    </row>
    <row r="765" spans="1:15">
      <c r="A765" s="6">
        <v>41014</v>
      </c>
      <c r="B765" s="8"/>
      <c r="C765" s="8"/>
      <c r="D765" s="8"/>
      <c r="E765" s="9"/>
      <c r="F765" s="9"/>
      <c r="G765" s="9"/>
      <c r="H765" s="10"/>
      <c r="I765" s="10"/>
      <c r="J765" s="19"/>
      <c r="N765" s="26" t="e">
        <f t="shared" ref="N765:N828" si="42">IF(B765="",#N/A,AVERAGE(B765:D765))</f>
        <v>#N/A</v>
      </c>
      <c r="O765" s="26" t="e">
        <f t="shared" ref="O765:O828" si="43">IF(E765="",#N/A,AVERAGE(E765:G765))</f>
        <v>#N/A</v>
      </c>
    </row>
    <row r="766" spans="1:15">
      <c r="A766" s="6">
        <v>41015</v>
      </c>
      <c r="B766" s="8"/>
      <c r="C766" s="8"/>
      <c r="D766" s="8"/>
      <c r="E766" s="9"/>
      <c r="F766" s="9"/>
      <c r="G766" s="9"/>
      <c r="H766" s="10"/>
      <c r="I766" s="10"/>
      <c r="J766" s="19"/>
      <c r="N766" s="26" t="e">
        <f t="shared" si="42"/>
        <v>#N/A</v>
      </c>
      <c r="O766" s="26" t="e">
        <f t="shared" si="43"/>
        <v>#N/A</v>
      </c>
    </row>
    <row r="767" spans="1:15">
      <c r="A767" s="6">
        <v>41016</v>
      </c>
      <c r="B767" s="8"/>
      <c r="C767" s="8"/>
      <c r="D767" s="8"/>
      <c r="E767" s="9"/>
      <c r="F767" s="9"/>
      <c r="G767" s="9"/>
      <c r="H767" s="10"/>
      <c r="I767" s="10"/>
      <c r="J767" s="19"/>
      <c r="N767" s="26" t="e">
        <f t="shared" si="42"/>
        <v>#N/A</v>
      </c>
      <c r="O767" s="26" t="e">
        <f t="shared" si="43"/>
        <v>#N/A</v>
      </c>
    </row>
    <row r="768" spans="1:15">
      <c r="A768" s="6">
        <v>41017</v>
      </c>
      <c r="B768" s="8"/>
      <c r="C768" s="8"/>
      <c r="D768" s="8"/>
      <c r="E768" s="9"/>
      <c r="F768" s="9"/>
      <c r="G768" s="9"/>
      <c r="H768" s="10"/>
      <c r="I768" s="10"/>
      <c r="J768" s="19"/>
      <c r="N768" s="26" t="e">
        <f t="shared" si="42"/>
        <v>#N/A</v>
      </c>
      <c r="O768" s="26" t="e">
        <f t="shared" si="43"/>
        <v>#N/A</v>
      </c>
    </row>
    <row r="769" spans="1:15">
      <c r="A769" s="6">
        <v>41018</v>
      </c>
      <c r="B769" s="8"/>
      <c r="C769" s="8"/>
      <c r="D769" s="8"/>
      <c r="E769" s="9"/>
      <c r="F769" s="9"/>
      <c r="G769" s="9"/>
      <c r="H769" s="10"/>
      <c r="I769" s="10"/>
      <c r="J769" s="19"/>
      <c r="N769" s="26" t="e">
        <f t="shared" si="42"/>
        <v>#N/A</v>
      </c>
      <c r="O769" s="26" t="e">
        <f t="shared" si="43"/>
        <v>#N/A</v>
      </c>
    </row>
    <row r="770" spans="1:15">
      <c r="A770" s="6">
        <v>41019</v>
      </c>
      <c r="B770" s="8"/>
      <c r="C770" s="8"/>
      <c r="D770" s="8"/>
      <c r="E770" s="9"/>
      <c r="F770" s="9"/>
      <c r="G770" s="9"/>
      <c r="H770" s="10"/>
      <c r="I770" s="10"/>
      <c r="J770" s="19"/>
      <c r="N770" s="26" t="e">
        <f t="shared" si="42"/>
        <v>#N/A</v>
      </c>
      <c r="O770" s="26" t="e">
        <f t="shared" si="43"/>
        <v>#N/A</v>
      </c>
    </row>
    <row r="771" spans="1:15">
      <c r="A771" s="6">
        <v>41020</v>
      </c>
      <c r="B771" s="8"/>
      <c r="C771" s="8"/>
      <c r="D771" s="8"/>
      <c r="E771" s="9"/>
      <c r="F771" s="9"/>
      <c r="G771" s="9"/>
      <c r="H771" s="10"/>
      <c r="I771" s="10"/>
      <c r="J771" s="19"/>
      <c r="N771" s="26" t="e">
        <f t="shared" si="42"/>
        <v>#N/A</v>
      </c>
      <c r="O771" s="26" t="e">
        <f t="shared" si="43"/>
        <v>#N/A</v>
      </c>
    </row>
    <row r="772" spans="1:15">
      <c r="A772" s="6">
        <v>41021</v>
      </c>
      <c r="B772" s="8"/>
      <c r="C772" s="8"/>
      <c r="D772" s="8"/>
      <c r="E772" s="9"/>
      <c r="F772" s="9"/>
      <c r="G772" s="9"/>
      <c r="H772" s="10"/>
      <c r="I772" s="10"/>
      <c r="J772" s="19"/>
      <c r="N772" s="26" t="e">
        <f t="shared" si="42"/>
        <v>#N/A</v>
      </c>
      <c r="O772" s="26" t="e">
        <f t="shared" si="43"/>
        <v>#N/A</v>
      </c>
    </row>
    <row r="773" spans="1:15">
      <c r="A773" s="6">
        <v>41022</v>
      </c>
      <c r="B773" s="8"/>
      <c r="C773" s="8"/>
      <c r="D773" s="8"/>
      <c r="E773" s="9"/>
      <c r="F773" s="9"/>
      <c r="G773" s="9"/>
      <c r="H773" s="10"/>
      <c r="I773" s="10"/>
      <c r="J773" s="19"/>
      <c r="N773" s="26" t="e">
        <f t="shared" si="42"/>
        <v>#N/A</v>
      </c>
      <c r="O773" s="26" t="e">
        <f t="shared" si="43"/>
        <v>#N/A</v>
      </c>
    </row>
    <row r="774" spans="1:15">
      <c r="A774" s="6">
        <v>41023</v>
      </c>
      <c r="B774" s="8"/>
      <c r="C774" s="8"/>
      <c r="D774" s="8"/>
      <c r="E774" s="9"/>
      <c r="F774" s="9"/>
      <c r="G774" s="9"/>
      <c r="H774" s="10"/>
      <c r="I774" s="10"/>
      <c r="J774" s="19"/>
      <c r="N774" s="26" t="e">
        <f t="shared" si="42"/>
        <v>#N/A</v>
      </c>
      <c r="O774" s="26" t="e">
        <f t="shared" si="43"/>
        <v>#N/A</v>
      </c>
    </row>
    <row r="775" spans="1:15">
      <c r="A775" s="6">
        <v>41024</v>
      </c>
      <c r="B775" s="8"/>
      <c r="C775" s="8"/>
      <c r="D775" s="8"/>
      <c r="E775" s="9"/>
      <c r="F775" s="9"/>
      <c r="G775" s="9"/>
      <c r="H775" s="10"/>
      <c r="I775" s="10"/>
      <c r="J775" s="19"/>
      <c r="N775" s="26" t="e">
        <f t="shared" si="42"/>
        <v>#N/A</v>
      </c>
      <c r="O775" s="26" t="e">
        <f t="shared" si="43"/>
        <v>#N/A</v>
      </c>
    </row>
    <row r="776" spans="1:15">
      <c r="A776" s="6">
        <v>41025</v>
      </c>
      <c r="B776" s="8"/>
      <c r="C776" s="8"/>
      <c r="D776" s="8"/>
      <c r="E776" s="9"/>
      <c r="F776" s="9"/>
      <c r="G776" s="9"/>
      <c r="H776" s="10"/>
      <c r="I776" s="10"/>
      <c r="J776" s="19"/>
      <c r="N776" s="26" t="e">
        <f t="shared" si="42"/>
        <v>#N/A</v>
      </c>
      <c r="O776" s="26" t="e">
        <f t="shared" si="43"/>
        <v>#N/A</v>
      </c>
    </row>
    <row r="777" spans="1:15">
      <c r="A777" s="6">
        <v>41026</v>
      </c>
      <c r="B777" s="8"/>
      <c r="C777" s="8"/>
      <c r="D777" s="8"/>
      <c r="E777" s="9"/>
      <c r="F777" s="9"/>
      <c r="G777" s="9"/>
      <c r="H777" s="10"/>
      <c r="I777" s="10"/>
      <c r="J777" s="19"/>
      <c r="N777" s="26" t="e">
        <f t="shared" si="42"/>
        <v>#N/A</v>
      </c>
      <c r="O777" s="26" t="e">
        <f t="shared" si="43"/>
        <v>#N/A</v>
      </c>
    </row>
    <row r="778" spans="1:15">
      <c r="A778" s="6">
        <v>41027</v>
      </c>
      <c r="B778" s="8"/>
      <c r="C778" s="8"/>
      <c r="D778" s="8"/>
      <c r="E778" s="9"/>
      <c r="F778" s="9"/>
      <c r="G778" s="9"/>
      <c r="H778" s="10"/>
      <c r="I778" s="10"/>
      <c r="J778" s="19"/>
      <c r="N778" s="26" t="e">
        <f t="shared" si="42"/>
        <v>#N/A</v>
      </c>
      <c r="O778" s="26" t="e">
        <f t="shared" si="43"/>
        <v>#N/A</v>
      </c>
    </row>
    <row r="779" spans="1:15">
      <c r="A779" s="6">
        <v>41028</v>
      </c>
      <c r="B779" s="8"/>
      <c r="C779" s="8"/>
      <c r="D779" s="8"/>
      <c r="E779" s="9"/>
      <c r="F779" s="9"/>
      <c r="G779" s="9"/>
      <c r="H779" s="10"/>
      <c r="I779" s="10"/>
      <c r="J779" s="19"/>
      <c r="N779" s="26" t="e">
        <f t="shared" si="42"/>
        <v>#N/A</v>
      </c>
      <c r="O779" s="26" t="e">
        <f t="shared" si="43"/>
        <v>#N/A</v>
      </c>
    </row>
    <row r="780" spans="1:15">
      <c r="A780" s="6">
        <v>41029</v>
      </c>
      <c r="B780" s="8"/>
      <c r="C780" s="8"/>
      <c r="D780" s="8"/>
      <c r="E780" s="9"/>
      <c r="F780" s="9"/>
      <c r="G780" s="9"/>
      <c r="H780" s="10"/>
      <c r="I780" s="10"/>
      <c r="J780" s="19"/>
      <c r="N780" s="26" t="e">
        <f t="shared" si="42"/>
        <v>#N/A</v>
      </c>
      <c r="O780" s="26" t="e">
        <f t="shared" si="43"/>
        <v>#N/A</v>
      </c>
    </row>
    <row r="781" spans="1:15">
      <c r="A781" s="6">
        <v>41030</v>
      </c>
      <c r="B781" s="8"/>
      <c r="C781" s="8"/>
      <c r="D781" s="8"/>
      <c r="E781" s="9"/>
      <c r="F781" s="9"/>
      <c r="G781" s="9"/>
      <c r="H781" s="10"/>
      <c r="I781" s="10"/>
      <c r="J781" s="19"/>
      <c r="N781" s="26" t="e">
        <f t="shared" si="42"/>
        <v>#N/A</v>
      </c>
      <c r="O781" s="26" t="e">
        <f t="shared" si="43"/>
        <v>#N/A</v>
      </c>
    </row>
    <row r="782" spans="1:15">
      <c r="A782" s="6">
        <v>41031</v>
      </c>
      <c r="B782" s="8"/>
      <c r="C782" s="8"/>
      <c r="D782" s="8"/>
      <c r="E782" s="9"/>
      <c r="F782" s="9"/>
      <c r="G782" s="9"/>
      <c r="H782" s="10"/>
      <c r="I782" s="10"/>
      <c r="J782" s="19"/>
      <c r="N782" s="26" t="e">
        <f t="shared" si="42"/>
        <v>#N/A</v>
      </c>
      <c r="O782" s="26" t="e">
        <f t="shared" si="43"/>
        <v>#N/A</v>
      </c>
    </row>
    <row r="783" spans="1:15">
      <c r="A783" s="6">
        <v>41032</v>
      </c>
      <c r="B783" s="8"/>
      <c r="C783" s="8"/>
      <c r="D783" s="8"/>
      <c r="E783" s="9"/>
      <c r="F783" s="9"/>
      <c r="G783" s="9"/>
      <c r="H783" s="10"/>
      <c r="I783" s="10"/>
      <c r="J783" s="19"/>
      <c r="N783" s="26" t="e">
        <f t="shared" si="42"/>
        <v>#N/A</v>
      </c>
      <c r="O783" s="26" t="e">
        <f t="shared" si="43"/>
        <v>#N/A</v>
      </c>
    </row>
    <row r="784" spans="1:15">
      <c r="A784" s="6">
        <v>41033</v>
      </c>
      <c r="B784" s="8"/>
      <c r="C784" s="8"/>
      <c r="D784" s="8"/>
      <c r="E784" s="9"/>
      <c r="F784" s="9"/>
      <c r="G784" s="9"/>
      <c r="H784" s="10"/>
      <c r="I784" s="10"/>
      <c r="J784" s="19"/>
      <c r="N784" s="26" t="e">
        <f t="shared" si="42"/>
        <v>#N/A</v>
      </c>
      <c r="O784" s="26" t="e">
        <f t="shared" si="43"/>
        <v>#N/A</v>
      </c>
    </row>
    <row r="785" spans="1:15">
      <c r="A785" s="6">
        <v>41034</v>
      </c>
      <c r="B785" s="8"/>
      <c r="C785" s="8"/>
      <c r="D785" s="8"/>
      <c r="E785" s="9"/>
      <c r="F785" s="9"/>
      <c r="G785" s="9"/>
      <c r="H785" s="10"/>
      <c r="I785" s="10"/>
      <c r="J785" s="19"/>
      <c r="N785" s="26" t="e">
        <f t="shared" si="42"/>
        <v>#N/A</v>
      </c>
      <c r="O785" s="26" t="e">
        <f t="shared" si="43"/>
        <v>#N/A</v>
      </c>
    </row>
    <row r="786" spans="1:15">
      <c r="A786" s="6">
        <v>41035</v>
      </c>
      <c r="B786" s="8"/>
      <c r="C786" s="8"/>
      <c r="D786" s="8"/>
      <c r="E786" s="9"/>
      <c r="F786" s="9"/>
      <c r="G786" s="9"/>
      <c r="H786" s="10"/>
      <c r="I786" s="10"/>
      <c r="J786" s="19"/>
      <c r="N786" s="26" t="e">
        <f t="shared" si="42"/>
        <v>#N/A</v>
      </c>
      <c r="O786" s="26" t="e">
        <f t="shared" si="43"/>
        <v>#N/A</v>
      </c>
    </row>
    <row r="787" spans="1:15">
      <c r="A787" s="6">
        <v>41036</v>
      </c>
      <c r="B787" s="8"/>
      <c r="C787" s="8"/>
      <c r="D787" s="8"/>
      <c r="E787" s="9"/>
      <c r="F787" s="9"/>
      <c r="G787" s="9"/>
      <c r="H787" s="10"/>
      <c r="I787" s="10"/>
      <c r="J787" s="19"/>
      <c r="N787" s="26" t="e">
        <f t="shared" si="42"/>
        <v>#N/A</v>
      </c>
      <c r="O787" s="26" t="e">
        <f t="shared" si="43"/>
        <v>#N/A</v>
      </c>
    </row>
    <row r="788" spans="1:15">
      <c r="A788" s="6">
        <v>41037</v>
      </c>
      <c r="B788" s="8"/>
      <c r="C788" s="8"/>
      <c r="D788" s="8"/>
      <c r="E788" s="9"/>
      <c r="F788" s="9"/>
      <c r="G788" s="9"/>
      <c r="H788" s="10"/>
      <c r="I788" s="10"/>
      <c r="J788" s="19"/>
      <c r="N788" s="26" t="e">
        <f t="shared" si="42"/>
        <v>#N/A</v>
      </c>
      <c r="O788" s="26" t="e">
        <f t="shared" si="43"/>
        <v>#N/A</v>
      </c>
    </row>
    <row r="789" spans="1:15">
      <c r="A789" s="6">
        <v>41038</v>
      </c>
      <c r="B789" s="8"/>
      <c r="C789" s="8"/>
      <c r="D789" s="8"/>
      <c r="E789" s="9"/>
      <c r="F789" s="9"/>
      <c r="G789" s="9"/>
      <c r="H789" s="10"/>
      <c r="I789" s="10"/>
      <c r="J789" s="19"/>
      <c r="N789" s="26" t="e">
        <f t="shared" si="42"/>
        <v>#N/A</v>
      </c>
      <c r="O789" s="26" t="e">
        <f t="shared" si="43"/>
        <v>#N/A</v>
      </c>
    </row>
    <row r="790" spans="1:15">
      <c r="A790" s="6">
        <v>41039</v>
      </c>
      <c r="B790" s="8"/>
      <c r="C790" s="8"/>
      <c r="D790" s="8"/>
      <c r="E790" s="9"/>
      <c r="F790" s="9"/>
      <c r="G790" s="9"/>
      <c r="H790" s="10"/>
      <c r="I790" s="10"/>
      <c r="J790" s="19"/>
      <c r="N790" s="26" t="e">
        <f t="shared" si="42"/>
        <v>#N/A</v>
      </c>
      <c r="O790" s="26" t="e">
        <f t="shared" si="43"/>
        <v>#N/A</v>
      </c>
    </row>
    <row r="791" spans="1:15">
      <c r="A791" s="6">
        <v>41040</v>
      </c>
      <c r="B791" s="8"/>
      <c r="C791" s="8"/>
      <c r="D791" s="8"/>
      <c r="E791" s="9"/>
      <c r="F791" s="9"/>
      <c r="G791" s="9"/>
      <c r="H791" s="10"/>
      <c r="I791" s="10"/>
      <c r="J791" s="19"/>
      <c r="N791" s="26" t="e">
        <f t="shared" si="42"/>
        <v>#N/A</v>
      </c>
      <c r="O791" s="26" t="e">
        <f t="shared" si="43"/>
        <v>#N/A</v>
      </c>
    </row>
    <row r="792" spans="1:15">
      <c r="A792" s="6">
        <v>41041</v>
      </c>
      <c r="B792" s="8"/>
      <c r="C792" s="8"/>
      <c r="D792" s="8"/>
      <c r="E792" s="9"/>
      <c r="F792" s="9"/>
      <c r="G792" s="9"/>
      <c r="H792" s="10"/>
      <c r="I792" s="10"/>
      <c r="J792" s="19"/>
      <c r="N792" s="26" t="e">
        <f t="shared" si="42"/>
        <v>#N/A</v>
      </c>
      <c r="O792" s="26" t="e">
        <f t="shared" si="43"/>
        <v>#N/A</v>
      </c>
    </row>
    <row r="793" spans="1:15">
      <c r="A793" s="6">
        <v>41042</v>
      </c>
      <c r="B793" s="8"/>
      <c r="C793" s="8"/>
      <c r="D793" s="8"/>
      <c r="E793" s="9"/>
      <c r="F793" s="9"/>
      <c r="G793" s="9"/>
      <c r="H793" s="10"/>
      <c r="I793" s="10"/>
      <c r="J793" s="19"/>
      <c r="N793" s="26" t="e">
        <f t="shared" si="42"/>
        <v>#N/A</v>
      </c>
      <c r="O793" s="26" t="e">
        <f t="shared" si="43"/>
        <v>#N/A</v>
      </c>
    </row>
    <row r="794" spans="1:15">
      <c r="A794" s="6">
        <v>41043</v>
      </c>
      <c r="B794" s="8"/>
      <c r="C794" s="8"/>
      <c r="D794" s="8"/>
      <c r="E794" s="9"/>
      <c r="F794" s="9"/>
      <c r="G794" s="9"/>
      <c r="H794" s="10"/>
      <c r="I794" s="10"/>
      <c r="J794" s="19"/>
      <c r="N794" s="26" t="e">
        <f t="shared" si="42"/>
        <v>#N/A</v>
      </c>
      <c r="O794" s="26" t="e">
        <f t="shared" si="43"/>
        <v>#N/A</v>
      </c>
    </row>
    <row r="795" spans="1:15">
      <c r="A795" s="6">
        <v>41044</v>
      </c>
      <c r="B795" s="8"/>
      <c r="C795" s="8"/>
      <c r="D795" s="8"/>
      <c r="E795" s="9"/>
      <c r="F795" s="9"/>
      <c r="G795" s="9"/>
      <c r="H795" s="10"/>
      <c r="I795" s="10"/>
      <c r="J795" s="19"/>
      <c r="N795" s="26" t="e">
        <f t="shared" si="42"/>
        <v>#N/A</v>
      </c>
      <c r="O795" s="26" t="e">
        <f t="shared" si="43"/>
        <v>#N/A</v>
      </c>
    </row>
    <row r="796" spans="1:15">
      <c r="A796" s="6">
        <v>41045</v>
      </c>
      <c r="B796" s="8"/>
      <c r="C796" s="8"/>
      <c r="D796" s="8"/>
      <c r="E796" s="9"/>
      <c r="F796" s="9"/>
      <c r="G796" s="9"/>
      <c r="H796" s="10"/>
      <c r="I796" s="10"/>
      <c r="J796" s="19"/>
      <c r="N796" s="26" t="e">
        <f t="shared" si="42"/>
        <v>#N/A</v>
      </c>
      <c r="O796" s="26" t="e">
        <f t="shared" si="43"/>
        <v>#N/A</v>
      </c>
    </row>
    <row r="797" spans="1:15">
      <c r="A797" s="6">
        <v>41046</v>
      </c>
      <c r="B797" s="8"/>
      <c r="C797" s="8"/>
      <c r="D797" s="8"/>
      <c r="E797" s="9"/>
      <c r="F797" s="9"/>
      <c r="G797" s="9"/>
      <c r="H797" s="10"/>
      <c r="I797" s="10"/>
      <c r="J797" s="19"/>
      <c r="N797" s="26" t="e">
        <f t="shared" si="42"/>
        <v>#N/A</v>
      </c>
      <c r="O797" s="26" t="e">
        <f t="shared" si="43"/>
        <v>#N/A</v>
      </c>
    </row>
    <row r="798" spans="1:15">
      <c r="A798" s="6">
        <v>41047</v>
      </c>
      <c r="B798" s="8"/>
      <c r="C798" s="8"/>
      <c r="D798" s="8"/>
      <c r="E798" s="9"/>
      <c r="F798" s="9"/>
      <c r="G798" s="9"/>
      <c r="H798" s="10"/>
      <c r="I798" s="10"/>
      <c r="J798" s="19"/>
      <c r="N798" s="26" t="e">
        <f t="shared" si="42"/>
        <v>#N/A</v>
      </c>
      <c r="O798" s="26" t="e">
        <f t="shared" si="43"/>
        <v>#N/A</v>
      </c>
    </row>
    <row r="799" spans="1:15">
      <c r="A799" s="6">
        <v>41048</v>
      </c>
      <c r="B799" s="8"/>
      <c r="C799" s="8"/>
      <c r="D799" s="8"/>
      <c r="E799" s="9"/>
      <c r="F799" s="9"/>
      <c r="G799" s="9"/>
      <c r="H799" s="10"/>
      <c r="I799" s="10"/>
      <c r="J799" s="19"/>
      <c r="N799" s="26" t="e">
        <f t="shared" si="42"/>
        <v>#N/A</v>
      </c>
      <c r="O799" s="26" t="e">
        <f t="shared" si="43"/>
        <v>#N/A</v>
      </c>
    </row>
    <row r="800" spans="1:15">
      <c r="A800" s="6">
        <v>41049</v>
      </c>
      <c r="B800" s="8"/>
      <c r="C800" s="8"/>
      <c r="D800" s="8"/>
      <c r="E800" s="9"/>
      <c r="F800" s="9"/>
      <c r="G800" s="9"/>
      <c r="H800" s="10"/>
      <c r="I800" s="10"/>
      <c r="J800" s="19"/>
      <c r="N800" s="26" t="e">
        <f t="shared" si="42"/>
        <v>#N/A</v>
      </c>
      <c r="O800" s="26" t="e">
        <f t="shared" si="43"/>
        <v>#N/A</v>
      </c>
    </row>
    <row r="801" spans="1:15">
      <c r="A801" s="6">
        <v>41050</v>
      </c>
      <c r="B801" s="8"/>
      <c r="C801" s="8"/>
      <c r="D801" s="8"/>
      <c r="E801" s="9"/>
      <c r="F801" s="9"/>
      <c r="G801" s="9"/>
      <c r="H801" s="10"/>
      <c r="I801" s="10"/>
      <c r="J801" s="19"/>
      <c r="N801" s="26" t="e">
        <f t="shared" si="42"/>
        <v>#N/A</v>
      </c>
      <c r="O801" s="26" t="e">
        <f t="shared" si="43"/>
        <v>#N/A</v>
      </c>
    </row>
    <row r="802" spans="1:15">
      <c r="A802" s="6">
        <v>41051</v>
      </c>
      <c r="B802" s="8"/>
      <c r="C802" s="8"/>
      <c r="D802" s="8"/>
      <c r="E802" s="9"/>
      <c r="F802" s="9"/>
      <c r="G802" s="9"/>
      <c r="H802" s="10"/>
      <c r="I802" s="10"/>
      <c r="J802" s="19"/>
      <c r="N802" s="26" t="e">
        <f t="shared" si="42"/>
        <v>#N/A</v>
      </c>
      <c r="O802" s="26" t="e">
        <f t="shared" si="43"/>
        <v>#N/A</v>
      </c>
    </row>
    <row r="803" spans="1:15">
      <c r="A803" s="6">
        <v>41052</v>
      </c>
      <c r="B803" s="8"/>
      <c r="C803" s="8"/>
      <c r="D803" s="8"/>
      <c r="E803" s="9"/>
      <c r="F803" s="9"/>
      <c r="G803" s="9"/>
      <c r="H803" s="10"/>
      <c r="I803" s="10"/>
      <c r="J803" s="19"/>
      <c r="N803" s="26" t="e">
        <f t="shared" si="42"/>
        <v>#N/A</v>
      </c>
      <c r="O803" s="26" t="e">
        <f t="shared" si="43"/>
        <v>#N/A</v>
      </c>
    </row>
    <row r="804" spans="1:15">
      <c r="A804" s="6">
        <v>41053</v>
      </c>
      <c r="B804" s="8"/>
      <c r="C804" s="8"/>
      <c r="D804" s="8"/>
      <c r="E804" s="9"/>
      <c r="F804" s="9"/>
      <c r="G804" s="9"/>
      <c r="H804" s="10"/>
      <c r="I804" s="10"/>
      <c r="J804" s="19"/>
      <c r="N804" s="26" t="e">
        <f t="shared" si="42"/>
        <v>#N/A</v>
      </c>
      <c r="O804" s="26" t="e">
        <f t="shared" si="43"/>
        <v>#N/A</v>
      </c>
    </row>
    <row r="805" spans="1:15">
      <c r="A805" s="6">
        <v>41054</v>
      </c>
      <c r="B805" s="8"/>
      <c r="C805" s="8"/>
      <c r="D805" s="8"/>
      <c r="E805" s="9"/>
      <c r="F805" s="9"/>
      <c r="G805" s="9"/>
      <c r="H805" s="10"/>
      <c r="I805" s="10"/>
      <c r="J805" s="19"/>
      <c r="N805" s="26" t="e">
        <f t="shared" si="42"/>
        <v>#N/A</v>
      </c>
      <c r="O805" s="26" t="e">
        <f t="shared" si="43"/>
        <v>#N/A</v>
      </c>
    </row>
    <row r="806" spans="1:15">
      <c r="A806" s="6">
        <v>41055</v>
      </c>
      <c r="B806" s="8"/>
      <c r="C806" s="8"/>
      <c r="D806" s="8"/>
      <c r="E806" s="9"/>
      <c r="F806" s="9"/>
      <c r="G806" s="9"/>
      <c r="H806" s="10"/>
      <c r="I806" s="10"/>
      <c r="J806" s="19"/>
      <c r="N806" s="26" t="e">
        <f t="shared" si="42"/>
        <v>#N/A</v>
      </c>
      <c r="O806" s="26" t="e">
        <f t="shared" si="43"/>
        <v>#N/A</v>
      </c>
    </row>
    <row r="807" spans="1:15">
      <c r="A807" s="6">
        <v>41056</v>
      </c>
      <c r="B807" s="8"/>
      <c r="C807" s="8"/>
      <c r="D807" s="8"/>
      <c r="E807" s="9"/>
      <c r="F807" s="9"/>
      <c r="G807" s="9"/>
      <c r="H807" s="10"/>
      <c r="I807" s="10"/>
      <c r="J807" s="19"/>
      <c r="N807" s="26" t="e">
        <f t="shared" si="42"/>
        <v>#N/A</v>
      </c>
      <c r="O807" s="26" t="e">
        <f t="shared" si="43"/>
        <v>#N/A</v>
      </c>
    </row>
    <row r="808" spans="1:15">
      <c r="A808" s="6">
        <v>41057</v>
      </c>
      <c r="B808" s="8"/>
      <c r="C808" s="8"/>
      <c r="D808" s="8"/>
      <c r="E808" s="9"/>
      <c r="F808" s="9"/>
      <c r="G808" s="9"/>
      <c r="H808" s="10"/>
      <c r="I808" s="10"/>
      <c r="J808" s="19"/>
      <c r="N808" s="26" t="e">
        <f t="shared" si="42"/>
        <v>#N/A</v>
      </c>
      <c r="O808" s="26" t="e">
        <f t="shared" si="43"/>
        <v>#N/A</v>
      </c>
    </row>
    <row r="809" spans="1:15">
      <c r="A809" s="6">
        <v>41058</v>
      </c>
      <c r="B809" s="8"/>
      <c r="C809" s="8"/>
      <c r="D809" s="8"/>
      <c r="E809" s="9"/>
      <c r="F809" s="9"/>
      <c r="G809" s="9"/>
      <c r="H809" s="10"/>
      <c r="I809" s="10"/>
      <c r="J809" s="19"/>
      <c r="N809" s="26" t="e">
        <f t="shared" si="42"/>
        <v>#N/A</v>
      </c>
      <c r="O809" s="26" t="e">
        <f t="shared" si="43"/>
        <v>#N/A</v>
      </c>
    </row>
    <row r="810" spans="1:15">
      <c r="A810" s="6">
        <v>41059</v>
      </c>
      <c r="B810" s="8"/>
      <c r="C810" s="8"/>
      <c r="D810" s="8"/>
      <c r="E810" s="9"/>
      <c r="F810" s="9"/>
      <c r="G810" s="9"/>
      <c r="H810" s="10"/>
      <c r="I810" s="10"/>
      <c r="J810" s="19"/>
      <c r="N810" s="26" t="e">
        <f t="shared" si="42"/>
        <v>#N/A</v>
      </c>
      <c r="O810" s="26" t="e">
        <f t="shared" si="43"/>
        <v>#N/A</v>
      </c>
    </row>
    <row r="811" spans="1:15">
      <c r="A811" s="6">
        <v>41060</v>
      </c>
      <c r="B811" s="8"/>
      <c r="C811" s="8"/>
      <c r="D811" s="8"/>
      <c r="E811" s="9"/>
      <c r="F811" s="9"/>
      <c r="G811" s="9"/>
      <c r="H811" s="10"/>
      <c r="I811" s="10"/>
      <c r="J811" s="19"/>
      <c r="N811" s="26" t="e">
        <f t="shared" si="42"/>
        <v>#N/A</v>
      </c>
      <c r="O811" s="26" t="e">
        <f t="shared" si="43"/>
        <v>#N/A</v>
      </c>
    </row>
    <row r="812" spans="1:15">
      <c r="A812" s="6">
        <v>41061</v>
      </c>
      <c r="B812" s="8"/>
      <c r="C812" s="8"/>
      <c r="D812" s="8"/>
      <c r="E812" s="9"/>
      <c r="F812" s="9"/>
      <c r="G812" s="9"/>
      <c r="H812" s="10"/>
      <c r="I812" s="10"/>
      <c r="J812" s="19"/>
      <c r="N812" s="26" t="e">
        <f t="shared" si="42"/>
        <v>#N/A</v>
      </c>
      <c r="O812" s="26" t="e">
        <f t="shared" si="43"/>
        <v>#N/A</v>
      </c>
    </row>
    <row r="813" spans="1:15">
      <c r="A813" s="6">
        <v>41062</v>
      </c>
      <c r="B813" s="8"/>
      <c r="C813" s="8"/>
      <c r="D813" s="8"/>
      <c r="E813" s="9"/>
      <c r="F813" s="9"/>
      <c r="G813" s="9"/>
      <c r="H813" s="10"/>
      <c r="I813" s="10"/>
      <c r="J813" s="19"/>
      <c r="N813" s="26" t="e">
        <f t="shared" si="42"/>
        <v>#N/A</v>
      </c>
      <c r="O813" s="26" t="e">
        <f t="shared" si="43"/>
        <v>#N/A</v>
      </c>
    </row>
    <row r="814" spans="1:15">
      <c r="A814" s="6">
        <v>41063</v>
      </c>
      <c r="B814" s="8"/>
      <c r="C814" s="8"/>
      <c r="D814" s="8"/>
      <c r="E814" s="9"/>
      <c r="F814" s="9"/>
      <c r="G814" s="9"/>
      <c r="H814" s="10"/>
      <c r="I814" s="10"/>
      <c r="J814" s="19"/>
      <c r="N814" s="26" t="e">
        <f t="shared" si="42"/>
        <v>#N/A</v>
      </c>
      <c r="O814" s="26" t="e">
        <f t="shared" si="43"/>
        <v>#N/A</v>
      </c>
    </row>
    <row r="815" spans="1:15">
      <c r="A815" s="6">
        <v>41064</v>
      </c>
      <c r="B815" s="8"/>
      <c r="C815" s="8"/>
      <c r="D815" s="8"/>
      <c r="E815" s="9"/>
      <c r="F815" s="9"/>
      <c r="G815" s="9"/>
      <c r="H815" s="10"/>
      <c r="I815" s="10"/>
      <c r="J815" s="19"/>
      <c r="N815" s="26" t="e">
        <f t="shared" si="42"/>
        <v>#N/A</v>
      </c>
      <c r="O815" s="26" t="e">
        <f t="shared" si="43"/>
        <v>#N/A</v>
      </c>
    </row>
    <row r="816" spans="1:15">
      <c r="A816" s="6">
        <v>41065</v>
      </c>
      <c r="B816" s="8"/>
      <c r="C816" s="8"/>
      <c r="D816" s="8"/>
      <c r="E816" s="9"/>
      <c r="F816" s="9"/>
      <c r="G816" s="9"/>
      <c r="H816" s="10"/>
      <c r="I816" s="10"/>
      <c r="J816" s="19"/>
      <c r="N816" s="26" t="e">
        <f t="shared" si="42"/>
        <v>#N/A</v>
      </c>
      <c r="O816" s="26" t="e">
        <f t="shared" si="43"/>
        <v>#N/A</v>
      </c>
    </row>
    <row r="817" spans="1:15">
      <c r="A817" s="6">
        <v>41066</v>
      </c>
      <c r="B817" s="8"/>
      <c r="C817" s="8"/>
      <c r="D817" s="8"/>
      <c r="E817" s="9"/>
      <c r="F817" s="9"/>
      <c r="G817" s="9"/>
      <c r="H817" s="10"/>
      <c r="I817" s="10"/>
      <c r="J817" s="19"/>
      <c r="N817" s="26" t="e">
        <f t="shared" si="42"/>
        <v>#N/A</v>
      </c>
      <c r="O817" s="26" t="e">
        <f t="shared" si="43"/>
        <v>#N/A</v>
      </c>
    </row>
    <row r="818" spans="1:15">
      <c r="A818" s="6">
        <v>41067</v>
      </c>
      <c r="B818" s="8"/>
      <c r="C818" s="8"/>
      <c r="D818" s="8"/>
      <c r="E818" s="9"/>
      <c r="F818" s="9"/>
      <c r="G818" s="9"/>
      <c r="H818" s="10"/>
      <c r="I818" s="10"/>
      <c r="J818" s="19"/>
      <c r="N818" s="26" t="e">
        <f t="shared" si="42"/>
        <v>#N/A</v>
      </c>
      <c r="O818" s="26" t="e">
        <f t="shared" si="43"/>
        <v>#N/A</v>
      </c>
    </row>
    <row r="819" spans="1:15">
      <c r="A819" s="6">
        <v>41068</v>
      </c>
      <c r="B819" s="8"/>
      <c r="C819" s="8"/>
      <c r="D819" s="8"/>
      <c r="E819" s="9"/>
      <c r="F819" s="9"/>
      <c r="G819" s="9"/>
      <c r="H819" s="10"/>
      <c r="I819" s="10"/>
      <c r="J819" s="19"/>
      <c r="N819" s="26" t="e">
        <f t="shared" si="42"/>
        <v>#N/A</v>
      </c>
      <c r="O819" s="26" t="e">
        <f t="shared" si="43"/>
        <v>#N/A</v>
      </c>
    </row>
    <row r="820" spans="1:15">
      <c r="A820" s="6">
        <v>41069</v>
      </c>
      <c r="B820" s="8"/>
      <c r="C820" s="8"/>
      <c r="D820" s="8"/>
      <c r="E820" s="9"/>
      <c r="F820" s="9"/>
      <c r="G820" s="9"/>
      <c r="H820" s="10"/>
      <c r="I820" s="10"/>
      <c r="J820" s="19"/>
      <c r="N820" s="26" t="e">
        <f t="shared" si="42"/>
        <v>#N/A</v>
      </c>
      <c r="O820" s="26" t="e">
        <f t="shared" si="43"/>
        <v>#N/A</v>
      </c>
    </row>
    <row r="821" spans="1:15">
      <c r="A821" s="6">
        <v>41070</v>
      </c>
      <c r="B821" s="8"/>
      <c r="C821" s="8"/>
      <c r="D821" s="8"/>
      <c r="E821" s="9"/>
      <c r="F821" s="9"/>
      <c r="G821" s="9"/>
      <c r="H821" s="10"/>
      <c r="I821" s="10"/>
      <c r="J821" s="19"/>
      <c r="N821" s="26" t="e">
        <f t="shared" si="42"/>
        <v>#N/A</v>
      </c>
      <c r="O821" s="26" t="e">
        <f t="shared" si="43"/>
        <v>#N/A</v>
      </c>
    </row>
    <row r="822" spans="1:15">
      <c r="A822" s="6">
        <v>41071</v>
      </c>
      <c r="B822" s="8"/>
      <c r="C822" s="8"/>
      <c r="D822" s="8"/>
      <c r="E822" s="9"/>
      <c r="F822" s="9"/>
      <c r="G822" s="9"/>
      <c r="H822" s="10"/>
      <c r="I822" s="10"/>
      <c r="J822" s="19"/>
      <c r="N822" s="26" t="e">
        <f t="shared" si="42"/>
        <v>#N/A</v>
      </c>
      <c r="O822" s="26" t="e">
        <f t="shared" si="43"/>
        <v>#N/A</v>
      </c>
    </row>
    <row r="823" spans="1:15">
      <c r="A823" s="6">
        <v>41072</v>
      </c>
      <c r="B823" s="8"/>
      <c r="C823" s="8"/>
      <c r="D823" s="8"/>
      <c r="E823" s="9"/>
      <c r="F823" s="9"/>
      <c r="G823" s="9"/>
      <c r="H823" s="10"/>
      <c r="I823" s="10"/>
      <c r="J823" s="19"/>
      <c r="N823" s="26" t="e">
        <f t="shared" si="42"/>
        <v>#N/A</v>
      </c>
      <c r="O823" s="26" t="e">
        <f t="shared" si="43"/>
        <v>#N/A</v>
      </c>
    </row>
    <row r="824" spans="1:15">
      <c r="A824" s="6">
        <v>41073</v>
      </c>
      <c r="B824" s="8"/>
      <c r="C824" s="8"/>
      <c r="D824" s="8"/>
      <c r="E824" s="9"/>
      <c r="F824" s="9"/>
      <c r="G824" s="9"/>
      <c r="H824" s="10"/>
      <c r="I824" s="10"/>
      <c r="J824" s="19"/>
      <c r="N824" s="26" t="e">
        <f t="shared" si="42"/>
        <v>#N/A</v>
      </c>
      <c r="O824" s="26" t="e">
        <f t="shared" si="43"/>
        <v>#N/A</v>
      </c>
    </row>
    <row r="825" spans="1:15">
      <c r="A825" s="6">
        <v>41074</v>
      </c>
      <c r="B825" s="8"/>
      <c r="C825" s="8"/>
      <c r="D825" s="8"/>
      <c r="E825" s="9"/>
      <c r="F825" s="9"/>
      <c r="G825" s="9"/>
      <c r="H825" s="10"/>
      <c r="I825" s="10"/>
      <c r="J825" s="19"/>
      <c r="N825" s="26" t="e">
        <f t="shared" si="42"/>
        <v>#N/A</v>
      </c>
      <c r="O825" s="26" t="e">
        <f t="shared" si="43"/>
        <v>#N/A</v>
      </c>
    </row>
    <row r="826" spans="1:15">
      <c r="A826" s="6">
        <v>41075</v>
      </c>
      <c r="B826" s="8"/>
      <c r="C826" s="8"/>
      <c r="D826" s="8"/>
      <c r="E826" s="9"/>
      <c r="F826" s="9"/>
      <c r="G826" s="9"/>
      <c r="H826" s="10"/>
      <c r="I826" s="10"/>
      <c r="J826" s="19"/>
      <c r="N826" s="26" t="e">
        <f t="shared" si="42"/>
        <v>#N/A</v>
      </c>
      <c r="O826" s="26" t="e">
        <f t="shared" si="43"/>
        <v>#N/A</v>
      </c>
    </row>
    <row r="827" spans="1:15">
      <c r="A827" s="6">
        <v>41076</v>
      </c>
      <c r="B827" s="8"/>
      <c r="C827" s="8"/>
      <c r="D827" s="8"/>
      <c r="E827" s="9"/>
      <c r="F827" s="9"/>
      <c r="G827" s="9"/>
      <c r="H827" s="10"/>
      <c r="I827" s="10"/>
      <c r="J827" s="19"/>
      <c r="N827" s="26" t="e">
        <f t="shared" si="42"/>
        <v>#N/A</v>
      </c>
      <c r="O827" s="26" t="e">
        <f t="shared" si="43"/>
        <v>#N/A</v>
      </c>
    </row>
    <row r="828" spans="1:15">
      <c r="A828" s="6">
        <v>41077</v>
      </c>
      <c r="B828" s="8"/>
      <c r="C828" s="8"/>
      <c r="D828" s="8"/>
      <c r="E828" s="9"/>
      <c r="F828" s="9"/>
      <c r="G828" s="9"/>
      <c r="H828" s="10"/>
      <c r="I828" s="10"/>
      <c r="J828" s="19"/>
      <c r="N828" s="26" t="e">
        <f t="shared" si="42"/>
        <v>#N/A</v>
      </c>
      <c r="O828" s="26" t="e">
        <f t="shared" si="43"/>
        <v>#N/A</v>
      </c>
    </row>
    <row r="829" spans="1:15">
      <c r="A829" s="6">
        <v>41078</v>
      </c>
      <c r="B829" s="8"/>
      <c r="C829" s="8"/>
      <c r="D829" s="8"/>
      <c r="E829" s="9"/>
      <c r="F829" s="9"/>
      <c r="G829" s="9"/>
      <c r="H829" s="10"/>
      <c r="I829" s="10"/>
      <c r="J829" s="19"/>
      <c r="N829" s="26" t="e">
        <f t="shared" ref="N829:N842" si="44">IF(B829="",#N/A,AVERAGE(B829:D829))</f>
        <v>#N/A</v>
      </c>
      <c r="O829" s="26" t="e">
        <f t="shared" ref="O829:O842" si="45">IF(E829="",#N/A,AVERAGE(E829:G829))</f>
        <v>#N/A</v>
      </c>
    </row>
    <row r="830" spans="1:15">
      <c r="A830" s="6">
        <v>41079</v>
      </c>
      <c r="B830" s="8"/>
      <c r="C830" s="8"/>
      <c r="D830" s="8"/>
      <c r="E830" s="9"/>
      <c r="F830" s="9"/>
      <c r="G830" s="9"/>
      <c r="H830" s="10"/>
      <c r="I830" s="10"/>
      <c r="J830" s="19"/>
      <c r="N830" s="26" t="e">
        <f t="shared" si="44"/>
        <v>#N/A</v>
      </c>
      <c r="O830" s="26" t="e">
        <f t="shared" si="45"/>
        <v>#N/A</v>
      </c>
    </row>
    <row r="831" spans="1:15">
      <c r="A831" s="6">
        <v>41080</v>
      </c>
      <c r="B831" s="8"/>
      <c r="C831" s="8"/>
      <c r="D831" s="8"/>
      <c r="E831" s="9"/>
      <c r="F831" s="9"/>
      <c r="G831" s="9"/>
      <c r="H831" s="10"/>
      <c r="I831" s="10"/>
      <c r="J831" s="19"/>
      <c r="N831" s="26" t="e">
        <f t="shared" si="44"/>
        <v>#N/A</v>
      </c>
      <c r="O831" s="26" t="e">
        <f t="shared" si="45"/>
        <v>#N/A</v>
      </c>
    </row>
    <row r="832" spans="1:15">
      <c r="A832" s="6">
        <v>41081</v>
      </c>
      <c r="B832" s="8"/>
      <c r="C832" s="8"/>
      <c r="D832" s="8"/>
      <c r="E832" s="9"/>
      <c r="F832" s="9"/>
      <c r="G832" s="9"/>
      <c r="H832" s="10"/>
      <c r="I832" s="10"/>
      <c r="J832" s="19"/>
      <c r="N832" s="26" t="e">
        <f t="shared" si="44"/>
        <v>#N/A</v>
      </c>
      <c r="O832" s="26" t="e">
        <f t="shared" si="45"/>
        <v>#N/A</v>
      </c>
    </row>
    <row r="833" spans="1:15">
      <c r="A833" s="6">
        <v>41082</v>
      </c>
      <c r="B833" s="8"/>
      <c r="C833" s="8"/>
      <c r="D833" s="8"/>
      <c r="E833" s="9"/>
      <c r="F833" s="9"/>
      <c r="G833" s="9"/>
      <c r="H833" s="10"/>
      <c r="I833" s="10"/>
      <c r="J833" s="19"/>
      <c r="N833" s="26" t="e">
        <f t="shared" si="44"/>
        <v>#N/A</v>
      </c>
      <c r="O833" s="26" t="e">
        <f t="shared" si="45"/>
        <v>#N/A</v>
      </c>
    </row>
    <row r="834" spans="1:15">
      <c r="A834" s="6">
        <v>41083</v>
      </c>
      <c r="B834" s="8"/>
      <c r="C834" s="8"/>
      <c r="D834" s="8"/>
      <c r="E834" s="9"/>
      <c r="F834" s="9"/>
      <c r="G834" s="9"/>
      <c r="H834" s="10"/>
      <c r="I834" s="10"/>
      <c r="J834" s="19"/>
      <c r="N834" s="26" t="e">
        <f t="shared" si="44"/>
        <v>#N/A</v>
      </c>
      <c r="O834" s="26" t="e">
        <f t="shared" si="45"/>
        <v>#N/A</v>
      </c>
    </row>
    <row r="835" spans="1:15">
      <c r="A835" s="6">
        <v>41084</v>
      </c>
      <c r="B835" s="8"/>
      <c r="C835" s="8"/>
      <c r="D835" s="8"/>
      <c r="E835" s="9"/>
      <c r="F835" s="9"/>
      <c r="G835" s="9"/>
      <c r="H835" s="10"/>
      <c r="I835" s="10"/>
      <c r="J835" s="19"/>
      <c r="N835" s="26" t="e">
        <f t="shared" si="44"/>
        <v>#N/A</v>
      </c>
      <c r="O835" s="26" t="e">
        <f t="shared" si="45"/>
        <v>#N/A</v>
      </c>
    </row>
    <row r="836" spans="1:15">
      <c r="A836" s="6">
        <v>41085</v>
      </c>
      <c r="B836" s="8"/>
      <c r="C836" s="8"/>
      <c r="D836" s="8"/>
      <c r="E836" s="9"/>
      <c r="F836" s="9"/>
      <c r="G836" s="9"/>
      <c r="H836" s="10"/>
      <c r="I836" s="10"/>
      <c r="J836" s="19"/>
      <c r="N836" s="26" t="e">
        <f t="shared" si="44"/>
        <v>#N/A</v>
      </c>
      <c r="O836" s="26" t="e">
        <f t="shared" si="45"/>
        <v>#N/A</v>
      </c>
    </row>
    <row r="837" spans="1:15">
      <c r="A837" s="6">
        <v>41086</v>
      </c>
      <c r="B837" s="8"/>
      <c r="C837" s="8"/>
      <c r="D837" s="8"/>
      <c r="E837" s="9"/>
      <c r="F837" s="9"/>
      <c r="G837" s="9"/>
      <c r="H837" s="10"/>
      <c r="I837" s="10"/>
      <c r="J837" s="19"/>
      <c r="N837" s="26" t="e">
        <f t="shared" si="44"/>
        <v>#N/A</v>
      </c>
      <c r="O837" s="26" t="e">
        <f t="shared" si="45"/>
        <v>#N/A</v>
      </c>
    </row>
    <row r="838" spans="1:15">
      <c r="A838" s="6">
        <v>41087</v>
      </c>
      <c r="B838" s="8"/>
      <c r="C838" s="8"/>
      <c r="D838" s="8"/>
      <c r="E838" s="9"/>
      <c r="F838" s="9"/>
      <c r="G838" s="9"/>
      <c r="H838" s="10"/>
      <c r="I838" s="10"/>
      <c r="J838" s="19"/>
      <c r="N838" s="26" t="e">
        <f t="shared" si="44"/>
        <v>#N/A</v>
      </c>
      <c r="O838" s="26" t="e">
        <f t="shared" si="45"/>
        <v>#N/A</v>
      </c>
    </row>
    <row r="839" spans="1:15">
      <c r="A839" s="6">
        <v>41088</v>
      </c>
      <c r="B839" s="8"/>
      <c r="C839" s="8"/>
      <c r="D839" s="8"/>
      <c r="E839" s="9"/>
      <c r="F839" s="9"/>
      <c r="G839" s="9"/>
      <c r="H839" s="10"/>
      <c r="I839" s="10"/>
      <c r="J839" s="19"/>
      <c r="N839" s="26" t="e">
        <f t="shared" si="44"/>
        <v>#N/A</v>
      </c>
      <c r="O839" s="26" t="e">
        <f t="shared" si="45"/>
        <v>#N/A</v>
      </c>
    </row>
    <row r="840" spans="1:15">
      <c r="A840" s="6">
        <v>41089</v>
      </c>
      <c r="B840" s="8"/>
      <c r="C840" s="8"/>
      <c r="D840" s="8"/>
      <c r="E840" s="9"/>
      <c r="F840" s="9"/>
      <c r="G840" s="9"/>
      <c r="H840" s="10"/>
      <c r="I840" s="10"/>
      <c r="J840" s="19"/>
      <c r="N840" s="26" t="e">
        <f t="shared" si="44"/>
        <v>#N/A</v>
      </c>
      <c r="O840" s="26" t="e">
        <f t="shared" si="45"/>
        <v>#N/A</v>
      </c>
    </row>
    <row r="841" spans="1:15">
      <c r="A841" s="6">
        <v>41090</v>
      </c>
      <c r="B841" s="8"/>
      <c r="C841" s="8"/>
      <c r="D841" s="8"/>
      <c r="E841" s="9"/>
      <c r="F841" s="9"/>
      <c r="G841" s="9"/>
      <c r="H841" s="10"/>
      <c r="I841" s="10"/>
      <c r="J841" s="19"/>
      <c r="N841" s="26" t="e">
        <f t="shared" si="44"/>
        <v>#N/A</v>
      </c>
      <c r="O841" s="26" t="e">
        <f t="shared" si="45"/>
        <v>#N/A</v>
      </c>
    </row>
    <row r="842" spans="1:15">
      <c r="A842" s="6">
        <v>41091</v>
      </c>
      <c r="B842" s="8"/>
      <c r="C842" s="8"/>
      <c r="D842" s="8"/>
      <c r="E842" s="9"/>
      <c r="F842" s="9"/>
      <c r="G842" s="9"/>
      <c r="H842" s="10"/>
      <c r="I842" s="10"/>
      <c r="J842" s="19"/>
      <c r="N842" s="26" t="e">
        <f t="shared" si="44"/>
        <v>#N/A</v>
      </c>
      <c r="O842" s="26" t="e">
        <f t="shared" si="4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6" sqref="X36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42</v>
      </c>
      <c r="C1" s="7" t="s">
        <v>43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254</v>
      </c>
      <c r="X15" s="7">
        <v>24.4</v>
      </c>
    </row>
    <row r="16" spans="1:28">
      <c r="A16" s="36">
        <v>40942</v>
      </c>
      <c r="B16" s="7">
        <v>4.9000000000000004</v>
      </c>
      <c r="C16" s="7">
        <v>1</v>
      </c>
      <c r="D16" s="7">
        <v>1.4</v>
      </c>
      <c r="E16" s="7">
        <v>3</v>
      </c>
      <c r="F16" s="7">
        <v>3.5</v>
      </c>
      <c r="G16" s="7">
        <v>0.45</v>
      </c>
      <c r="H16" s="7">
        <v>5.2</v>
      </c>
      <c r="I16" s="7">
        <v>142</v>
      </c>
      <c r="J16" s="7">
        <v>4.2</v>
      </c>
      <c r="K16" s="7">
        <v>107</v>
      </c>
      <c r="L16" s="7">
        <v>29</v>
      </c>
      <c r="M16" s="7">
        <v>6.5</v>
      </c>
      <c r="N16" s="7">
        <v>66</v>
      </c>
      <c r="O16" s="7">
        <v>43</v>
      </c>
      <c r="P16" s="7">
        <v>23</v>
      </c>
      <c r="Q16" s="7">
        <v>4</v>
      </c>
      <c r="R16" s="7">
        <v>98</v>
      </c>
      <c r="S16" s="7">
        <v>12</v>
      </c>
      <c r="T16" s="7">
        <v>2.2999999999999998</v>
      </c>
      <c r="U16" s="7">
        <v>21</v>
      </c>
      <c r="V16" s="7">
        <v>61</v>
      </c>
      <c r="W16" s="7">
        <v>259</v>
      </c>
      <c r="X16" s="7">
        <v>19.100000000000001</v>
      </c>
      <c r="AA16" s="7">
        <v>0.85</v>
      </c>
    </row>
  </sheetData>
  <autoFilter ref="A1:AB1">
    <sortState ref="A2:AC12">
      <sortCondition ref="A1:A1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Daily Data</vt:lpstr>
      <vt:lpstr>BP, Pulse &amp; Temp</vt:lpstr>
      <vt:lpstr>Tests</vt:lpstr>
      <vt:lpstr>2013 Weight Chart</vt:lpstr>
      <vt:lpstr>2014 Weight Chart</vt:lpstr>
      <vt:lpstr>2015 Weight Chart</vt:lpstr>
      <vt:lpstr>2016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2016-02-19T22:15:52Z</dcterms:modified>
</cp:coreProperties>
</file>