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279259\Documents\Research\SAAQ\SAAQspeeding\Hidden_Comp_Risks\R_and_R\results\Frequencies\"/>
    </mc:Choice>
  </mc:AlternateContent>
  <bookViews>
    <workbookView xWindow="0" yWindow="0" windowWidth="16457" windowHeight="5254" activeTab="1"/>
  </bookViews>
  <sheets>
    <sheet name="SAAQ_frequencies" sheetId="1" r:id="rId1"/>
    <sheet name="TeX" sheetId="2" r:id="rId2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O21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P21" i="1"/>
  <c r="P4" i="1"/>
  <c r="O4" i="1"/>
  <c r="I4" i="1"/>
  <c r="I20" i="1"/>
  <c r="L20" i="1" s="1"/>
  <c r="J20" i="1"/>
  <c r="M20" i="1" s="1"/>
  <c r="I21" i="1"/>
  <c r="J21" i="1"/>
  <c r="L21" i="1"/>
  <c r="M21" i="1"/>
  <c r="I5" i="1"/>
  <c r="L5" i="1" s="1"/>
  <c r="J5" i="1"/>
  <c r="M5" i="1" s="1"/>
  <c r="I6" i="1"/>
  <c r="J6" i="1"/>
  <c r="L6" i="1"/>
  <c r="M6" i="1"/>
  <c r="I7" i="1"/>
  <c r="L7" i="1" s="1"/>
  <c r="J7" i="1"/>
  <c r="M7" i="1" s="1"/>
  <c r="I8" i="1"/>
  <c r="J8" i="1"/>
  <c r="L8" i="1"/>
  <c r="M8" i="1"/>
  <c r="I9" i="1"/>
  <c r="L9" i="1" s="1"/>
  <c r="J9" i="1"/>
  <c r="M9" i="1" s="1"/>
  <c r="I10" i="1"/>
  <c r="J10" i="1"/>
  <c r="L10" i="1"/>
  <c r="M10" i="1"/>
  <c r="I11" i="1"/>
  <c r="L11" i="1" s="1"/>
  <c r="J11" i="1"/>
  <c r="M11" i="1" s="1"/>
  <c r="I12" i="1"/>
  <c r="J12" i="1"/>
  <c r="L12" i="1"/>
  <c r="M12" i="1"/>
  <c r="I13" i="1"/>
  <c r="L13" i="1" s="1"/>
  <c r="J13" i="1"/>
  <c r="M13" i="1" s="1"/>
  <c r="I14" i="1"/>
  <c r="J14" i="1"/>
  <c r="L14" i="1"/>
  <c r="M14" i="1"/>
  <c r="I15" i="1"/>
  <c r="L15" i="1" s="1"/>
  <c r="J15" i="1"/>
  <c r="M15" i="1" s="1"/>
  <c r="I16" i="1"/>
  <c r="J16" i="1"/>
  <c r="L16" i="1"/>
  <c r="M16" i="1"/>
  <c r="I17" i="1"/>
  <c r="L17" i="1" s="1"/>
  <c r="J17" i="1"/>
  <c r="M17" i="1" s="1"/>
  <c r="I18" i="1"/>
  <c r="J18" i="1"/>
  <c r="L18" i="1"/>
  <c r="M18" i="1"/>
  <c r="I19" i="1"/>
  <c r="L19" i="1" s="1"/>
  <c r="J19" i="1"/>
  <c r="M19" i="1" s="1"/>
  <c r="M4" i="1"/>
  <c r="L4" i="1"/>
  <c r="J4" i="1"/>
  <c r="B21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<sst xmlns="http://schemas.openxmlformats.org/spreadsheetml/2006/main" count="15" uniqueCount="9">
  <si>
    <t>points</t>
  </si>
  <si>
    <t>Both</t>
  </si>
  <si>
    <t>Males</t>
  </si>
  <si>
    <t>Females</t>
  </si>
  <si>
    <t>pre</t>
  </si>
  <si>
    <t>post</t>
  </si>
  <si>
    <t>Gender Ratio</t>
  </si>
  <si>
    <t>Gender Ratio Text</t>
  </si>
  <si>
    <t>Percent 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</si>
</sst>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opLeftCell="B1" workbookViewId="0">
      <selection activeCell="O3" sqref="O3:P3"/>
    </sheetView>
  </sheetViews>
  <sheetFormatPr defaultRowHeight="14.6" x14ac:dyDescent="0.4"/>
  <sheetData>
    <row r="2" spans="1:16" x14ac:dyDescent="0.4">
      <c r="A2" t="s">
        <v>0</v>
      </c>
      <c r="B2" t="s">
        <v>1</v>
      </c>
      <c r="D2" t="s">
        <v>2</v>
      </c>
      <c r="F2" t="s">
        <v>3</v>
      </c>
      <c r="I2" t="s">
        <v>6</v>
      </c>
      <c r="L2" t="s">
        <v>7</v>
      </c>
      <c r="O2" t="s">
        <v>8</v>
      </c>
    </row>
    <row r="3" spans="1:16" x14ac:dyDescent="0.4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O3" t="s">
        <v>4</v>
      </c>
      <c r="P3" t="s">
        <v>5</v>
      </c>
    </row>
    <row r="4" spans="1:16" x14ac:dyDescent="0.4">
      <c r="A4">
        <v>1</v>
      </c>
      <c r="B4">
        <v>146680</v>
      </c>
      <c r="C4">
        <v>184677</v>
      </c>
      <c r="D4">
        <v>101298</v>
      </c>
      <c r="E4">
        <v>122899</v>
      </c>
      <c r="F4">
        <v>45382</v>
      </c>
      <c r="G4">
        <v>61778</v>
      </c>
      <c r="I4">
        <f>D4/F4</f>
        <v>2.232118461063858</v>
      </c>
      <c r="J4">
        <f>E4/G4</f>
        <v>1.9893651461685389</v>
      </c>
      <c r="L4" t="str">
        <f>CONCATENATE(ROUND(I4,1),":1")</f>
        <v>2.2:1</v>
      </c>
      <c r="M4" t="str">
        <f>CONCATENATE(ROUND(J4,1),":1")</f>
        <v>2:1</v>
      </c>
      <c r="O4" s="1">
        <f>IF(B4=0,"",D4/B4)</f>
        <v>0.69060539950913558</v>
      </c>
      <c r="P4" s="1">
        <f>IF(C4=0,"",E4/C4)</f>
        <v>0.66548081244551294</v>
      </c>
    </row>
    <row r="5" spans="1:16" x14ac:dyDescent="0.4">
      <c r="A5">
        <v>2</v>
      </c>
      <c r="B5">
        <v>782836</v>
      </c>
      <c r="C5">
        <v>855302</v>
      </c>
      <c r="D5">
        <v>533167</v>
      </c>
      <c r="E5">
        <v>572194</v>
      </c>
      <c r="F5">
        <v>249669</v>
      </c>
      <c r="G5">
        <v>283108</v>
      </c>
      <c r="I5">
        <f t="shared" ref="I5:I19" si="0">D5/F5</f>
        <v>2.1354953959041771</v>
      </c>
      <c r="J5">
        <f t="shared" ref="J5:J19" si="1">E5/G5</f>
        <v>2.0211156166551283</v>
      </c>
      <c r="L5" t="str">
        <f t="shared" ref="L5:L19" si="2">CONCATENATE(ROUND(I5,1),":1")</f>
        <v>2.1:1</v>
      </c>
      <c r="M5" t="str">
        <f t="shared" ref="M5:M19" si="3">CONCATENATE(ROUND(J5,1),":1")</f>
        <v>2:1</v>
      </c>
      <c r="O5" s="1">
        <f t="shared" ref="O5:O21" si="4">IF(B5=0,"",D5/B5)</f>
        <v>0.68107113111813966</v>
      </c>
      <c r="P5" s="1">
        <f t="shared" ref="P5:P21" si="5">IF(C5=0,"",E5/C5)</f>
        <v>0.66899644803823677</v>
      </c>
    </row>
    <row r="6" spans="1:16" x14ac:dyDescent="0.4">
      <c r="A6">
        <v>3</v>
      </c>
      <c r="B6">
        <v>949044</v>
      </c>
      <c r="C6">
        <v>867361</v>
      </c>
      <c r="D6">
        <v>701053</v>
      </c>
      <c r="E6">
        <v>627807</v>
      </c>
      <c r="F6">
        <v>247991</v>
      </c>
      <c r="G6">
        <v>239554</v>
      </c>
      <c r="I6">
        <f t="shared" si="0"/>
        <v>2.8269292030759181</v>
      </c>
      <c r="J6">
        <f t="shared" si="1"/>
        <v>2.6207326949247349</v>
      </c>
      <c r="L6" t="str">
        <f t="shared" si="2"/>
        <v>2.8:1</v>
      </c>
      <c r="M6" t="str">
        <f t="shared" si="3"/>
        <v>2.6:1</v>
      </c>
      <c r="O6" s="1">
        <f t="shared" si="4"/>
        <v>0.73869388563649319</v>
      </c>
      <c r="P6" s="1">
        <f t="shared" si="5"/>
        <v>0.72381280689355409</v>
      </c>
    </row>
    <row r="7" spans="1:16" x14ac:dyDescent="0.4">
      <c r="A7">
        <v>4</v>
      </c>
      <c r="B7">
        <v>17783</v>
      </c>
      <c r="C7">
        <v>17748</v>
      </c>
      <c r="D7">
        <v>15567</v>
      </c>
      <c r="E7">
        <v>15278</v>
      </c>
      <c r="F7">
        <v>2216</v>
      </c>
      <c r="G7">
        <v>2470</v>
      </c>
      <c r="I7">
        <f t="shared" si="0"/>
        <v>7.0248194945848379</v>
      </c>
      <c r="J7">
        <f t="shared" si="1"/>
        <v>6.1854251012145749</v>
      </c>
      <c r="L7" t="str">
        <f t="shared" si="2"/>
        <v>7:1</v>
      </c>
      <c r="M7" t="str">
        <f t="shared" si="3"/>
        <v>6.2:1</v>
      </c>
      <c r="O7" s="1">
        <f t="shared" si="4"/>
        <v>0.875386605184727</v>
      </c>
      <c r="P7" s="1">
        <f t="shared" si="5"/>
        <v>0.86082938922695518</v>
      </c>
    </row>
    <row r="8" spans="1:16" x14ac:dyDescent="0.4">
      <c r="A8">
        <v>5</v>
      </c>
      <c r="B8">
        <v>51178</v>
      </c>
      <c r="C8">
        <v>14640</v>
      </c>
      <c r="D8">
        <v>43006</v>
      </c>
      <c r="E8">
        <v>12368</v>
      </c>
      <c r="F8">
        <v>8172</v>
      </c>
      <c r="G8">
        <v>2272</v>
      </c>
      <c r="I8">
        <f t="shared" si="0"/>
        <v>5.2626040137053351</v>
      </c>
      <c r="J8">
        <f t="shared" si="1"/>
        <v>5.443661971830986</v>
      </c>
      <c r="L8" t="str">
        <f t="shared" si="2"/>
        <v>5.3:1</v>
      </c>
      <c r="M8" t="str">
        <f t="shared" si="3"/>
        <v>5.4:1</v>
      </c>
      <c r="O8" s="1">
        <f t="shared" si="4"/>
        <v>0.8403220133651178</v>
      </c>
      <c r="P8" s="1">
        <f t="shared" si="5"/>
        <v>0.84480874316939891</v>
      </c>
    </row>
    <row r="9" spans="1:16" x14ac:dyDescent="0.4">
      <c r="A9">
        <v>6</v>
      </c>
      <c r="B9">
        <v>517</v>
      </c>
      <c r="C9">
        <v>15296</v>
      </c>
      <c r="D9">
        <v>496</v>
      </c>
      <c r="E9">
        <v>12000</v>
      </c>
      <c r="F9">
        <v>21</v>
      </c>
      <c r="G9">
        <v>3296</v>
      </c>
      <c r="I9">
        <f t="shared" si="0"/>
        <v>23.61904761904762</v>
      </c>
      <c r="J9">
        <f t="shared" si="1"/>
        <v>3.6407766990291264</v>
      </c>
      <c r="L9" t="str">
        <f t="shared" si="2"/>
        <v>23.6:1</v>
      </c>
      <c r="M9" t="str">
        <f t="shared" si="3"/>
        <v>3.6:1</v>
      </c>
      <c r="O9" s="1">
        <f t="shared" si="4"/>
        <v>0.95938104448742745</v>
      </c>
      <c r="P9" s="1">
        <f t="shared" si="5"/>
        <v>0.78451882845188281</v>
      </c>
    </row>
    <row r="10" spans="1:16" x14ac:dyDescent="0.4">
      <c r="A10">
        <v>7</v>
      </c>
      <c r="B10">
        <v>8336</v>
      </c>
      <c r="C10">
        <v>24</v>
      </c>
      <c r="D10">
        <v>7688</v>
      </c>
      <c r="E10">
        <v>18</v>
      </c>
      <c r="F10">
        <v>648</v>
      </c>
      <c r="G10">
        <v>6</v>
      </c>
      <c r="I10">
        <f t="shared" si="0"/>
        <v>11.864197530864198</v>
      </c>
      <c r="J10">
        <f t="shared" si="1"/>
        <v>3</v>
      </c>
      <c r="L10" t="str">
        <f t="shared" si="2"/>
        <v>11.9:1</v>
      </c>
      <c r="M10" t="str">
        <f t="shared" si="3"/>
        <v>3:1</v>
      </c>
      <c r="O10" s="1">
        <f t="shared" si="4"/>
        <v>0.92226487523992318</v>
      </c>
      <c r="P10" s="1">
        <f t="shared" si="5"/>
        <v>0.75</v>
      </c>
    </row>
    <row r="11" spans="1:16" x14ac:dyDescent="0.4">
      <c r="A11">
        <v>9</v>
      </c>
      <c r="B11">
        <v>9969</v>
      </c>
      <c r="C11">
        <v>8222</v>
      </c>
      <c r="D11">
        <v>7382</v>
      </c>
      <c r="E11">
        <v>5791</v>
      </c>
      <c r="F11">
        <v>2587</v>
      </c>
      <c r="G11">
        <v>2431</v>
      </c>
      <c r="I11">
        <f t="shared" si="0"/>
        <v>2.8534982605334362</v>
      </c>
      <c r="J11">
        <f t="shared" si="1"/>
        <v>2.3821472645002055</v>
      </c>
      <c r="L11" t="str">
        <f t="shared" si="2"/>
        <v>2.9:1</v>
      </c>
      <c r="M11" t="str">
        <f t="shared" si="3"/>
        <v>2.4:1</v>
      </c>
      <c r="O11" s="1">
        <f t="shared" si="4"/>
        <v>0.74049553616210251</v>
      </c>
      <c r="P11" s="1">
        <f t="shared" si="5"/>
        <v>0.7043298467526149</v>
      </c>
    </row>
    <row r="12" spans="1:16" x14ac:dyDescent="0.4">
      <c r="A12">
        <v>10</v>
      </c>
      <c r="B12">
        <v>0</v>
      </c>
      <c r="C12">
        <v>14884</v>
      </c>
      <c r="D12">
        <v>0</v>
      </c>
      <c r="E12">
        <v>12747</v>
      </c>
      <c r="F12">
        <v>0</v>
      </c>
      <c r="G12">
        <v>2137</v>
      </c>
      <c r="I12" t="e">
        <f t="shared" si="0"/>
        <v>#DIV/0!</v>
      </c>
      <c r="J12">
        <f t="shared" si="1"/>
        <v>5.9649040711277488</v>
      </c>
      <c r="L12" t="e">
        <f t="shared" si="2"/>
        <v>#DIV/0!</v>
      </c>
      <c r="M12" t="str">
        <f t="shared" si="3"/>
        <v>6:1</v>
      </c>
      <c r="O12" s="1" t="str">
        <f t="shared" si="4"/>
        <v/>
      </c>
      <c r="P12" s="1">
        <f t="shared" si="5"/>
        <v>0.85642300456866438</v>
      </c>
    </row>
    <row r="13" spans="1:16" x14ac:dyDescent="0.4">
      <c r="A13">
        <v>12</v>
      </c>
      <c r="B13">
        <v>128</v>
      </c>
      <c r="C13">
        <v>0</v>
      </c>
      <c r="D13">
        <v>127</v>
      </c>
      <c r="E13">
        <v>0</v>
      </c>
      <c r="F13">
        <v>1</v>
      </c>
      <c r="G13">
        <v>0</v>
      </c>
      <c r="I13">
        <f t="shared" si="0"/>
        <v>127</v>
      </c>
      <c r="J13" t="e">
        <f t="shared" si="1"/>
        <v>#DIV/0!</v>
      </c>
      <c r="L13" t="str">
        <f t="shared" si="2"/>
        <v>127:1</v>
      </c>
      <c r="M13" t="e">
        <f t="shared" si="3"/>
        <v>#DIV/0!</v>
      </c>
      <c r="O13" s="1">
        <f t="shared" si="4"/>
        <v>0.9921875</v>
      </c>
      <c r="P13" s="1" t="str">
        <f t="shared" si="5"/>
        <v/>
      </c>
    </row>
    <row r="14" spans="1:16" x14ac:dyDescent="0.4">
      <c r="A14">
        <v>14</v>
      </c>
      <c r="B14">
        <v>0</v>
      </c>
      <c r="C14">
        <v>4447</v>
      </c>
      <c r="D14">
        <v>0</v>
      </c>
      <c r="E14">
        <v>4145</v>
      </c>
      <c r="F14">
        <v>0</v>
      </c>
      <c r="G14">
        <v>302</v>
      </c>
      <c r="I14" t="e">
        <f t="shared" si="0"/>
        <v>#DIV/0!</v>
      </c>
      <c r="J14">
        <f t="shared" si="1"/>
        <v>13.725165562913908</v>
      </c>
      <c r="L14" t="e">
        <f t="shared" si="2"/>
        <v>#DIV/0!</v>
      </c>
      <c r="M14" t="str">
        <f t="shared" si="3"/>
        <v>13.7:1</v>
      </c>
      <c r="O14" s="1" t="str">
        <f t="shared" si="4"/>
        <v/>
      </c>
      <c r="P14" s="1">
        <f t="shared" si="5"/>
        <v>0.93208904879694177</v>
      </c>
    </row>
    <row r="15" spans="1:16" x14ac:dyDescent="0.4">
      <c r="A15">
        <v>15</v>
      </c>
      <c r="B15">
        <v>18</v>
      </c>
      <c r="C15">
        <v>0</v>
      </c>
      <c r="D15">
        <v>17</v>
      </c>
      <c r="E15">
        <v>0</v>
      </c>
      <c r="F15">
        <v>1</v>
      </c>
      <c r="G15">
        <v>0</v>
      </c>
      <c r="I15">
        <f t="shared" si="0"/>
        <v>17</v>
      </c>
      <c r="J15" t="e">
        <f t="shared" si="1"/>
        <v>#DIV/0!</v>
      </c>
      <c r="L15" t="str">
        <f t="shared" si="2"/>
        <v>17:1</v>
      </c>
      <c r="M15" t="e">
        <f t="shared" si="3"/>
        <v>#DIV/0!</v>
      </c>
      <c r="O15" s="1">
        <f t="shared" si="4"/>
        <v>0.94444444444444442</v>
      </c>
      <c r="P15" s="1" t="str">
        <f t="shared" si="5"/>
        <v/>
      </c>
    </row>
    <row r="16" spans="1:16" x14ac:dyDescent="0.4">
      <c r="A16">
        <v>18</v>
      </c>
      <c r="B16">
        <v>3</v>
      </c>
      <c r="C16">
        <v>583</v>
      </c>
      <c r="D16">
        <v>3</v>
      </c>
      <c r="E16">
        <v>560</v>
      </c>
      <c r="F16">
        <v>0</v>
      </c>
      <c r="G16">
        <v>23</v>
      </c>
      <c r="I16" t="e">
        <f t="shared" si="0"/>
        <v>#DIV/0!</v>
      </c>
      <c r="J16">
        <f t="shared" si="1"/>
        <v>24.347826086956523</v>
      </c>
      <c r="L16" t="e">
        <f t="shared" si="2"/>
        <v>#DIV/0!</v>
      </c>
      <c r="M16" t="str">
        <f t="shared" si="3"/>
        <v>24.3:1</v>
      </c>
      <c r="O16" s="1">
        <f t="shared" si="4"/>
        <v>1</v>
      </c>
      <c r="P16" s="1">
        <f t="shared" si="5"/>
        <v>0.96054888507718694</v>
      </c>
    </row>
    <row r="17" spans="1:16" x14ac:dyDescent="0.4">
      <c r="A17">
        <v>24</v>
      </c>
      <c r="B17">
        <v>0</v>
      </c>
      <c r="C17">
        <v>102</v>
      </c>
      <c r="D17">
        <v>0</v>
      </c>
      <c r="E17">
        <v>98</v>
      </c>
      <c r="F17">
        <v>0</v>
      </c>
      <c r="G17">
        <v>4</v>
      </c>
      <c r="I17" t="e">
        <f t="shared" si="0"/>
        <v>#DIV/0!</v>
      </c>
      <c r="J17">
        <f t="shared" si="1"/>
        <v>24.5</v>
      </c>
      <c r="L17" t="e">
        <f t="shared" si="2"/>
        <v>#DIV/0!</v>
      </c>
      <c r="M17" t="str">
        <f t="shared" si="3"/>
        <v>24.5:1</v>
      </c>
      <c r="O17" s="1" t="str">
        <f t="shared" si="4"/>
        <v/>
      </c>
      <c r="P17" s="1">
        <f t="shared" si="5"/>
        <v>0.96078431372549022</v>
      </c>
    </row>
    <row r="18" spans="1:16" x14ac:dyDescent="0.4">
      <c r="A18">
        <v>30</v>
      </c>
      <c r="B18">
        <v>0</v>
      </c>
      <c r="C18">
        <v>17</v>
      </c>
      <c r="D18">
        <v>0</v>
      </c>
      <c r="E18">
        <v>17</v>
      </c>
      <c r="F18">
        <v>0</v>
      </c>
      <c r="G18">
        <v>0</v>
      </c>
      <c r="I18" t="e">
        <f t="shared" si="0"/>
        <v>#DIV/0!</v>
      </c>
      <c r="J18" t="e">
        <f t="shared" si="1"/>
        <v>#DIV/0!</v>
      </c>
      <c r="L18" t="e">
        <f t="shared" si="2"/>
        <v>#DIV/0!</v>
      </c>
      <c r="M18" t="e">
        <f t="shared" si="3"/>
        <v>#DIV/0!</v>
      </c>
      <c r="O18" s="1" t="str">
        <f t="shared" si="4"/>
        <v/>
      </c>
      <c r="P18" s="1">
        <f t="shared" si="5"/>
        <v>1</v>
      </c>
    </row>
    <row r="19" spans="1:16" x14ac:dyDescent="0.4">
      <c r="A19">
        <v>36</v>
      </c>
      <c r="B19">
        <v>0</v>
      </c>
      <c r="C19">
        <v>4</v>
      </c>
      <c r="D19">
        <v>0</v>
      </c>
      <c r="E19">
        <v>4</v>
      </c>
      <c r="F19">
        <v>0</v>
      </c>
      <c r="G19">
        <v>0</v>
      </c>
      <c r="I19" t="e">
        <f t="shared" si="0"/>
        <v>#DIV/0!</v>
      </c>
      <c r="J19" t="e">
        <f t="shared" si="1"/>
        <v>#DIV/0!</v>
      </c>
      <c r="L19" t="e">
        <f t="shared" si="2"/>
        <v>#DIV/0!</v>
      </c>
      <c r="M19" t="e">
        <f t="shared" si="3"/>
        <v>#DIV/0!</v>
      </c>
      <c r="O19" s="1" t="str">
        <f t="shared" si="4"/>
        <v/>
      </c>
      <c r="P19" s="1">
        <f t="shared" si="5"/>
        <v>1</v>
      </c>
    </row>
    <row r="20" spans="1:16" x14ac:dyDescent="0.4">
      <c r="I20" t="e">
        <f>D20/F20</f>
        <v>#DIV/0!</v>
      </c>
      <c r="J20" t="e">
        <f>E20/G20</f>
        <v>#DIV/0!</v>
      </c>
      <c r="L20" t="e">
        <f>CONCATENATE(ROUND(I20,1),":1")</f>
        <v>#DIV/0!</v>
      </c>
      <c r="M20" t="e">
        <f>CONCATENATE(ROUND(J20,1),":1")</f>
        <v>#DIV/0!</v>
      </c>
      <c r="O20" s="1" t="str">
        <f t="shared" si="4"/>
        <v/>
      </c>
      <c r="P20" s="1" t="str">
        <f t="shared" si="5"/>
        <v/>
      </c>
    </row>
    <row r="21" spans="1:16" x14ac:dyDescent="0.4">
      <c r="B21">
        <f t="shared" ref="B21:F21" si="6">SUM(B4:B20)</f>
        <v>1966492</v>
      </c>
      <c r="C21">
        <f t="shared" si="6"/>
        <v>1983307</v>
      </c>
      <c r="D21">
        <f t="shared" si="6"/>
        <v>1409804</v>
      </c>
      <c r="E21">
        <f t="shared" si="6"/>
        <v>1385926</v>
      </c>
      <c r="F21">
        <f t="shared" si="6"/>
        <v>556688</v>
      </c>
      <c r="G21">
        <f>SUM(G4:G20)</f>
        <v>597381</v>
      </c>
      <c r="I21">
        <f t="shared" ref="I21" si="7">D21/F21</f>
        <v>2.5324849826114448</v>
      </c>
      <c r="J21">
        <f t="shared" ref="J21" si="8">E21/G21</f>
        <v>2.3200034818650073</v>
      </c>
      <c r="L21" t="str">
        <f t="shared" ref="L21" si="9">CONCATENATE(ROUND(I21,1),":1")</f>
        <v>2.5:1</v>
      </c>
      <c r="M21" t="str">
        <f t="shared" ref="M21" si="10">CONCATENATE(ROUND(J21,1),":1")</f>
        <v>2.3:1</v>
      </c>
      <c r="O21" s="1">
        <f>IF(B21=0,"",D21/B21)</f>
        <v>0.71691316313516662</v>
      </c>
      <c r="P21" s="1">
        <f t="shared" si="5"/>
        <v>0.69879549661247609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abSelected="1" workbookViewId="0">
      <selection activeCell="A21" sqref="A3:A21"/>
    </sheetView>
  </sheetViews>
  <sheetFormatPr defaultRowHeight="14.6" x14ac:dyDescent="0.4"/>
  <cols>
    <col min="1" max="1" width="49.921875" bestFit="1" customWidth="1"/>
  </cols>
  <sheetData>
    <row r="2" spans="1:1" x14ac:dyDescent="0.4">
      <c r="A2" t="str">
        <f>CONCATENATE(SAAQ_frequencies!A2," &amp; ",SAAQ_frequencies!D2," &amp; ",SAAQ_frequencies!E2," &amp; ",SAAQ_frequencies!F2," &amp; ",SAAQ_frequencies!G2," &amp; ",IF(ISNUMBER(SAAQ_frequencies!O2),ROUND(SAAQ_frequencies!O2, 2)*100,SAAQ_frequencies!O2)," &amp; ",IF(ISNUMBER(SAAQ_frequencies!P2),ROUND(SAAQ_frequencies!P2, 2)*100,SAAQ_frequencies!P2)," \\ ")</f>
        <v xml:space="preserve">points &amp; Males &amp;  &amp; Females &amp;  &amp; Percent Males &amp;  \\ </v>
      </c>
    </row>
    <row r="3" spans="1:1" x14ac:dyDescent="0.4">
      <c r="A3" t="str">
        <f>CONCATENATE(SAAQ_frequencies!A3," &amp; ",SAAQ_frequencies!D3," &amp; ",SAAQ_frequencies!E3," &amp; ",SAAQ_frequencies!F3," &amp; ",SAAQ_frequencies!G3," &amp; ",IF(ISNUMBER(SAAQ_frequencies!O3),ROUND(SAAQ_frequencies!O3, 2)*100,SAAQ_frequencies!O3)," &amp; ",IF(ISNUMBER(SAAQ_frequencies!P3),ROUND(SAAQ_frequencies!P3, 2)*100,SAAQ_frequencies!P3)," \\ ")</f>
        <v xml:space="preserve"> &amp; pre &amp; post &amp; pre &amp; post &amp; pre &amp; post \\ </v>
      </c>
    </row>
    <row r="4" spans="1:1" x14ac:dyDescent="0.4">
      <c r="A4" t="str">
        <f>CONCATENATE(SAAQ_frequencies!A4," &amp; ",SAAQ_frequencies!D4," &amp; ",SAAQ_frequencies!E4," &amp; ",SAAQ_frequencies!F4," &amp; ",SAAQ_frequencies!G4," &amp; ",IF(ISNUMBER(SAAQ_frequencies!O4),ROUND(SAAQ_frequencies!O4, 2)*100,SAAQ_frequencies!O4)," &amp; ",IF(ISNUMBER(SAAQ_frequencies!P4),ROUND(SAAQ_frequencies!P4, 2)*100,SAAQ_frequencies!P4)," \\ ")</f>
        <v xml:space="preserve">1 &amp; 101298 &amp; 122899 &amp; 45382 &amp; 61778 &amp; 69 &amp; 67 \\ </v>
      </c>
    </row>
    <row r="5" spans="1:1" x14ac:dyDescent="0.4">
      <c r="A5" t="str">
        <f>CONCATENATE(SAAQ_frequencies!A5," &amp; ",SAAQ_frequencies!D5," &amp; ",SAAQ_frequencies!E5," &amp; ",SAAQ_frequencies!F5," &amp; ",SAAQ_frequencies!G5," &amp; ",IF(ISNUMBER(SAAQ_frequencies!O5),ROUND(SAAQ_frequencies!O5, 2)*100,SAAQ_frequencies!O5)," &amp; ",IF(ISNUMBER(SAAQ_frequencies!P5),ROUND(SAAQ_frequencies!P5, 2)*100,SAAQ_frequencies!P5)," \\ ")</f>
        <v xml:space="preserve">2 &amp; 533167 &amp; 572194 &amp; 249669 &amp; 283108 &amp; 68 &amp; 67 \\ </v>
      </c>
    </row>
    <row r="6" spans="1:1" x14ac:dyDescent="0.4">
      <c r="A6" t="str">
        <f>CONCATENATE(SAAQ_frequencies!A6," &amp; ",SAAQ_frequencies!D6," &amp; ",SAAQ_frequencies!E6," &amp; ",SAAQ_frequencies!F6," &amp; ",SAAQ_frequencies!G6," &amp; ",IF(ISNUMBER(SAAQ_frequencies!O6),ROUND(SAAQ_frequencies!O6, 2)*100,SAAQ_frequencies!O6)," &amp; ",IF(ISNUMBER(SAAQ_frequencies!P6),ROUND(SAAQ_frequencies!P6, 2)*100,SAAQ_frequencies!P6)," \\ ")</f>
        <v xml:space="preserve">3 &amp; 701053 &amp; 627807 &amp; 247991 &amp; 239554 &amp; 74 &amp; 72 \\ </v>
      </c>
    </row>
    <row r="7" spans="1:1" x14ac:dyDescent="0.4">
      <c r="A7" t="str">
        <f>CONCATENATE(SAAQ_frequencies!A7," &amp; ",SAAQ_frequencies!D7," &amp; ",SAAQ_frequencies!E7," &amp; ",SAAQ_frequencies!F7," &amp; ",SAAQ_frequencies!G7," &amp; ",IF(ISNUMBER(SAAQ_frequencies!O7),ROUND(SAAQ_frequencies!O7, 2)*100,SAAQ_frequencies!O7)," &amp; ",IF(ISNUMBER(SAAQ_frequencies!P7),ROUND(SAAQ_frequencies!P7, 2)*100,SAAQ_frequencies!P7)," \\ ")</f>
        <v xml:space="preserve">4 &amp; 15567 &amp; 15278 &amp; 2216 &amp; 2470 &amp; 88 &amp; 86 \\ </v>
      </c>
    </row>
    <row r="8" spans="1:1" x14ac:dyDescent="0.4">
      <c r="A8" t="str">
        <f>CONCATENATE(SAAQ_frequencies!A8," &amp; ",SAAQ_frequencies!D8," &amp; ",SAAQ_frequencies!E8," &amp; ",SAAQ_frequencies!F8," &amp; ",SAAQ_frequencies!G8," &amp; ",IF(ISNUMBER(SAAQ_frequencies!O8),ROUND(SAAQ_frequencies!O8, 2)*100,SAAQ_frequencies!O8)," &amp; ",IF(ISNUMBER(SAAQ_frequencies!P8),ROUND(SAAQ_frequencies!P8, 2)*100,SAAQ_frequencies!P8)," \\ ")</f>
        <v xml:space="preserve">5 &amp; 43006 &amp; 12368 &amp; 8172 &amp; 2272 &amp; 84 &amp; 84 \\ </v>
      </c>
    </row>
    <row r="9" spans="1:1" x14ac:dyDescent="0.4">
      <c r="A9" t="str">
        <f>CONCATENATE(SAAQ_frequencies!A9," &amp; ",SAAQ_frequencies!D9," &amp; ",SAAQ_frequencies!E9," &amp; ",SAAQ_frequencies!F9," &amp; ",SAAQ_frequencies!G9," &amp; ",IF(ISNUMBER(SAAQ_frequencies!O9),ROUND(SAAQ_frequencies!O9, 2)*100,SAAQ_frequencies!O9)," &amp; ",IF(ISNUMBER(SAAQ_frequencies!P9),ROUND(SAAQ_frequencies!P9, 2)*100,SAAQ_frequencies!P9)," \\ ")</f>
        <v xml:space="preserve">6 &amp; 496 &amp; 12000 &amp; 21 &amp; 3296 &amp; 96 &amp; 78 \\ </v>
      </c>
    </row>
    <row r="10" spans="1:1" x14ac:dyDescent="0.4">
      <c r="A10" t="str">
        <f>CONCATENATE(SAAQ_frequencies!A10," &amp; ",SAAQ_frequencies!D10," &amp; ",SAAQ_frequencies!E10," &amp; ",SAAQ_frequencies!F10," &amp; ",SAAQ_frequencies!G10," &amp; ",IF(ISNUMBER(SAAQ_frequencies!O10),ROUND(SAAQ_frequencies!O10, 2)*100,SAAQ_frequencies!O10)," &amp; ",IF(ISNUMBER(SAAQ_frequencies!P10),ROUND(SAAQ_frequencies!P10, 2)*100,SAAQ_frequencies!P10)," \\ ")</f>
        <v xml:space="preserve">7 &amp; 7688 &amp; 18 &amp; 648 &amp; 6 &amp; 92 &amp; 75 \\ </v>
      </c>
    </row>
    <row r="11" spans="1:1" x14ac:dyDescent="0.4">
      <c r="A11" t="str">
        <f>CONCATENATE(SAAQ_frequencies!A11," &amp; ",SAAQ_frequencies!D11," &amp; ",SAAQ_frequencies!E11," &amp; ",SAAQ_frequencies!F11," &amp; ",SAAQ_frequencies!G11," &amp; ",IF(ISNUMBER(SAAQ_frequencies!O11),ROUND(SAAQ_frequencies!O11, 2)*100,SAAQ_frequencies!O11)," &amp; ",IF(ISNUMBER(SAAQ_frequencies!P11),ROUND(SAAQ_frequencies!P11, 2)*100,SAAQ_frequencies!P11)," \\ ")</f>
        <v xml:space="preserve">9 &amp; 7382 &amp; 5791 &amp; 2587 &amp; 2431 &amp; 74 &amp; 70 \\ </v>
      </c>
    </row>
    <row r="12" spans="1:1" x14ac:dyDescent="0.4">
      <c r="A12" t="str">
        <f>CONCATENATE(SAAQ_frequencies!A12," &amp; ",SAAQ_frequencies!D12," &amp; ",SAAQ_frequencies!E12," &amp; ",SAAQ_frequencies!F12," &amp; ",SAAQ_frequencies!G12," &amp; ",IF(ISNUMBER(SAAQ_frequencies!O12),ROUND(SAAQ_frequencies!O12, 2)*100,SAAQ_frequencies!O12)," &amp; ",IF(ISNUMBER(SAAQ_frequencies!P12),ROUND(SAAQ_frequencies!P12, 2)*100,SAAQ_frequencies!P12)," \\ ")</f>
        <v xml:space="preserve">10 &amp; 0 &amp; 12747 &amp; 0 &amp; 2137 &amp;  &amp; 86 \\ </v>
      </c>
    </row>
    <row r="13" spans="1:1" x14ac:dyDescent="0.4">
      <c r="A13" t="str">
        <f>CONCATENATE(SAAQ_frequencies!A13," &amp; ",SAAQ_frequencies!D13," &amp; ",SAAQ_frequencies!E13," &amp; ",SAAQ_frequencies!F13," &amp; ",SAAQ_frequencies!G13," &amp; ",IF(ISNUMBER(SAAQ_frequencies!O13),ROUND(SAAQ_frequencies!O13, 2)*100,SAAQ_frequencies!O13)," &amp; ",IF(ISNUMBER(SAAQ_frequencies!P13),ROUND(SAAQ_frequencies!P13, 2)*100,SAAQ_frequencies!P13)," \\ ")</f>
        <v xml:space="preserve">12 &amp; 127 &amp; 0 &amp; 1 &amp; 0 &amp; 99 &amp;  \\ </v>
      </c>
    </row>
    <row r="14" spans="1:1" x14ac:dyDescent="0.4">
      <c r="A14" t="str">
        <f>CONCATENATE(SAAQ_frequencies!A14," &amp; ",SAAQ_frequencies!D14," &amp; ",SAAQ_frequencies!E14," &amp; ",SAAQ_frequencies!F14," &amp; ",SAAQ_frequencies!G14," &amp; ",IF(ISNUMBER(SAAQ_frequencies!O14),ROUND(SAAQ_frequencies!O14, 2)*100,SAAQ_frequencies!O14)," &amp; ",IF(ISNUMBER(SAAQ_frequencies!P14),ROUND(SAAQ_frequencies!P14, 2)*100,SAAQ_frequencies!P14)," \\ ")</f>
        <v xml:space="preserve">14 &amp; 0 &amp; 4145 &amp; 0 &amp; 302 &amp;  &amp; 93 \\ </v>
      </c>
    </row>
    <row r="15" spans="1:1" x14ac:dyDescent="0.4">
      <c r="A15" t="str">
        <f>CONCATENATE(SAAQ_frequencies!A15," &amp; ",SAAQ_frequencies!D15," &amp; ",SAAQ_frequencies!E15," &amp; ",SAAQ_frequencies!F15," &amp; ",SAAQ_frequencies!G15," &amp; ",IF(ISNUMBER(SAAQ_frequencies!O15),ROUND(SAAQ_frequencies!O15, 2)*100,SAAQ_frequencies!O15)," &amp; ",IF(ISNUMBER(SAAQ_frequencies!P15),ROUND(SAAQ_frequencies!P15, 2)*100,SAAQ_frequencies!P15)," \\ ")</f>
        <v xml:space="preserve">15 &amp; 17 &amp; 0 &amp; 1 &amp; 0 &amp; 94 &amp;  \\ </v>
      </c>
    </row>
    <row r="16" spans="1:1" x14ac:dyDescent="0.4">
      <c r="A16" t="str">
        <f>CONCATENATE(SAAQ_frequencies!A16," &amp; ",SAAQ_frequencies!D16," &amp; ",SAAQ_frequencies!E16," &amp; ",SAAQ_frequencies!F16," &amp; ",SAAQ_frequencies!G16," &amp; ",IF(ISNUMBER(SAAQ_frequencies!O16),ROUND(SAAQ_frequencies!O16, 2)*100,SAAQ_frequencies!O16)," &amp; ",IF(ISNUMBER(SAAQ_frequencies!P16),ROUND(SAAQ_frequencies!P16, 2)*100,SAAQ_frequencies!P16)," \\ ")</f>
        <v xml:space="preserve">18 &amp; 3 &amp; 560 &amp; 0 &amp; 23 &amp; 100 &amp; 96 \\ </v>
      </c>
    </row>
    <row r="17" spans="1:1" x14ac:dyDescent="0.4">
      <c r="A17" t="str">
        <f>CONCATENATE(SAAQ_frequencies!A17," &amp; ",SAAQ_frequencies!D17," &amp; ",SAAQ_frequencies!E17," &amp; ",SAAQ_frequencies!F17," &amp; ",SAAQ_frequencies!G17," &amp; ",IF(ISNUMBER(SAAQ_frequencies!O17),ROUND(SAAQ_frequencies!O17, 2)*100,SAAQ_frequencies!O17)," &amp; ",IF(ISNUMBER(SAAQ_frequencies!P17),ROUND(SAAQ_frequencies!P17, 2)*100,SAAQ_frequencies!P17)," \\ ")</f>
        <v xml:space="preserve">24 &amp; 0 &amp; 98 &amp; 0 &amp; 4 &amp;  &amp; 96 \\ </v>
      </c>
    </row>
    <row r="18" spans="1:1" x14ac:dyDescent="0.4">
      <c r="A18" t="str">
        <f>CONCATENATE(SAAQ_frequencies!A18," &amp; ",SAAQ_frequencies!D18," &amp; ",SAAQ_frequencies!E18," &amp; ",SAAQ_frequencies!F18," &amp; ",SAAQ_frequencies!G18," &amp; ",IF(ISNUMBER(SAAQ_frequencies!O18),ROUND(SAAQ_frequencies!O18, 2)*100,SAAQ_frequencies!O18)," &amp; ",IF(ISNUMBER(SAAQ_frequencies!P18),ROUND(SAAQ_frequencies!P18, 2)*100,SAAQ_frequencies!P18)," \\ ")</f>
        <v xml:space="preserve">30 &amp; 0 &amp; 17 &amp; 0 &amp; 0 &amp;  &amp; 100 \\ </v>
      </c>
    </row>
    <row r="19" spans="1:1" x14ac:dyDescent="0.4">
      <c r="A19" t="str">
        <f>CONCATENATE(SAAQ_frequencies!A19," &amp; ",SAAQ_frequencies!D19," &amp; ",SAAQ_frequencies!E19," &amp; ",SAAQ_frequencies!F19," &amp; ",SAAQ_frequencies!G19," &amp; ",IF(ISNUMBER(SAAQ_frequencies!O19),ROUND(SAAQ_frequencies!O19, 2)*100,SAAQ_frequencies!O19)," &amp; ",IF(ISNUMBER(SAAQ_frequencies!P19),ROUND(SAAQ_frequencies!P19, 2)*100,SAAQ_frequencies!P19)," \\ ")</f>
        <v xml:space="preserve">36 &amp; 0 &amp; 4 &amp; 0 &amp; 0 &amp;  &amp; 100 \\ </v>
      </c>
    </row>
    <row r="20" spans="1:1" x14ac:dyDescent="0.4">
      <c r="A20" t="str">
        <f>CONCATENATE(SAAQ_frequencies!A20," &amp; ",SAAQ_frequencies!D20," &amp; ",SAAQ_frequencies!E20," &amp; ",SAAQ_frequencies!F20," &amp; ",SAAQ_frequencies!G20," &amp; ",IF(ISNUMBER(SAAQ_frequencies!O20),ROUND(SAAQ_frequencies!O20, 2)*100,SAAQ_frequencies!O20)," &amp; ",IF(ISNUMBER(SAAQ_frequencies!P20),ROUND(SAAQ_frequencies!P20, 2)*100,SAAQ_frequencies!P20)," \\ ")</f>
        <v xml:space="preserve"> &amp;  &amp;  &amp;  &amp;  &amp;  &amp;  \\ </v>
      </c>
    </row>
    <row r="21" spans="1:1" x14ac:dyDescent="0.4">
      <c r="A21" t="str">
        <f>CONCATENATE(SAAQ_frequencies!A21," &amp; ",SAAQ_frequencies!D21," &amp; ",SAAQ_frequencies!E21," &amp; ",SAAQ_frequencies!F21," &amp; ",SAAQ_frequencies!G21," &amp; ",IF(ISNUMBER(SAAQ_frequencies!O21),ROUND(SAAQ_frequencies!O21, 2)*100,SAAQ_frequencies!O21)," &amp; ",IF(ISNUMBER(SAAQ_frequencies!P21),ROUND(SAAQ_frequencies!P21, 2)*100,SAAQ_frequencies!P21)," \\ ")</f>
        <v xml:space="preserve"> &amp; 1409804 &amp; 1385926 &amp; 556688 &amp; 597381 &amp; 72 &amp; 70 \\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SAAQ_frequencies</vt:lpstr>
      <vt:lpstr>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Lealand Morin</dc:creator>
  <cp:lastModifiedBy>Lealand Morin</cp:lastModifiedBy>
  <dcterms:created xsi:type="dcterms:W3CDTF">2020-11-09T18:39:47Z</dcterms:created>
  <dcterms:modified xsi:type="dcterms:W3CDTF">2020-11-09T22:00:47Z</dcterms:modified>
</cp:coreProperties>
</file>