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eekBrains\SecondYear\1 Инициация и планирование проекта\Seminar_4\"/>
    </mc:Choice>
  </mc:AlternateContent>
  <xr:revisionPtr revIDLastSave="0" documentId="13_ncr:1_{79A6173E-29CA-44EA-8784-228C2833D74B}" xr6:coauthVersionLast="47" xr6:coauthVersionMax="47" xr10:uidLastSave="{00000000-0000-0000-0000-000000000000}"/>
  <bookViews>
    <workbookView xWindow="-108" yWindow="-108" windowWidth="23256" windowHeight="12456" tabRatio="533" activeTab="1" xr2:uid="{00000000-000D-0000-FFFF-FFFF00000000}"/>
  </bookViews>
  <sheets>
    <sheet name="Team" sheetId="6" r:id="rId1"/>
    <sheet name="Salary" sheetId="7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C36" i="7"/>
  <c r="C35" i="7"/>
  <c r="C34" i="7"/>
  <c r="C33" i="7"/>
  <c r="C32" i="7"/>
  <c r="C31" i="7"/>
  <c r="C30" i="7"/>
  <c r="C29" i="7"/>
  <c r="C28" i="7"/>
  <c r="C27" i="7"/>
  <c r="D1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F36" i="7"/>
  <c r="E36" i="7"/>
  <c r="D36" i="7"/>
  <c r="F33" i="7"/>
  <c r="E33" i="7"/>
  <c r="D33" i="7"/>
  <c r="F32" i="7"/>
  <c r="E32" i="7"/>
  <c r="D32" i="7"/>
  <c r="F31" i="7"/>
  <c r="E31" i="7"/>
  <c r="D31" i="7"/>
  <c r="F30" i="7"/>
  <c r="E30" i="7"/>
  <c r="D30" i="7"/>
  <c r="F35" i="7"/>
  <c r="E35" i="7"/>
  <c r="D35" i="7"/>
  <c r="F34" i="7"/>
  <c r="E34" i="7"/>
  <c r="D34" i="7"/>
  <c r="F29" i="7"/>
  <c r="E29" i="7"/>
  <c r="D29" i="7"/>
  <c r="F28" i="7"/>
  <c r="E28" i="7"/>
  <c r="D28" i="7"/>
  <c r="F27" i="7"/>
  <c r="E27" i="7"/>
  <c r="D27" i="7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D21" i="7"/>
  <c r="N36" i="7" s="1"/>
  <c r="D20" i="7"/>
  <c r="D19" i="7"/>
  <c r="P35" i="7" s="1"/>
  <c r="D18" i="7"/>
  <c r="P33" i="7" s="1"/>
  <c r="D16" i="7"/>
  <c r="P32" i="7" s="1"/>
  <c r="D15" i="7"/>
  <c r="L34" i="7" s="1"/>
  <c r="D14" i="7"/>
  <c r="P30" i="7" s="1"/>
  <c r="D13" i="7"/>
  <c r="L29" i="7" s="1"/>
  <c r="D12" i="7"/>
  <c r="P28" i="7" s="1"/>
  <c r="D11" i="7"/>
  <c r="L27" i="7" s="1"/>
  <c r="C39" i="7" l="1"/>
  <c r="F39" i="7"/>
  <c r="E39" i="7"/>
  <c r="D39" i="7"/>
  <c r="K36" i="7"/>
  <c r="I33" i="7"/>
  <c r="O36" i="7"/>
  <c r="M33" i="7"/>
  <c r="G36" i="7"/>
  <c r="J33" i="7"/>
  <c r="N33" i="7"/>
  <c r="H36" i="7"/>
  <c r="L36" i="7"/>
  <c r="P36" i="7"/>
  <c r="G33" i="7"/>
  <c r="K33" i="7"/>
  <c r="O33" i="7"/>
  <c r="I36" i="7"/>
  <c r="M36" i="7"/>
  <c r="H33" i="7"/>
  <c r="L33" i="7"/>
  <c r="J36" i="7"/>
  <c r="M30" i="7"/>
  <c r="K31" i="7"/>
  <c r="G31" i="7"/>
  <c r="I30" i="7"/>
  <c r="O31" i="7"/>
  <c r="J30" i="7"/>
  <c r="N30" i="7"/>
  <c r="H31" i="7"/>
  <c r="L31" i="7"/>
  <c r="P31" i="7"/>
  <c r="J32" i="7"/>
  <c r="N32" i="7"/>
  <c r="M32" i="7"/>
  <c r="G30" i="7"/>
  <c r="K30" i="7"/>
  <c r="O30" i="7"/>
  <c r="I31" i="7"/>
  <c r="M31" i="7"/>
  <c r="G32" i="7"/>
  <c r="K32" i="7"/>
  <c r="O32" i="7"/>
  <c r="I32" i="7"/>
  <c r="H30" i="7"/>
  <c r="L30" i="7"/>
  <c r="J31" i="7"/>
  <c r="N31" i="7"/>
  <c r="H32" i="7"/>
  <c r="L32" i="7"/>
  <c r="M29" i="7"/>
  <c r="N34" i="7"/>
  <c r="P29" i="7"/>
  <c r="I28" i="7"/>
  <c r="M27" i="7"/>
  <c r="N27" i="7"/>
  <c r="P34" i="7"/>
  <c r="P27" i="7"/>
  <c r="I35" i="7"/>
  <c r="H27" i="7"/>
  <c r="H34" i="7"/>
  <c r="I27" i="7"/>
  <c r="I34" i="7"/>
  <c r="J27" i="7"/>
  <c r="H29" i="7"/>
  <c r="M34" i="7"/>
  <c r="J28" i="7"/>
  <c r="N29" i="7"/>
  <c r="J35" i="7"/>
  <c r="G27" i="7"/>
  <c r="O27" i="7"/>
  <c r="K28" i="7"/>
  <c r="G29" i="7"/>
  <c r="O29" i="7"/>
  <c r="G34" i="7"/>
  <c r="O34" i="7"/>
  <c r="K35" i="7"/>
  <c r="M28" i="7"/>
  <c r="I29" i="7"/>
  <c r="M35" i="7"/>
  <c r="N28" i="7"/>
  <c r="J34" i="7"/>
  <c r="N35" i="7"/>
  <c r="J29" i="7"/>
  <c r="K27" i="7"/>
  <c r="G28" i="7"/>
  <c r="O28" i="7"/>
  <c r="K29" i="7"/>
  <c r="K34" i="7"/>
  <c r="G35" i="7"/>
  <c r="O35" i="7"/>
  <c r="L28" i="7"/>
  <c r="L35" i="7"/>
  <c r="H28" i="7"/>
  <c r="H35" i="7"/>
  <c r="P39" i="7" l="1"/>
  <c r="O39" i="7"/>
  <c r="N39" i="7"/>
  <c r="M39" i="7"/>
  <c r="L39" i="7"/>
  <c r="K39" i="7"/>
  <c r="J39" i="7"/>
  <c r="I39" i="7"/>
  <c r="H39" i="7"/>
  <c r="G39" i="7"/>
  <c r="Q3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Наталья Ли</author>
  </authors>
  <commentList>
    <comment ref="C4" authorId="0" shapeId="0" xr:uid="{96409117-AAFE-4D14-8E14-82B669C9D42C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Инфляцию взяла по средним прогнозам по 24 и 25 году</t>
        </r>
      </text>
    </comment>
  </commentList>
</comments>
</file>

<file path=xl/sharedStrings.xml><?xml version="1.0" encoding="utf-8"?>
<sst xmlns="http://schemas.openxmlformats.org/spreadsheetml/2006/main" count="107" uniqueCount="36">
  <si>
    <t>Итого</t>
  </si>
  <si>
    <t>Владелец продукта</t>
  </si>
  <si>
    <t>Дизайнер</t>
  </si>
  <si>
    <t>DevOps-инженер</t>
  </si>
  <si>
    <t>Проджект менеджер</t>
  </si>
  <si>
    <t>Тестировщик</t>
  </si>
  <si>
    <t>Штат</t>
  </si>
  <si>
    <t>Вендор</t>
  </si>
  <si>
    <t>Обязательное пенсионное страхование (ОПС)</t>
  </si>
  <si>
    <t>Обязательное медицинское страхование (ОМС)</t>
  </si>
  <si>
    <t>Страхование от случаев временной нетрудоспособности и материнства (ВНиМ)</t>
  </si>
  <si>
    <t>Страхование от несчастных случаев или профессиональных заболеваний (НСиПЗ)</t>
  </si>
  <si>
    <t>Стоимость команды</t>
  </si>
  <si>
    <t>Прогноз инфляции</t>
  </si>
  <si>
    <t>Допущения</t>
  </si>
  <si>
    <t>Штатное расписание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</si>
  <si>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</si>
  <si>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</si>
  <si>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</si>
  <si>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</si>
  <si>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</si>
  <si>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</si>
  <si>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</si>
  <si>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</si>
  <si>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</si>
  <si>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</si>
  <si>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</si>
  <si>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</si>
  <si>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Распределение команды на период реализации проекта</t>
  </si>
  <si>
    <t>Расчёт ФОТ-а команды</t>
  </si>
  <si>
    <t>Back-end разработчик</t>
  </si>
  <si>
    <t>Front-end разработчик</t>
  </si>
  <si>
    <t>Юрист</t>
  </si>
  <si>
    <t>Финансист</t>
  </si>
  <si>
    <t>Специалист по ИБ</t>
  </si>
  <si>
    <t>TeamLead (начальник ИТО)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</si>
</sst>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0.0"/>
    <numFmt numFmtId="165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4" fillId="2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3" borderId="0" xfId="0" applyFill="1" applyBorder="1"/>
    <xf numFmtId="0" fontId="0" fillId="3" borderId="0" xfId="0" applyFill="1" applyAlignment="1">
      <alignment horizontal="right"/>
    </xf>
    <xf numFmtId="164" fontId="5" fillId="0" borderId="0" xfId="0" applyNumberFormat="1" applyFont="1" applyBorder="1"/>
    <xf numFmtId="164" fontId="5" fillId="0" borderId="4" xfId="0" applyNumberFormat="1" applyFont="1" applyBorder="1"/>
    <xf numFmtId="164" fontId="3" fillId="0" borderId="0" xfId="0" applyNumberFormat="1" applyFont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0" fontId="3" fillId="3" borderId="0" xfId="0" applyFont="1" applyFill="1" applyBorder="1" applyAlignment="1">
      <alignment horizontal="right"/>
    </xf>
    <xf numFmtId="164" fontId="3" fillId="0" borderId="4" xfId="0" applyNumberFormat="1" applyFont="1" applyBorder="1"/>
    <xf numFmtId="0" fontId="2" fillId="4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2" fillId="4" borderId="7" xfId="0" applyFont="1" applyFill="1" applyBorder="1" applyAlignment="1">
      <alignment horizontal="center"/>
    </xf>
    <xf numFmtId="44" fontId="5" fillId="0" borderId="0" xfId="1" applyFont="1"/>
    <xf numFmtId="9" fontId="0" fillId="0" borderId="0" xfId="2" applyFont="1"/>
    <xf numFmtId="0" fontId="0" fillId="3" borderId="2" xfId="0" applyFill="1" applyBorder="1" applyAlignment="1">
      <alignment horizontal="right"/>
    </xf>
    <xf numFmtId="0" fontId="3" fillId="3" borderId="0" xfId="0" applyFont="1" applyFill="1" applyBorder="1"/>
    <xf numFmtId="0" fontId="4" fillId="2" borderId="0" xfId="0" applyFont="1" applyFill="1" applyAlignment="1">
      <alignment horizontal="center"/>
    </xf>
    <xf numFmtId="44" fontId="5" fillId="0" borderId="4" xfId="1" applyFont="1" applyBorder="1"/>
    <xf numFmtId="44" fontId="3" fillId="0" borderId="0" xfId="1" applyFont="1" applyBorder="1"/>
    <xf numFmtId="165" fontId="0" fillId="0" borderId="0" xfId="2" applyNumberFormat="1" applyFont="1"/>
    <xf numFmtId="0" fontId="0" fillId="3" borderId="2" xfId="0" applyFill="1" applyBorder="1"/>
    <xf numFmtId="0" fontId="0" fillId="0" borderId="2" xfId="0" applyBorder="1"/>
    <xf numFmtId="44" fontId="0" fillId="3" borderId="1" xfId="1" applyFont="1" applyFill="1" applyBorder="1"/>
    <xf numFmtId="44" fontId="0" fillId="3" borderId="2" xfId="1" applyFont="1" applyFill="1" applyBorder="1"/>
    <xf numFmtId="44" fontId="0" fillId="3" borderId="3" xfId="1" applyFont="1" applyFill="1" applyBorder="1"/>
    <xf numFmtId="0" fontId="3" fillId="3" borderId="0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2" fillId="4" borderId="11" xfId="0" applyFont="1" applyFill="1" applyBorder="1" applyAlignment="1">
      <alignment horizontal="center"/>
    </xf>
    <xf numFmtId="0" fontId="0" fillId="4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2" fillId="4" borderId="10" xfId="0" applyFont="1" applyFill="1" applyBorder="1" applyAlignment="1">
      <alignment horizontal="center"/>
    </xf>
    <xf numFmtId="44" fontId="12" fillId="5" borderId="0" xfId="0" applyNumberFormat="1" applyFont="1" applyFill="1" applyBorder="1"/>
  </cellXfs>
  <cellStyles count="5">
    <cellStyle name="Денежный" xfId="1" builtinId="4"/>
    <cellStyle name="Обычный" xfId="0" builtinId="0"/>
    <cellStyle name="Открывавшаяся гиперссылка" xfId="3" builtinId="9" hidden="1"/>
    <cellStyle name="Открывавшаяся гиперссылка" xfId="4" builtinId="9" hidden="1"/>
    <cellStyle name="Процентный" xfId="2" builtinId="5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3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5" sqref="O15"/>
    </sheetView>
  </sheetViews>
  <sheetFormatPr defaultColWidth="11" defaultRowHeight="15.6" x14ac:dyDescent="0.3"/>
  <cols>
    <col min="1" max="1" width="30.796875" style="2" customWidth="1"/>
    <col min="2" max="3" width="11" style="15"/>
    <col min="17" max="16384" width="11" style="2"/>
  </cols>
  <sheetData>
    <row r="1" spans="1:16" ht="21" customHeight="1" x14ac:dyDescent="0.3">
      <c r="A1" s="41" t="s">
        <v>28</v>
      </c>
      <c r="B1" s="41"/>
      <c r="C1" s="3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customHeight="1" x14ac:dyDescent="0.3">
      <c r="A2" s="41"/>
      <c r="B2" s="41"/>
      <c r="C2" s="42">
        <v>2024</v>
      </c>
      <c r="D2" s="42"/>
      <c r="E2" s="42"/>
      <c r="F2" s="43"/>
      <c r="G2" s="39">
        <v>2025</v>
      </c>
      <c r="H2" s="40"/>
      <c r="I2" s="40"/>
      <c r="J2" s="40"/>
      <c r="K2" s="40"/>
      <c r="L2" s="40"/>
      <c r="M2" s="40"/>
      <c r="N2" s="40"/>
      <c r="O2" s="40"/>
      <c r="P2" s="40"/>
    </row>
    <row r="3" spans="1:16" ht="15.6" customHeight="1" x14ac:dyDescent="0.3">
      <c r="A3" s="41"/>
      <c r="B3" s="41"/>
      <c r="C3" s="16" t="s">
        <v>24</v>
      </c>
      <c r="D3" s="16" t="s">
        <v>25</v>
      </c>
      <c r="E3" s="16" t="s">
        <v>26</v>
      </c>
      <c r="F3" s="16" t="s">
        <v>27</v>
      </c>
      <c r="G3" s="16" t="s">
        <v>16</v>
      </c>
      <c r="H3" s="16" t="s">
        <v>17</v>
      </c>
      <c r="I3" s="16" t="s">
        <v>18</v>
      </c>
      <c r="J3" s="16" t="s">
        <v>19</v>
      </c>
      <c r="K3" s="16" t="s">
        <v>20</v>
      </c>
      <c r="L3" s="16" t="s">
        <v>21</v>
      </c>
      <c r="M3" s="16" t="s">
        <v>22</v>
      </c>
      <c r="N3" s="16" t="s">
        <v>23</v>
      </c>
      <c r="O3" s="16" t="s">
        <v>24</v>
      </c>
      <c r="P3" s="16" t="s">
        <v>25</v>
      </c>
    </row>
    <row r="4" spans="1:16" x14ac:dyDescent="0.3">
      <c r="A4" s="5" t="s">
        <v>1</v>
      </c>
      <c r="B4" s="5" t="s">
        <v>6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</row>
    <row r="5" spans="1:16" x14ac:dyDescent="0.3">
      <c r="A5" s="5" t="s">
        <v>4</v>
      </c>
      <c r="B5" s="5" t="s">
        <v>6</v>
      </c>
      <c r="C5" s="6">
        <v>1</v>
      </c>
      <c r="D5" s="6">
        <v>1</v>
      </c>
      <c r="E5" s="6">
        <v>1</v>
      </c>
      <c r="F5" s="6">
        <v>1</v>
      </c>
      <c r="G5" s="7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</row>
    <row r="6" spans="1:16" x14ac:dyDescent="0.3">
      <c r="A6" s="5" t="s">
        <v>2</v>
      </c>
      <c r="B6" s="5" t="s">
        <v>6</v>
      </c>
      <c r="C6" s="6"/>
      <c r="D6" s="6">
        <v>0.3</v>
      </c>
      <c r="E6" s="6">
        <v>0.3</v>
      </c>
      <c r="F6" s="6">
        <v>1</v>
      </c>
      <c r="G6" s="7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0.3</v>
      </c>
      <c r="O6" s="6">
        <v>0.3</v>
      </c>
      <c r="P6" s="6">
        <v>0.3</v>
      </c>
    </row>
    <row r="7" spans="1:16" x14ac:dyDescent="0.3">
      <c r="A7" s="5" t="s">
        <v>32</v>
      </c>
      <c r="B7" s="5" t="s">
        <v>6</v>
      </c>
      <c r="C7" s="6"/>
      <c r="D7" s="6">
        <v>0.3</v>
      </c>
      <c r="E7" s="6">
        <v>0.3</v>
      </c>
      <c r="F7" s="6">
        <v>0.3</v>
      </c>
      <c r="G7" s="7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5" t="s">
        <v>33</v>
      </c>
      <c r="B8" s="5" t="s">
        <v>6</v>
      </c>
      <c r="C8" s="6"/>
      <c r="D8" s="6">
        <v>0.3</v>
      </c>
      <c r="E8" s="6">
        <v>0.3</v>
      </c>
      <c r="F8" s="6">
        <v>0.3</v>
      </c>
      <c r="G8" s="7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5" t="s">
        <v>34</v>
      </c>
      <c r="B9" s="5" t="s">
        <v>6</v>
      </c>
      <c r="C9" s="6"/>
      <c r="D9" s="6">
        <v>0.3</v>
      </c>
      <c r="E9" s="6">
        <v>0.3</v>
      </c>
      <c r="F9" s="6">
        <v>0.3</v>
      </c>
      <c r="G9" s="6">
        <v>0.3</v>
      </c>
      <c r="H9" s="6">
        <v>0.3</v>
      </c>
      <c r="I9" s="6">
        <v>0.3</v>
      </c>
      <c r="J9" s="6">
        <v>0.3</v>
      </c>
      <c r="K9" s="6">
        <v>0.3</v>
      </c>
      <c r="L9" s="6">
        <v>0.3</v>
      </c>
      <c r="M9" s="6">
        <v>0.3</v>
      </c>
      <c r="N9" s="6">
        <v>0.3</v>
      </c>
      <c r="O9" s="6">
        <v>0.3</v>
      </c>
      <c r="P9" s="6">
        <v>0.3</v>
      </c>
    </row>
    <row r="10" spans="1:16" x14ac:dyDescent="0.3">
      <c r="A10" s="5" t="s">
        <v>35</v>
      </c>
      <c r="B10" s="5" t="s">
        <v>6</v>
      </c>
      <c r="C10" s="6">
        <v>1</v>
      </c>
      <c r="D10" s="6">
        <v>1</v>
      </c>
      <c r="E10" s="6">
        <v>1</v>
      </c>
      <c r="F10" s="6">
        <v>1</v>
      </c>
      <c r="G10" s="7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</row>
    <row r="11" spans="1:16" x14ac:dyDescent="0.3">
      <c r="A11" s="5" t="s">
        <v>30</v>
      </c>
      <c r="B11" s="5" t="s">
        <v>6</v>
      </c>
      <c r="C11" s="6"/>
      <c r="D11" s="6"/>
      <c r="E11" s="6"/>
      <c r="F11" s="6">
        <v>1</v>
      </c>
      <c r="G11" s="7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/>
      <c r="O11" s="6"/>
      <c r="P11" s="6"/>
    </row>
    <row r="12" spans="1:16" x14ac:dyDescent="0.3">
      <c r="A12" s="5" t="s">
        <v>31</v>
      </c>
      <c r="B12" s="5" t="s">
        <v>6</v>
      </c>
      <c r="C12" s="6"/>
      <c r="D12" s="6"/>
      <c r="E12" s="6"/>
      <c r="F12" s="6">
        <v>1</v>
      </c>
      <c r="G12" s="7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/>
      <c r="O12" s="6"/>
      <c r="P12" s="6"/>
    </row>
    <row r="13" spans="1:16" x14ac:dyDescent="0.3">
      <c r="A13" s="19" t="s">
        <v>3</v>
      </c>
      <c r="B13" s="19" t="s">
        <v>6</v>
      </c>
      <c r="C13" s="6"/>
      <c r="D13" s="6">
        <v>0.3</v>
      </c>
      <c r="E13" s="6">
        <v>0.3</v>
      </c>
      <c r="F13" s="6">
        <v>1</v>
      </c>
      <c r="G13" s="7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/>
      <c r="O13" s="6"/>
      <c r="P13" s="6"/>
    </row>
    <row r="14" spans="1:16" x14ac:dyDescent="0.3">
      <c r="A14" s="5" t="s">
        <v>5</v>
      </c>
      <c r="B14" s="5" t="s">
        <v>7</v>
      </c>
      <c r="C14" s="6"/>
      <c r="D14" s="6">
        <v>0.3</v>
      </c>
      <c r="E14" s="6">
        <v>0.3</v>
      </c>
      <c r="F14" s="6">
        <v>1</v>
      </c>
      <c r="G14" s="7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/>
      <c r="O14" s="6">
        <v>0.3</v>
      </c>
      <c r="P14" s="6"/>
    </row>
    <row r="15" spans="1:16" x14ac:dyDescent="0.3">
      <c r="B15" s="2"/>
      <c r="C15" s="2"/>
      <c r="D15" s="10"/>
      <c r="E15" s="10"/>
      <c r="F15" s="10"/>
      <c r="G15" s="9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3">
      <c r="A16" s="37" t="s">
        <v>0</v>
      </c>
      <c r="B16" s="38"/>
      <c r="C16" s="30"/>
      <c r="D16" s="8">
        <f t="shared" ref="D16:P16" si="0">SUM(D4:D14)</f>
        <v>4.7999999999999989</v>
      </c>
      <c r="E16" s="8">
        <f t="shared" si="0"/>
        <v>4.7999999999999989</v>
      </c>
      <c r="F16" s="8">
        <f t="shared" si="0"/>
        <v>8.8999999999999986</v>
      </c>
      <c r="G16" s="12">
        <f t="shared" si="0"/>
        <v>8.3000000000000007</v>
      </c>
      <c r="H16" s="8">
        <f t="shared" si="0"/>
        <v>8.3000000000000007</v>
      </c>
      <c r="I16" s="8">
        <f t="shared" si="0"/>
        <v>8.3000000000000007</v>
      </c>
      <c r="J16" s="8">
        <f t="shared" si="0"/>
        <v>8.3000000000000007</v>
      </c>
      <c r="K16" s="8">
        <f t="shared" si="0"/>
        <v>8.3000000000000007</v>
      </c>
      <c r="L16" s="8">
        <f t="shared" si="0"/>
        <v>8.3000000000000007</v>
      </c>
      <c r="M16" s="8">
        <f t="shared" si="0"/>
        <v>8.3000000000000007</v>
      </c>
      <c r="N16" s="8">
        <f t="shared" si="0"/>
        <v>3.5999999999999996</v>
      </c>
      <c r="O16" s="8">
        <f t="shared" si="0"/>
        <v>3.8999999999999995</v>
      </c>
      <c r="P16" s="8">
        <f t="shared" si="0"/>
        <v>3.5999999999999996</v>
      </c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</sheetData>
  <mergeCells count="4">
    <mergeCell ref="A16:B16"/>
    <mergeCell ref="G2:P2"/>
    <mergeCell ref="A1:B3"/>
    <mergeCell ref="C2:F2"/>
  </mergeCells>
  <phoneticPr fontId="8" type="noConversion"/>
  <conditionalFormatting sqref="D4:P14">
    <cfRule type="cellIs" dxfId="1" priority="2" operator="equal">
      <formula>0</formula>
    </cfRule>
  </conditionalFormatting>
  <conditionalFormatting sqref="C4:C1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158"/>
  <sheetViews>
    <sheetView tabSelected="1" zoomScale="70" zoomScaleNormal="70" workbookViewId="0">
      <selection activeCell="P9" sqref="P9"/>
    </sheetView>
  </sheetViews>
  <sheetFormatPr defaultColWidth="11" defaultRowHeight="15.6" outlineLevelRow="1" x14ac:dyDescent="0.3"/>
  <cols>
    <col min="1" max="1" width="31.19921875" style="15" customWidth="1"/>
    <col min="2" max="2" width="12.5" customWidth="1"/>
    <col min="3" max="5" width="12.69921875" bestFit="1" customWidth="1"/>
    <col min="6" max="12" width="14.296875" bestFit="1" customWidth="1"/>
    <col min="13" max="13" width="14.296875" style="2" bestFit="1" customWidth="1"/>
    <col min="14" max="16" width="12.69921875" style="2" bestFit="1" customWidth="1"/>
    <col min="17" max="17" width="15.296875" style="2" bestFit="1" customWidth="1"/>
    <col min="18" max="24" width="19.796875" style="2" customWidth="1"/>
    <col min="25" max="16384" width="11" style="4"/>
  </cols>
  <sheetData>
    <row r="1" spans="1:24" s="20" customFormat="1" ht="23.4" x14ac:dyDescent="0.45">
      <c r="A1" s="44" t="s">
        <v>29</v>
      </c>
      <c r="B1" s="4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20" customForma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3">
      <c r="A3" s="45" t="s">
        <v>14</v>
      </c>
      <c r="B3" s="45"/>
      <c r="C3" s="1">
        <v>2024</v>
      </c>
      <c r="D3" s="1">
        <v>2025</v>
      </c>
      <c r="E3" s="2"/>
      <c r="F3" s="2"/>
      <c r="G3" s="2"/>
      <c r="H3" s="2"/>
      <c r="I3" s="2"/>
      <c r="J3" s="2"/>
      <c r="K3" s="2"/>
      <c r="L3" s="2"/>
    </row>
    <row r="4" spans="1:24" outlineLevel="1" x14ac:dyDescent="0.3">
      <c r="A4" s="46" t="s">
        <v>13</v>
      </c>
      <c r="B4" s="46"/>
      <c r="C4" s="18">
        <v>1.0649999999999999</v>
      </c>
      <c r="D4" s="18">
        <v>1.0649999999999999</v>
      </c>
      <c r="E4" s="2"/>
      <c r="F4" s="2"/>
      <c r="G4" s="2"/>
      <c r="H4" s="2"/>
      <c r="I4" s="2"/>
      <c r="J4" s="2"/>
      <c r="K4" s="2"/>
      <c r="L4" s="2"/>
    </row>
    <row r="5" spans="1:24" outlineLevel="1" x14ac:dyDescent="0.3">
      <c r="A5" s="46" t="s">
        <v>8</v>
      </c>
      <c r="B5" s="46"/>
      <c r="C5" s="18">
        <v>0.22</v>
      </c>
      <c r="D5" s="18">
        <v>0.22</v>
      </c>
      <c r="E5" s="2"/>
      <c r="F5" s="2"/>
      <c r="G5" s="2"/>
      <c r="H5" s="2"/>
      <c r="I5" s="2"/>
      <c r="J5" s="2"/>
      <c r="K5" s="2"/>
      <c r="L5" s="2"/>
    </row>
    <row r="6" spans="1:24" outlineLevel="1" x14ac:dyDescent="0.3">
      <c r="A6" s="46" t="s">
        <v>9</v>
      </c>
      <c r="B6" s="46"/>
      <c r="C6" s="24">
        <v>5.0999999999999997E-2</v>
      </c>
      <c r="D6" s="24">
        <v>5.0999999999999997E-2</v>
      </c>
      <c r="E6" s="2"/>
      <c r="F6" s="2"/>
      <c r="G6" s="2"/>
      <c r="H6" s="2"/>
      <c r="I6" s="2"/>
      <c r="J6" s="2"/>
      <c r="K6" s="2"/>
      <c r="L6" s="2"/>
    </row>
    <row r="7" spans="1:24" ht="34.049999999999997" customHeight="1" outlineLevel="1" x14ac:dyDescent="0.3">
      <c r="A7" s="46" t="s">
        <v>10</v>
      </c>
      <c r="B7" s="46"/>
      <c r="C7" s="24">
        <v>2.9000000000000001E-2</v>
      </c>
      <c r="D7" s="24">
        <v>2.9000000000000001E-2</v>
      </c>
      <c r="E7" s="2"/>
      <c r="F7" s="2"/>
      <c r="G7" s="2"/>
      <c r="H7" s="2"/>
      <c r="I7" s="2"/>
      <c r="J7" s="2"/>
      <c r="K7" s="2"/>
      <c r="L7" s="2"/>
    </row>
    <row r="8" spans="1:24" ht="34.049999999999997" customHeight="1" outlineLevel="1" x14ac:dyDescent="0.3">
      <c r="A8" s="46" t="s">
        <v>11</v>
      </c>
      <c r="B8" s="46"/>
      <c r="C8" s="24">
        <v>2E-3</v>
      </c>
      <c r="D8" s="24">
        <v>2E-3</v>
      </c>
      <c r="E8" s="2"/>
      <c r="F8" s="2"/>
      <c r="G8" s="2"/>
      <c r="H8" s="2"/>
      <c r="I8" s="2"/>
      <c r="J8" s="2"/>
      <c r="K8" s="2"/>
      <c r="L8" s="2"/>
    </row>
    <row r="9" spans="1:2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24" x14ac:dyDescent="0.3">
      <c r="A10" s="45" t="s">
        <v>15</v>
      </c>
      <c r="B10" s="45"/>
      <c r="C10" s="21">
        <v>2024</v>
      </c>
      <c r="D10" s="21">
        <v>2025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24" outlineLevel="1" x14ac:dyDescent="0.3">
      <c r="A11" s="5" t="s">
        <v>1</v>
      </c>
      <c r="B11" s="5" t="s">
        <v>6</v>
      </c>
      <c r="C11" s="17">
        <v>230000</v>
      </c>
      <c r="D11" s="17">
        <f>C11*D$4</f>
        <v>244950</v>
      </c>
      <c r="E11" s="2"/>
      <c r="F11" s="2"/>
      <c r="G11" s="2"/>
      <c r="H11" s="2"/>
      <c r="I11" s="2"/>
      <c r="J11" s="2"/>
      <c r="K11" s="2"/>
      <c r="L11" s="2"/>
    </row>
    <row r="12" spans="1:24" outlineLevel="1" x14ac:dyDescent="0.3">
      <c r="A12" s="5" t="s">
        <v>4</v>
      </c>
      <c r="B12" s="5" t="s">
        <v>6</v>
      </c>
      <c r="C12" s="17">
        <v>150000</v>
      </c>
      <c r="D12" s="17">
        <f>C12*D$4</f>
        <v>159750</v>
      </c>
      <c r="E12" s="2"/>
      <c r="F12" s="2"/>
      <c r="G12" s="2"/>
      <c r="H12" s="2"/>
      <c r="I12" s="2"/>
      <c r="J12" s="2"/>
      <c r="K12" s="2"/>
      <c r="L12" s="2"/>
    </row>
    <row r="13" spans="1:24" outlineLevel="1" x14ac:dyDescent="0.3">
      <c r="A13" s="5" t="s">
        <v>2</v>
      </c>
      <c r="B13" s="5" t="s">
        <v>6</v>
      </c>
      <c r="C13" s="17">
        <v>80000</v>
      </c>
      <c r="D13" s="17">
        <f>C13*D$4</f>
        <v>85200</v>
      </c>
      <c r="E13" s="2"/>
      <c r="F13" s="2"/>
      <c r="G13" s="2"/>
      <c r="H13" s="2"/>
      <c r="I13" s="2"/>
      <c r="J13" s="2"/>
      <c r="K13" s="2"/>
      <c r="L13" s="2"/>
    </row>
    <row r="14" spans="1:24" outlineLevel="1" x14ac:dyDescent="0.3">
      <c r="A14" s="5" t="s">
        <v>32</v>
      </c>
      <c r="B14" s="5" t="s">
        <v>6</v>
      </c>
      <c r="C14" s="17">
        <v>100000</v>
      </c>
      <c r="D14" s="17">
        <f t="shared" ref="D14" si="0">C14*D$4</f>
        <v>106500</v>
      </c>
      <c r="E14" s="2"/>
      <c r="F14" s="2"/>
      <c r="G14" s="2"/>
      <c r="H14" s="2"/>
      <c r="I14" s="2"/>
      <c r="J14" s="2"/>
      <c r="K14" s="2"/>
      <c r="L14" s="2"/>
    </row>
    <row r="15" spans="1:24" outlineLevel="1" x14ac:dyDescent="0.3">
      <c r="A15" s="5" t="s">
        <v>33</v>
      </c>
      <c r="B15" s="5" t="s">
        <v>6</v>
      </c>
      <c r="C15" s="17">
        <v>100000</v>
      </c>
      <c r="D15" s="17">
        <f t="shared" ref="D15" si="1">C15*D$4</f>
        <v>106500</v>
      </c>
      <c r="E15" s="2"/>
      <c r="F15" s="2"/>
      <c r="G15" s="2"/>
      <c r="H15" s="2"/>
      <c r="I15" s="2"/>
      <c r="J15" s="2"/>
      <c r="K15" s="2"/>
      <c r="L15" s="2"/>
    </row>
    <row r="16" spans="1:24" outlineLevel="1" x14ac:dyDescent="0.3">
      <c r="A16" s="5" t="s">
        <v>34</v>
      </c>
      <c r="B16" s="5" t="s">
        <v>6</v>
      </c>
      <c r="C16" s="17">
        <v>100000</v>
      </c>
      <c r="D16" s="17">
        <f t="shared" ref="D16" si="2">C16*D$4</f>
        <v>106500</v>
      </c>
      <c r="E16" s="2"/>
      <c r="F16" s="2"/>
      <c r="G16" s="2"/>
      <c r="H16" s="2"/>
      <c r="I16" s="2"/>
      <c r="J16" s="2"/>
      <c r="K16" s="2"/>
      <c r="L16" s="2"/>
    </row>
    <row r="17" spans="1:24" outlineLevel="1" x14ac:dyDescent="0.3">
      <c r="A17" s="5" t="s">
        <v>35</v>
      </c>
      <c r="B17" s="5" t="s">
        <v>6</v>
      </c>
      <c r="C17" s="17">
        <v>200000</v>
      </c>
      <c r="D17" s="17">
        <f t="shared" ref="D17" si="3">C17*D$4</f>
        <v>213000</v>
      </c>
      <c r="E17" s="2"/>
      <c r="F17" s="2"/>
      <c r="G17" s="2"/>
      <c r="H17" s="2"/>
      <c r="I17" s="2"/>
      <c r="J17" s="2"/>
      <c r="K17" s="2"/>
      <c r="L17" s="2"/>
    </row>
    <row r="18" spans="1:24" outlineLevel="1" x14ac:dyDescent="0.3">
      <c r="A18" s="5" t="s">
        <v>30</v>
      </c>
      <c r="B18" s="5" t="s">
        <v>6</v>
      </c>
      <c r="C18" s="17">
        <v>130000</v>
      </c>
      <c r="D18" s="17">
        <f t="shared" ref="D18" si="4">C18*D$4</f>
        <v>138450</v>
      </c>
      <c r="E18" s="2"/>
      <c r="F18" s="2"/>
      <c r="G18" s="2"/>
      <c r="H18" s="2"/>
      <c r="I18" s="2"/>
      <c r="J18" s="2"/>
      <c r="K18" s="2"/>
      <c r="L18" s="2"/>
    </row>
    <row r="19" spans="1:24" outlineLevel="1" x14ac:dyDescent="0.3">
      <c r="A19" s="5" t="s">
        <v>31</v>
      </c>
      <c r="B19" s="5" t="s">
        <v>6</v>
      </c>
      <c r="C19" s="17">
        <v>130000</v>
      </c>
      <c r="D19" s="17">
        <f t="shared" ref="D19" si="5">C19*D$4</f>
        <v>138450</v>
      </c>
      <c r="E19" s="2"/>
      <c r="F19" s="2"/>
      <c r="G19" s="2"/>
      <c r="H19" s="2"/>
      <c r="I19" s="2"/>
      <c r="J19" s="2"/>
      <c r="K19" s="2"/>
      <c r="L19" s="2"/>
    </row>
    <row r="20" spans="1:24" outlineLevel="1" x14ac:dyDescent="0.3">
      <c r="A20" s="19" t="s">
        <v>3</v>
      </c>
      <c r="B20" s="19" t="s">
        <v>6</v>
      </c>
      <c r="C20" s="17">
        <v>160000</v>
      </c>
      <c r="D20" s="17">
        <f t="shared" ref="D20" si="6">C20*D$4</f>
        <v>170400</v>
      </c>
      <c r="E20" s="2"/>
      <c r="F20" s="2"/>
      <c r="G20" s="2"/>
      <c r="H20" s="2"/>
      <c r="I20" s="2"/>
      <c r="J20" s="2"/>
      <c r="K20" s="2"/>
      <c r="L20" s="2"/>
    </row>
    <row r="21" spans="1:24" outlineLevel="1" x14ac:dyDescent="0.3">
      <c r="A21" s="5" t="s">
        <v>5</v>
      </c>
      <c r="B21" s="5" t="s">
        <v>7</v>
      </c>
      <c r="C21" s="17">
        <v>80000</v>
      </c>
      <c r="D21" s="17">
        <f t="shared" ref="D21" si="7">C21*D$4</f>
        <v>85200</v>
      </c>
      <c r="E21" s="2"/>
      <c r="F21" s="2"/>
      <c r="G21" s="2"/>
      <c r="H21" s="2"/>
      <c r="I21" s="2"/>
      <c r="J21" s="2"/>
      <c r="K21" s="2"/>
      <c r="L21" s="2"/>
    </row>
    <row r="22" spans="1:2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24" ht="23.4" x14ac:dyDescent="0.45">
      <c r="A23" s="44" t="s">
        <v>12</v>
      </c>
      <c r="B23" s="44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24" x14ac:dyDescent="0.3">
      <c r="A24" s="2"/>
      <c r="B24" s="2"/>
      <c r="C24" s="47">
        <v>2024</v>
      </c>
      <c r="D24" s="47"/>
      <c r="E24" s="47"/>
      <c r="F24" s="47"/>
      <c r="G24" s="39">
        <v>2025</v>
      </c>
      <c r="H24" s="40"/>
      <c r="I24" s="40"/>
      <c r="J24" s="40"/>
      <c r="K24" s="40"/>
      <c r="L24" s="40"/>
      <c r="M24" s="40"/>
      <c r="N24" s="40"/>
      <c r="O24" s="40"/>
      <c r="P24" s="40"/>
      <c r="Q24" s="32" t="s">
        <v>0</v>
      </c>
      <c r="R24" s="4"/>
      <c r="S24" s="4"/>
      <c r="T24" s="4"/>
      <c r="U24" s="4"/>
      <c r="V24" s="4"/>
      <c r="W24" s="4"/>
      <c r="X24" s="4"/>
    </row>
    <row r="25" spans="1:24" x14ac:dyDescent="0.3">
      <c r="A25" s="2"/>
      <c r="B25" s="2"/>
      <c r="C25" s="13" t="s">
        <v>24</v>
      </c>
      <c r="D25" s="13" t="s">
        <v>25</v>
      </c>
      <c r="E25" s="13" t="s">
        <v>26</v>
      </c>
      <c r="F25" s="13" t="s">
        <v>27</v>
      </c>
      <c r="G25" s="13" t="s">
        <v>16</v>
      </c>
      <c r="H25" s="13" t="s">
        <v>17</v>
      </c>
      <c r="I25" s="13" t="s">
        <v>18</v>
      </c>
      <c r="J25" s="13" t="s">
        <v>19</v>
      </c>
      <c r="K25" s="13" t="s">
        <v>20</v>
      </c>
      <c r="L25" s="13" t="s">
        <v>21</v>
      </c>
      <c r="M25" s="13" t="s">
        <v>22</v>
      </c>
      <c r="N25" s="13" t="s">
        <v>23</v>
      </c>
      <c r="O25" s="13" t="s">
        <v>24</v>
      </c>
      <c r="P25" s="32" t="s">
        <v>25</v>
      </c>
      <c r="Q25" s="33"/>
      <c r="R25" s="4"/>
      <c r="S25" s="4"/>
      <c r="T25" s="4"/>
      <c r="U25" s="4"/>
      <c r="V25" s="4"/>
      <c r="W25" s="4"/>
      <c r="X25" s="4"/>
    </row>
    <row r="26" spans="1:24" hidden="1" x14ac:dyDescent="0.3">
      <c r="A26" s="2"/>
      <c r="B26" s="2"/>
      <c r="C26" s="13">
        <v>176</v>
      </c>
      <c r="D26" s="13">
        <v>168</v>
      </c>
      <c r="E26" s="13">
        <v>167</v>
      </c>
      <c r="F26" s="13">
        <v>176</v>
      </c>
      <c r="G26" s="13">
        <v>136</v>
      </c>
      <c r="H26" s="13">
        <v>143</v>
      </c>
      <c r="I26" s="13">
        <v>175</v>
      </c>
      <c r="J26" s="13">
        <v>160</v>
      </c>
      <c r="K26" s="13">
        <v>160</v>
      </c>
      <c r="L26" s="13">
        <v>168</v>
      </c>
      <c r="M26" s="13">
        <v>168</v>
      </c>
      <c r="N26" s="13">
        <v>184</v>
      </c>
      <c r="O26" s="13">
        <v>168</v>
      </c>
      <c r="P26" s="32">
        <v>176</v>
      </c>
      <c r="Q26" s="34"/>
      <c r="R26" s="4"/>
      <c r="S26" s="4"/>
      <c r="T26" s="4"/>
      <c r="U26" s="4"/>
      <c r="V26" s="4"/>
      <c r="W26" s="4"/>
      <c r="X26" s="4"/>
    </row>
    <row r="27" spans="1:24" x14ac:dyDescent="0.3">
      <c r="A27" s="5" t="s">
        <v>1</v>
      </c>
      <c r="B27" s="5" t="s">
        <v>6</v>
      </c>
      <c r="C27" s="22">
        <f>Team!C4*Salary!$C11*(1+$C$5+$C$6+$C$7+$C$8)</f>
        <v>299459.99999999994</v>
      </c>
      <c r="D27" s="22">
        <f>Team!D4*Salary!$C11*(1+$C$5+$C$6+$C$7+$C$8)</f>
        <v>299459.99999999994</v>
      </c>
      <c r="E27" s="22">
        <f>Team!E4*Salary!$C11*(1+$C$5+$C$6+$C$7+$C$8)</f>
        <v>299459.99999999994</v>
      </c>
      <c r="F27" s="22">
        <f>Team!F4*Salary!$C11*(1+$C$5+$C$6+$C$7+$C$8)</f>
        <v>299459.99999999994</v>
      </c>
      <c r="G27" s="22">
        <f>Team!G4*Salary!$D11*(1+$D$5+$D$6+$D$7+$D$8)</f>
        <v>318924.89999999997</v>
      </c>
      <c r="H27" s="22">
        <f>Team!H4*Salary!$D11*(1+$D$5+$D$6+$D$7+$D$8)</f>
        <v>318924.89999999997</v>
      </c>
      <c r="I27" s="22">
        <f>Team!I4*Salary!$D11*(1+$D$5+$D$6+$D$7+$D$8)</f>
        <v>318924.89999999997</v>
      </c>
      <c r="J27" s="22">
        <f>Team!J4*Salary!$D11*(1+$D$5+$D$6+$D$7+$D$8)</f>
        <v>318924.89999999997</v>
      </c>
      <c r="K27" s="22">
        <f>Team!K4*Salary!$D11*(1+$D$5+$D$6+$D$7+$D$8)</f>
        <v>318924.89999999997</v>
      </c>
      <c r="L27" s="22">
        <f>Team!L4*Salary!$D11*(1+$D$5+$D$6+$D$7+$D$8)</f>
        <v>318924.89999999997</v>
      </c>
      <c r="M27" s="22">
        <f>Team!M4*Salary!$D11*(1+$D$5+$D$6+$D$7+$D$8)</f>
        <v>318924.89999999997</v>
      </c>
      <c r="N27" s="22">
        <f>Team!N4*Salary!$D11*(1+$D$5+$D$6+$D$7+$D$8)</f>
        <v>318924.89999999997</v>
      </c>
      <c r="O27" s="22">
        <f>Team!O4*Salary!$D11*(1+$D$5+$D$6+$D$7+$D$8)</f>
        <v>318924.89999999997</v>
      </c>
      <c r="P27" s="22">
        <f>Team!P4*Salary!$D11*(1+$D$5+$D$6+$D$7+$D$8)</f>
        <v>318924.89999999997</v>
      </c>
      <c r="Q27" s="35"/>
      <c r="R27" s="4"/>
      <c r="S27" s="4"/>
      <c r="T27" s="4"/>
      <c r="U27" s="4"/>
      <c r="V27" s="4"/>
      <c r="W27" s="4"/>
      <c r="X27" s="4"/>
    </row>
    <row r="28" spans="1:24" x14ac:dyDescent="0.3">
      <c r="A28" s="5" t="s">
        <v>4</v>
      </c>
      <c r="B28" s="5" t="s">
        <v>6</v>
      </c>
      <c r="C28" s="22">
        <f>Team!C5*Salary!$C12*(1+$C$5+$C$6+$C$7+$C$8)</f>
        <v>195299.99999999997</v>
      </c>
      <c r="D28" s="22">
        <f>Team!D5*Salary!$C12*(1+$C$5+$C$6+$C$7+$C$8)</f>
        <v>195299.99999999997</v>
      </c>
      <c r="E28" s="22">
        <f>Team!E5*Salary!$C12*(1+$C$5+$C$6+$C$7+$C$8)</f>
        <v>195299.99999999997</v>
      </c>
      <c r="F28" s="22">
        <f>Team!F5*Salary!$C12*(1+$C$5+$C$6+$C$7+$C$8)</f>
        <v>195299.99999999997</v>
      </c>
      <c r="G28" s="22">
        <f>Team!G5*Salary!$D12*(1+$D$5+$D$6+$D$7+$D$8)</f>
        <v>207994.49999999997</v>
      </c>
      <c r="H28" s="22">
        <f>Team!H5*Salary!$D12*(1+$D$5+$D$6+$D$7+$D$8)</f>
        <v>207994.49999999997</v>
      </c>
      <c r="I28" s="22">
        <f>Team!I5*Salary!$D12*(1+$D$5+$D$6+$D$7+$D$8)</f>
        <v>207994.49999999997</v>
      </c>
      <c r="J28" s="22">
        <f>Team!J5*Salary!$D12*(1+$D$5+$D$6+$D$7+$D$8)</f>
        <v>207994.49999999997</v>
      </c>
      <c r="K28" s="22">
        <f>Team!K5*Salary!$D12*(1+$D$5+$D$6+$D$7+$D$8)</f>
        <v>207994.49999999997</v>
      </c>
      <c r="L28" s="22">
        <f>Team!L5*Salary!$D12*(1+$D$5+$D$6+$D$7+$D$8)</f>
        <v>207994.49999999997</v>
      </c>
      <c r="M28" s="22">
        <f>Team!M5*Salary!$D12*(1+$D$5+$D$6+$D$7+$D$8)</f>
        <v>207994.49999999997</v>
      </c>
      <c r="N28" s="22">
        <f>Team!N5*Salary!$D12*(1+$D$5+$D$6+$D$7+$D$8)</f>
        <v>207994.49999999997</v>
      </c>
      <c r="O28" s="22">
        <f>Team!O5*Salary!$D12*(1+$D$5+$D$6+$D$7+$D$8)</f>
        <v>207994.49999999997</v>
      </c>
      <c r="P28" s="22">
        <f>Team!P5*Salary!$D12*(1+$D$5+$D$6+$D$7+$D$8)</f>
        <v>207994.49999999997</v>
      </c>
      <c r="Q28" s="35"/>
      <c r="R28" s="4"/>
      <c r="S28" s="4"/>
      <c r="T28" s="4"/>
      <c r="U28" s="4"/>
      <c r="V28" s="4"/>
      <c r="W28" s="4"/>
      <c r="X28" s="4"/>
    </row>
    <row r="29" spans="1:24" x14ac:dyDescent="0.3">
      <c r="A29" s="5" t="s">
        <v>2</v>
      </c>
      <c r="B29" s="5" t="s">
        <v>6</v>
      </c>
      <c r="C29" s="22">
        <f>Team!C6*Salary!$C13*(1+$C$5+$C$6+$C$7+$C$8)</f>
        <v>0</v>
      </c>
      <c r="D29" s="22">
        <f>Team!D6*Salary!$C13*(1+$C$5+$C$6+$C$7+$C$8)</f>
        <v>31247.999999999996</v>
      </c>
      <c r="E29" s="22">
        <f>Team!E6*Salary!$C13*(1+$C$5+$C$6+$C$7+$C$8)</f>
        <v>31247.999999999996</v>
      </c>
      <c r="F29" s="22">
        <f>Team!F6*Salary!$C13*(1+$C$5+$C$6+$C$7+$C$8)</f>
        <v>104159.99999999999</v>
      </c>
      <c r="G29" s="22">
        <f>Team!G6*Salary!$D13*(1+$D$5+$D$6+$D$7+$D$8)</f>
        <v>110930.39999999998</v>
      </c>
      <c r="H29" s="22">
        <f>Team!H6*Salary!$D13*(1+$D$5+$D$6+$D$7+$D$8)</f>
        <v>110930.39999999998</v>
      </c>
      <c r="I29" s="22">
        <f>Team!I6*Salary!$D13*(1+$D$5+$D$6+$D$7+$D$8)</f>
        <v>110930.39999999998</v>
      </c>
      <c r="J29" s="22">
        <f>Team!J6*Salary!$D13*(1+$D$5+$D$6+$D$7+$D$8)</f>
        <v>110930.39999999998</v>
      </c>
      <c r="K29" s="22">
        <f>Team!K6*Salary!$D13*(1+$D$5+$D$6+$D$7+$D$8)</f>
        <v>110930.39999999998</v>
      </c>
      <c r="L29" s="22">
        <f>Team!L6*Salary!$D13*(1+$D$5+$D$6+$D$7+$D$8)</f>
        <v>110930.39999999998</v>
      </c>
      <c r="M29" s="22">
        <f>Team!M6*Salary!$D13*(1+$D$5+$D$6+$D$7+$D$8)</f>
        <v>110930.39999999998</v>
      </c>
      <c r="N29" s="22">
        <f>Team!N6*Salary!$D13*(1+$D$5+$D$6+$D$7+$D$8)</f>
        <v>33279.119999999995</v>
      </c>
      <c r="O29" s="22">
        <f>Team!O6*Salary!$D13*(1+$D$5+$D$6+$D$7+$D$8)</f>
        <v>33279.119999999995</v>
      </c>
      <c r="P29" s="22">
        <f>Team!P6*Salary!$D13*(1+$D$5+$D$6+$D$7+$D$8)</f>
        <v>33279.119999999995</v>
      </c>
      <c r="Q29" s="35"/>
      <c r="R29" s="4"/>
      <c r="S29" s="4"/>
      <c r="T29" s="4"/>
      <c r="U29" s="4"/>
      <c r="V29" s="4"/>
      <c r="W29" s="4"/>
      <c r="X29" s="4"/>
    </row>
    <row r="30" spans="1:24" x14ac:dyDescent="0.3">
      <c r="A30" s="5" t="s">
        <v>32</v>
      </c>
      <c r="B30" s="5" t="s">
        <v>6</v>
      </c>
      <c r="C30" s="22">
        <f>Team!C7*Salary!$C14*(1+$C$5+$C$6+$C$7+$C$8)</f>
        <v>0</v>
      </c>
      <c r="D30" s="22">
        <f>Team!D7*Salary!$C14*(1+$C$5+$C$6+$C$7+$C$8)</f>
        <v>39059.999999999993</v>
      </c>
      <c r="E30" s="22">
        <f>Team!E7*Salary!$C14*(1+$C$5+$C$6+$C$7+$C$8)</f>
        <v>39059.999999999993</v>
      </c>
      <c r="F30" s="22">
        <f>Team!F7*Salary!$C14*(1+$C$5+$C$6+$C$7+$C$8)</f>
        <v>39059.999999999993</v>
      </c>
      <c r="G30" s="22">
        <f>Team!G7*Salary!$D14*(1+$D$5+$D$6+$D$7+$D$8)</f>
        <v>0</v>
      </c>
      <c r="H30" s="22">
        <f>Team!H7*Salary!$D14*(1+$D$5+$D$6+$D$7+$D$8)</f>
        <v>0</v>
      </c>
      <c r="I30" s="22">
        <f>Team!I7*Salary!$D14*(1+$D$5+$D$6+$D$7+$D$8)</f>
        <v>0</v>
      </c>
      <c r="J30" s="22">
        <f>Team!J7*Salary!$D14*(1+$D$5+$D$6+$D$7+$D$8)</f>
        <v>0</v>
      </c>
      <c r="K30" s="22">
        <f>Team!K7*Salary!$D14*(1+$D$5+$D$6+$D$7+$D$8)</f>
        <v>0</v>
      </c>
      <c r="L30" s="22">
        <f>Team!L7*Salary!$D14*(1+$D$5+$D$6+$D$7+$D$8)</f>
        <v>0</v>
      </c>
      <c r="M30" s="22">
        <f>Team!M7*Salary!$D14*(1+$D$5+$D$6+$D$7+$D$8)</f>
        <v>0</v>
      </c>
      <c r="N30" s="22">
        <f>Team!N7*Salary!$D14*(1+$D$5+$D$6+$D$7+$D$8)</f>
        <v>0</v>
      </c>
      <c r="O30" s="22">
        <f>Team!O7*Salary!$D14*(1+$D$5+$D$6+$D$7+$D$8)</f>
        <v>0</v>
      </c>
      <c r="P30" s="22">
        <f>Team!P7*Salary!$D14*(1+$D$5+$D$6+$D$7+$D$8)</f>
        <v>0</v>
      </c>
      <c r="Q30" s="35"/>
      <c r="R30" s="4"/>
      <c r="S30" s="4"/>
      <c r="T30" s="4"/>
      <c r="U30" s="4"/>
      <c r="V30" s="4"/>
      <c r="W30" s="4"/>
      <c r="X30" s="4"/>
    </row>
    <row r="31" spans="1:24" x14ac:dyDescent="0.3">
      <c r="A31" s="5" t="s">
        <v>33</v>
      </c>
      <c r="B31" s="5" t="s">
        <v>6</v>
      </c>
      <c r="C31" s="22">
        <f>Team!C8*Salary!$C15*(1+$C$5+$C$6+$C$7+$C$8)</f>
        <v>0</v>
      </c>
      <c r="D31" s="22">
        <f>Team!D8*Salary!$C15*(1+$C$5+$C$6+$C$7+$C$8)</f>
        <v>39059.999999999993</v>
      </c>
      <c r="E31" s="22">
        <f>Team!E8*Salary!$C15*(1+$C$5+$C$6+$C$7+$C$8)</f>
        <v>39059.999999999993</v>
      </c>
      <c r="F31" s="22">
        <f>Team!F8*Salary!$C15*(1+$C$5+$C$6+$C$7+$C$8)</f>
        <v>39059.999999999993</v>
      </c>
      <c r="G31" s="22">
        <f>Team!G8*Salary!$D15*(1+$D$5+$D$6+$D$7+$D$8)</f>
        <v>0</v>
      </c>
      <c r="H31" s="22">
        <f>Team!H8*Salary!$D15*(1+$D$5+$D$6+$D$7+$D$8)</f>
        <v>0</v>
      </c>
      <c r="I31" s="22">
        <f>Team!I8*Salary!$D15*(1+$D$5+$D$6+$D$7+$D$8)</f>
        <v>0</v>
      </c>
      <c r="J31" s="22">
        <f>Team!J8*Salary!$D15*(1+$D$5+$D$6+$D$7+$D$8)</f>
        <v>0</v>
      </c>
      <c r="K31" s="22">
        <f>Team!K8*Salary!$D15*(1+$D$5+$D$6+$D$7+$D$8)</f>
        <v>0</v>
      </c>
      <c r="L31" s="22">
        <f>Team!L8*Salary!$D15*(1+$D$5+$D$6+$D$7+$D$8)</f>
        <v>0</v>
      </c>
      <c r="M31" s="22">
        <f>Team!M8*Salary!$D15*(1+$D$5+$D$6+$D$7+$D$8)</f>
        <v>0</v>
      </c>
      <c r="N31" s="22">
        <f>Team!N8*Salary!$D15*(1+$D$5+$D$6+$D$7+$D$8)</f>
        <v>0</v>
      </c>
      <c r="O31" s="22">
        <f>Team!O8*Salary!$D15*(1+$D$5+$D$6+$D$7+$D$8)</f>
        <v>0</v>
      </c>
      <c r="P31" s="22">
        <f>Team!P8*Salary!$D15*(1+$D$5+$D$6+$D$7+$D$8)</f>
        <v>0</v>
      </c>
      <c r="Q31" s="35"/>
      <c r="R31" s="4"/>
      <c r="S31" s="4"/>
      <c r="T31" s="4"/>
      <c r="U31" s="4"/>
      <c r="V31" s="4"/>
      <c r="W31" s="4"/>
      <c r="X31" s="4"/>
    </row>
    <row r="32" spans="1:24" x14ac:dyDescent="0.3">
      <c r="A32" s="5" t="s">
        <v>34</v>
      </c>
      <c r="B32" s="5" t="s">
        <v>6</v>
      </c>
      <c r="C32" s="22">
        <f>Team!C9*Salary!$C16*(1+$C$5+$C$6+$C$7+$C$8)</f>
        <v>0</v>
      </c>
      <c r="D32" s="22">
        <f>Team!D9*Salary!$C16*(1+$C$5+$C$6+$C$7+$C$8)</f>
        <v>39059.999999999993</v>
      </c>
      <c r="E32" s="22">
        <f>Team!E9*Salary!$C16*(1+$C$5+$C$6+$C$7+$C$8)</f>
        <v>39059.999999999993</v>
      </c>
      <c r="F32" s="22">
        <f>Team!F9*Salary!$C16*(1+$C$5+$C$6+$C$7+$C$8)</f>
        <v>39059.999999999993</v>
      </c>
      <c r="G32" s="22">
        <f>Team!G9*Salary!$D16*(1+$D$5+$D$6+$D$7+$D$8)</f>
        <v>41598.899999999994</v>
      </c>
      <c r="H32" s="22">
        <f>Team!H9*Salary!$D16*(1+$D$5+$D$6+$D$7+$D$8)</f>
        <v>41598.899999999994</v>
      </c>
      <c r="I32" s="22">
        <f>Team!I9*Salary!$D16*(1+$D$5+$D$6+$D$7+$D$8)</f>
        <v>41598.899999999994</v>
      </c>
      <c r="J32" s="22">
        <f>Team!J9*Salary!$D16*(1+$D$5+$D$6+$D$7+$D$8)</f>
        <v>41598.899999999994</v>
      </c>
      <c r="K32" s="22">
        <f>Team!K9*Salary!$D16*(1+$D$5+$D$6+$D$7+$D$8)</f>
        <v>41598.899999999994</v>
      </c>
      <c r="L32" s="22">
        <f>Team!L9*Salary!$D16*(1+$D$5+$D$6+$D$7+$D$8)</f>
        <v>41598.899999999994</v>
      </c>
      <c r="M32" s="22">
        <f>Team!M9*Salary!$D16*(1+$D$5+$D$6+$D$7+$D$8)</f>
        <v>41598.899999999994</v>
      </c>
      <c r="N32" s="22">
        <f>Team!N9*Salary!$D16*(1+$D$5+$D$6+$D$7+$D$8)</f>
        <v>41598.899999999994</v>
      </c>
      <c r="O32" s="22">
        <f>Team!O9*Salary!$D16*(1+$D$5+$D$6+$D$7+$D$8)</f>
        <v>41598.899999999994</v>
      </c>
      <c r="P32" s="22">
        <f>Team!P9*Salary!$D16*(1+$D$5+$D$6+$D$7+$D$8)</f>
        <v>41598.899999999994</v>
      </c>
      <c r="Q32" s="35"/>
      <c r="R32" s="4"/>
      <c r="S32" s="4"/>
      <c r="T32" s="4"/>
      <c r="U32" s="4"/>
      <c r="V32" s="4"/>
      <c r="W32" s="4"/>
      <c r="X32" s="4"/>
    </row>
    <row r="33" spans="1:24" x14ac:dyDescent="0.3">
      <c r="A33" s="5" t="s">
        <v>35</v>
      </c>
      <c r="B33" s="5" t="s">
        <v>6</v>
      </c>
      <c r="C33" s="22">
        <f>Team!C10*Salary!$C18*(1+$C$5+$C$6+$C$7+$C$8)</f>
        <v>169259.99999999997</v>
      </c>
      <c r="D33" s="22">
        <f>Team!D10*Salary!$C18*(1+$C$5+$C$6+$C$7+$C$8)</f>
        <v>169259.99999999997</v>
      </c>
      <c r="E33" s="22">
        <f>Team!E10*Salary!$C18*(1+$C$5+$C$6+$C$7+$C$8)</f>
        <v>169259.99999999997</v>
      </c>
      <c r="F33" s="22">
        <f>Team!F10*Salary!$C18*(1+$C$5+$C$6+$C$7+$C$8)</f>
        <v>169259.99999999997</v>
      </c>
      <c r="G33" s="22">
        <f>Team!G10*Salary!$D18*(1+$D$5+$D$6+$D$7+$D$8)</f>
        <v>180261.89999999997</v>
      </c>
      <c r="H33" s="22">
        <f>Team!H10*Salary!$D18*(1+$D$5+$D$6+$D$7+$D$8)</f>
        <v>180261.89999999997</v>
      </c>
      <c r="I33" s="22">
        <f>Team!I10*Salary!$D18*(1+$D$5+$D$6+$D$7+$D$8)</f>
        <v>180261.89999999997</v>
      </c>
      <c r="J33" s="22">
        <f>Team!J10*Salary!$D18*(1+$D$5+$D$6+$D$7+$D$8)</f>
        <v>180261.89999999997</v>
      </c>
      <c r="K33" s="22">
        <f>Team!K10*Salary!$D18*(1+$D$5+$D$6+$D$7+$D$8)</f>
        <v>180261.89999999997</v>
      </c>
      <c r="L33" s="22">
        <f>Team!L10*Salary!$D18*(1+$D$5+$D$6+$D$7+$D$8)</f>
        <v>180261.89999999997</v>
      </c>
      <c r="M33" s="22">
        <f>Team!M10*Salary!$D18*(1+$D$5+$D$6+$D$7+$D$8)</f>
        <v>180261.89999999997</v>
      </c>
      <c r="N33" s="22">
        <f>Team!N10*Salary!$D18*(1+$D$5+$D$6+$D$7+$D$8)</f>
        <v>180261.89999999997</v>
      </c>
      <c r="O33" s="22">
        <f>Team!O10*Salary!$D18*(1+$D$5+$D$6+$D$7+$D$8)</f>
        <v>180261.89999999997</v>
      </c>
      <c r="P33" s="22">
        <f>Team!P10*Salary!$D18*(1+$D$5+$D$6+$D$7+$D$8)</f>
        <v>180261.89999999997</v>
      </c>
      <c r="Q33" s="35"/>
      <c r="R33" s="4"/>
      <c r="S33" s="4"/>
      <c r="T33" s="4"/>
      <c r="U33" s="4"/>
      <c r="V33" s="4"/>
      <c r="W33" s="4"/>
      <c r="X33" s="4"/>
    </row>
    <row r="34" spans="1:24" x14ac:dyDescent="0.3">
      <c r="A34" s="5" t="s">
        <v>30</v>
      </c>
      <c r="B34" s="5" t="s">
        <v>6</v>
      </c>
      <c r="C34" s="22">
        <f>Team!C8*Salary!$C15*(1+$C$5+$C$6+$C$7+$C$8)</f>
        <v>0</v>
      </c>
      <c r="D34" s="22">
        <f>Team!D8*Salary!$C15*(1+$C$5+$C$6+$C$7+$C$8)</f>
        <v>39059.999999999993</v>
      </c>
      <c r="E34" s="22">
        <f>Team!E8*Salary!$C15*(1+$C$5+$C$6+$C$7+$C$8)</f>
        <v>39059.999999999993</v>
      </c>
      <c r="F34" s="22">
        <f>Team!F8*Salary!$C15*(1+$C$5+$C$6+$C$7+$C$8)</f>
        <v>39059.999999999993</v>
      </c>
      <c r="G34" s="22">
        <f>Team!G8*Salary!$D15*(1+$D$5+$D$6+$D$7+$D$8)</f>
        <v>0</v>
      </c>
      <c r="H34" s="22">
        <f>Team!H8*Salary!$D15*(1+$D$5+$D$6+$D$7+$D$8)</f>
        <v>0</v>
      </c>
      <c r="I34" s="22">
        <f>Team!I8*Salary!$D15*(1+$D$5+$D$6+$D$7+$D$8)</f>
        <v>0</v>
      </c>
      <c r="J34" s="22">
        <f>Team!J8*Salary!$D15*(1+$D$5+$D$6+$D$7+$D$8)</f>
        <v>0</v>
      </c>
      <c r="K34" s="22">
        <f>Team!K8*Salary!$D15*(1+$D$5+$D$6+$D$7+$D$8)</f>
        <v>0</v>
      </c>
      <c r="L34" s="22">
        <f>Team!L8*Salary!$D15*(1+$D$5+$D$6+$D$7+$D$8)</f>
        <v>0</v>
      </c>
      <c r="M34" s="22">
        <f>Team!M8*Salary!$D15*(1+$D$5+$D$6+$D$7+$D$8)</f>
        <v>0</v>
      </c>
      <c r="N34" s="22">
        <f>Team!N8*Salary!$D15*(1+$D$5+$D$6+$D$7+$D$8)</f>
        <v>0</v>
      </c>
      <c r="O34" s="22">
        <f>Team!O8*Salary!$D15*(1+$D$5+$D$6+$D$7+$D$8)</f>
        <v>0</v>
      </c>
      <c r="P34" s="22">
        <f>Team!P8*Salary!$D15*(1+$D$5+$D$6+$D$7+$D$8)</f>
        <v>0</v>
      </c>
      <c r="Q34" s="35"/>
      <c r="R34" s="4"/>
      <c r="S34" s="4"/>
      <c r="T34" s="4"/>
      <c r="U34" s="4"/>
      <c r="V34" s="4"/>
      <c r="W34" s="4"/>
      <c r="X34" s="4"/>
    </row>
    <row r="35" spans="1:24" x14ac:dyDescent="0.3">
      <c r="A35" s="5" t="s">
        <v>31</v>
      </c>
      <c r="B35" s="5" t="s">
        <v>6</v>
      </c>
      <c r="C35" s="22">
        <f>Team!C11*Salary!$C19*(1+$C$5+$C$6+$C$7+$C$8)</f>
        <v>0</v>
      </c>
      <c r="D35" s="22">
        <f>Team!D11*Salary!$C19*(1+$C$5+$C$6+$C$7+$C$8)</f>
        <v>0</v>
      </c>
      <c r="E35" s="22">
        <f>Team!E11*Salary!$C19*(1+$C$5+$C$6+$C$7+$C$8)</f>
        <v>0</v>
      </c>
      <c r="F35" s="22">
        <f>Team!F11*Salary!$C19*(1+$C$5+$C$6+$C$7+$C$8)</f>
        <v>169259.99999999997</v>
      </c>
      <c r="G35" s="22">
        <f>Team!G11*Salary!$D19*(1+$D$5+$D$6+$D$7+$D$8)</f>
        <v>180261.89999999997</v>
      </c>
      <c r="H35" s="22">
        <f>Team!H11*Salary!$D19*(1+$D$5+$D$6+$D$7+$D$8)</f>
        <v>180261.89999999997</v>
      </c>
      <c r="I35" s="22">
        <f>Team!I11*Salary!$D19*(1+$D$5+$D$6+$D$7+$D$8)</f>
        <v>180261.89999999997</v>
      </c>
      <c r="J35" s="22">
        <f>Team!J11*Salary!$D19*(1+$D$5+$D$6+$D$7+$D$8)</f>
        <v>180261.89999999997</v>
      </c>
      <c r="K35" s="22">
        <f>Team!K11*Salary!$D19*(1+$D$5+$D$6+$D$7+$D$8)</f>
        <v>180261.89999999997</v>
      </c>
      <c r="L35" s="22">
        <f>Team!L11*Salary!$D19*(1+$D$5+$D$6+$D$7+$D$8)</f>
        <v>180261.89999999997</v>
      </c>
      <c r="M35" s="22">
        <f>Team!M11*Salary!$D19*(1+$D$5+$D$6+$D$7+$D$8)</f>
        <v>180261.89999999997</v>
      </c>
      <c r="N35" s="22">
        <f>Team!N11*Salary!$D19*(1+$D$5+$D$6+$D$7+$D$8)</f>
        <v>0</v>
      </c>
      <c r="O35" s="22">
        <f>Team!O11*Salary!$D19*(1+$D$5+$D$6+$D$7+$D$8)</f>
        <v>0</v>
      </c>
      <c r="P35" s="22">
        <f>Team!P11*Salary!$D19*(1+$D$5+$D$6+$D$7+$D$8)</f>
        <v>0</v>
      </c>
      <c r="Q35" s="35"/>
      <c r="R35" s="4"/>
      <c r="S35" s="4"/>
      <c r="T35" s="4"/>
      <c r="U35" s="4"/>
      <c r="V35" s="4"/>
      <c r="W35" s="4"/>
      <c r="X35" s="4"/>
    </row>
    <row r="36" spans="1:24" s="25" customFormat="1" x14ac:dyDescent="0.3">
      <c r="A36" s="19" t="s">
        <v>3</v>
      </c>
      <c r="B36" s="19" t="s">
        <v>6</v>
      </c>
      <c r="C36" s="22">
        <f>Team!C13*Salary!$C21*(1+$C$5+$C$6+$C$7+$C$8)</f>
        <v>0</v>
      </c>
      <c r="D36" s="22">
        <f>Team!D13*Salary!$C21*(1+$C$5+$C$6+$C$7+$C$8)</f>
        <v>31247.999999999996</v>
      </c>
      <c r="E36" s="22">
        <f>Team!E13*Salary!$C21*(1+$C$5+$C$6+$C$7+$C$8)</f>
        <v>31247.999999999996</v>
      </c>
      <c r="F36" s="22">
        <f>Team!F13*Salary!$C21*(1+$C$5+$C$6+$C$7+$C$8)</f>
        <v>104159.99999999999</v>
      </c>
      <c r="G36" s="22">
        <f>Team!G13*Salary!$D21*(1+$D$5+$D$6+$D$7+$D$8)</f>
        <v>110930.39999999998</v>
      </c>
      <c r="H36" s="22">
        <f>Team!H13*Salary!$D21*(1+$D$5+$D$6+$D$7+$D$8)</f>
        <v>110930.39999999998</v>
      </c>
      <c r="I36" s="22">
        <f>Team!I13*Salary!$D21*(1+$D$5+$D$6+$D$7+$D$8)</f>
        <v>110930.39999999998</v>
      </c>
      <c r="J36" s="22">
        <f>Team!J13*Salary!$D21*(1+$D$5+$D$6+$D$7+$D$8)</f>
        <v>110930.39999999998</v>
      </c>
      <c r="K36" s="22">
        <f>Team!K13*Salary!$D21*(1+$D$5+$D$6+$D$7+$D$8)</f>
        <v>110930.39999999998</v>
      </c>
      <c r="L36" s="22">
        <f>Team!L13*Salary!$D21*(1+$D$5+$D$6+$D$7+$D$8)</f>
        <v>110930.39999999998</v>
      </c>
      <c r="M36" s="22">
        <f>Team!M13*Salary!$D21*(1+$D$5+$D$6+$D$7+$D$8)</f>
        <v>110930.39999999998</v>
      </c>
      <c r="N36" s="22">
        <f>Team!N13*Salary!$D21*(1+$D$5+$D$6+$D$7+$D$8)</f>
        <v>0</v>
      </c>
      <c r="O36" s="22">
        <f>Team!O13*Salary!$D21*(1+$D$5+$D$6+$D$7+$D$8)</f>
        <v>0</v>
      </c>
      <c r="P36" s="22">
        <f>Team!P13*Salary!$D21*(1+$D$5+$D$6+$D$7+$D$8)</f>
        <v>0</v>
      </c>
      <c r="Q36" s="35"/>
    </row>
    <row r="37" spans="1:24" x14ac:dyDescent="0.3">
      <c r="A37" s="5" t="s">
        <v>5</v>
      </c>
      <c r="B37" s="5" t="s">
        <v>7</v>
      </c>
      <c r="C37" s="22">
        <f>Team!C14*Salary!$C22*(1+$C$5+$C$6+$C$7+$C$8)</f>
        <v>0</v>
      </c>
      <c r="D37" s="22">
        <f>Team!D14*Salary!$C22*(1+$C$5+$C$6+$C$7+$C$8)</f>
        <v>0</v>
      </c>
      <c r="E37" s="22">
        <f>Team!E14*Salary!$C22*(1+$C$5+$C$6+$C$7+$C$8)</f>
        <v>0</v>
      </c>
      <c r="F37" s="22">
        <f>Team!F14*Salary!$C22*(1+$C$5+$C$6+$C$7+$C$8)</f>
        <v>0</v>
      </c>
      <c r="G37" s="22">
        <f>Team!G14*Salary!$D22*(1+$D$5+$D$6+$D$7+$D$8)</f>
        <v>0</v>
      </c>
      <c r="H37" s="22">
        <f>Team!H14*Salary!$D22*(1+$D$5+$D$6+$D$7+$D$8)</f>
        <v>0</v>
      </c>
      <c r="I37" s="22">
        <f>Team!I14*Salary!$D22*(1+$D$5+$D$6+$D$7+$D$8)</f>
        <v>0</v>
      </c>
      <c r="J37" s="22">
        <f>Team!J14*Salary!$D22*(1+$D$5+$D$6+$D$7+$D$8)</f>
        <v>0</v>
      </c>
      <c r="K37" s="22">
        <f>Team!K14*Salary!$D22*(1+$D$5+$D$6+$D$7+$D$8)</f>
        <v>0</v>
      </c>
      <c r="L37" s="22">
        <f>Team!L14*Salary!$D22*(1+$D$5+$D$6+$D$7+$D$8)</f>
        <v>0</v>
      </c>
      <c r="M37" s="22">
        <f>Team!M14*Salary!$D22*(1+$D$5+$D$6+$D$7+$D$8)</f>
        <v>0</v>
      </c>
      <c r="N37" s="22">
        <f>Team!N14*Salary!$D22*(1+$D$5+$D$6+$D$7+$D$8)</f>
        <v>0</v>
      </c>
      <c r="O37" s="22">
        <f>Team!O14*Salary!$D22*(1+$D$5+$D$6+$D$7+$D$8)</f>
        <v>0</v>
      </c>
      <c r="P37" s="22">
        <f>Team!P14*Salary!$D22*(1+$D$5+$D$6+$D$7+$D$8)</f>
        <v>0</v>
      </c>
      <c r="Q37" s="35"/>
      <c r="R37" s="4"/>
      <c r="S37" s="4"/>
      <c r="T37" s="4"/>
      <c r="U37" s="4"/>
      <c r="V37" s="4"/>
      <c r="W37" s="4"/>
      <c r="X37" s="4"/>
    </row>
    <row r="38" spans="1:24" s="25" customFormat="1" x14ac:dyDescent="0.3">
      <c r="A38" s="26"/>
      <c r="C38" s="28"/>
      <c r="D38" s="28"/>
      <c r="E38" s="28"/>
      <c r="F38" s="29"/>
      <c r="G38" s="27"/>
      <c r="H38" s="28"/>
      <c r="I38" s="28"/>
      <c r="J38" s="28"/>
      <c r="K38" s="28"/>
      <c r="L38" s="28"/>
      <c r="M38" s="28"/>
      <c r="N38" s="28"/>
      <c r="O38" s="28"/>
      <c r="P38" s="28"/>
      <c r="Q38" s="36"/>
    </row>
    <row r="39" spans="1:24" x14ac:dyDescent="0.3">
      <c r="B39" s="11" t="s">
        <v>0</v>
      </c>
      <c r="C39" s="23">
        <f t="shared" ref="C39:P39" si="8">SUM(C27:C37)</f>
        <v>664019.99999999988</v>
      </c>
      <c r="D39" s="23">
        <f t="shared" si="8"/>
        <v>882755.99999999988</v>
      </c>
      <c r="E39" s="23">
        <f t="shared" si="8"/>
        <v>882755.99999999988</v>
      </c>
      <c r="F39" s="23">
        <f t="shared" si="8"/>
        <v>1197839.9999999998</v>
      </c>
      <c r="G39" s="23">
        <f t="shared" si="8"/>
        <v>1150902.8999999997</v>
      </c>
      <c r="H39" s="23">
        <f t="shared" si="8"/>
        <v>1150902.8999999997</v>
      </c>
      <c r="I39" s="23">
        <f t="shared" si="8"/>
        <v>1150902.8999999997</v>
      </c>
      <c r="J39" s="23">
        <f t="shared" si="8"/>
        <v>1150902.8999999997</v>
      </c>
      <c r="K39" s="23">
        <f t="shared" si="8"/>
        <v>1150902.8999999997</v>
      </c>
      <c r="L39" s="23">
        <f t="shared" si="8"/>
        <v>1150902.8999999997</v>
      </c>
      <c r="M39" s="23">
        <f t="shared" si="8"/>
        <v>1150902.8999999997</v>
      </c>
      <c r="N39" s="23">
        <f t="shared" si="8"/>
        <v>782059.31999999983</v>
      </c>
      <c r="O39" s="23">
        <f t="shared" si="8"/>
        <v>782059.31999999983</v>
      </c>
      <c r="P39" s="23">
        <f t="shared" si="8"/>
        <v>782059.31999999983</v>
      </c>
      <c r="Q39" s="48">
        <f>SUM(C39:P39)</f>
        <v>14029870.259999998</v>
      </c>
      <c r="R39" s="4"/>
      <c r="S39" s="4"/>
      <c r="T39" s="4"/>
      <c r="U39" s="4"/>
      <c r="V39" s="4"/>
      <c r="W39" s="4"/>
      <c r="X39" s="4"/>
    </row>
    <row r="40" spans="1:2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2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2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2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2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2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2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2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2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</sheetData>
  <mergeCells count="11">
    <mergeCell ref="C24:F24"/>
    <mergeCell ref="G24:P24"/>
    <mergeCell ref="A1:B1"/>
    <mergeCell ref="A3:B3"/>
    <mergeCell ref="A4:B4"/>
    <mergeCell ref="A10:B10"/>
    <mergeCell ref="A23:B23"/>
    <mergeCell ref="A5:B5"/>
    <mergeCell ref="A6:B6"/>
    <mergeCell ref="A7:B7"/>
    <mergeCell ref="A8:B8"/>
  </mergeCells>
  <phoneticPr fontId="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Team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Наталья Ли</cp:lastModifiedBy>
  <dcterms:created xsi:type="dcterms:W3CDTF">2016-11-16T11:01:25Z</dcterms:created>
  <dcterms:modified xsi:type="dcterms:W3CDTF">2024-07-24T09:17:28Z</dcterms:modified>
</cp:coreProperties>
</file>