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eekBrains\II год\4 Финансовый менеджмент\1 Введение в финансовый менеджмент и ресурсное планирование\"/>
    </mc:Choice>
  </mc:AlternateContent>
  <xr:revisionPtr revIDLastSave="0" documentId="13_ncr:1_{23182574-1F07-4AD4-A4A9-90EA95B0898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Учебный кейс 1" sheetId="1" r:id="rId1"/>
    <sheet name="Учебный кейс 2" sheetId="2" r:id="rId2"/>
    <sheet name="Учебный кейс 3" sheetId="3" r:id="rId3"/>
    <sheet name="Команда" sheetId="4" r:id="rId4"/>
    <sheet name="Ставки" sheetId="5" r:id="rId5"/>
    <sheet name="ДЗ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5" i="5" l="1"/>
  <c r="AA75" i="5"/>
  <c r="Q75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Z56" i="5"/>
  <c r="W56" i="5"/>
  <c r="T56" i="5"/>
  <c r="Q56" i="5"/>
  <c r="N56" i="5"/>
  <c r="K56" i="5"/>
  <c r="H56" i="5"/>
  <c r="N58" i="5"/>
  <c r="M58" i="5"/>
  <c r="L58" i="5"/>
  <c r="K58" i="5"/>
  <c r="J58" i="5"/>
  <c r="I58" i="5"/>
  <c r="H58" i="5"/>
  <c r="G58" i="5"/>
  <c r="F58" i="5"/>
  <c r="E58" i="5"/>
  <c r="D58" i="5"/>
  <c r="N55" i="5"/>
  <c r="M55" i="5"/>
  <c r="L55" i="5"/>
  <c r="K55" i="5"/>
  <c r="J55" i="5"/>
  <c r="I55" i="5"/>
  <c r="H55" i="5"/>
  <c r="G55" i="5"/>
  <c r="F55" i="5"/>
  <c r="E55" i="5"/>
  <c r="D55" i="5"/>
  <c r="N54" i="5"/>
  <c r="M54" i="5"/>
  <c r="L54" i="5"/>
  <c r="K54" i="5"/>
  <c r="J54" i="5"/>
  <c r="I54" i="5"/>
  <c r="H54" i="5"/>
  <c r="G54" i="5"/>
  <c r="F54" i="5"/>
  <c r="E54" i="5"/>
  <c r="D54" i="5"/>
  <c r="N53" i="5"/>
  <c r="M53" i="5"/>
  <c r="L53" i="5"/>
  <c r="K53" i="5"/>
  <c r="J53" i="5"/>
  <c r="I53" i="5"/>
  <c r="H53" i="5"/>
  <c r="G53" i="5"/>
  <c r="F53" i="5"/>
  <c r="E53" i="5"/>
  <c r="D53" i="5"/>
  <c r="N52" i="5"/>
  <c r="M52" i="5"/>
  <c r="L52" i="5"/>
  <c r="K52" i="5"/>
  <c r="J52" i="5"/>
  <c r="I52" i="5"/>
  <c r="H52" i="5"/>
  <c r="G52" i="5"/>
  <c r="F52" i="5"/>
  <c r="E52" i="5"/>
  <c r="D52" i="5"/>
  <c r="N51" i="5"/>
  <c r="M51" i="5"/>
  <c r="L51" i="5"/>
  <c r="K51" i="5"/>
  <c r="J51" i="5"/>
  <c r="I51" i="5"/>
  <c r="H51" i="5"/>
  <c r="G51" i="5"/>
  <c r="F51" i="5"/>
  <c r="E51" i="5"/>
  <c r="D51" i="5"/>
  <c r="N50" i="5"/>
  <c r="M50" i="5"/>
  <c r="L50" i="5"/>
  <c r="K50" i="5"/>
  <c r="J50" i="5"/>
  <c r="I50" i="5"/>
  <c r="H50" i="5"/>
  <c r="G50" i="5"/>
  <c r="F50" i="5"/>
  <c r="E50" i="5"/>
  <c r="D50" i="5"/>
  <c r="N49" i="5"/>
  <c r="M49" i="5"/>
  <c r="L49" i="5"/>
  <c r="K49" i="5"/>
  <c r="J49" i="5"/>
  <c r="I49" i="5"/>
  <c r="H49" i="5"/>
  <c r="G49" i="5"/>
  <c r="F49" i="5"/>
  <c r="E49" i="5"/>
  <c r="D49" i="5"/>
  <c r="N48" i="5"/>
  <c r="M48" i="5"/>
  <c r="L48" i="5"/>
  <c r="K48" i="5"/>
  <c r="J48" i="5"/>
  <c r="I48" i="5"/>
  <c r="H48" i="5"/>
  <c r="G48" i="5"/>
  <c r="F48" i="5"/>
  <c r="E48" i="5"/>
  <c r="D48" i="5"/>
  <c r="N47" i="5"/>
  <c r="M47" i="5"/>
  <c r="L47" i="5"/>
  <c r="K47" i="5"/>
  <c r="J47" i="5"/>
  <c r="I47" i="5"/>
  <c r="H47" i="5"/>
  <c r="G47" i="5"/>
  <c r="F47" i="5"/>
  <c r="E47" i="5"/>
  <c r="D47" i="5"/>
  <c r="N45" i="5"/>
  <c r="M45" i="5"/>
  <c r="L45" i="5"/>
  <c r="K45" i="5"/>
  <c r="J45" i="5"/>
  <c r="I45" i="5"/>
  <c r="H45" i="5"/>
  <c r="G45" i="5"/>
  <c r="F45" i="5"/>
  <c r="E45" i="5"/>
  <c r="D45" i="5"/>
  <c r="N44" i="5"/>
  <c r="M44" i="5"/>
  <c r="L44" i="5"/>
  <c r="K44" i="5"/>
  <c r="J44" i="5"/>
  <c r="I44" i="5"/>
  <c r="H44" i="5"/>
  <c r="G44" i="5"/>
  <c r="F44" i="5"/>
  <c r="E44" i="5"/>
  <c r="D44" i="5"/>
  <c r="C44" i="5"/>
  <c r="C58" i="5"/>
  <c r="C55" i="5"/>
  <c r="C54" i="5"/>
  <c r="C53" i="5"/>
  <c r="C52" i="5"/>
  <c r="C51" i="5"/>
  <c r="C50" i="5"/>
  <c r="C49" i="5"/>
  <c r="C48" i="5"/>
  <c r="C45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S58" i="5"/>
  <c r="R58" i="5"/>
  <c r="Q58" i="5"/>
  <c r="P58" i="5"/>
  <c r="O58" i="5"/>
  <c r="S55" i="5"/>
  <c r="R55" i="5"/>
  <c r="Q55" i="5"/>
  <c r="P55" i="5"/>
  <c r="O55" i="5"/>
  <c r="S54" i="5"/>
  <c r="R54" i="5"/>
  <c r="Q54" i="5"/>
  <c r="P54" i="5"/>
  <c r="O54" i="5"/>
  <c r="S53" i="5"/>
  <c r="R53" i="5"/>
  <c r="Q53" i="5"/>
  <c r="P53" i="5"/>
  <c r="O53" i="5"/>
  <c r="S52" i="5"/>
  <c r="R52" i="5"/>
  <c r="Q52" i="5"/>
  <c r="P52" i="5"/>
  <c r="O52" i="5"/>
  <c r="S51" i="5"/>
  <c r="R51" i="5"/>
  <c r="Q51" i="5"/>
  <c r="P51" i="5"/>
  <c r="O51" i="5"/>
  <c r="S50" i="5"/>
  <c r="R50" i="5"/>
  <c r="Q50" i="5"/>
  <c r="P50" i="5"/>
  <c r="O50" i="5"/>
  <c r="S49" i="5"/>
  <c r="R49" i="5"/>
  <c r="Q49" i="5"/>
  <c r="P49" i="5"/>
  <c r="O49" i="5"/>
  <c r="S48" i="5"/>
  <c r="R48" i="5"/>
  <c r="Q48" i="5"/>
  <c r="P48" i="5"/>
  <c r="O48" i="5"/>
  <c r="S47" i="5"/>
  <c r="R47" i="5"/>
  <c r="Q47" i="5"/>
  <c r="P47" i="5"/>
  <c r="O47" i="5"/>
  <c r="C47" i="5"/>
  <c r="S45" i="5"/>
  <c r="R45" i="5"/>
  <c r="Q45" i="5"/>
  <c r="P45" i="5"/>
  <c r="O45" i="5"/>
  <c r="S44" i="5"/>
  <c r="R44" i="5"/>
  <c r="Q44" i="5"/>
  <c r="P44" i="5"/>
  <c r="O44" i="5"/>
  <c r="D25" i="5"/>
  <c r="Y58" i="5" s="1"/>
  <c r="D24" i="5"/>
  <c r="D22" i="5"/>
  <c r="D21" i="5"/>
  <c r="D20" i="5"/>
  <c r="Y53" i="5" s="1"/>
  <c r="D19" i="5"/>
  <c r="D18" i="5"/>
  <c r="D17" i="5"/>
  <c r="D16" i="5"/>
  <c r="Y49" i="5" s="1"/>
  <c r="D15" i="5"/>
  <c r="D13" i="5"/>
  <c r="D12" i="5"/>
  <c r="D11" i="5"/>
  <c r="X44" i="5" s="1"/>
  <c r="T59" i="5"/>
  <c r="U59" i="5"/>
  <c r="V59" i="5"/>
  <c r="W59" i="5"/>
  <c r="X59" i="5"/>
  <c r="Y59" i="5"/>
  <c r="Z59" i="5"/>
  <c r="T60" i="5"/>
  <c r="U60" i="5"/>
  <c r="V60" i="5"/>
  <c r="W60" i="5"/>
  <c r="X60" i="5"/>
  <c r="Y60" i="5"/>
  <c r="Z60" i="5"/>
  <c r="T61" i="5"/>
  <c r="U61" i="5"/>
  <c r="V61" i="5"/>
  <c r="W61" i="5"/>
  <c r="X61" i="5"/>
  <c r="Y61" i="5"/>
  <c r="Z61" i="5"/>
  <c r="T62" i="5"/>
  <c r="U62" i="5"/>
  <c r="V62" i="5"/>
  <c r="W62" i="5"/>
  <c r="X62" i="5"/>
  <c r="Y62" i="5"/>
  <c r="Z62" i="5"/>
  <c r="T63" i="5"/>
  <c r="U63" i="5"/>
  <c r="V63" i="5"/>
  <c r="W63" i="5"/>
  <c r="X63" i="5"/>
  <c r="Y63" i="5"/>
  <c r="Z63" i="5"/>
  <c r="T64" i="5"/>
  <c r="U64" i="5"/>
  <c r="V64" i="5"/>
  <c r="W64" i="5"/>
  <c r="X64" i="5"/>
  <c r="Y64" i="5"/>
  <c r="Z64" i="5"/>
  <c r="T65" i="5"/>
  <c r="U65" i="5"/>
  <c r="V65" i="5"/>
  <c r="W65" i="5"/>
  <c r="X65" i="5"/>
  <c r="Y65" i="5"/>
  <c r="Z65" i="5"/>
  <c r="T66" i="5"/>
  <c r="U66" i="5"/>
  <c r="V66" i="5"/>
  <c r="W66" i="5"/>
  <c r="X66" i="5"/>
  <c r="Y66" i="5"/>
  <c r="Z66" i="5"/>
  <c r="T67" i="5"/>
  <c r="U67" i="5"/>
  <c r="V67" i="5"/>
  <c r="W67" i="5"/>
  <c r="X67" i="5"/>
  <c r="Y67" i="5"/>
  <c r="Z67" i="5"/>
  <c r="T68" i="5"/>
  <c r="U68" i="5"/>
  <c r="V68" i="5"/>
  <c r="W68" i="5"/>
  <c r="X68" i="5"/>
  <c r="Y68" i="5"/>
  <c r="Z68" i="5"/>
  <c r="T69" i="5"/>
  <c r="U69" i="5"/>
  <c r="V69" i="5"/>
  <c r="W69" i="5"/>
  <c r="X69" i="5"/>
  <c r="Y69" i="5"/>
  <c r="Z69" i="5"/>
  <c r="T70" i="5"/>
  <c r="U70" i="5"/>
  <c r="V70" i="5"/>
  <c r="W70" i="5"/>
  <c r="X70" i="5"/>
  <c r="Y70" i="5"/>
  <c r="Z70" i="5"/>
  <c r="T71" i="5"/>
  <c r="U71" i="5"/>
  <c r="V71" i="5"/>
  <c r="W71" i="5"/>
  <c r="X71" i="5"/>
  <c r="Y71" i="5"/>
  <c r="Z71" i="5"/>
  <c r="Z58" i="5"/>
  <c r="V58" i="5"/>
  <c r="Z55" i="5"/>
  <c r="Y55" i="5"/>
  <c r="X55" i="5"/>
  <c r="W55" i="5"/>
  <c r="V55" i="5"/>
  <c r="U55" i="5"/>
  <c r="T55" i="5"/>
  <c r="Z54" i="5"/>
  <c r="Y54" i="5"/>
  <c r="X54" i="5"/>
  <c r="W54" i="5"/>
  <c r="V54" i="5"/>
  <c r="U54" i="5"/>
  <c r="T54" i="5"/>
  <c r="Z53" i="5"/>
  <c r="V53" i="5"/>
  <c r="Z52" i="5"/>
  <c r="Y52" i="5"/>
  <c r="X52" i="5"/>
  <c r="W52" i="5"/>
  <c r="V52" i="5"/>
  <c r="U52" i="5"/>
  <c r="T52" i="5"/>
  <c r="Z51" i="5"/>
  <c r="Y51" i="5"/>
  <c r="X51" i="5"/>
  <c r="W51" i="5"/>
  <c r="V51" i="5"/>
  <c r="U51" i="5"/>
  <c r="T51" i="5"/>
  <c r="Z50" i="5"/>
  <c r="Y50" i="5"/>
  <c r="X50" i="5"/>
  <c r="W50" i="5"/>
  <c r="V50" i="5"/>
  <c r="U50" i="5"/>
  <c r="T50" i="5"/>
  <c r="Z49" i="5"/>
  <c r="V49" i="5"/>
  <c r="Z48" i="5"/>
  <c r="Y48" i="5"/>
  <c r="X48" i="5"/>
  <c r="W48" i="5"/>
  <c r="V48" i="5"/>
  <c r="U48" i="5"/>
  <c r="T48" i="5"/>
  <c r="Z47" i="5"/>
  <c r="Y47" i="5"/>
  <c r="X47" i="5"/>
  <c r="W47" i="5"/>
  <c r="V47" i="5"/>
  <c r="U47" i="5"/>
  <c r="T47" i="5"/>
  <c r="Z45" i="5"/>
  <c r="Y45" i="5"/>
  <c r="X45" i="5"/>
  <c r="W45" i="5"/>
  <c r="V45" i="5"/>
  <c r="U45" i="5"/>
  <c r="T45" i="5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D7" i="1"/>
  <c r="D6" i="1"/>
  <c r="D5" i="1"/>
  <c r="D4" i="1"/>
  <c r="W49" i="5" l="1"/>
  <c r="W53" i="5"/>
  <c r="AA56" i="5"/>
  <c r="W58" i="5"/>
  <c r="T49" i="5"/>
  <c r="X49" i="5"/>
  <c r="T53" i="5"/>
  <c r="X53" i="5"/>
  <c r="T58" i="5"/>
  <c r="X58" i="5"/>
  <c r="U49" i="5"/>
  <c r="U53" i="5"/>
  <c r="U58" i="5"/>
  <c r="V44" i="5"/>
  <c r="Z44" i="5"/>
  <c r="U44" i="5"/>
  <c r="W44" i="5"/>
  <c r="Y44" i="5"/>
  <c r="T44" i="5"/>
</calcChain>
</file>

<file path=xl/sharedStrings.xml><?xml version="1.0" encoding="utf-8"?>
<sst xmlns="http://schemas.openxmlformats.org/spreadsheetml/2006/main" count="273" uniqueCount="95">
  <si>
    <t xml:space="preserve">Вы - руководитель проекта
На дворе 2019 год. Вы провели первоначальный брифинг с Заказчиком, оценили необходимое вовлечение проектной команды и получили от финансового отдела ставки команды. Вот что получилось: на проект вам необходимы: 
0,5 FTE РП  (1 FTE = 6 млн в год), 
0,3 FTE программиста (1 FTE = 5 млн в год), 
0,1 FTE ведущего программиста (1 FTE = 7 млн в год) , 
0,2 FTE бизнес-аналитика (1 FTE = 3,5 млн в год)
С заказчиком была согласована работа по формату Time&amp;Material на базе дневных ставок. 
Длительность проекта: все осенние месяцы. 
Необходимо: посчитать стоимость команды, округление до целых.
</t>
  </si>
  <si>
    <t xml:space="preserve">Объем загрузки </t>
  </si>
  <si>
    <t>Ежегодная стоимость сотрудника</t>
  </si>
  <si>
    <t>стоимость 1 часа сотрудника  (1970 часов)</t>
  </si>
  <si>
    <t>программист ведущий</t>
  </si>
  <si>
    <t>программист</t>
  </si>
  <si>
    <t>бизнес-аналитик</t>
  </si>
  <si>
    <t>РП</t>
  </si>
  <si>
    <t xml:space="preserve">После обсуждения итоговой стоимости работ Заказчик засомневался в качеств выполнения работ и предложил поработать в тестовом режиме над Техническим заданием (ТЗ). Вы оценили трудоемкость этой работы по методу “снизу - вверх”: 
Необходимо: рассчитать стоимость работы над ТЗ с учетом ставок команды (приведены в Кейсе 1), округление до целых.
</t>
  </si>
  <si>
    <t>Работа</t>
  </si>
  <si>
    <t>роль</t>
  </si>
  <si>
    <t>количество часов</t>
  </si>
  <si>
    <t>Разработка ТЗ</t>
  </si>
  <si>
    <t>Согласование ТЗ с Заказчиком</t>
  </si>
  <si>
    <t>Корректировка ТЗ</t>
  </si>
  <si>
    <t>Утверждение с Заказчиком</t>
  </si>
  <si>
    <r>
      <rPr>
        <b/>
        <sz val="11"/>
        <color rgb="FF434343"/>
        <rFont val="Arial"/>
      </rPr>
      <t xml:space="preserve">Вы: </t>
    </r>
    <r>
      <rPr>
        <sz val="11"/>
        <color rgb="FF434343"/>
        <rFont val="Arial"/>
      </rPr>
      <t>Project Manager на стороне Заказчика - автодилера ООО «Авто-онлайн»</t>
    </r>
  </si>
  <si>
    <r>
      <rPr>
        <b/>
        <sz val="11"/>
        <color rgb="FF434343"/>
        <rFont val="Arial"/>
      </rPr>
      <t xml:space="preserve">Заказчик: </t>
    </r>
    <r>
      <rPr>
        <sz val="11"/>
        <color rgb="FF434343"/>
        <rFont val="Arial"/>
      </rPr>
      <t>Отдел продаж</t>
    </r>
  </si>
  <si>
    <r>
      <rPr>
        <b/>
        <sz val="11"/>
        <color rgb="FF434343"/>
        <rFont val="Arial"/>
      </rPr>
      <t>Ваш проект:</t>
    </r>
    <r>
      <rPr>
        <sz val="11"/>
        <color rgb="FF434343"/>
        <rFont val="Arial"/>
      </rPr>
      <t xml:space="preserve"> Разработка и внедрение ERP системы для учета наличия автомобилей, а также разработка сайта для продажи автомобилей. Вы выбрали ERP систему на платформе Oracle и для разработки и внедрения, а также для продвижения сайта решили привлечь сотрудников вендора по договору аутстаффинга.</t>
    </r>
  </si>
  <si>
    <t xml:space="preserve">Состав вашей команды (внутренней и привлеченной) приведен на листе “Команда”, </t>
  </si>
  <si>
    <t>Ставки команды, а также проценты отчислений в соц. фонды - на листе “Ставки”</t>
  </si>
  <si>
    <r>
      <rPr>
        <b/>
        <sz val="11"/>
        <color rgb="FF434343"/>
        <rFont val="Arial"/>
      </rPr>
      <t xml:space="preserve">Сроки реализации проекта: </t>
    </r>
    <r>
      <rPr>
        <sz val="11"/>
        <color rgb="FF434343"/>
        <rFont val="Arial"/>
      </rPr>
      <t>2 года (1.01.2022-31.12.2023)</t>
    </r>
  </si>
  <si>
    <t>Задание для семинара:</t>
  </si>
  <si>
    <t>Все расчеты округляем до целых. Вы можете произвести расчеты на примере 1-2 сотрудников</t>
  </si>
  <si>
    <t>Задание 1. Вам необходимо рассчитать стоимость привлечения штатных сотрудников на проект с учетом загрузки (FTE) и зарплаты (лист Ставки)</t>
  </si>
  <si>
    <t>Задание 2. Вам необходимо рассчитать стоимость привлечения аутстаффа на проект (сдельная оплата труда) с учетом предполагаемого объема работ (шт) и стоимости 1 ед. работы (лист Ставки)</t>
  </si>
  <si>
    <t>Задание 3. Вам необходимо распределить по кварталам стоимость привлечения тестировщика по договору ГПХ. Стоимость договора за весь объем работы - 1690000, оплата производится 1 раз в квартал (последний месяц) - пропорционально отработанному времени (загрузке в FTE)</t>
  </si>
  <si>
    <t>Задание 4. Вам необходимо рассчитать стоимость привлечения сотрудников ВЕНДОРА по формату T&amp;M на проект с учетом загрузки (FTE) и стоимости часа (лист Ставки)</t>
  </si>
  <si>
    <t>Задание 5. Вам необходимо рассчитать стоимость привлечения проджект менеджера от ВЕНДОРА на проект с учетом загрузки (FTE) и ежемесячной стоимости (лист Ставки)</t>
  </si>
  <si>
    <t>Задание 6. Вам необходимо рассчитать стоимость привлечения сотрудников ВЕНДОРА на проект, которые работают по сдельной оплате труда с учетом предполагаемого объема работ (шт) и стоимости 1 ед. работы (лист Ставки)</t>
  </si>
  <si>
    <t xml:space="preserve">Единица измерения загрузки </t>
  </si>
  <si>
    <t xml:space="preserve">Объем загрузки в FTE </t>
  </si>
  <si>
    <t xml:space="preserve">Роли команды </t>
  </si>
  <si>
    <t>Формат привлечения</t>
  </si>
  <si>
    <t>Владелец продукта</t>
  </si>
  <si>
    <t>Штат</t>
  </si>
  <si>
    <t>FTE</t>
  </si>
  <si>
    <t>Проджект менеджер</t>
  </si>
  <si>
    <t>Бухгалтер</t>
  </si>
  <si>
    <t xml:space="preserve">Юрист </t>
  </si>
  <si>
    <t>Аутстафф</t>
  </si>
  <si>
    <t>шт</t>
  </si>
  <si>
    <t>Дизайнер</t>
  </si>
  <si>
    <t>Системный аналитик</t>
  </si>
  <si>
    <t>Senior back-end разработчик</t>
  </si>
  <si>
    <t>Middle back-end разработчик</t>
  </si>
  <si>
    <t>Junior back-end разработчик</t>
  </si>
  <si>
    <t>Senior front-end разработчик</t>
  </si>
  <si>
    <t>Middle front-end разработчик</t>
  </si>
  <si>
    <t>Junior front-end разработчик</t>
  </si>
  <si>
    <t>Тестировщик</t>
  </si>
  <si>
    <t>договор ГПХ</t>
  </si>
  <si>
    <t>Ключевые пользователи</t>
  </si>
  <si>
    <t>DevOps-инженер</t>
  </si>
  <si>
    <t>Вендор T&amp;M</t>
  </si>
  <si>
    <t>Вендор (fix price 350000 в мес )</t>
  </si>
  <si>
    <t>Вендор (сдельщина)</t>
  </si>
  <si>
    <t>SMM</t>
  </si>
  <si>
    <t>Итого</t>
  </si>
  <si>
    <t xml:space="preserve">Задание 1. Вам необходимо рассчитать стоимость привлечения штатных сотрудников на проект с учетом загрузки (FTE) и зарплаты (лист Ставки) </t>
  </si>
  <si>
    <t>Задание 3. Вам необходимо распределить по кварталам стоимоть привлечения тестировщика по договору ГПХ. Стоимоть договора за весь объем работы - 1690000, оплата производится 1 раз в квартал (последний месяц) - пропорционально отработанному времени (загрузке в FTE)</t>
  </si>
  <si>
    <t xml:space="preserve">Задание 4. Вам необходимо рассчитать стоимость привлечения сотрудников ВЕНДОРА по формату T&amp;M на проект с учетом загрузки (FTE) и стоимости часа (лист Ставки) </t>
  </si>
  <si>
    <t>Задание 5. Вам необходимо рассчитать стоимость привлечения проджект менеджера от ВЕНДОРА на проект с учетом загрузки (FTE) и ежемесячной стоимости  (лист Ставки)</t>
  </si>
  <si>
    <t>Задание 6. Вам необходимо рассчитать стоимость привлечения сотрудников ВЕНДОРА на проект, которые работают по сдельной оплате  труда с учетом предполагаемого объема работ (шт) и стоимости 1 ед. работы (лист salary)</t>
  </si>
  <si>
    <t>Предположения</t>
  </si>
  <si>
    <t>Индексация</t>
  </si>
  <si>
    <t>Обязательное пенсионное страхование (ОПС)</t>
  </si>
  <si>
    <t>Обязательное медицинское страхование (ОМС)</t>
  </si>
  <si>
    <t>Страхование от случаев временной нетрудоспособности и материнства (ВНиМ)</t>
  </si>
  <si>
    <t>Страхование от несчастных случаев или профессиональных заболеваний (НСиПЗ)</t>
  </si>
  <si>
    <t>комментарий</t>
  </si>
  <si>
    <t xml:space="preserve">Бухгалтер </t>
  </si>
  <si>
    <t>Юрист</t>
  </si>
  <si>
    <t>аутстафф</t>
  </si>
  <si>
    <t>за 1 документ</t>
  </si>
  <si>
    <t xml:space="preserve">стоимоть за весь объем работы, оплата 1 раз в квартал (последний месяц) - пропорционально отработанному времени </t>
  </si>
  <si>
    <t>Вендор</t>
  </si>
  <si>
    <t>Стоимость команды</t>
  </si>
  <si>
    <t xml:space="preserve">SMM </t>
  </si>
  <si>
    <t>Кол-во пользователей (накопительным итогом)</t>
  </si>
  <si>
    <t xml:space="preserve">Стоимость закупаемох лицензий </t>
  </si>
  <si>
    <t>Вам необходимо:</t>
  </si>
  <si>
    <t>1. Доделать упражнения 1-6 по всем сотрудникам и годам</t>
  </si>
  <si>
    <t>2. Для своего учебного проекта определить команду проекта, ставки каждого сотрудника в зависимости от формата привлечения (внутренняя команда или аутстафф), объем вовлечения в проект и рассчитать стоимость привлечения команды</t>
  </si>
  <si>
    <t>Итого:</t>
  </si>
  <si>
    <t xml:space="preserve">Домашнее задание. 
1. Доделать упражнения 1-6 по всем сотрудникам и годам
2. Рассчитать стоимость лицензий. Условие: всего у нас 5400 пользователей. Лицензии состоят из 2 компонент: 
 - стоимость ПО = 10 млн, закупается один раз с момента начала использования ПО (с момента тестирования)
-  стоимость лицензий на пользователей. Пакетное предложение для пользователей: 1000 пользователей = 800 000  руб, 500 польз - 300 000 руб., если покупать лицензии на 1 пользователя, то стоимость лицензии для 1 польз = 1000 руб. Прирост по кол-ву пользователей приведен в строке 44., расширять купленные пакеты нельзя, можно только дозакупать новые. Оцените, какая закупка лицензий выгоднее - поэтапная или единовременная, покажите все варианты и сформируйте итоговое предложение для спонсора проекта.   </t>
  </si>
  <si>
    <t>Лицензия (на 5500 пользователей):</t>
  </si>
  <si>
    <t>1) 5500*1000 = 5500000</t>
  </si>
  <si>
    <t>2) 5*800000 + 300000 = 4300000</t>
  </si>
  <si>
    <t>3) 11*300000 = 3300000</t>
  </si>
  <si>
    <t>Лицензия (на 5400 пользователей)</t>
  </si>
  <si>
    <t>1) 5400*1000 = 5400000</t>
  </si>
  <si>
    <t>2) 5*800000 + 400*1000 = 4400000</t>
  </si>
  <si>
    <t>3) 10*300000 + 400*1000 = 3400000</t>
  </si>
  <si>
    <t>Вывод: выгоднее взять докупая 11 пакетов по 500 пользователей (с небольшим запасом) + ПО 10млн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</si>
</sst>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_-* #,##0.00\ &quot;₽&quot;_-;\-* #,##0.00\ &quot;₽&quot;_-;_-* &quot;-&quot;??\ &quot;₽&quot;_-;_-@"/>
    <numFmt numFmtId="167" formatCode="_-* #,##0\ &quot;₽&quot;_-;\-* #,##0\ &quot;₽&quot;_-;_-* &quot;-&quot;??\ &quot;₽&quot;_-;_-@"/>
  </numFmts>
  <fonts count="25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0"/>
      <name val="Calibri"/>
      <scheme val="minor"/>
    </font>
    <font>
      <b/>
      <sz val="12"/>
      <color theme="0"/>
      <name val="Calibri"/>
      <scheme val="minor"/>
    </font>
    <font>
      <sz val="11"/>
      <color rgb="FF434343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b/>
      <sz val="24"/>
      <color rgb="FF434343"/>
      <name val="Arial"/>
    </font>
    <font>
      <i/>
      <sz val="11"/>
      <color rgb="FF434343"/>
      <name val="Arial"/>
    </font>
    <font>
      <sz val="12"/>
      <color rgb="FF000000"/>
      <name val="Arial"/>
    </font>
    <font>
      <sz val="12"/>
      <name val="Calibri"/>
    </font>
    <font>
      <sz val="12"/>
      <color theme="0"/>
      <name val="Calibri"/>
    </font>
    <font>
      <sz val="12"/>
      <color theme="1"/>
      <name val="Calibri"/>
    </font>
    <font>
      <b/>
      <sz val="12"/>
      <color theme="0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8"/>
      <color theme="1"/>
      <name val="Calibri"/>
    </font>
    <font>
      <b/>
      <sz val="12"/>
      <color rgb="FFFF0000"/>
      <name val="Calibri"/>
    </font>
    <font>
      <b/>
      <sz val="13"/>
      <color rgb="FF000000"/>
      <name val="Arial"/>
    </font>
    <font>
      <i/>
      <sz val="12"/>
      <color rgb="FF000000"/>
      <name val="Arial"/>
    </font>
    <font>
      <b/>
      <sz val="11"/>
      <color rgb="FF434343"/>
      <name val="Arial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2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1E4E79"/>
        <bgColor rgb="FF1E4E79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/>
    <xf numFmtId="1" fontId="1" fillId="0" borderId="1" xfId="0" applyNumberFormat="1" applyFont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7" fillId="0" borderId="0" xfId="0" applyFont="1" applyAlignment="1"/>
    <xf numFmtId="0" fontId="8" fillId="0" borderId="0" xfId="0" applyFont="1" applyAlignment="1">
      <alignment vertical="center"/>
    </xf>
    <xf numFmtId="0" fontId="11" fillId="3" borderId="7" xfId="0" applyFont="1" applyFill="1" applyBorder="1"/>
    <xf numFmtId="0" fontId="12" fillId="4" borderId="7" xfId="0" applyFont="1" applyFill="1" applyBorder="1"/>
    <xf numFmtId="0" fontId="11" fillId="3" borderId="7" xfId="0" applyFont="1" applyFill="1" applyBorder="1" applyAlignment="1"/>
    <xf numFmtId="0" fontId="13" fillId="5" borderId="14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right"/>
    </xf>
    <xf numFmtId="0" fontId="12" fillId="4" borderId="0" xfId="0" applyFont="1" applyFill="1" applyAlignment="1">
      <alignment horizontal="center"/>
    </xf>
    <xf numFmtId="164" fontId="14" fillId="0" borderId="0" xfId="0" applyNumberFormat="1" applyFont="1"/>
    <xf numFmtId="164" fontId="14" fillId="0" borderId="17" xfId="0" applyNumberFormat="1" applyFont="1" applyBorder="1"/>
    <xf numFmtId="0" fontId="12" fillId="6" borderId="7" xfId="0" applyFont="1" applyFill="1" applyBorder="1" applyAlignment="1">
      <alignment horizontal="right"/>
    </xf>
    <xf numFmtId="164" fontId="14" fillId="0" borderId="0" xfId="0" applyNumberFormat="1" applyFont="1" applyAlignment="1"/>
    <xf numFmtId="0" fontId="12" fillId="6" borderId="8" xfId="0" applyFont="1" applyFill="1" applyBorder="1" applyAlignment="1">
      <alignment horizontal="right"/>
    </xf>
    <xf numFmtId="0" fontId="12" fillId="6" borderId="18" xfId="0" applyFont="1" applyFill="1" applyBorder="1" applyAlignment="1">
      <alignment horizontal="right"/>
    </xf>
    <xf numFmtId="164" fontId="14" fillId="0" borderId="19" xfId="0" applyNumberFormat="1" applyFont="1" applyBorder="1"/>
    <xf numFmtId="164" fontId="14" fillId="0" borderId="20" xfId="0" applyNumberFormat="1" applyFont="1" applyBorder="1"/>
    <xf numFmtId="0" fontId="12" fillId="7" borderId="7" xfId="0" applyFont="1" applyFill="1" applyBorder="1" applyAlignment="1">
      <alignment horizontal="right"/>
    </xf>
    <xf numFmtId="0" fontId="12" fillId="4" borderId="7" xfId="0" applyFont="1" applyFill="1" applyBorder="1" applyAlignment="1">
      <alignment horizontal="center"/>
    </xf>
    <xf numFmtId="164" fontId="14" fillId="4" borderId="7" xfId="0" applyNumberFormat="1" applyFont="1" applyFill="1" applyBorder="1"/>
    <xf numFmtId="164" fontId="14" fillId="4" borderId="21" xfId="0" applyNumberFormat="1" applyFont="1" applyFill="1" applyBorder="1"/>
    <xf numFmtId="0" fontId="12" fillId="7" borderId="7" xfId="0" applyFont="1" applyFill="1" applyBorder="1" applyAlignment="1">
      <alignment horizontal="right" vertical="top"/>
    </xf>
    <xf numFmtId="164" fontId="12" fillId="4" borderId="7" xfId="0" applyNumberFormat="1" applyFont="1" applyFill="1" applyBorder="1"/>
    <xf numFmtId="164" fontId="12" fillId="4" borderId="21" xfId="0" applyNumberFormat="1" applyFont="1" applyFill="1" applyBorder="1"/>
    <xf numFmtId="164" fontId="12" fillId="4" borderId="22" xfId="0" applyNumberFormat="1" applyFont="1" applyFill="1" applyBorder="1"/>
    <xf numFmtId="0" fontId="15" fillId="4" borderId="23" xfId="0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164" fontId="15" fillId="0" borderId="0" xfId="0" applyNumberFormat="1" applyFont="1"/>
    <xf numFmtId="164" fontId="15" fillId="0" borderId="17" xfId="0" applyNumberFormat="1" applyFont="1" applyBorder="1"/>
    <xf numFmtId="0" fontId="12" fillId="4" borderId="7" xfId="0" applyFont="1" applyFill="1" applyBorder="1" applyAlignment="1">
      <alignment vertical="top" wrapText="1"/>
    </xf>
    <xf numFmtId="0" fontId="12" fillId="4" borderId="7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wrapText="1"/>
    </xf>
    <xf numFmtId="0" fontId="12" fillId="4" borderId="8" xfId="0" applyFont="1" applyFill="1" applyBorder="1"/>
    <xf numFmtId="0" fontId="12" fillId="4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5" fillId="4" borderId="7" xfId="0" applyFont="1" applyFill="1" applyBorder="1"/>
    <xf numFmtId="0" fontId="15" fillId="4" borderId="0" xfId="0" applyFont="1" applyFill="1"/>
    <xf numFmtId="0" fontId="11" fillId="8" borderId="7" xfId="0" applyFont="1" applyFill="1" applyBorder="1" applyAlignment="1">
      <alignment horizontal="center"/>
    </xf>
    <xf numFmtId="0" fontId="12" fillId="4" borderId="0" xfId="0" applyFont="1" applyFill="1"/>
    <xf numFmtId="9" fontId="12" fillId="0" borderId="0" xfId="0" applyNumberFormat="1" applyFont="1"/>
    <xf numFmtId="165" fontId="12" fillId="0" borderId="0" xfId="0" applyNumberFormat="1" applyFont="1"/>
    <xf numFmtId="0" fontId="11" fillId="8" borderId="7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right"/>
    </xf>
    <xf numFmtId="166" fontId="14" fillId="0" borderId="0" xfId="0" applyNumberFormat="1" applyFont="1"/>
    <xf numFmtId="0" fontId="12" fillId="4" borderId="7" xfId="0" applyFont="1" applyFill="1" applyBorder="1" applyAlignment="1">
      <alignment horizontal="right"/>
    </xf>
    <xf numFmtId="0" fontId="12" fillId="4" borderId="7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166" fontId="14" fillId="0" borderId="0" xfId="0" applyNumberFormat="1" applyFont="1" applyAlignment="1">
      <alignment vertical="center"/>
    </xf>
    <xf numFmtId="0" fontId="12" fillId="4" borderId="7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3" fillId="4" borderId="0" xfId="0" applyFont="1" applyFill="1" applyAlignment="1">
      <alignment horizontal="center"/>
    </xf>
    <xf numFmtId="0" fontId="17" fillId="5" borderId="15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166" fontId="14" fillId="0" borderId="17" xfId="0" applyNumberFormat="1" applyFont="1" applyBorder="1"/>
    <xf numFmtId="166" fontId="14" fillId="0" borderId="17" xfId="0" applyNumberFormat="1" applyFont="1" applyBorder="1" applyAlignment="1"/>
    <xf numFmtId="166" fontId="14" fillId="4" borderId="0" xfId="0" applyNumberFormat="1" applyFont="1" applyFill="1"/>
    <xf numFmtId="0" fontId="12" fillId="4" borderId="18" xfId="0" applyFont="1" applyFill="1" applyBorder="1" applyAlignment="1">
      <alignment horizontal="right"/>
    </xf>
    <xf numFmtId="0" fontId="12" fillId="0" borderId="19" xfId="0" applyFont="1" applyBorder="1"/>
    <xf numFmtId="166" fontId="12" fillId="4" borderId="0" xfId="0" applyNumberFormat="1" applyFont="1" applyFill="1"/>
    <xf numFmtId="0" fontId="12" fillId="4" borderId="29" xfId="0" applyFont="1" applyFill="1" applyBorder="1" applyAlignment="1">
      <alignment horizontal="center"/>
    </xf>
    <xf numFmtId="164" fontId="12" fillId="0" borderId="29" xfId="0" applyNumberFormat="1" applyFont="1" applyBorder="1"/>
    <xf numFmtId="164" fontId="12" fillId="0" borderId="29" xfId="0" applyNumberFormat="1" applyFont="1" applyBorder="1" applyAlignment="1"/>
    <xf numFmtId="164" fontId="12" fillId="0" borderId="0" xfId="0" applyNumberFormat="1" applyFont="1"/>
    <xf numFmtId="0" fontId="12" fillId="4" borderId="7" xfId="0" applyFont="1" applyFill="1" applyBorder="1" applyAlignment="1"/>
    <xf numFmtId="0" fontId="18" fillId="0" borderId="0" xfId="0" applyFont="1" applyAlignment="1"/>
    <xf numFmtId="0" fontId="19" fillId="9" borderId="0" xfId="0" applyFont="1" applyFill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167" fontId="14" fillId="0" borderId="17" xfId="0" applyNumberFormat="1" applyFont="1" applyBorder="1"/>
    <xf numFmtId="167" fontId="14" fillId="0" borderId="29" xfId="0" applyNumberFormat="1" applyFont="1" applyBorder="1"/>
    <xf numFmtId="167" fontId="14" fillId="0" borderId="17" xfId="0" applyNumberFormat="1" applyFont="1" applyBorder="1" applyAlignment="1"/>
    <xf numFmtId="167" fontId="14" fillId="4" borderId="17" xfId="0" applyNumberFormat="1" applyFont="1" applyFill="1" applyBorder="1"/>
    <xf numFmtId="167" fontId="14" fillId="0" borderId="20" xfId="0" applyNumberFormat="1" applyFont="1" applyBorder="1"/>
    <xf numFmtId="167" fontId="14" fillId="0" borderId="30" xfId="0" applyNumberFormat="1" applyFont="1" applyBorder="1"/>
    <xf numFmtId="0" fontId="22" fillId="4" borderId="18" xfId="0" applyFont="1" applyFill="1" applyBorder="1"/>
    <xf numFmtId="167" fontId="23" fillId="0" borderId="17" xfId="0" applyNumberFormat="1" applyFont="1" applyBorder="1"/>
    <xf numFmtId="0" fontId="21" fillId="4" borderId="7" xfId="0" applyFont="1" applyFill="1" applyBorder="1"/>
    <xf numFmtId="167" fontId="12" fillId="4" borderId="0" xfId="0" applyNumberFormat="1" applyFont="1" applyFill="1"/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center"/>
    </xf>
    <xf numFmtId="0" fontId="9" fillId="0" borderId="4" xfId="0" applyFont="1" applyBorder="1" applyAlignment="1">
      <alignment horizontal="left" vertical="center" wrapText="1"/>
    </xf>
    <xf numFmtId="0" fontId="10" fillId="0" borderId="5" xfId="0" applyFont="1" applyBorder="1"/>
    <xf numFmtId="0" fontId="10" fillId="0" borderId="6" xfId="0" applyFont="1" applyBorder="1"/>
    <xf numFmtId="0" fontId="9" fillId="0" borderId="4" xfId="0" applyFont="1" applyBorder="1" applyAlignment="1">
      <alignment horizontal="left" wrapText="1"/>
    </xf>
    <xf numFmtId="0" fontId="11" fillId="3" borderId="8" xfId="0" applyFont="1" applyFill="1" applyBorder="1" applyAlignment="1">
      <alignment horizontal="center" wrapText="1"/>
    </xf>
    <xf numFmtId="0" fontId="10" fillId="0" borderId="9" xfId="0" applyFont="1" applyBorder="1"/>
    <xf numFmtId="0" fontId="10" fillId="0" borderId="13" xfId="0" applyFont="1" applyBorder="1"/>
    <xf numFmtId="0" fontId="13" fillId="5" borderId="10" xfId="0" applyFont="1" applyFill="1" applyBorder="1" applyAlignment="1">
      <alignment horizontal="center"/>
    </xf>
    <xf numFmtId="0" fontId="10" fillId="0" borderId="11" xfId="0" applyFont="1" applyBorder="1"/>
    <xf numFmtId="0" fontId="10" fillId="0" borderId="12" xfId="0" applyFont="1" applyBorder="1"/>
    <xf numFmtId="0" fontId="15" fillId="4" borderId="23" xfId="0" applyFont="1" applyFill="1" applyBorder="1" applyAlignment="1">
      <alignment horizontal="center"/>
    </xf>
    <xf numFmtId="0" fontId="10" fillId="0" borderId="24" xfId="0" applyFont="1" applyBorder="1"/>
    <xf numFmtId="0" fontId="12" fillId="4" borderId="23" xfId="0" applyFont="1" applyFill="1" applyBorder="1" applyAlignment="1">
      <alignment vertical="top" wrapText="1"/>
    </xf>
    <xf numFmtId="0" fontId="10" fillId="0" borderId="25" xfId="0" applyFont="1" applyBorder="1"/>
    <xf numFmtId="0" fontId="12" fillId="4" borderId="23" xfId="0" applyFont="1" applyFill="1" applyBorder="1" applyAlignment="1">
      <alignment horizontal="center" wrapText="1"/>
    </xf>
    <xf numFmtId="0" fontId="10" fillId="0" borderId="26" xfId="0" applyFont="1" applyBorder="1"/>
    <xf numFmtId="0" fontId="12" fillId="4" borderId="23" xfId="0" applyFont="1" applyFill="1" applyBorder="1" applyAlignment="1">
      <alignment horizontal="center" vertical="top" wrapText="1"/>
    </xf>
    <xf numFmtId="0" fontId="12" fillId="4" borderId="23" xfId="0" applyFont="1" applyFill="1" applyBorder="1" applyAlignment="1">
      <alignment horizontal="left" vertical="top" wrapText="1"/>
    </xf>
    <xf numFmtId="166" fontId="14" fillId="0" borderId="27" xfId="0" applyNumberFormat="1" applyFont="1" applyBorder="1" applyAlignment="1">
      <alignment vertical="center" wrapText="1"/>
    </xf>
    <xf numFmtId="0" fontId="10" fillId="0" borderId="27" xfId="0" applyFont="1" applyBorder="1"/>
    <xf numFmtId="0" fontId="10" fillId="0" borderId="28" xfId="0" applyFont="1" applyBorder="1"/>
    <xf numFmtId="0" fontId="16" fillId="4" borderId="23" xfId="0" applyFont="1" applyFill="1" applyBorder="1" applyAlignment="1">
      <alignment horizontal="center"/>
    </xf>
    <xf numFmtId="0" fontId="12" fillId="4" borderId="23" xfId="0" applyFont="1" applyFill="1" applyBorder="1" applyAlignment="1">
      <alignment horizontal="left" wrapText="1"/>
    </xf>
    <xf numFmtId="0" fontId="11" fillId="8" borderId="23" xfId="0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19" fillId="9" borderId="0" xfId="0" applyFont="1" applyFill="1" applyAlignment="1">
      <alignment vertical="top" wrapText="1"/>
    </xf>
    <xf numFmtId="0" fontId="19" fillId="9" borderId="0" xfId="0" applyFont="1" applyFill="1" applyAlignment="1">
      <alignment vertical="center" wrapText="1"/>
    </xf>
    <xf numFmtId="0" fontId="21" fillId="4" borderId="4" xfId="0" applyFont="1" applyFill="1" applyBorder="1" applyAlignment="1">
      <alignment horizontal="left" vertical="top" wrapText="1"/>
    </xf>
    <xf numFmtId="0" fontId="24" fillId="0" borderId="6" xfId="0" applyFont="1" applyBorder="1"/>
  </cellXfs>
  <cellStyles count="1">
    <cellStyle name="Обычный" xfId="0" builtinId="0"/>
  </cellStyles>
  <dxfs count="1"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"/>
  <sheetViews>
    <sheetView workbookViewId="0">
      <selection sqref="A1:F2"/>
    </sheetView>
  </sheetViews>
  <sheetFormatPr defaultColWidth="11.19921875" defaultRowHeight="15" customHeight="1" x14ac:dyDescent="0.3"/>
  <cols>
    <col min="1" max="1" width="20" customWidth="1"/>
    <col min="2" max="2" width="11.796875" customWidth="1"/>
    <col min="3" max="3" width="11.8984375" customWidth="1"/>
    <col min="4" max="4" width="18.796875" hidden="1" customWidth="1"/>
    <col min="6" max="6" width="14.09765625" customWidth="1"/>
  </cols>
  <sheetData>
    <row r="1" spans="1:27" ht="15.6" x14ac:dyDescent="0.3">
      <c r="A1" s="94" t="s">
        <v>0</v>
      </c>
      <c r="B1" s="95"/>
      <c r="C1" s="95"/>
      <c r="D1" s="95"/>
      <c r="E1" s="95"/>
      <c r="F1" s="95"/>
    </row>
    <row r="2" spans="1:27" ht="187.5" customHeight="1" x14ac:dyDescent="0.3">
      <c r="A2" s="95"/>
      <c r="B2" s="95"/>
      <c r="C2" s="95"/>
      <c r="D2" s="95"/>
      <c r="E2" s="95"/>
      <c r="F2" s="95"/>
    </row>
    <row r="3" spans="1:27" ht="46.8" x14ac:dyDescent="0.3">
      <c r="A3" s="1"/>
      <c r="B3" s="2" t="s">
        <v>1</v>
      </c>
      <c r="C3" s="2" t="s">
        <v>2</v>
      </c>
      <c r="D3" s="2" t="s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6" x14ac:dyDescent="0.3">
      <c r="A4" s="4" t="s">
        <v>4</v>
      </c>
      <c r="B4" s="5">
        <v>0.1</v>
      </c>
      <c r="C4" s="5">
        <v>7000000</v>
      </c>
      <c r="D4" s="6">
        <f t="shared" ref="D4:D7" si="0">C4/1970</f>
        <v>3553.2994923857868</v>
      </c>
    </row>
    <row r="5" spans="1:27" ht="15.6" x14ac:dyDescent="0.3">
      <c r="A5" s="4" t="s">
        <v>5</v>
      </c>
      <c r="B5" s="5">
        <v>0.3</v>
      </c>
      <c r="C5" s="5">
        <v>5000000</v>
      </c>
      <c r="D5" s="6">
        <f t="shared" si="0"/>
        <v>2538.0710659898477</v>
      </c>
    </row>
    <row r="6" spans="1:27" ht="15.6" x14ac:dyDescent="0.3">
      <c r="A6" s="4" t="s">
        <v>6</v>
      </c>
      <c r="B6" s="5">
        <v>0.2</v>
      </c>
      <c r="C6" s="5">
        <v>3500000</v>
      </c>
      <c r="D6" s="6">
        <f t="shared" si="0"/>
        <v>1776.6497461928934</v>
      </c>
    </row>
    <row r="7" spans="1:27" ht="15.6" x14ac:dyDescent="0.3">
      <c r="A7" s="4" t="s">
        <v>7</v>
      </c>
      <c r="B7" s="5">
        <v>0.5</v>
      </c>
      <c r="C7" s="5">
        <v>6000000</v>
      </c>
      <c r="D7" s="6">
        <f t="shared" si="0"/>
        <v>3045.6852791878173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"/>
  <sheetViews>
    <sheetView workbookViewId="0">
      <selection sqref="A1:E2"/>
    </sheetView>
  </sheetViews>
  <sheetFormatPr defaultColWidth="11.19921875" defaultRowHeight="15" customHeight="1" x14ac:dyDescent="0.3"/>
  <cols>
    <col min="1" max="1" width="32.296875" customWidth="1"/>
    <col min="2" max="2" width="19.3984375" customWidth="1"/>
    <col min="3" max="3" width="18.59765625" customWidth="1"/>
    <col min="4" max="4" width="16.69921875" customWidth="1"/>
    <col min="5" max="5" width="16.19921875" customWidth="1"/>
  </cols>
  <sheetData>
    <row r="1" spans="1:5" ht="15.6" x14ac:dyDescent="0.3">
      <c r="A1" s="96" t="s">
        <v>8</v>
      </c>
      <c r="B1" s="95"/>
      <c r="C1" s="95"/>
      <c r="D1" s="95"/>
      <c r="E1" s="95"/>
    </row>
    <row r="2" spans="1:5" ht="56.25" customHeight="1" x14ac:dyDescent="0.3">
      <c r="A2" s="95"/>
      <c r="B2" s="95"/>
      <c r="C2" s="95"/>
      <c r="D2" s="95"/>
      <c r="E2" s="95"/>
    </row>
    <row r="4" spans="1:5" ht="15.6" x14ac:dyDescent="0.3">
      <c r="A4" s="7" t="s">
        <v>9</v>
      </c>
      <c r="B4" s="7" t="s">
        <v>10</v>
      </c>
      <c r="C4" s="8" t="s">
        <v>11</v>
      </c>
    </row>
    <row r="5" spans="1:5" ht="15.6" x14ac:dyDescent="0.3">
      <c r="A5" s="9" t="s">
        <v>12</v>
      </c>
      <c r="B5" s="9" t="s">
        <v>4</v>
      </c>
      <c r="C5" s="10">
        <v>5</v>
      </c>
    </row>
    <row r="6" spans="1:5" ht="15.6" x14ac:dyDescent="0.3">
      <c r="A6" s="9" t="s">
        <v>12</v>
      </c>
      <c r="B6" s="9" t="s">
        <v>5</v>
      </c>
      <c r="C6" s="10">
        <v>3</v>
      </c>
    </row>
    <row r="7" spans="1:5" ht="15.6" x14ac:dyDescent="0.3">
      <c r="A7" s="9" t="s">
        <v>12</v>
      </c>
      <c r="B7" s="9" t="s">
        <v>6</v>
      </c>
      <c r="C7" s="10">
        <v>15</v>
      </c>
    </row>
    <row r="8" spans="1:5" ht="15.6" x14ac:dyDescent="0.3">
      <c r="A8" s="9" t="s">
        <v>13</v>
      </c>
      <c r="B8" s="9" t="s">
        <v>7</v>
      </c>
      <c r="C8" s="10">
        <v>5</v>
      </c>
    </row>
    <row r="9" spans="1:5" ht="15.6" x14ac:dyDescent="0.3">
      <c r="A9" s="9" t="s">
        <v>14</v>
      </c>
      <c r="B9" s="9" t="s">
        <v>6</v>
      </c>
      <c r="C9" s="10">
        <v>10</v>
      </c>
    </row>
    <row r="10" spans="1:5" ht="15.6" x14ac:dyDescent="0.3">
      <c r="A10" s="9" t="s">
        <v>15</v>
      </c>
      <c r="B10" s="9" t="s">
        <v>7</v>
      </c>
      <c r="C10" s="10">
        <v>2</v>
      </c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7"/>
  <sheetViews>
    <sheetView topLeftCell="A16" workbookViewId="0"/>
  </sheetViews>
  <sheetFormatPr defaultColWidth="11.19921875" defaultRowHeight="15" customHeight="1" x14ac:dyDescent="0.3"/>
  <sheetData>
    <row r="1" spans="1:7" ht="15.6" x14ac:dyDescent="0.3">
      <c r="A1" s="11" t="s">
        <v>16</v>
      </c>
    </row>
    <row r="2" spans="1:7" ht="15.6" x14ac:dyDescent="0.3">
      <c r="A2" s="11" t="s">
        <v>17</v>
      </c>
    </row>
    <row r="3" spans="1:7" ht="15.6" x14ac:dyDescent="0.3">
      <c r="A3" s="97" t="s">
        <v>18</v>
      </c>
      <c r="B3" s="95"/>
      <c r="C3" s="95"/>
      <c r="D3" s="95"/>
      <c r="E3" s="95"/>
      <c r="F3" s="95"/>
      <c r="G3" s="95"/>
    </row>
    <row r="4" spans="1:7" ht="48.75" customHeight="1" x14ac:dyDescent="0.3">
      <c r="A4" s="95"/>
      <c r="B4" s="95"/>
      <c r="C4" s="95"/>
      <c r="D4" s="95"/>
      <c r="E4" s="95"/>
      <c r="F4" s="95"/>
      <c r="G4" s="95"/>
    </row>
    <row r="5" spans="1:7" ht="15.6" x14ac:dyDescent="0.3">
      <c r="A5" s="98" t="s">
        <v>19</v>
      </c>
      <c r="B5" s="95"/>
      <c r="C5" s="95"/>
      <c r="D5" s="95"/>
      <c r="E5" s="95"/>
      <c r="F5" s="95"/>
      <c r="G5" s="95"/>
    </row>
    <row r="6" spans="1:7" ht="9" customHeight="1" x14ac:dyDescent="0.3">
      <c r="A6" s="95"/>
      <c r="B6" s="95"/>
      <c r="C6" s="95"/>
      <c r="D6" s="95"/>
      <c r="E6" s="95"/>
      <c r="F6" s="95"/>
      <c r="G6" s="95"/>
    </row>
    <row r="7" spans="1:7" ht="22.5" customHeight="1" x14ac:dyDescent="0.3">
      <c r="A7" s="99" t="s">
        <v>20</v>
      </c>
      <c r="B7" s="95"/>
      <c r="C7" s="95"/>
      <c r="D7" s="95"/>
      <c r="E7" s="95"/>
      <c r="F7" s="95"/>
      <c r="G7" s="95"/>
    </row>
    <row r="8" spans="1:7" ht="24.75" customHeight="1" x14ac:dyDescent="0.3">
      <c r="A8" s="12" t="s">
        <v>21</v>
      </c>
    </row>
    <row r="9" spans="1:7" ht="15.6" x14ac:dyDescent="0.3">
      <c r="A9" s="13"/>
    </row>
    <row r="10" spans="1:7" ht="30" x14ac:dyDescent="0.5">
      <c r="A10" s="14" t="s">
        <v>22</v>
      </c>
    </row>
    <row r="11" spans="1:7" ht="15.6" x14ac:dyDescent="0.3">
      <c r="A11" s="13"/>
    </row>
    <row r="12" spans="1:7" ht="28.5" customHeight="1" x14ac:dyDescent="0.3">
      <c r="A12" s="15" t="s">
        <v>23</v>
      </c>
    </row>
    <row r="13" spans="1:7" ht="53.4" customHeight="1" x14ac:dyDescent="0.3">
      <c r="A13" s="100" t="s">
        <v>24</v>
      </c>
      <c r="B13" s="101"/>
      <c r="C13" s="101"/>
      <c r="D13" s="101"/>
      <c r="E13" s="101"/>
      <c r="F13" s="101"/>
      <c r="G13" s="102"/>
    </row>
    <row r="14" spans="1:7" ht="76.8" customHeight="1" x14ac:dyDescent="0.3">
      <c r="A14" s="100" t="s">
        <v>25</v>
      </c>
      <c r="B14" s="101"/>
      <c r="C14" s="101"/>
      <c r="D14" s="101"/>
      <c r="E14" s="101"/>
      <c r="F14" s="101"/>
      <c r="G14" s="102"/>
    </row>
    <row r="15" spans="1:7" ht="73.8" customHeight="1" x14ac:dyDescent="0.3">
      <c r="A15" s="100" t="s">
        <v>26</v>
      </c>
      <c r="B15" s="101"/>
      <c r="C15" s="101"/>
      <c r="D15" s="101"/>
      <c r="E15" s="101"/>
      <c r="F15" s="101"/>
      <c r="G15" s="102"/>
    </row>
    <row r="16" spans="1:7" ht="66" customHeight="1" x14ac:dyDescent="0.3">
      <c r="A16" s="100" t="s">
        <v>27</v>
      </c>
      <c r="B16" s="101"/>
      <c r="C16" s="101"/>
      <c r="D16" s="101"/>
      <c r="E16" s="101"/>
      <c r="F16" s="101"/>
      <c r="G16" s="102"/>
    </row>
    <row r="17" spans="1:7" ht="82.2" customHeight="1" x14ac:dyDescent="0.3">
      <c r="A17" s="100" t="s">
        <v>28</v>
      </c>
      <c r="B17" s="101"/>
      <c r="C17" s="101"/>
      <c r="D17" s="101"/>
      <c r="E17" s="101"/>
      <c r="F17" s="101"/>
      <c r="G17" s="102"/>
    </row>
    <row r="18" spans="1:7" ht="72" customHeight="1" x14ac:dyDescent="0.3">
      <c r="A18" s="100" t="s">
        <v>29</v>
      </c>
      <c r="B18" s="101"/>
      <c r="C18" s="101"/>
      <c r="D18" s="101"/>
      <c r="E18" s="101"/>
      <c r="F18" s="101"/>
      <c r="G18" s="102"/>
    </row>
    <row r="19" spans="1:7" ht="15.6" x14ac:dyDescent="0.3">
      <c r="A19" s="103"/>
      <c r="B19" s="101"/>
      <c r="C19" s="101"/>
      <c r="D19" s="101"/>
      <c r="E19" s="101"/>
      <c r="F19" s="101"/>
      <c r="G19" s="102"/>
    </row>
    <row r="20" spans="1:7" ht="15.6" x14ac:dyDescent="0.3">
      <c r="A20" s="103"/>
      <c r="B20" s="101"/>
      <c r="C20" s="101"/>
      <c r="D20" s="101"/>
      <c r="E20" s="101"/>
      <c r="F20" s="101"/>
      <c r="G20" s="102"/>
    </row>
    <row r="21" spans="1:7" ht="15.6" x14ac:dyDescent="0.3">
      <c r="A21" s="103"/>
      <c r="B21" s="101"/>
      <c r="C21" s="101"/>
      <c r="D21" s="101"/>
      <c r="E21" s="101"/>
      <c r="F21" s="101"/>
      <c r="G21" s="102"/>
    </row>
    <row r="22" spans="1:7" ht="15.6" x14ac:dyDescent="0.3">
      <c r="A22" s="103"/>
      <c r="B22" s="101"/>
      <c r="C22" s="101"/>
      <c r="D22" s="101"/>
      <c r="E22" s="101"/>
      <c r="F22" s="101"/>
      <c r="G22" s="102"/>
    </row>
    <row r="23" spans="1:7" ht="15.6" x14ac:dyDescent="0.3">
      <c r="A23" s="103"/>
      <c r="B23" s="101"/>
      <c r="C23" s="101"/>
      <c r="D23" s="101"/>
      <c r="E23" s="101"/>
      <c r="F23" s="101"/>
      <c r="G23" s="102"/>
    </row>
    <row r="24" spans="1:7" ht="15.6" x14ac:dyDescent="0.3">
      <c r="A24" s="103"/>
      <c r="B24" s="101"/>
      <c r="C24" s="101"/>
      <c r="D24" s="101"/>
      <c r="E24" s="101"/>
      <c r="F24" s="101"/>
      <c r="G24" s="102"/>
    </row>
    <row r="25" spans="1:7" ht="15.6" x14ac:dyDescent="0.3">
      <c r="A25" s="103"/>
      <c r="B25" s="101"/>
      <c r="C25" s="101"/>
      <c r="D25" s="101"/>
      <c r="E25" s="101"/>
      <c r="F25" s="101"/>
      <c r="G25" s="102"/>
    </row>
    <row r="26" spans="1:7" ht="15.6" x14ac:dyDescent="0.3">
      <c r="A26" s="103"/>
      <c r="B26" s="101"/>
      <c r="C26" s="101"/>
      <c r="D26" s="101"/>
      <c r="E26" s="101"/>
      <c r="F26" s="101"/>
      <c r="G26" s="102"/>
    </row>
    <row r="27" spans="1:7" ht="15.6" x14ac:dyDescent="0.3">
      <c r="A27" s="103"/>
      <c r="B27" s="101"/>
      <c r="C27" s="101"/>
      <c r="D27" s="101"/>
      <c r="E27" s="101"/>
      <c r="F27" s="101"/>
      <c r="G27" s="102"/>
    </row>
    <row r="28" spans="1:7" ht="15.6" x14ac:dyDescent="0.3">
      <c r="A28" s="103"/>
      <c r="B28" s="101"/>
      <c r="C28" s="101"/>
      <c r="D28" s="101"/>
      <c r="E28" s="101"/>
      <c r="F28" s="101"/>
      <c r="G28" s="102"/>
    </row>
    <row r="29" spans="1:7" ht="15.6" x14ac:dyDescent="0.3">
      <c r="A29" s="103"/>
      <c r="B29" s="101"/>
      <c r="C29" s="101"/>
      <c r="D29" s="101"/>
      <c r="E29" s="101"/>
      <c r="F29" s="101"/>
      <c r="G29" s="102"/>
    </row>
    <row r="30" spans="1:7" ht="15.6" x14ac:dyDescent="0.3">
      <c r="A30" s="103"/>
      <c r="B30" s="101"/>
      <c r="C30" s="101"/>
      <c r="D30" s="101"/>
      <c r="E30" s="101"/>
      <c r="F30" s="101"/>
      <c r="G30" s="102"/>
    </row>
    <row r="31" spans="1:7" ht="15.6" x14ac:dyDescent="0.3">
      <c r="A31" s="103"/>
      <c r="B31" s="101"/>
      <c r="C31" s="101"/>
      <c r="D31" s="101"/>
      <c r="E31" s="101"/>
      <c r="F31" s="101"/>
      <c r="G31" s="102"/>
    </row>
    <row r="32" spans="1:7" ht="15.6" x14ac:dyDescent="0.3">
      <c r="A32" s="103"/>
      <c r="B32" s="101"/>
      <c r="C32" s="101"/>
      <c r="D32" s="101"/>
      <c r="E32" s="101"/>
      <c r="F32" s="101"/>
      <c r="G32" s="102"/>
    </row>
    <row r="33" spans="1:7" ht="15.6" x14ac:dyDescent="0.3">
      <c r="A33" s="103"/>
      <c r="B33" s="101"/>
      <c r="C33" s="101"/>
      <c r="D33" s="101"/>
      <c r="E33" s="101"/>
      <c r="F33" s="101"/>
      <c r="G33" s="102"/>
    </row>
    <row r="34" spans="1:7" ht="15.6" x14ac:dyDescent="0.3">
      <c r="A34" s="103"/>
      <c r="B34" s="101"/>
      <c r="C34" s="101"/>
      <c r="D34" s="101"/>
      <c r="E34" s="101"/>
      <c r="F34" s="101"/>
      <c r="G34" s="102"/>
    </row>
    <row r="35" spans="1:7" ht="15.6" x14ac:dyDescent="0.3">
      <c r="A35" s="103"/>
      <c r="B35" s="101"/>
      <c r="C35" s="101"/>
      <c r="D35" s="101"/>
      <c r="E35" s="101"/>
      <c r="F35" s="101"/>
      <c r="G35" s="102"/>
    </row>
    <row r="36" spans="1:7" ht="15.6" x14ac:dyDescent="0.3">
      <c r="A36" s="103"/>
      <c r="B36" s="101"/>
      <c r="C36" s="101"/>
      <c r="D36" s="101"/>
      <c r="E36" s="101"/>
      <c r="F36" s="101"/>
      <c r="G36" s="102"/>
    </row>
    <row r="37" spans="1:7" ht="15.6" x14ac:dyDescent="0.3">
      <c r="A37" s="103"/>
      <c r="B37" s="101"/>
      <c r="C37" s="101"/>
      <c r="D37" s="101"/>
      <c r="E37" s="101"/>
      <c r="F37" s="101"/>
      <c r="G37" s="102"/>
    </row>
  </sheetData>
  <mergeCells count="28">
    <mergeCell ref="A37:G37"/>
    <mergeCell ref="A24:G24"/>
    <mergeCell ref="A25:G25"/>
    <mergeCell ref="A26:G26"/>
    <mergeCell ref="A27:G27"/>
    <mergeCell ref="A28:G28"/>
    <mergeCell ref="A29:G29"/>
    <mergeCell ref="A30:G30"/>
    <mergeCell ref="A32:G32"/>
    <mergeCell ref="A33:G33"/>
    <mergeCell ref="A34:G34"/>
    <mergeCell ref="A35:G35"/>
    <mergeCell ref="A36:G36"/>
    <mergeCell ref="A20:G20"/>
    <mergeCell ref="A21:G21"/>
    <mergeCell ref="A22:G22"/>
    <mergeCell ref="A23:G23"/>
    <mergeCell ref="A31:G31"/>
    <mergeCell ref="A15:G15"/>
    <mergeCell ref="A16:G16"/>
    <mergeCell ref="A17:G17"/>
    <mergeCell ref="A18:G18"/>
    <mergeCell ref="A19:G19"/>
    <mergeCell ref="A3:G4"/>
    <mergeCell ref="A5:G6"/>
    <mergeCell ref="A7:G7"/>
    <mergeCell ref="A13:G13"/>
    <mergeCell ref="A14:G14"/>
  </mergeCells>
  <hyperlinks>
    <hyperlink ref="A5" location="Команда!A1" display="Состав вашей команды (внутренней и привлеченной) приведен на листе “Команда”, " xr:uid="{00000000-0004-0000-0200-000000000000}"/>
    <hyperlink ref="A7" location="Ставки!A1" display="Ставки команды, а также проценты отчислений в соц. фонды - на листе “Ставки”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8"/>
  <sheetViews>
    <sheetView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P26" sqref="P26"/>
    </sheetView>
  </sheetViews>
  <sheetFormatPr defaultColWidth="11.19921875" defaultRowHeight="15" customHeight="1" x14ac:dyDescent="0.3"/>
  <cols>
    <col min="1" max="1" width="29" customWidth="1"/>
    <col min="2" max="2" width="25.19921875" customWidth="1"/>
    <col min="3" max="3" width="11.3984375" customWidth="1"/>
    <col min="4" max="27" width="8.59765625" customWidth="1"/>
  </cols>
  <sheetData>
    <row r="1" spans="1:27" ht="15.75" customHeight="1" x14ac:dyDescent="0.3">
      <c r="A1" s="16"/>
      <c r="B1" s="16"/>
      <c r="C1" s="104" t="s">
        <v>30</v>
      </c>
      <c r="D1" s="17" t="s">
        <v>31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3">
      <c r="A2" s="16" t="s">
        <v>32</v>
      </c>
      <c r="B2" s="18" t="s">
        <v>33</v>
      </c>
      <c r="C2" s="105"/>
      <c r="D2" s="107">
        <v>2022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9"/>
      <c r="P2" s="107">
        <v>2023</v>
      </c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9"/>
    </row>
    <row r="3" spans="1:27" ht="15.75" customHeight="1" x14ac:dyDescent="0.3">
      <c r="A3" s="16"/>
      <c r="B3" s="16"/>
      <c r="C3" s="106"/>
      <c r="D3" s="19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20">
        <v>7</v>
      </c>
      <c r="K3" s="20">
        <v>8</v>
      </c>
      <c r="L3" s="20">
        <v>9</v>
      </c>
      <c r="M3" s="20">
        <v>10</v>
      </c>
      <c r="N3" s="20">
        <v>11</v>
      </c>
      <c r="O3" s="21">
        <v>12</v>
      </c>
      <c r="P3" s="20">
        <v>1</v>
      </c>
      <c r="Q3" s="20">
        <v>2</v>
      </c>
      <c r="R3" s="20">
        <v>3</v>
      </c>
      <c r="S3" s="20">
        <v>4</v>
      </c>
      <c r="T3" s="20">
        <v>5</v>
      </c>
      <c r="U3" s="20">
        <v>6</v>
      </c>
      <c r="V3" s="20">
        <v>7</v>
      </c>
      <c r="W3" s="20">
        <v>8</v>
      </c>
      <c r="X3" s="20">
        <v>9</v>
      </c>
      <c r="Y3" s="20">
        <v>10</v>
      </c>
      <c r="Z3" s="20">
        <v>11</v>
      </c>
      <c r="AA3" s="20">
        <v>12</v>
      </c>
    </row>
    <row r="4" spans="1:27" ht="15.75" customHeight="1" x14ac:dyDescent="0.3">
      <c r="A4" s="22" t="s">
        <v>34</v>
      </c>
      <c r="B4" s="22" t="s">
        <v>35</v>
      </c>
      <c r="C4" s="23" t="s">
        <v>36</v>
      </c>
      <c r="D4" s="24">
        <v>1</v>
      </c>
      <c r="E4" s="24">
        <v>1</v>
      </c>
      <c r="F4" s="24">
        <v>1</v>
      </c>
      <c r="G4" s="24">
        <v>1</v>
      </c>
      <c r="H4" s="24">
        <v>1</v>
      </c>
      <c r="I4" s="24">
        <v>1</v>
      </c>
      <c r="J4" s="24">
        <v>1</v>
      </c>
      <c r="K4" s="24">
        <v>1</v>
      </c>
      <c r="L4" s="24">
        <v>1</v>
      </c>
      <c r="M4" s="24">
        <v>1</v>
      </c>
      <c r="N4" s="24">
        <v>1</v>
      </c>
      <c r="O4" s="24">
        <v>1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1</v>
      </c>
      <c r="V4" s="24">
        <v>1</v>
      </c>
      <c r="W4" s="24">
        <v>1</v>
      </c>
      <c r="X4" s="24">
        <v>1</v>
      </c>
      <c r="Y4" s="24">
        <v>1</v>
      </c>
      <c r="Z4" s="24">
        <v>1</v>
      </c>
      <c r="AA4" s="24">
        <v>1</v>
      </c>
    </row>
    <row r="5" spans="1:27" ht="15.75" customHeight="1" x14ac:dyDescent="0.3">
      <c r="A5" s="22" t="s">
        <v>37</v>
      </c>
      <c r="B5" s="22" t="s">
        <v>35</v>
      </c>
      <c r="C5" s="23" t="s">
        <v>36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5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</row>
    <row r="6" spans="1:27" ht="15.75" customHeight="1" x14ac:dyDescent="0.3">
      <c r="A6" s="26" t="s">
        <v>38</v>
      </c>
      <c r="B6" s="22" t="s">
        <v>35</v>
      </c>
      <c r="C6" s="23" t="s">
        <v>36</v>
      </c>
      <c r="D6" s="27">
        <v>0.1</v>
      </c>
      <c r="E6" s="27">
        <v>0.1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5">
        <v>0</v>
      </c>
      <c r="Q6" s="24">
        <v>0</v>
      </c>
      <c r="R6" s="24">
        <v>0</v>
      </c>
      <c r="S6" s="27">
        <v>0.1</v>
      </c>
      <c r="T6" s="27">
        <v>0.1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7">
        <v>0.1</v>
      </c>
      <c r="AA6" s="27">
        <v>0.1</v>
      </c>
    </row>
    <row r="7" spans="1:27" ht="15.75" customHeight="1" x14ac:dyDescent="0.3">
      <c r="A7" s="26" t="s">
        <v>39</v>
      </c>
      <c r="B7" s="26" t="s">
        <v>40</v>
      </c>
      <c r="C7" s="23" t="s">
        <v>41</v>
      </c>
      <c r="D7" s="27">
        <v>3</v>
      </c>
      <c r="E7" s="24">
        <v>0</v>
      </c>
      <c r="F7" s="24">
        <v>0</v>
      </c>
      <c r="G7" s="24">
        <v>0</v>
      </c>
      <c r="H7" s="27">
        <v>1</v>
      </c>
      <c r="I7" s="24">
        <v>0</v>
      </c>
      <c r="J7" s="24">
        <v>0</v>
      </c>
      <c r="K7" s="24">
        <v>0</v>
      </c>
      <c r="L7" s="24">
        <v>0</v>
      </c>
      <c r="M7" s="27">
        <v>1</v>
      </c>
      <c r="N7" s="24">
        <v>0</v>
      </c>
      <c r="O7" s="24">
        <v>0</v>
      </c>
      <c r="P7" s="25">
        <v>0</v>
      </c>
      <c r="Q7" s="27">
        <v>1</v>
      </c>
      <c r="R7" s="24">
        <v>0</v>
      </c>
      <c r="S7" s="24">
        <v>0</v>
      </c>
      <c r="T7" s="27">
        <v>1</v>
      </c>
      <c r="U7" s="24">
        <v>0</v>
      </c>
      <c r="V7" s="24">
        <v>0</v>
      </c>
      <c r="W7" s="27">
        <v>1</v>
      </c>
      <c r="X7" s="24">
        <v>0</v>
      </c>
      <c r="Y7" s="24">
        <v>0</v>
      </c>
      <c r="Z7" s="24">
        <v>0</v>
      </c>
      <c r="AA7" s="27">
        <v>2</v>
      </c>
    </row>
    <row r="8" spans="1:27" ht="15.75" customHeight="1" x14ac:dyDescent="0.3">
      <c r="A8" s="22" t="s">
        <v>42</v>
      </c>
      <c r="B8" s="22" t="s">
        <v>35</v>
      </c>
      <c r="C8" s="23" t="s">
        <v>36</v>
      </c>
      <c r="D8" s="24">
        <v>0</v>
      </c>
      <c r="E8" s="24">
        <v>0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24">
        <v>1</v>
      </c>
      <c r="M8" s="24">
        <v>1</v>
      </c>
      <c r="N8" s="24">
        <v>1</v>
      </c>
      <c r="O8" s="24">
        <v>1</v>
      </c>
      <c r="P8" s="25">
        <v>1</v>
      </c>
      <c r="Q8" s="24">
        <v>1</v>
      </c>
      <c r="R8" s="24">
        <v>1</v>
      </c>
      <c r="S8" s="24">
        <v>1</v>
      </c>
      <c r="T8" s="24">
        <v>1</v>
      </c>
      <c r="U8" s="24">
        <v>1</v>
      </c>
      <c r="V8" s="24">
        <v>1</v>
      </c>
      <c r="W8" s="24">
        <v>1</v>
      </c>
      <c r="X8" s="24">
        <v>1</v>
      </c>
      <c r="Y8" s="24">
        <v>1</v>
      </c>
      <c r="Z8" s="24">
        <v>1</v>
      </c>
      <c r="AA8" s="24">
        <v>1</v>
      </c>
    </row>
    <row r="9" spans="1:27" ht="15.75" customHeight="1" x14ac:dyDescent="0.3">
      <c r="A9" s="22" t="s">
        <v>43</v>
      </c>
      <c r="B9" s="22" t="s">
        <v>35</v>
      </c>
      <c r="C9" s="23" t="s">
        <v>36</v>
      </c>
      <c r="D9" s="24">
        <v>0</v>
      </c>
      <c r="E9" s="24">
        <v>0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>
        <v>1</v>
      </c>
      <c r="M9" s="24">
        <v>1</v>
      </c>
      <c r="N9" s="24">
        <v>1</v>
      </c>
      <c r="O9" s="24">
        <v>1</v>
      </c>
      <c r="P9" s="25">
        <v>1</v>
      </c>
      <c r="Q9" s="24">
        <v>1</v>
      </c>
      <c r="R9" s="24">
        <v>1</v>
      </c>
      <c r="S9" s="24">
        <v>1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1</v>
      </c>
      <c r="Z9" s="24">
        <v>1</v>
      </c>
      <c r="AA9" s="24">
        <v>1</v>
      </c>
    </row>
    <row r="10" spans="1:27" ht="15.75" customHeight="1" x14ac:dyDescent="0.3">
      <c r="A10" s="22" t="s">
        <v>44</v>
      </c>
      <c r="B10" s="22" t="s">
        <v>35</v>
      </c>
      <c r="C10" s="23" t="s">
        <v>36</v>
      </c>
      <c r="D10" s="24">
        <v>0</v>
      </c>
      <c r="E10" s="24">
        <v>0</v>
      </c>
      <c r="F10" s="24">
        <v>1</v>
      </c>
      <c r="G10" s="24">
        <v>1</v>
      </c>
      <c r="H10" s="24">
        <v>1</v>
      </c>
      <c r="I10" s="24">
        <v>1</v>
      </c>
      <c r="J10" s="24">
        <v>1</v>
      </c>
      <c r="K10" s="24">
        <v>1</v>
      </c>
      <c r="L10" s="24">
        <v>1</v>
      </c>
      <c r="M10" s="24">
        <v>1</v>
      </c>
      <c r="N10" s="24">
        <v>1</v>
      </c>
      <c r="O10" s="24">
        <v>1</v>
      </c>
      <c r="P10" s="25">
        <v>1</v>
      </c>
      <c r="Q10" s="24">
        <v>1</v>
      </c>
      <c r="R10" s="24">
        <v>1</v>
      </c>
      <c r="S10" s="24">
        <v>1</v>
      </c>
      <c r="T10" s="24">
        <v>1</v>
      </c>
      <c r="U10" s="24">
        <v>1</v>
      </c>
      <c r="V10" s="24">
        <v>1</v>
      </c>
      <c r="W10" s="24">
        <v>1</v>
      </c>
      <c r="X10" s="24">
        <v>1</v>
      </c>
      <c r="Y10" s="24">
        <v>1</v>
      </c>
      <c r="Z10" s="24">
        <v>1</v>
      </c>
      <c r="AA10" s="24">
        <v>1</v>
      </c>
    </row>
    <row r="11" spans="1:27" ht="15.75" customHeight="1" x14ac:dyDescent="0.3">
      <c r="A11" s="22" t="s">
        <v>45</v>
      </c>
      <c r="B11" s="22" t="s">
        <v>35</v>
      </c>
      <c r="C11" s="23" t="s">
        <v>36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5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</row>
    <row r="12" spans="1:27" ht="15.75" customHeight="1" x14ac:dyDescent="0.3">
      <c r="A12" s="22" t="s">
        <v>46</v>
      </c>
      <c r="B12" s="22" t="s">
        <v>35</v>
      </c>
      <c r="C12" s="23" t="s">
        <v>36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5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</row>
    <row r="13" spans="1:27" ht="15.75" customHeight="1" x14ac:dyDescent="0.3">
      <c r="A13" s="22" t="s">
        <v>47</v>
      </c>
      <c r="B13" s="22" t="s">
        <v>35</v>
      </c>
      <c r="C13" s="23" t="s">
        <v>36</v>
      </c>
      <c r="D13" s="24">
        <v>0</v>
      </c>
      <c r="E13" s="24">
        <v>0</v>
      </c>
      <c r="F13" s="24">
        <v>1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>
        <v>1</v>
      </c>
      <c r="N13" s="24">
        <v>1</v>
      </c>
      <c r="O13" s="24">
        <v>1</v>
      </c>
      <c r="P13" s="25">
        <v>1</v>
      </c>
      <c r="Q13" s="24">
        <v>1</v>
      </c>
      <c r="R13" s="24">
        <v>1</v>
      </c>
      <c r="S13" s="24">
        <v>1</v>
      </c>
      <c r="T13" s="24">
        <v>1</v>
      </c>
      <c r="U13" s="24">
        <v>1</v>
      </c>
      <c r="V13" s="24">
        <v>1</v>
      </c>
      <c r="W13" s="24">
        <v>1</v>
      </c>
      <c r="X13" s="24">
        <v>1</v>
      </c>
      <c r="Y13" s="24">
        <v>1</v>
      </c>
      <c r="Z13" s="24">
        <v>1</v>
      </c>
      <c r="AA13" s="24">
        <v>1</v>
      </c>
    </row>
    <row r="14" spans="1:27" ht="15.75" customHeight="1" x14ac:dyDescent="0.3">
      <c r="A14" s="22" t="s">
        <v>48</v>
      </c>
      <c r="B14" s="22" t="s">
        <v>35</v>
      </c>
      <c r="C14" s="23" t="s">
        <v>36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5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</row>
    <row r="15" spans="1:27" ht="15.75" customHeight="1" x14ac:dyDescent="0.3">
      <c r="A15" s="22" t="s">
        <v>49</v>
      </c>
      <c r="B15" s="22" t="s">
        <v>35</v>
      </c>
      <c r="C15" s="23" t="s">
        <v>36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5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</row>
    <row r="16" spans="1:27" ht="15.75" customHeight="1" x14ac:dyDescent="0.3">
      <c r="A16" s="22" t="s">
        <v>50</v>
      </c>
      <c r="B16" s="26" t="s">
        <v>51</v>
      </c>
      <c r="C16" s="23" t="s">
        <v>36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7">
        <v>0.5</v>
      </c>
      <c r="J16" s="27">
        <v>0.5</v>
      </c>
      <c r="K16" s="27">
        <v>0.5</v>
      </c>
      <c r="L16" s="27">
        <v>0.5</v>
      </c>
      <c r="M16" s="27">
        <v>0.5</v>
      </c>
      <c r="N16" s="27">
        <v>0.5</v>
      </c>
      <c r="O16" s="27">
        <v>1</v>
      </c>
      <c r="P16" s="27">
        <v>1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7">
        <v>1</v>
      </c>
      <c r="X16" s="27">
        <v>1</v>
      </c>
      <c r="Y16" s="27">
        <v>0.5</v>
      </c>
      <c r="Z16" s="27">
        <v>0.5</v>
      </c>
      <c r="AA16" s="27">
        <v>0.5</v>
      </c>
    </row>
    <row r="17" spans="1:27" ht="15.75" customHeight="1" x14ac:dyDescent="0.3">
      <c r="A17" s="28" t="s">
        <v>52</v>
      </c>
      <c r="B17" s="22" t="s">
        <v>35</v>
      </c>
      <c r="C17" s="23" t="s">
        <v>36</v>
      </c>
      <c r="D17" s="24">
        <v>0</v>
      </c>
      <c r="E17" s="24">
        <v>0</v>
      </c>
      <c r="F17" s="27">
        <v>3</v>
      </c>
      <c r="G17" s="27">
        <v>3</v>
      </c>
      <c r="H17" s="27">
        <v>3</v>
      </c>
      <c r="I17" s="27">
        <v>3</v>
      </c>
      <c r="J17" s="27">
        <v>3</v>
      </c>
      <c r="K17" s="27">
        <v>3</v>
      </c>
      <c r="L17" s="27">
        <v>3</v>
      </c>
      <c r="M17" s="27">
        <v>3</v>
      </c>
      <c r="N17" s="27">
        <v>3</v>
      </c>
      <c r="O17" s="27">
        <v>3</v>
      </c>
      <c r="P17" s="27">
        <v>3</v>
      </c>
      <c r="Q17" s="27">
        <v>3</v>
      </c>
      <c r="R17" s="27">
        <v>3</v>
      </c>
      <c r="S17" s="27">
        <v>3</v>
      </c>
      <c r="T17" s="27">
        <v>3</v>
      </c>
      <c r="U17" s="27">
        <v>3</v>
      </c>
      <c r="V17" s="27">
        <v>3</v>
      </c>
      <c r="W17" s="27">
        <v>3</v>
      </c>
      <c r="X17" s="27">
        <v>3</v>
      </c>
      <c r="Y17" s="27">
        <v>3</v>
      </c>
      <c r="Z17" s="27">
        <v>3</v>
      </c>
      <c r="AA17" s="27">
        <v>3</v>
      </c>
    </row>
    <row r="18" spans="1:27" ht="15.75" customHeight="1" x14ac:dyDescent="0.3">
      <c r="A18" s="29" t="s">
        <v>53</v>
      </c>
      <c r="B18" s="29" t="s">
        <v>35</v>
      </c>
      <c r="C18" s="23" t="s">
        <v>36</v>
      </c>
      <c r="D18" s="30">
        <v>0</v>
      </c>
      <c r="E18" s="30">
        <v>0</v>
      </c>
      <c r="F18" s="30">
        <v>0.3</v>
      </c>
      <c r="G18" s="30">
        <v>0.3</v>
      </c>
      <c r="H18" s="30">
        <v>0.3</v>
      </c>
      <c r="I18" s="30">
        <v>0.3</v>
      </c>
      <c r="J18" s="30">
        <v>0.3</v>
      </c>
      <c r="K18" s="30">
        <v>0.3</v>
      </c>
      <c r="L18" s="30">
        <v>0.5</v>
      </c>
      <c r="M18" s="30">
        <v>0.5</v>
      </c>
      <c r="N18" s="30">
        <v>0.5</v>
      </c>
      <c r="O18" s="30">
        <v>0.5</v>
      </c>
      <c r="P18" s="31">
        <v>1</v>
      </c>
      <c r="Q18" s="30">
        <v>1</v>
      </c>
      <c r="R18" s="30">
        <v>1</v>
      </c>
      <c r="S18" s="30">
        <v>1</v>
      </c>
      <c r="T18" s="30">
        <v>1</v>
      </c>
      <c r="U18" s="30">
        <v>1</v>
      </c>
      <c r="V18" s="30">
        <v>1</v>
      </c>
      <c r="W18" s="30">
        <v>1</v>
      </c>
      <c r="X18" s="30">
        <v>1</v>
      </c>
      <c r="Y18" s="30">
        <v>1</v>
      </c>
      <c r="Z18" s="30">
        <v>1</v>
      </c>
      <c r="AA18" s="30">
        <v>1</v>
      </c>
    </row>
    <row r="19" spans="1:27" ht="15.75" customHeight="1" x14ac:dyDescent="0.3">
      <c r="A19" s="32"/>
      <c r="B19" s="32"/>
      <c r="C19" s="3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x14ac:dyDescent="0.3">
      <c r="A20" s="32" t="s">
        <v>34</v>
      </c>
      <c r="B20" s="32" t="s">
        <v>54</v>
      </c>
      <c r="C20" s="23" t="s">
        <v>36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5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24">
        <v>0</v>
      </c>
      <c r="AA20" s="24">
        <v>0</v>
      </c>
    </row>
    <row r="21" spans="1:27" ht="15.75" customHeight="1" x14ac:dyDescent="0.3">
      <c r="A21" s="32" t="s">
        <v>37</v>
      </c>
      <c r="B21" s="36" t="s">
        <v>55</v>
      </c>
      <c r="C21" s="23" t="s">
        <v>36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1</v>
      </c>
      <c r="M21" s="24">
        <v>1</v>
      </c>
      <c r="N21" s="24">
        <v>1</v>
      </c>
      <c r="O21" s="24">
        <v>1</v>
      </c>
      <c r="P21" s="25">
        <v>1</v>
      </c>
      <c r="Q21" s="24">
        <v>1</v>
      </c>
      <c r="R21" s="24">
        <v>1</v>
      </c>
      <c r="S21" s="24">
        <v>1</v>
      </c>
      <c r="T21" s="24">
        <v>1</v>
      </c>
      <c r="U21" s="24">
        <v>1</v>
      </c>
      <c r="V21" s="24">
        <v>1</v>
      </c>
      <c r="W21" s="24">
        <v>1</v>
      </c>
      <c r="X21" s="24">
        <v>1</v>
      </c>
      <c r="Y21" s="24">
        <v>1</v>
      </c>
      <c r="Z21" s="24">
        <v>1</v>
      </c>
      <c r="AA21" s="24">
        <v>1</v>
      </c>
    </row>
    <row r="22" spans="1:27" ht="15.75" customHeight="1" x14ac:dyDescent="0.3">
      <c r="A22" s="32" t="s">
        <v>42</v>
      </c>
      <c r="B22" s="32" t="s">
        <v>56</v>
      </c>
      <c r="C22" s="23" t="s">
        <v>41</v>
      </c>
      <c r="D22" s="24">
        <v>0</v>
      </c>
      <c r="E22" s="24">
        <v>0</v>
      </c>
      <c r="F22" s="27">
        <v>1</v>
      </c>
      <c r="G22" s="27">
        <v>2</v>
      </c>
      <c r="H22" s="27">
        <v>3</v>
      </c>
      <c r="I22" s="27">
        <v>2</v>
      </c>
      <c r="J22" s="27">
        <v>1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5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</row>
    <row r="23" spans="1:27" ht="15.75" customHeight="1" x14ac:dyDescent="0.3">
      <c r="A23" s="32" t="s">
        <v>57</v>
      </c>
      <c r="B23" s="32" t="s">
        <v>56</v>
      </c>
      <c r="C23" s="23" t="s">
        <v>41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5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7">
        <v>25</v>
      </c>
      <c r="X23" s="27">
        <v>25</v>
      </c>
      <c r="Y23" s="27">
        <v>25</v>
      </c>
      <c r="Z23" s="27">
        <v>25</v>
      </c>
      <c r="AA23" s="27">
        <v>25</v>
      </c>
    </row>
    <row r="24" spans="1:27" ht="15.75" customHeight="1" x14ac:dyDescent="0.3">
      <c r="A24" s="32" t="s">
        <v>43</v>
      </c>
      <c r="B24" s="32" t="s">
        <v>54</v>
      </c>
      <c r="C24" s="23" t="s">
        <v>36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5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</row>
    <row r="25" spans="1:27" ht="15.75" customHeight="1" x14ac:dyDescent="0.3">
      <c r="A25" s="32" t="s">
        <v>44</v>
      </c>
      <c r="B25" s="32" t="s">
        <v>54</v>
      </c>
      <c r="C25" s="23" t="s">
        <v>36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5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</row>
    <row r="26" spans="1:27" ht="15.75" customHeight="1" x14ac:dyDescent="0.3">
      <c r="A26" s="32" t="s">
        <v>45</v>
      </c>
      <c r="B26" s="32" t="s">
        <v>54</v>
      </c>
      <c r="C26" s="23" t="s">
        <v>36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5">
        <v>1</v>
      </c>
      <c r="Q26" s="24">
        <v>1</v>
      </c>
      <c r="R26" s="24">
        <v>1</v>
      </c>
      <c r="S26" s="24">
        <v>1</v>
      </c>
      <c r="T26" s="24">
        <v>1</v>
      </c>
      <c r="U26" s="24">
        <v>1</v>
      </c>
      <c r="V26" s="24">
        <v>1</v>
      </c>
      <c r="W26" s="24">
        <v>1</v>
      </c>
      <c r="X26" s="24">
        <v>1</v>
      </c>
      <c r="Y26" s="24">
        <v>1</v>
      </c>
      <c r="Z26" s="24">
        <v>1</v>
      </c>
      <c r="AA26" s="24">
        <v>1</v>
      </c>
    </row>
    <row r="27" spans="1:27" ht="15.75" customHeight="1" x14ac:dyDescent="0.3">
      <c r="A27" s="32" t="s">
        <v>46</v>
      </c>
      <c r="B27" s="32" t="s">
        <v>54</v>
      </c>
      <c r="C27" s="23" t="s">
        <v>36</v>
      </c>
      <c r="D27" s="24">
        <v>0</v>
      </c>
      <c r="E27" s="24">
        <v>0</v>
      </c>
      <c r="F27" s="24">
        <v>2</v>
      </c>
      <c r="G27" s="24">
        <v>2</v>
      </c>
      <c r="H27" s="24">
        <v>2</v>
      </c>
      <c r="I27" s="24">
        <v>2</v>
      </c>
      <c r="J27" s="24">
        <v>2</v>
      </c>
      <c r="K27" s="24">
        <v>2</v>
      </c>
      <c r="L27" s="24">
        <v>2</v>
      </c>
      <c r="M27" s="24">
        <v>2</v>
      </c>
      <c r="N27" s="24">
        <v>2</v>
      </c>
      <c r="O27" s="24">
        <v>2</v>
      </c>
      <c r="P27" s="25">
        <v>2</v>
      </c>
      <c r="Q27" s="24">
        <v>2</v>
      </c>
      <c r="R27" s="24">
        <v>2</v>
      </c>
      <c r="S27" s="24">
        <v>2</v>
      </c>
      <c r="T27" s="24">
        <v>2</v>
      </c>
      <c r="U27" s="24">
        <v>2</v>
      </c>
      <c r="V27" s="24">
        <v>2</v>
      </c>
      <c r="W27" s="24">
        <v>2</v>
      </c>
      <c r="X27" s="24">
        <v>2</v>
      </c>
      <c r="Y27" s="24">
        <v>2</v>
      </c>
      <c r="Z27" s="24">
        <v>2</v>
      </c>
      <c r="AA27" s="24">
        <v>2</v>
      </c>
    </row>
    <row r="28" spans="1:27" ht="15.75" customHeight="1" x14ac:dyDescent="0.3">
      <c r="A28" s="32" t="s">
        <v>47</v>
      </c>
      <c r="B28" s="32" t="s">
        <v>54</v>
      </c>
      <c r="C28" s="23" t="s">
        <v>36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5">
        <v>1</v>
      </c>
      <c r="Q28" s="24">
        <v>1</v>
      </c>
      <c r="R28" s="24">
        <v>1</v>
      </c>
      <c r="S28" s="24">
        <v>1</v>
      </c>
      <c r="T28" s="24">
        <v>1</v>
      </c>
      <c r="U28" s="24">
        <v>1</v>
      </c>
      <c r="V28" s="24">
        <v>1</v>
      </c>
      <c r="W28" s="24">
        <v>1</v>
      </c>
      <c r="X28" s="24">
        <v>1</v>
      </c>
      <c r="Y28" s="24">
        <v>1</v>
      </c>
      <c r="Z28" s="24">
        <v>1</v>
      </c>
      <c r="AA28" s="24">
        <v>1</v>
      </c>
    </row>
    <row r="29" spans="1:27" ht="15.75" customHeight="1" x14ac:dyDescent="0.3">
      <c r="A29" s="32" t="s">
        <v>48</v>
      </c>
      <c r="B29" s="32" t="s">
        <v>54</v>
      </c>
      <c r="C29" s="23" t="s">
        <v>36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1</v>
      </c>
      <c r="M29" s="24">
        <v>1</v>
      </c>
      <c r="N29" s="24">
        <v>1</v>
      </c>
      <c r="O29" s="24">
        <v>1</v>
      </c>
      <c r="P29" s="25">
        <v>1</v>
      </c>
      <c r="Q29" s="24">
        <v>1</v>
      </c>
      <c r="R29" s="24">
        <v>1</v>
      </c>
      <c r="S29" s="24">
        <v>1</v>
      </c>
      <c r="T29" s="24">
        <v>1</v>
      </c>
      <c r="U29" s="24">
        <v>1</v>
      </c>
      <c r="V29" s="24">
        <v>1</v>
      </c>
      <c r="W29" s="24">
        <v>1</v>
      </c>
      <c r="X29" s="24">
        <v>1</v>
      </c>
      <c r="Y29" s="24">
        <v>1</v>
      </c>
      <c r="Z29" s="24">
        <v>1</v>
      </c>
      <c r="AA29" s="24">
        <v>1</v>
      </c>
    </row>
    <row r="30" spans="1:27" ht="15.75" customHeight="1" x14ac:dyDescent="0.3">
      <c r="A30" s="32" t="s">
        <v>49</v>
      </c>
      <c r="B30" s="32" t="s">
        <v>54</v>
      </c>
      <c r="C30" s="23" t="s">
        <v>36</v>
      </c>
      <c r="D30" s="24">
        <v>0</v>
      </c>
      <c r="E30" s="24">
        <v>0</v>
      </c>
      <c r="F30" s="24">
        <v>2</v>
      </c>
      <c r="G30" s="24">
        <v>2</v>
      </c>
      <c r="H30" s="24">
        <v>2</v>
      </c>
      <c r="I30" s="24">
        <v>2</v>
      </c>
      <c r="J30" s="24">
        <v>2</v>
      </c>
      <c r="K30" s="24">
        <v>2</v>
      </c>
      <c r="L30" s="24">
        <v>2</v>
      </c>
      <c r="M30" s="24">
        <v>2</v>
      </c>
      <c r="N30" s="24">
        <v>2</v>
      </c>
      <c r="O30" s="24">
        <v>2</v>
      </c>
      <c r="P30" s="25">
        <v>2</v>
      </c>
      <c r="Q30" s="24">
        <v>2</v>
      </c>
      <c r="R30" s="24">
        <v>2</v>
      </c>
      <c r="S30" s="24">
        <v>2</v>
      </c>
      <c r="T30" s="24">
        <v>2</v>
      </c>
      <c r="U30" s="24">
        <v>2</v>
      </c>
      <c r="V30" s="24">
        <v>2</v>
      </c>
      <c r="W30" s="24">
        <v>2</v>
      </c>
      <c r="X30" s="24">
        <v>2</v>
      </c>
      <c r="Y30" s="24">
        <v>2</v>
      </c>
      <c r="Z30" s="24">
        <v>2</v>
      </c>
      <c r="AA30" s="24">
        <v>2</v>
      </c>
    </row>
    <row r="31" spans="1:27" ht="15.75" customHeight="1" x14ac:dyDescent="0.3">
      <c r="A31" s="32" t="s">
        <v>50</v>
      </c>
      <c r="B31" s="32" t="s">
        <v>54</v>
      </c>
      <c r="C31" s="23" t="s">
        <v>36</v>
      </c>
      <c r="D31" s="24">
        <v>0</v>
      </c>
      <c r="E31" s="24">
        <v>0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5">
        <v>1</v>
      </c>
      <c r="Q31" s="24">
        <v>1</v>
      </c>
      <c r="R31" s="24">
        <v>1</v>
      </c>
      <c r="S31" s="24">
        <v>1</v>
      </c>
      <c r="T31" s="24">
        <v>1</v>
      </c>
      <c r="U31" s="24">
        <v>1</v>
      </c>
      <c r="V31" s="24">
        <v>1</v>
      </c>
      <c r="W31" s="24">
        <v>1</v>
      </c>
      <c r="X31" s="24">
        <v>1</v>
      </c>
      <c r="Y31" s="24">
        <v>1</v>
      </c>
      <c r="Z31" s="24">
        <v>1</v>
      </c>
      <c r="AA31" s="24">
        <v>1</v>
      </c>
    </row>
    <row r="32" spans="1:27" ht="15.75" customHeight="1" x14ac:dyDescent="0.3">
      <c r="A32" s="32" t="s">
        <v>53</v>
      </c>
      <c r="B32" s="32" t="s">
        <v>54</v>
      </c>
      <c r="C32" s="23" t="s">
        <v>36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5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</row>
    <row r="33" spans="1:27" ht="15.75" customHeight="1" x14ac:dyDescent="0.3">
      <c r="A33" s="17"/>
      <c r="B33" s="17"/>
      <c r="C33" s="33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9"/>
    </row>
    <row r="34" spans="1:27" ht="15.75" customHeight="1" x14ac:dyDescent="0.3">
      <c r="A34" s="40"/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3">
      <c r="A35" s="110" t="s">
        <v>58</v>
      </c>
      <c r="B35" s="111"/>
      <c r="C35" s="41"/>
      <c r="D35" s="42">
        <f t="shared" ref="D35:AA35" si="0">SUM(D4:D32)</f>
        <v>4.0999999999999996</v>
      </c>
      <c r="E35" s="42">
        <f t="shared" si="0"/>
        <v>1.1000000000000001</v>
      </c>
      <c r="F35" s="42">
        <f t="shared" si="0"/>
        <v>14.3</v>
      </c>
      <c r="G35" s="42">
        <f t="shared" si="0"/>
        <v>15.3</v>
      </c>
      <c r="H35" s="42">
        <f t="shared" si="0"/>
        <v>17.3</v>
      </c>
      <c r="I35" s="42">
        <f t="shared" si="0"/>
        <v>15.8</v>
      </c>
      <c r="J35" s="42">
        <f t="shared" si="0"/>
        <v>14.8</v>
      </c>
      <c r="K35" s="42">
        <f t="shared" si="0"/>
        <v>13.8</v>
      </c>
      <c r="L35" s="42">
        <f t="shared" si="0"/>
        <v>16</v>
      </c>
      <c r="M35" s="42">
        <f t="shared" si="0"/>
        <v>17</v>
      </c>
      <c r="N35" s="42">
        <f t="shared" si="0"/>
        <v>16</v>
      </c>
      <c r="O35" s="42">
        <f t="shared" si="0"/>
        <v>16.5</v>
      </c>
      <c r="P35" s="43">
        <f t="shared" si="0"/>
        <v>19</v>
      </c>
      <c r="Q35" s="42">
        <f t="shared" si="0"/>
        <v>20</v>
      </c>
      <c r="R35" s="42">
        <f t="shared" si="0"/>
        <v>19</v>
      </c>
      <c r="S35" s="42">
        <f t="shared" si="0"/>
        <v>19.100000000000001</v>
      </c>
      <c r="T35" s="42">
        <f t="shared" si="0"/>
        <v>20.100000000000001</v>
      </c>
      <c r="U35" s="42">
        <f t="shared" si="0"/>
        <v>19</v>
      </c>
      <c r="V35" s="42">
        <f t="shared" si="0"/>
        <v>19</v>
      </c>
      <c r="W35" s="42">
        <f t="shared" si="0"/>
        <v>45</v>
      </c>
      <c r="X35" s="42">
        <f t="shared" si="0"/>
        <v>44</v>
      </c>
      <c r="Y35" s="42">
        <f t="shared" si="0"/>
        <v>43.5</v>
      </c>
      <c r="Z35" s="42">
        <f t="shared" si="0"/>
        <v>43.6</v>
      </c>
      <c r="AA35" s="42">
        <f t="shared" si="0"/>
        <v>45.6</v>
      </c>
    </row>
    <row r="36" spans="1:27" ht="15.75" customHeight="1" x14ac:dyDescent="0.3">
      <c r="A36" s="17"/>
      <c r="B36" s="17"/>
      <c r="C36" s="33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31.5" customHeight="1" x14ac:dyDescent="0.3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78" customHeight="1" x14ac:dyDescent="0.3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78" customHeight="1" x14ac:dyDescent="0.3">
      <c r="A39" s="112" t="s">
        <v>59</v>
      </c>
      <c r="B39" s="113"/>
      <c r="C39" s="114"/>
      <c r="D39" s="115"/>
      <c r="E39" s="115"/>
      <c r="F39" s="115"/>
      <c r="G39" s="115"/>
      <c r="H39" s="115"/>
      <c r="I39" s="115"/>
      <c r="J39" s="115"/>
      <c r="K39" s="115"/>
      <c r="L39" s="113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04.25" customHeight="1" x14ac:dyDescent="0.3">
      <c r="A40" s="112" t="s">
        <v>25</v>
      </c>
      <c r="B40" s="113"/>
      <c r="C40" s="116"/>
      <c r="D40" s="115"/>
      <c r="E40" s="115"/>
      <c r="F40" s="115"/>
      <c r="G40" s="115"/>
      <c r="H40" s="115"/>
      <c r="I40" s="115"/>
      <c r="J40" s="115"/>
      <c r="K40" s="115"/>
      <c r="L40" s="113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81" customHeight="1" x14ac:dyDescent="0.3">
      <c r="A41" s="112" t="s">
        <v>60</v>
      </c>
      <c r="B41" s="113"/>
      <c r="C41" s="116"/>
      <c r="D41" s="115"/>
      <c r="E41" s="115"/>
      <c r="F41" s="115"/>
      <c r="G41" s="115"/>
      <c r="H41" s="115"/>
      <c r="I41" s="115"/>
      <c r="J41" s="115"/>
      <c r="K41" s="115"/>
      <c r="L41" s="113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01.25" customHeight="1" x14ac:dyDescent="0.3">
      <c r="A42" s="112" t="s">
        <v>61</v>
      </c>
      <c r="B42" s="113"/>
      <c r="C42" s="116"/>
      <c r="D42" s="115"/>
      <c r="E42" s="115"/>
      <c r="F42" s="115"/>
      <c r="G42" s="115"/>
      <c r="H42" s="115"/>
      <c r="I42" s="115"/>
      <c r="J42" s="115"/>
      <c r="K42" s="115"/>
      <c r="L42" s="113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54" customHeight="1" x14ac:dyDescent="0.3">
      <c r="A43" s="112" t="s">
        <v>62</v>
      </c>
      <c r="B43" s="113"/>
      <c r="C43" s="116"/>
      <c r="D43" s="115"/>
      <c r="E43" s="115"/>
      <c r="F43" s="115"/>
      <c r="G43" s="115"/>
      <c r="H43" s="115"/>
      <c r="I43" s="115"/>
      <c r="J43" s="115"/>
      <c r="K43" s="115"/>
      <c r="L43" s="113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67.5" customHeight="1" x14ac:dyDescent="0.3">
      <c r="A44" s="112" t="s">
        <v>63</v>
      </c>
      <c r="B44" s="113"/>
      <c r="C44" s="116"/>
      <c r="D44" s="115"/>
      <c r="E44" s="115"/>
      <c r="F44" s="115"/>
      <c r="G44" s="115"/>
      <c r="H44" s="115"/>
      <c r="I44" s="115"/>
      <c r="J44" s="115"/>
      <c r="K44" s="115"/>
      <c r="L44" s="113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82.25" customHeight="1" x14ac:dyDescent="0.3">
      <c r="A45" s="117"/>
      <c r="B45" s="113"/>
      <c r="C45" s="116"/>
      <c r="D45" s="115"/>
      <c r="E45" s="115"/>
      <c r="F45" s="115"/>
      <c r="G45" s="115"/>
      <c r="H45" s="115"/>
      <c r="I45" s="115"/>
      <c r="J45" s="115"/>
      <c r="K45" s="115"/>
      <c r="L45" s="113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3">
      <c r="A46" s="47"/>
      <c r="B46" s="47"/>
      <c r="C46" s="48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 x14ac:dyDescent="0.3">
      <c r="A47" s="17"/>
      <c r="B47" s="17"/>
      <c r="C47" s="33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3">
      <c r="A48" s="17"/>
      <c r="B48" s="17"/>
      <c r="C48" s="33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3">
      <c r="A49" s="17"/>
      <c r="B49" s="17"/>
      <c r="C49" s="33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3">
      <c r="A50" s="17"/>
      <c r="B50" s="17"/>
      <c r="C50" s="33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3">
      <c r="A51" s="17"/>
      <c r="B51" s="17"/>
      <c r="C51" s="33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3">
      <c r="A52" s="17"/>
      <c r="B52" s="17"/>
      <c r="C52" s="33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3">
      <c r="A53" s="17"/>
      <c r="B53" s="17"/>
      <c r="C53" s="33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3">
      <c r="A54" s="17"/>
      <c r="B54" s="17"/>
      <c r="C54" s="33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3">
      <c r="A55" s="17"/>
      <c r="B55" s="17"/>
      <c r="C55" s="33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3">
      <c r="A56" s="17"/>
      <c r="B56" s="17"/>
      <c r="C56" s="33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3">
      <c r="A57" s="17"/>
      <c r="B57" s="17"/>
      <c r="C57" s="33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3">
      <c r="A58" s="17"/>
      <c r="B58" s="17"/>
      <c r="C58" s="33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3">
      <c r="A59" s="17"/>
      <c r="B59" s="17"/>
      <c r="C59" s="33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3">
      <c r="A60" s="17"/>
      <c r="B60" s="17"/>
      <c r="C60" s="33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3">
      <c r="A61" s="17"/>
      <c r="B61" s="17"/>
      <c r="C61" s="33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3">
      <c r="A62" s="17"/>
      <c r="B62" s="17"/>
      <c r="C62" s="33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3">
      <c r="A63" s="17"/>
      <c r="B63" s="17"/>
      <c r="C63" s="33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3">
      <c r="A64" s="17"/>
      <c r="B64" s="17"/>
      <c r="C64" s="33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3">
      <c r="A65" s="17"/>
      <c r="B65" s="17"/>
      <c r="C65" s="33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3">
      <c r="A66" s="17"/>
      <c r="B66" s="17"/>
      <c r="C66" s="33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3">
      <c r="A67" s="17"/>
      <c r="B67" s="17"/>
      <c r="C67" s="33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3">
      <c r="A68" s="17"/>
      <c r="B68" s="17"/>
      <c r="C68" s="33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3">
      <c r="A69" s="17"/>
      <c r="B69" s="17"/>
      <c r="C69" s="33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3">
      <c r="A70" s="17"/>
      <c r="B70" s="17"/>
      <c r="C70" s="33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3">
      <c r="A71" s="17"/>
      <c r="B71" s="17"/>
      <c r="C71" s="33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3">
      <c r="A72" s="17"/>
      <c r="B72" s="17"/>
      <c r="C72" s="33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3">
      <c r="A73" s="17"/>
      <c r="B73" s="17"/>
      <c r="C73" s="33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3">
      <c r="A74" s="17"/>
      <c r="B74" s="17"/>
      <c r="C74" s="33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3">
      <c r="A75" s="17"/>
      <c r="B75" s="17"/>
      <c r="C75" s="33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3">
      <c r="A76" s="17"/>
      <c r="B76" s="17"/>
      <c r="C76" s="33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3">
      <c r="A77" s="17"/>
      <c r="B77" s="17"/>
      <c r="C77" s="33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3">
      <c r="A78" s="17"/>
      <c r="B78" s="17"/>
      <c r="C78" s="33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3">
      <c r="A79" s="17"/>
      <c r="B79" s="17"/>
      <c r="C79" s="33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3">
      <c r="A80" s="17"/>
      <c r="B80" s="17"/>
      <c r="C80" s="33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3">
      <c r="A81" s="17"/>
      <c r="B81" s="17"/>
      <c r="C81" s="33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3">
      <c r="A82" s="17"/>
      <c r="B82" s="17"/>
      <c r="C82" s="33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3">
      <c r="A83" s="17"/>
      <c r="B83" s="17"/>
      <c r="C83" s="33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3">
      <c r="A84" s="17"/>
      <c r="B84" s="17"/>
      <c r="C84" s="33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3">
      <c r="A85" s="17"/>
      <c r="B85" s="17"/>
      <c r="C85" s="33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3">
      <c r="A86" s="17"/>
      <c r="B86" s="17"/>
      <c r="C86" s="33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3">
      <c r="A87" s="17"/>
      <c r="B87" s="17"/>
      <c r="C87" s="33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3">
      <c r="A88" s="17"/>
      <c r="B88" s="17"/>
      <c r="C88" s="33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3">
      <c r="A89" s="17"/>
      <c r="B89" s="17"/>
      <c r="C89" s="33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3">
      <c r="A90" s="17"/>
      <c r="B90" s="17"/>
      <c r="C90" s="33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3">
      <c r="A91" s="17"/>
      <c r="B91" s="17"/>
      <c r="C91" s="33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3">
      <c r="A92" s="17"/>
      <c r="B92" s="17"/>
      <c r="C92" s="33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3">
      <c r="A93" s="17"/>
      <c r="B93" s="17"/>
      <c r="C93" s="33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3">
      <c r="A94" s="17"/>
      <c r="B94" s="17"/>
      <c r="C94" s="33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3">
      <c r="A95" s="17"/>
      <c r="B95" s="17"/>
      <c r="C95" s="33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3">
      <c r="A96" s="17"/>
      <c r="B96" s="17"/>
      <c r="C96" s="33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3">
      <c r="A97" s="17"/>
      <c r="B97" s="17"/>
      <c r="C97" s="33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3">
      <c r="A98" s="17"/>
      <c r="B98" s="17"/>
      <c r="C98" s="33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3">
      <c r="A99" s="17"/>
      <c r="B99" s="17"/>
      <c r="C99" s="33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3">
      <c r="A100" s="17"/>
      <c r="B100" s="17"/>
      <c r="C100" s="33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3">
      <c r="A101" s="17"/>
      <c r="B101" s="17"/>
      <c r="C101" s="33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3">
      <c r="A102" s="17"/>
      <c r="B102" s="17"/>
      <c r="C102" s="33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3">
      <c r="A103" s="17"/>
      <c r="B103" s="17"/>
      <c r="C103" s="33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3">
      <c r="A104" s="17"/>
      <c r="B104" s="17"/>
      <c r="C104" s="33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3">
      <c r="A105" s="17"/>
      <c r="B105" s="17"/>
      <c r="C105" s="33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3">
      <c r="A106" s="17"/>
      <c r="B106" s="17"/>
      <c r="C106" s="33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3">
      <c r="A107" s="17"/>
      <c r="B107" s="17"/>
      <c r="C107" s="3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3">
      <c r="A108" s="17"/>
      <c r="B108" s="17"/>
      <c r="C108" s="33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3">
      <c r="A109" s="17"/>
      <c r="B109" s="17"/>
      <c r="C109" s="33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3">
      <c r="A110" s="17"/>
      <c r="B110" s="17"/>
      <c r="C110" s="33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3">
      <c r="A111" s="17"/>
      <c r="B111" s="17"/>
      <c r="C111" s="33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3">
      <c r="A112" s="17"/>
      <c r="B112" s="17"/>
      <c r="C112" s="33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3">
      <c r="A113" s="17"/>
      <c r="B113" s="17"/>
      <c r="C113" s="33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3">
      <c r="A114" s="17"/>
      <c r="B114" s="17"/>
      <c r="C114" s="33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3">
      <c r="A115" s="17"/>
      <c r="B115" s="17"/>
      <c r="C115" s="33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3">
      <c r="A116" s="17"/>
      <c r="B116" s="17"/>
      <c r="C116" s="33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3">
      <c r="A117" s="17"/>
      <c r="B117" s="17"/>
      <c r="C117" s="33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3">
      <c r="A118" s="17"/>
      <c r="B118" s="17"/>
      <c r="C118" s="33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3">
      <c r="A119" s="17"/>
      <c r="B119" s="17"/>
      <c r="C119" s="33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3">
      <c r="A120" s="17"/>
      <c r="B120" s="17"/>
      <c r="C120" s="33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3">
      <c r="A121" s="17"/>
      <c r="B121" s="17"/>
      <c r="C121" s="33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3">
      <c r="A122" s="17"/>
      <c r="B122" s="17"/>
      <c r="C122" s="33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3">
      <c r="A123" s="17"/>
      <c r="B123" s="17"/>
      <c r="C123" s="33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3">
      <c r="A124" s="17"/>
      <c r="B124" s="17"/>
      <c r="C124" s="33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3">
      <c r="A125" s="17"/>
      <c r="B125" s="17"/>
      <c r="C125" s="33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3">
      <c r="A126" s="17"/>
      <c r="B126" s="17"/>
      <c r="C126" s="33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3">
      <c r="A127" s="17"/>
      <c r="B127" s="17"/>
      <c r="C127" s="33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3">
      <c r="A128" s="17"/>
      <c r="B128" s="17"/>
      <c r="C128" s="33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3">
      <c r="A129" s="17"/>
      <c r="B129" s="17"/>
      <c r="C129" s="33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3">
      <c r="A130" s="17"/>
      <c r="B130" s="17"/>
      <c r="C130" s="33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3">
      <c r="A131" s="17"/>
      <c r="B131" s="17"/>
      <c r="C131" s="33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3">
      <c r="A132" s="17"/>
      <c r="B132" s="17"/>
      <c r="C132" s="33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3">
      <c r="A133" s="17"/>
      <c r="B133" s="17"/>
      <c r="C133" s="33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3">
      <c r="A134" s="17"/>
      <c r="B134" s="17"/>
      <c r="C134" s="33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3">
      <c r="A135" s="17"/>
      <c r="B135" s="17"/>
      <c r="C135" s="33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3">
      <c r="A136" s="17"/>
      <c r="B136" s="17"/>
      <c r="C136" s="33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3">
      <c r="A137" s="17"/>
      <c r="B137" s="17"/>
      <c r="C137" s="33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3">
      <c r="A138" s="17"/>
      <c r="B138" s="17"/>
      <c r="C138" s="33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3">
      <c r="A139" s="17"/>
      <c r="B139" s="17"/>
      <c r="C139" s="33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3">
      <c r="A140" s="17"/>
      <c r="B140" s="17"/>
      <c r="C140" s="33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3">
      <c r="A141" s="17"/>
      <c r="B141" s="17"/>
      <c r="C141" s="33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3">
      <c r="A142" s="17"/>
      <c r="B142" s="17"/>
      <c r="C142" s="33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3">
      <c r="A143" s="17"/>
      <c r="B143" s="17"/>
      <c r="C143" s="33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3">
      <c r="A144" s="17"/>
      <c r="B144" s="17"/>
      <c r="C144" s="33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3">
      <c r="A145" s="17"/>
      <c r="B145" s="17"/>
      <c r="C145" s="33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3">
      <c r="A146" s="17"/>
      <c r="B146" s="17"/>
      <c r="C146" s="33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3">
      <c r="A147" s="17"/>
      <c r="B147" s="17"/>
      <c r="C147" s="3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3">
      <c r="A148" s="17"/>
      <c r="B148" s="17"/>
      <c r="C148" s="3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3">
      <c r="A149" s="17"/>
      <c r="B149" s="17"/>
      <c r="C149" s="33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3">
      <c r="A150" s="17"/>
      <c r="B150" s="17"/>
      <c r="C150" s="33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3">
      <c r="A151" s="17"/>
      <c r="B151" s="17"/>
      <c r="C151" s="3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3">
      <c r="A152" s="17"/>
      <c r="B152" s="17"/>
      <c r="C152" s="33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3">
      <c r="A153" s="17"/>
      <c r="B153" s="17"/>
      <c r="C153" s="33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3">
      <c r="A154" s="17"/>
      <c r="B154" s="17"/>
      <c r="C154" s="33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3">
      <c r="A155" s="17"/>
      <c r="B155" s="17"/>
      <c r="C155" s="33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3">
      <c r="A156" s="17"/>
      <c r="B156" s="17"/>
      <c r="C156" s="33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3">
      <c r="A157" s="17"/>
      <c r="B157" s="17"/>
      <c r="C157" s="33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3">
      <c r="A158" s="17"/>
      <c r="B158" s="17"/>
      <c r="C158" s="33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3">
      <c r="A159" s="17"/>
      <c r="B159" s="17"/>
      <c r="C159" s="33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3">
      <c r="A160" s="17"/>
      <c r="B160" s="17"/>
      <c r="C160" s="33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3">
      <c r="A161" s="17"/>
      <c r="B161" s="17"/>
      <c r="C161" s="33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3">
      <c r="A162" s="17"/>
      <c r="B162" s="17"/>
      <c r="C162" s="33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3">
      <c r="A163" s="17"/>
      <c r="B163" s="17"/>
      <c r="C163" s="33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3">
      <c r="A164" s="17"/>
      <c r="B164" s="17"/>
      <c r="C164" s="33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3">
      <c r="A165" s="17"/>
      <c r="B165" s="17"/>
      <c r="C165" s="33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3">
      <c r="A166" s="17"/>
      <c r="B166" s="17"/>
      <c r="C166" s="33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3">
      <c r="A167" s="17"/>
      <c r="B167" s="17"/>
      <c r="C167" s="33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3">
      <c r="A168" s="17"/>
      <c r="B168" s="17"/>
      <c r="C168" s="33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3">
      <c r="A169" s="17"/>
      <c r="B169" s="17"/>
      <c r="C169" s="33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3">
      <c r="A170" s="17"/>
      <c r="B170" s="17"/>
      <c r="C170" s="33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3">
      <c r="A171" s="17"/>
      <c r="B171" s="17"/>
      <c r="C171" s="33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3">
      <c r="A172" s="17"/>
      <c r="B172" s="17"/>
      <c r="C172" s="33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3">
      <c r="A173" s="17"/>
      <c r="B173" s="17"/>
      <c r="C173" s="33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3">
      <c r="A174" s="17"/>
      <c r="B174" s="17"/>
      <c r="C174" s="33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3">
      <c r="A175" s="17"/>
      <c r="B175" s="17"/>
      <c r="C175" s="33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3">
      <c r="A176" s="17"/>
      <c r="B176" s="17"/>
      <c r="C176" s="33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3">
      <c r="A177" s="17"/>
      <c r="B177" s="17"/>
      <c r="C177" s="33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3">
      <c r="A178" s="17"/>
      <c r="B178" s="17"/>
      <c r="C178" s="33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3">
      <c r="A179" s="17"/>
      <c r="B179" s="17"/>
      <c r="C179" s="33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3">
      <c r="A180" s="17"/>
      <c r="B180" s="17"/>
      <c r="C180" s="33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3">
      <c r="A181" s="17"/>
      <c r="B181" s="17"/>
      <c r="C181" s="33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3">
      <c r="A182" s="17"/>
      <c r="B182" s="17"/>
      <c r="C182" s="33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3">
      <c r="A183" s="17"/>
      <c r="B183" s="17"/>
      <c r="C183" s="33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3">
      <c r="A184" s="17"/>
      <c r="B184" s="17"/>
      <c r="C184" s="33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3">
      <c r="A185" s="17"/>
      <c r="B185" s="17"/>
      <c r="C185" s="33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3">
      <c r="A186" s="17"/>
      <c r="B186" s="17"/>
      <c r="C186" s="33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3">
      <c r="A187" s="17"/>
      <c r="B187" s="17"/>
      <c r="C187" s="33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3">
      <c r="A188" s="17"/>
      <c r="B188" s="17"/>
      <c r="C188" s="33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3">
      <c r="A189" s="17"/>
      <c r="B189" s="17"/>
      <c r="C189" s="33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3">
      <c r="A190" s="17"/>
      <c r="B190" s="17"/>
      <c r="C190" s="33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3">
      <c r="A191" s="17"/>
      <c r="B191" s="17"/>
      <c r="C191" s="33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3">
      <c r="A192" s="17"/>
      <c r="B192" s="17"/>
      <c r="C192" s="33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3">
      <c r="A193" s="17"/>
      <c r="B193" s="17"/>
      <c r="C193" s="33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3">
      <c r="A194" s="17"/>
      <c r="B194" s="17"/>
      <c r="C194" s="33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3">
      <c r="A195" s="17"/>
      <c r="B195" s="17"/>
      <c r="C195" s="33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3">
      <c r="A196" s="17"/>
      <c r="B196" s="17"/>
      <c r="C196" s="33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3">
      <c r="A197" s="17"/>
      <c r="B197" s="17"/>
      <c r="C197" s="33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3">
      <c r="A198" s="17"/>
      <c r="B198" s="17"/>
      <c r="C198" s="33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3">
      <c r="A199" s="17"/>
      <c r="B199" s="17"/>
      <c r="C199" s="33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3">
      <c r="A200" s="17"/>
      <c r="B200" s="17"/>
      <c r="C200" s="33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3">
      <c r="A201" s="17"/>
      <c r="B201" s="17"/>
      <c r="C201" s="33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3">
      <c r="A202" s="17"/>
      <c r="B202" s="17"/>
      <c r="C202" s="33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3">
      <c r="A203" s="17"/>
      <c r="B203" s="17"/>
      <c r="C203" s="33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3">
      <c r="A204" s="17"/>
      <c r="B204" s="17"/>
      <c r="C204" s="33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3">
      <c r="A205" s="17"/>
      <c r="B205" s="17"/>
      <c r="C205" s="33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3">
      <c r="A206" s="17"/>
      <c r="B206" s="17"/>
      <c r="C206" s="33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3">
      <c r="A207" s="17"/>
      <c r="B207" s="17"/>
      <c r="C207" s="33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3">
      <c r="A208" s="17"/>
      <c r="B208" s="17"/>
      <c r="C208" s="33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3">
      <c r="A209" s="17"/>
      <c r="B209" s="17"/>
      <c r="C209" s="33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3">
      <c r="A210" s="17"/>
      <c r="B210" s="17"/>
      <c r="C210" s="33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3">
      <c r="A211" s="17"/>
      <c r="B211" s="17"/>
      <c r="C211" s="33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3">
      <c r="A212" s="17"/>
      <c r="B212" s="17"/>
      <c r="C212" s="33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3">
      <c r="A213" s="17"/>
      <c r="B213" s="17"/>
      <c r="C213" s="33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3">
      <c r="A214" s="17"/>
      <c r="B214" s="17"/>
      <c r="C214" s="33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3">
      <c r="A215" s="17"/>
      <c r="B215" s="17"/>
      <c r="C215" s="33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3">
      <c r="A216" s="17"/>
      <c r="B216" s="17"/>
      <c r="C216" s="33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3">
      <c r="A217" s="17"/>
      <c r="B217" s="17"/>
      <c r="C217" s="33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3">
      <c r="A218" s="17"/>
      <c r="B218" s="17"/>
      <c r="C218" s="33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3">
      <c r="A219" s="17"/>
      <c r="B219" s="17"/>
      <c r="C219" s="33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3">
      <c r="A220" s="17"/>
      <c r="B220" s="17"/>
      <c r="C220" s="33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3">
      <c r="A221" s="17"/>
      <c r="B221" s="17"/>
      <c r="C221" s="33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3">
      <c r="A222" s="17"/>
      <c r="B222" s="17"/>
      <c r="C222" s="33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3">
      <c r="A223" s="17"/>
      <c r="B223" s="17"/>
      <c r="C223" s="33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3">
      <c r="A224" s="17"/>
      <c r="B224" s="17"/>
      <c r="C224" s="33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3">
      <c r="A225" s="17"/>
      <c r="B225" s="17"/>
      <c r="C225" s="33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3">
      <c r="A226" s="17"/>
      <c r="B226" s="17"/>
      <c r="C226" s="33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3">
      <c r="A227" s="17"/>
      <c r="B227" s="17"/>
      <c r="C227" s="33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3">
      <c r="A228" s="17"/>
      <c r="B228" s="17"/>
      <c r="C228" s="33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3">
      <c r="A229" s="17"/>
      <c r="B229" s="17"/>
      <c r="C229" s="33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3">
      <c r="A230" s="17"/>
      <c r="B230" s="17"/>
      <c r="C230" s="33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3">
      <c r="A231" s="17"/>
      <c r="B231" s="17"/>
      <c r="C231" s="33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3">
      <c r="A232" s="17"/>
      <c r="B232" s="17"/>
      <c r="C232" s="33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3">
      <c r="A233" s="17"/>
      <c r="B233" s="17"/>
      <c r="C233" s="33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3">
      <c r="A234" s="17"/>
      <c r="B234" s="17"/>
      <c r="C234" s="33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3">
      <c r="A235" s="17"/>
      <c r="B235" s="17"/>
      <c r="C235" s="33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3">
      <c r="A236" s="17"/>
      <c r="B236" s="17"/>
      <c r="C236" s="33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3">
      <c r="A237" s="17"/>
      <c r="B237" s="17"/>
      <c r="C237" s="33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3">
      <c r="A238" s="17"/>
      <c r="B238" s="17"/>
      <c r="C238" s="33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3">
      <c r="A239" s="17"/>
      <c r="B239" s="17"/>
      <c r="C239" s="33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3">
      <c r="A240" s="17"/>
      <c r="B240" s="17"/>
      <c r="C240" s="33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3">
      <c r="A241" s="17"/>
      <c r="B241" s="17"/>
      <c r="C241" s="33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3">
      <c r="A242" s="17"/>
      <c r="B242" s="17"/>
      <c r="C242" s="33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3">
      <c r="A243" s="17"/>
      <c r="B243" s="17"/>
      <c r="C243" s="33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3">
      <c r="A244" s="17"/>
      <c r="B244" s="17"/>
      <c r="C244" s="33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3">
      <c r="A245" s="17"/>
      <c r="B245" s="17"/>
      <c r="C245" s="33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3">
      <c r="A246" s="17"/>
      <c r="B246" s="17"/>
      <c r="C246" s="33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3">
      <c r="A247" s="17"/>
      <c r="B247" s="17"/>
      <c r="C247" s="33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3">
      <c r="A248" s="17"/>
      <c r="B248" s="17"/>
      <c r="C248" s="33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3">
      <c r="A249" s="17"/>
      <c r="B249" s="17"/>
      <c r="C249" s="33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3">
      <c r="A250" s="17"/>
      <c r="B250" s="17"/>
      <c r="C250" s="33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3">
      <c r="A251" s="17"/>
      <c r="B251" s="17"/>
      <c r="C251" s="33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3">
      <c r="A252" s="17"/>
      <c r="B252" s="17"/>
      <c r="C252" s="33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3">
      <c r="A253" s="17"/>
      <c r="B253" s="17"/>
      <c r="C253" s="33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3">
      <c r="A254" s="17"/>
      <c r="B254" s="17"/>
      <c r="C254" s="33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3">
      <c r="A255" s="17"/>
      <c r="B255" s="17"/>
      <c r="C255" s="33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3">
      <c r="A256" s="17"/>
      <c r="B256" s="17"/>
      <c r="C256" s="33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3" ht="15.75" customHeight="1" x14ac:dyDescent="0.3">
      <c r="A257" s="17"/>
      <c r="C257" s="49"/>
    </row>
    <row r="258" spans="1:3" ht="15.75" customHeight="1" x14ac:dyDescent="0.3">
      <c r="A258" s="17"/>
      <c r="C258" s="49"/>
    </row>
    <row r="259" spans="1:3" ht="15.75" customHeight="1" x14ac:dyDescent="0.3">
      <c r="A259" s="17"/>
      <c r="C259" s="49"/>
    </row>
    <row r="260" spans="1:3" ht="15.75" customHeight="1" x14ac:dyDescent="0.3">
      <c r="A260" s="17"/>
      <c r="C260" s="49"/>
    </row>
    <row r="261" spans="1:3" ht="15.75" customHeight="1" x14ac:dyDescent="0.3">
      <c r="A261" s="17"/>
      <c r="C261" s="49"/>
    </row>
    <row r="262" spans="1:3" ht="15.75" customHeight="1" x14ac:dyDescent="0.3">
      <c r="A262" s="17"/>
      <c r="C262" s="49"/>
    </row>
    <row r="263" spans="1:3" ht="15.75" customHeight="1" x14ac:dyDescent="0.3">
      <c r="A263" s="17"/>
      <c r="C263" s="49"/>
    </row>
    <row r="264" spans="1:3" ht="15.75" customHeight="1" x14ac:dyDescent="0.3">
      <c r="A264" s="17"/>
      <c r="C264" s="49"/>
    </row>
    <row r="265" spans="1:3" ht="15.75" customHeight="1" x14ac:dyDescent="0.3">
      <c r="A265" s="17"/>
      <c r="C265" s="49"/>
    </row>
    <row r="266" spans="1:3" ht="15.75" customHeight="1" x14ac:dyDescent="0.3">
      <c r="A266" s="17"/>
      <c r="C266" s="49"/>
    </row>
    <row r="267" spans="1:3" ht="15.75" customHeight="1" x14ac:dyDescent="0.3">
      <c r="A267" s="17"/>
      <c r="C267" s="49"/>
    </row>
    <row r="268" spans="1:3" ht="15.75" customHeight="1" x14ac:dyDescent="0.3">
      <c r="A268" s="17"/>
      <c r="C268" s="49"/>
    </row>
    <row r="269" spans="1:3" ht="15.75" customHeight="1" x14ac:dyDescent="0.3">
      <c r="A269" s="17"/>
      <c r="C269" s="49"/>
    </row>
    <row r="270" spans="1:3" ht="15.75" customHeight="1" x14ac:dyDescent="0.3">
      <c r="A270" s="17"/>
      <c r="C270" s="49"/>
    </row>
    <row r="271" spans="1:3" ht="15.75" customHeight="1" x14ac:dyDescent="0.3">
      <c r="A271" s="17"/>
      <c r="C271" s="49"/>
    </row>
    <row r="272" spans="1:3" ht="15.75" customHeight="1" x14ac:dyDescent="0.3">
      <c r="A272" s="17"/>
      <c r="C272" s="49"/>
    </row>
    <row r="273" spans="1:3" ht="15.75" customHeight="1" x14ac:dyDescent="0.3">
      <c r="A273" s="17"/>
      <c r="C273" s="49"/>
    </row>
    <row r="274" spans="1:3" ht="15.75" customHeight="1" x14ac:dyDescent="0.3">
      <c r="A274" s="17"/>
      <c r="C274" s="49"/>
    </row>
    <row r="275" spans="1:3" ht="15.75" customHeight="1" x14ac:dyDescent="0.3">
      <c r="A275" s="17"/>
      <c r="C275" s="49"/>
    </row>
    <row r="276" spans="1:3" ht="15.75" customHeight="1" x14ac:dyDescent="0.3">
      <c r="A276" s="17"/>
      <c r="C276" s="49"/>
    </row>
    <row r="277" spans="1:3" ht="15.75" customHeight="1" x14ac:dyDescent="0.3">
      <c r="A277" s="17"/>
      <c r="C277" s="49"/>
    </row>
    <row r="278" spans="1:3" ht="15.75" customHeight="1" x14ac:dyDescent="0.3">
      <c r="A278" s="17"/>
      <c r="C278" s="49"/>
    </row>
    <row r="279" spans="1:3" ht="15.75" customHeight="1" x14ac:dyDescent="0.3">
      <c r="A279" s="17"/>
      <c r="C279" s="49"/>
    </row>
    <row r="280" spans="1:3" ht="15.75" customHeight="1" x14ac:dyDescent="0.3">
      <c r="A280" s="17"/>
      <c r="C280" s="49"/>
    </row>
    <row r="281" spans="1:3" ht="15.75" customHeight="1" x14ac:dyDescent="0.3">
      <c r="A281" s="17"/>
      <c r="C281" s="49"/>
    </row>
    <row r="282" spans="1:3" ht="15.75" customHeight="1" x14ac:dyDescent="0.3">
      <c r="A282" s="17"/>
      <c r="C282" s="49"/>
    </row>
    <row r="283" spans="1:3" ht="15.75" customHeight="1" x14ac:dyDescent="0.3">
      <c r="A283" s="17"/>
      <c r="C283" s="49"/>
    </row>
    <row r="284" spans="1:3" ht="15.75" customHeight="1" x14ac:dyDescent="0.3">
      <c r="A284" s="17"/>
      <c r="C284" s="49"/>
    </row>
    <row r="285" spans="1:3" ht="15.75" customHeight="1" x14ac:dyDescent="0.3">
      <c r="A285" s="17"/>
      <c r="C285" s="49"/>
    </row>
    <row r="286" spans="1:3" ht="15.75" customHeight="1" x14ac:dyDescent="0.3">
      <c r="A286" s="17"/>
      <c r="C286" s="49"/>
    </row>
    <row r="287" spans="1:3" ht="15.75" customHeight="1" x14ac:dyDescent="0.3">
      <c r="A287" s="17"/>
      <c r="C287" s="49"/>
    </row>
    <row r="288" spans="1:3" ht="15.75" customHeight="1" x14ac:dyDescent="0.3">
      <c r="A288" s="17"/>
      <c r="C288" s="49"/>
    </row>
    <row r="289" spans="1:3" ht="15.75" customHeight="1" x14ac:dyDescent="0.3">
      <c r="A289" s="17"/>
      <c r="C289" s="49"/>
    </row>
    <row r="290" spans="1:3" ht="15.75" customHeight="1" x14ac:dyDescent="0.3">
      <c r="A290" s="17"/>
      <c r="C290" s="49"/>
    </row>
    <row r="291" spans="1:3" ht="15.75" customHeight="1" x14ac:dyDescent="0.3">
      <c r="A291" s="17"/>
      <c r="C291" s="49"/>
    </row>
    <row r="292" spans="1:3" ht="15.75" customHeight="1" x14ac:dyDescent="0.3">
      <c r="A292" s="17"/>
      <c r="C292" s="49"/>
    </row>
    <row r="293" spans="1:3" ht="15.75" customHeight="1" x14ac:dyDescent="0.3">
      <c r="A293" s="17"/>
      <c r="C293" s="49"/>
    </row>
    <row r="294" spans="1:3" ht="15.75" customHeight="1" x14ac:dyDescent="0.3">
      <c r="A294" s="17"/>
      <c r="C294" s="49"/>
    </row>
    <row r="295" spans="1:3" ht="15.75" customHeight="1" x14ac:dyDescent="0.3">
      <c r="A295" s="17"/>
      <c r="C295" s="49"/>
    </row>
    <row r="296" spans="1:3" ht="15.75" customHeight="1" x14ac:dyDescent="0.3">
      <c r="A296" s="17"/>
      <c r="C296" s="49"/>
    </row>
    <row r="297" spans="1:3" ht="15.75" customHeight="1" x14ac:dyDescent="0.3">
      <c r="A297" s="17"/>
      <c r="C297" s="49"/>
    </row>
    <row r="298" spans="1:3" ht="15.75" customHeight="1" x14ac:dyDescent="0.3">
      <c r="A298" s="17"/>
      <c r="C298" s="49"/>
    </row>
    <row r="299" spans="1:3" ht="15.75" customHeight="1" x14ac:dyDescent="0.3">
      <c r="A299" s="17"/>
      <c r="C299" s="49"/>
    </row>
    <row r="300" spans="1:3" ht="15.75" customHeight="1" x14ac:dyDescent="0.3">
      <c r="A300" s="17"/>
      <c r="C300" s="49"/>
    </row>
    <row r="301" spans="1:3" ht="15.75" customHeight="1" x14ac:dyDescent="0.3">
      <c r="A301" s="17"/>
      <c r="C301" s="49"/>
    </row>
    <row r="302" spans="1:3" ht="15.75" customHeight="1" x14ac:dyDescent="0.3">
      <c r="A302" s="17"/>
      <c r="C302" s="49"/>
    </row>
    <row r="303" spans="1:3" ht="15.75" customHeight="1" x14ac:dyDescent="0.3">
      <c r="A303" s="17"/>
      <c r="C303" s="49"/>
    </row>
    <row r="304" spans="1:3" ht="15.75" customHeight="1" x14ac:dyDescent="0.3">
      <c r="A304" s="17"/>
      <c r="C304" s="49"/>
    </row>
    <row r="305" spans="1:3" ht="15.75" customHeight="1" x14ac:dyDescent="0.3">
      <c r="A305" s="17"/>
      <c r="C305" s="49"/>
    </row>
    <row r="306" spans="1:3" ht="15.75" customHeight="1" x14ac:dyDescent="0.3">
      <c r="A306" s="17"/>
      <c r="C306" s="49"/>
    </row>
    <row r="307" spans="1:3" ht="15.75" customHeight="1" x14ac:dyDescent="0.3">
      <c r="A307" s="17"/>
      <c r="C307" s="49"/>
    </row>
    <row r="308" spans="1:3" ht="15.75" customHeight="1" x14ac:dyDescent="0.3">
      <c r="A308" s="17"/>
      <c r="C308" s="49"/>
    </row>
    <row r="309" spans="1:3" ht="15.75" customHeight="1" x14ac:dyDescent="0.3">
      <c r="A309" s="17"/>
      <c r="C309" s="49"/>
    </row>
    <row r="310" spans="1:3" ht="15.75" customHeight="1" x14ac:dyDescent="0.3">
      <c r="A310" s="17"/>
      <c r="C310" s="49"/>
    </row>
    <row r="311" spans="1:3" ht="15.75" customHeight="1" x14ac:dyDescent="0.3">
      <c r="A311" s="17"/>
      <c r="C311" s="49"/>
    </row>
    <row r="312" spans="1:3" ht="15.75" customHeight="1" x14ac:dyDescent="0.3">
      <c r="A312" s="17"/>
      <c r="C312" s="49"/>
    </row>
    <row r="313" spans="1:3" ht="15.75" customHeight="1" x14ac:dyDescent="0.3">
      <c r="A313" s="17"/>
      <c r="C313" s="49"/>
    </row>
    <row r="314" spans="1:3" ht="15.75" customHeight="1" x14ac:dyDescent="0.3">
      <c r="A314" s="17"/>
      <c r="C314" s="49"/>
    </row>
    <row r="315" spans="1:3" ht="15.75" customHeight="1" x14ac:dyDescent="0.3">
      <c r="A315" s="17"/>
      <c r="C315" s="49"/>
    </row>
    <row r="316" spans="1:3" ht="15.75" customHeight="1" x14ac:dyDescent="0.3">
      <c r="A316" s="17"/>
      <c r="C316" s="49"/>
    </row>
    <row r="317" spans="1:3" ht="15.75" customHeight="1" x14ac:dyDescent="0.3">
      <c r="A317" s="17"/>
      <c r="C317" s="49"/>
    </row>
    <row r="318" spans="1:3" ht="15.75" customHeight="1" x14ac:dyDescent="0.3">
      <c r="A318" s="17"/>
      <c r="C318" s="49"/>
    </row>
    <row r="319" spans="1:3" ht="15.75" customHeight="1" x14ac:dyDescent="0.3">
      <c r="A319" s="17"/>
      <c r="C319" s="49"/>
    </row>
    <row r="320" spans="1:3" ht="15.75" customHeight="1" x14ac:dyDescent="0.3">
      <c r="A320" s="17"/>
      <c r="C320" s="49"/>
    </row>
    <row r="321" spans="1:3" ht="15.75" customHeight="1" x14ac:dyDescent="0.3">
      <c r="A321" s="17"/>
      <c r="C321" s="49"/>
    </row>
    <row r="322" spans="1:3" ht="15.75" customHeight="1" x14ac:dyDescent="0.3">
      <c r="A322" s="17"/>
      <c r="C322" s="49"/>
    </row>
    <row r="323" spans="1:3" ht="15.75" customHeight="1" x14ac:dyDescent="0.3">
      <c r="A323" s="17"/>
      <c r="C323" s="49"/>
    </row>
    <row r="324" spans="1:3" ht="15.75" customHeight="1" x14ac:dyDescent="0.3">
      <c r="A324" s="17"/>
      <c r="C324" s="49"/>
    </row>
    <row r="325" spans="1:3" ht="15.75" customHeight="1" x14ac:dyDescent="0.3">
      <c r="A325" s="17"/>
      <c r="C325" s="49"/>
    </row>
    <row r="326" spans="1:3" ht="15.75" customHeight="1" x14ac:dyDescent="0.3">
      <c r="A326" s="17"/>
      <c r="C326" s="49"/>
    </row>
    <row r="327" spans="1:3" ht="15.75" customHeight="1" x14ac:dyDescent="0.3">
      <c r="A327" s="17"/>
      <c r="C327" s="49"/>
    </row>
    <row r="328" spans="1:3" ht="15.75" customHeight="1" x14ac:dyDescent="0.3">
      <c r="A328" s="17"/>
      <c r="C328" s="49"/>
    </row>
    <row r="329" spans="1:3" ht="15.75" customHeight="1" x14ac:dyDescent="0.3">
      <c r="A329" s="17"/>
      <c r="C329" s="49"/>
    </row>
    <row r="330" spans="1:3" ht="15.75" customHeight="1" x14ac:dyDescent="0.3">
      <c r="A330" s="17"/>
      <c r="C330" s="49"/>
    </row>
    <row r="331" spans="1:3" ht="15.75" customHeight="1" x14ac:dyDescent="0.3">
      <c r="A331" s="17"/>
      <c r="C331" s="49"/>
    </row>
    <row r="332" spans="1:3" ht="15.75" customHeight="1" x14ac:dyDescent="0.3">
      <c r="A332" s="17"/>
      <c r="C332" s="49"/>
    </row>
    <row r="333" spans="1:3" ht="15.75" customHeight="1" x14ac:dyDescent="0.3">
      <c r="A333" s="17"/>
      <c r="C333" s="49"/>
    </row>
    <row r="334" spans="1:3" ht="15.75" customHeight="1" x14ac:dyDescent="0.3">
      <c r="A334" s="17"/>
      <c r="C334" s="49"/>
    </row>
    <row r="335" spans="1:3" ht="15.75" customHeight="1" x14ac:dyDescent="0.3">
      <c r="A335" s="17"/>
      <c r="C335" s="49"/>
    </row>
    <row r="336" spans="1:3" ht="15.75" customHeight="1" x14ac:dyDescent="0.3">
      <c r="A336" s="17"/>
      <c r="C336" s="49"/>
    </row>
    <row r="337" spans="1:3" ht="15.75" customHeight="1" x14ac:dyDescent="0.3">
      <c r="A337" s="17"/>
      <c r="C337" s="49"/>
    </row>
    <row r="338" spans="1:3" ht="15.75" customHeight="1" x14ac:dyDescent="0.3">
      <c r="A338" s="17"/>
      <c r="C338" s="49"/>
    </row>
    <row r="339" spans="1:3" ht="15.75" customHeight="1" x14ac:dyDescent="0.3">
      <c r="A339" s="17"/>
      <c r="C339" s="49"/>
    </row>
    <row r="340" spans="1:3" ht="15.75" customHeight="1" x14ac:dyDescent="0.3">
      <c r="A340" s="17"/>
      <c r="C340" s="49"/>
    </row>
    <row r="341" spans="1:3" ht="15.75" customHeight="1" x14ac:dyDescent="0.3">
      <c r="A341" s="17"/>
      <c r="C341" s="49"/>
    </row>
    <row r="342" spans="1:3" ht="15.75" customHeight="1" x14ac:dyDescent="0.3">
      <c r="A342" s="17"/>
      <c r="C342" s="49"/>
    </row>
    <row r="343" spans="1:3" ht="15.75" customHeight="1" x14ac:dyDescent="0.3">
      <c r="A343" s="17"/>
      <c r="C343" s="49"/>
    </row>
    <row r="344" spans="1:3" ht="15.75" customHeight="1" x14ac:dyDescent="0.3">
      <c r="A344" s="17"/>
      <c r="C344" s="49"/>
    </row>
    <row r="345" spans="1:3" ht="15.75" customHeight="1" x14ac:dyDescent="0.3">
      <c r="A345" s="17"/>
      <c r="C345" s="49"/>
    </row>
    <row r="346" spans="1:3" ht="15.75" customHeight="1" x14ac:dyDescent="0.3">
      <c r="A346" s="17"/>
      <c r="C346" s="49"/>
    </row>
    <row r="347" spans="1:3" ht="15.75" customHeight="1" x14ac:dyDescent="0.3">
      <c r="A347" s="17"/>
      <c r="C347" s="49"/>
    </row>
    <row r="348" spans="1:3" ht="15.75" customHeight="1" x14ac:dyDescent="0.3">
      <c r="A348" s="17"/>
      <c r="C348" s="49"/>
    </row>
    <row r="349" spans="1:3" ht="15.75" customHeight="1" x14ac:dyDescent="0.3">
      <c r="A349" s="17"/>
      <c r="C349" s="49"/>
    </row>
    <row r="350" spans="1:3" ht="15.75" customHeight="1" x14ac:dyDescent="0.3">
      <c r="A350" s="17"/>
      <c r="C350" s="49"/>
    </row>
    <row r="351" spans="1:3" ht="15.75" customHeight="1" x14ac:dyDescent="0.3">
      <c r="A351" s="17"/>
      <c r="C351" s="49"/>
    </row>
    <row r="352" spans="1:3" ht="15.75" customHeight="1" x14ac:dyDescent="0.3">
      <c r="A352" s="17"/>
      <c r="C352" s="49"/>
    </row>
    <row r="353" spans="1:3" ht="15.75" customHeight="1" x14ac:dyDescent="0.3">
      <c r="A353" s="17"/>
      <c r="C353" s="49"/>
    </row>
    <row r="354" spans="1:3" ht="15.75" customHeight="1" x14ac:dyDescent="0.3">
      <c r="A354" s="17"/>
      <c r="C354" s="49"/>
    </row>
    <row r="355" spans="1:3" ht="15.75" customHeight="1" x14ac:dyDescent="0.3">
      <c r="A355" s="17"/>
      <c r="C355" s="49"/>
    </row>
    <row r="356" spans="1:3" ht="15.75" customHeight="1" x14ac:dyDescent="0.3">
      <c r="A356" s="17"/>
      <c r="C356" s="49"/>
    </row>
    <row r="357" spans="1:3" ht="15.75" customHeight="1" x14ac:dyDescent="0.3">
      <c r="A357" s="17"/>
      <c r="C357" s="49"/>
    </row>
    <row r="358" spans="1:3" ht="15.75" customHeight="1" x14ac:dyDescent="0.3">
      <c r="A358" s="17"/>
      <c r="C358" s="49"/>
    </row>
    <row r="359" spans="1:3" ht="15.75" customHeight="1" x14ac:dyDescent="0.3">
      <c r="A359" s="17"/>
      <c r="C359" s="49"/>
    </row>
    <row r="360" spans="1:3" ht="15.75" customHeight="1" x14ac:dyDescent="0.3">
      <c r="A360" s="17"/>
      <c r="C360" s="49"/>
    </row>
    <row r="361" spans="1:3" ht="15.75" customHeight="1" x14ac:dyDescent="0.3">
      <c r="A361" s="17"/>
      <c r="C361" s="49"/>
    </row>
    <row r="362" spans="1:3" ht="15.75" customHeight="1" x14ac:dyDescent="0.3">
      <c r="A362" s="17"/>
      <c r="C362" s="49"/>
    </row>
    <row r="363" spans="1:3" ht="15.75" customHeight="1" x14ac:dyDescent="0.3">
      <c r="A363" s="17"/>
      <c r="C363" s="49"/>
    </row>
    <row r="364" spans="1:3" ht="15.75" customHeight="1" x14ac:dyDescent="0.3">
      <c r="A364" s="17"/>
      <c r="C364" s="49"/>
    </row>
    <row r="365" spans="1:3" ht="15.75" customHeight="1" x14ac:dyDescent="0.3">
      <c r="A365" s="17"/>
      <c r="C365" s="49"/>
    </row>
    <row r="366" spans="1:3" ht="15.75" customHeight="1" x14ac:dyDescent="0.3">
      <c r="A366" s="17"/>
      <c r="C366" s="49"/>
    </row>
    <row r="367" spans="1:3" ht="15.75" customHeight="1" x14ac:dyDescent="0.3">
      <c r="A367" s="17"/>
      <c r="C367" s="49"/>
    </row>
    <row r="368" spans="1:3" ht="15.75" customHeight="1" x14ac:dyDescent="0.3">
      <c r="A368" s="17"/>
      <c r="C368" s="49"/>
    </row>
    <row r="369" spans="1:3" ht="15.75" customHeight="1" x14ac:dyDescent="0.3">
      <c r="A369" s="17"/>
      <c r="C369" s="49"/>
    </row>
    <row r="370" spans="1:3" ht="15.75" customHeight="1" x14ac:dyDescent="0.3">
      <c r="A370" s="17"/>
      <c r="C370" s="49"/>
    </row>
    <row r="371" spans="1:3" ht="15.75" customHeight="1" x14ac:dyDescent="0.3">
      <c r="A371" s="17"/>
      <c r="C371" s="49"/>
    </row>
    <row r="372" spans="1:3" ht="15.75" customHeight="1" x14ac:dyDescent="0.3">
      <c r="A372" s="17"/>
      <c r="C372" s="49"/>
    </row>
    <row r="373" spans="1:3" ht="15.75" customHeight="1" x14ac:dyDescent="0.3">
      <c r="A373" s="17"/>
      <c r="C373" s="49"/>
    </row>
    <row r="374" spans="1:3" ht="15.75" customHeight="1" x14ac:dyDescent="0.3">
      <c r="A374" s="17"/>
      <c r="C374" s="49"/>
    </row>
    <row r="375" spans="1:3" ht="15.75" customHeight="1" x14ac:dyDescent="0.3">
      <c r="A375" s="17"/>
      <c r="C375" s="49"/>
    </row>
    <row r="376" spans="1:3" ht="15.75" customHeight="1" x14ac:dyDescent="0.3">
      <c r="A376" s="17"/>
      <c r="C376" s="49"/>
    </row>
    <row r="377" spans="1:3" ht="15.75" customHeight="1" x14ac:dyDescent="0.3">
      <c r="A377" s="17"/>
      <c r="C377" s="49"/>
    </row>
    <row r="378" spans="1:3" ht="15.75" customHeight="1" x14ac:dyDescent="0.3">
      <c r="A378" s="17"/>
      <c r="C378" s="49"/>
    </row>
    <row r="379" spans="1:3" ht="15.75" customHeight="1" x14ac:dyDescent="0.3">
      <c r="A379" s="17"/>
      <c r="C379" s="49"/>
    </row>
    <row r="380" spans="1:3" ht="15.75" customHeight="1" x14ac:dyDescent="0.3">
      <c r="A380" s="17"/>
      <c r="C380" s="49"/>
    </row>
    <row r="381" spans="1:3" ht="15.75" customHeight="1" x14ac:dyDescent="0.3">
      <c r="A381" s="17"/>
      <c r="C381" s="49"/>
    </row>
    <row r="382" spans="1:3" ht="15.75" customHeight="1" x14ac:dyDescent="0.3">
      <c r="A382" s="17"/>
      <c r="C382" s="49"/>
    </row>
    <row r="383" spans="1:3" ht="15.75" customHeight="1" x14ac:dyDescent="0.3">
      <c r="A383" s="17"/>
      <c r="C383" s="49"/>
    </row>
    <row r="384" spans="1:3" ht="15.75" customHeight="1" x14ac:dyDescent="0.3">
      <c r="A384" s="17"/>
      <c r="C384" s="49"/>
    </row>
    <row r="385" spans="1:3" ht="15.75" customHeight="1" x14ac:dyDescent="0.3">
      <c r="A385" s="17"/>
      <c r="C385" s="49"/>
    </row>
    <row r="386" spans="1:3" ht="15.75" customHeight="1" x14ac:dyDescent="0.3">
      <c r="A386" s="17"/>
      <c r="C386" s="49"/>
    </row>
    <row r="387" spans="1:3" ht="15.75" customHeight="1" x14ac:dyDescent="0.3">
      <c r="A387" s="17"/>
      <c r="C387" s="49"/>
    </row>
    <row r="388" spans="1:3" ht="15.75" customHeight="1" x14ac:dyDescent="0.3">
      <c r="A388" s="17"/>
      <c r="C388" s="49"/>
    </row>
    <row r="389" spans="1:3" ht="15.75" customHeight="1" x14ac:dyDescent="0.3">
      <c r="A389" s="17"/>
      <c r="C389" s="49"/>
    </row>
    <row r="390" spans="1:3" ht="15.75" customHeight="1" x14ac:dyDescent="0.3">
      <c r="A390" s="17"/>
      <c r="C390" s="49"/>
    </row>
    <row r="391" spans="1:3" ht="15.75" customHeight="1" x14ac:dyDescent="0.3">
      <c r="A391" s="17"/>
      <c r="C391" s="49"/>
    </row>
    <row r="392" spans="1:3" ht="15.75" customHeight="1" x14ac:dyDescent="0.3">
      <c r="A392" s="17"/>
      <c r="C392" s="49"/>
    </row>
    <row r="393" spans="1:3" ht="15.75" customHeight="1" x14ac:dyDescent="0.3">
      <c r="A393" s="17"/>
      <c r="C393" s="49"/>
    </row>
    <row r="394" spans="1:3" ht="15.75" customHeight="1" x14ac:dyDescent="0.3">
      <c r="A394" s="17"/>
      <c r="C394" s="49"/>
    </row>
    <row r="395" spans="1:3" ht="15.75" customHeight="1" x14ac:dyDescent="0.3">
      <c r="A395" s="17"/>
      <c r="C395" s="49"/>
    </row>
    <row r="396" spans="1:3" ht="15.75" customHeight="1" x14ac:dyDescent="0.3">
      <c r="A396" s="17"/>
      <c r="C396" s="49"/>
    </row>
    <row r="397" spans="1:3" ht="15.75" customHeight="1" x14ac:dyDescent="0.3">
      <c r="A397" s="17"/>
      <c r="C397" s="49"/>
    </row>
    <row r="398" spans="1:3" ht="15.75" customHeight="1" x14ac:dyDescent="0.3">
      <c r="A398" s="17"/>
      <c r="C398" s="49"/>
    </row>
    <row r="399" spans="1:3" ht="15.75" customHeight="1" x14ac:dyDescent="0.3">
      <c r="A399" s="17"/>
      <c r="C399" s="49"/>
    </row>
    <row r="400" spans="1:3" ht="15.75" customHeight="1" x14ac:dyDescent="0.3">
      <c r="A400" s="17"/>
      <c r="C400" s="49"/>
    </row>
    <row r="401" spans="1:3" ht="15.75" customHeight="1" x14ac:dyDescent="0.3">
      <c r="A401" s="17"/>
      <c r="C401" s="49"/>
    </row>
    <row r="402" spans="1:3" ht="15.75" customHeight="1" x14ac:dyDescent="0.3">
      <c r="A402" s="17"/>
      <c r="C402" s="49"/>
    </row>
    <row r="403" spans="1:3" ht="15.75" customHeight="1" x14ac:dyDescent="0.3">
      <c r="A403" s="17"/>
      <c r="C403" s="49"/>
    </row>
    <row r="404" spans="1:3" ht="15.75" customHeight="1" x14ac:dyDescent="0.3">
      <c r="A404" s="17"/>
      <c r="C404" s="49"/>
    </row>
    <row r="405" spans="1:3" ht="15.75" customHeight="1" x14ac:dyDescent="0.3">
      <c r="A405" s="17"/>
      <c r="C405" s="49"/>
    </row>
    <row r="406" spans="1:3" ht="15.75" customHeight="1" x14ac:dyDescent="0.3">
      <c r="A406" s="17"/>
      <c r="C406" s="49"/>
    </row>
    <row r="407" spans="1:3" ht="15.75" customHeight="1" x14ac:dyDescent="0.3">
      <c r="A407" s="17"/>
      <c r="C407" s="49"/>
    </row>
    <row r="408" spans="1:3" ht="15.75" customHeight="1" x14ac:dyDescent="0.3">
      <c r="A408" s="17"/>
      <c r="C408" s="49"/>
    </row>
    <row r="409" spans="1:3" ht="15.75" customHeight="1" x14ac:dyDescent="0.3">
      <c r="A409" s="17"/>
      <c r="C409" s="49"/>
    </row>
    <row r="410" spans="1:3" ht="15.75" customHeight="1" x14ac:dyDescent="0.3">
      <c r="A410" s="17"/>
      <c r="C410" s="49"/>
    </row>
    <row r="411" spans="1:3" ht="15.75" customHeight="1" x14ac:dyDescent="0.3">
      <c r="A411" s="17"/>
      <c r="C411" s="49"/>
    </row>
    <row r="412" spans="1:3" ht="15.75" customHeight="1" x14ac:dyDescent="0.3">
      <c r="A412" s="17"/>
      <c r="C412" s="49"/>
    </row>
    <row r="413" spans="1:3" ht="15.75" customHeight="1" x14ac:dyDescent="0.3">
      <c r="A413" s="17"/>
      <c r="C413" s="49"/>
    </row>
    <row r="414" spans="1:3" ht="15.75" customHeight="1" x14ac:dyDescent="0.3">
      <c r="A414" s="17"/>
      <c r="C414" s="49"/>
    </row>
    <row r="415" spans="1:3" ht="15.75" customHeight="1" x14ac:dyDescent="0.3">
      <c r="A415" s="17"/>
      <c r="C415" s="49"/>
    </row>
    <row r="416" spans="1:3" ht="15.75" customHeight="1" x14ac:dyDescent="0.3">
      <c r="A416" s="17"/>
      <c r="C416" s="49"/>
    </row>
    <row r="417" spans="1:3" ht="15.75" customHeight="1" x14ac:dyDescent="0.3">
      <c r="A417" s="17"/>
      <c r="C417" s="49"/>
    </row>
    <row r="418" spans="1:3" ht="15.75" customHeight="1" x14ac:dyDescent="0.3">
      <c r="A418" s="17"/>
      <c r="C418" s="49"/>
    </row>
    <row r="419" spans="1:3" ht="15.75" customHeight="1" x14ac:dyDescent="0.3">
      <c r="A419" s="17"/>
      <c r="C419" s="49"/>
    </row>
    <row r="420" spans="1:3" ht="15.75" customHeight="1" x14ac:dyDescent="0.3">
      <c r="A420" s="17"/>
      <c r="C420" s="49"/>
    </row>
    <row r="421" spans="1:3" ht="15.75" customHeight="1" x14ac:dyDescent="0.3">
      <c r="A421" s="17"/>
      <c r="C421" s="49"/>
    </row>
    <row r="422" spans="1:3" ht="15.75" customHeight="1" x14ac:dyDescent="0.3">
      <c r="A422" s="17"/>
      <c r="C422" s="49"/>
    </row>
    <row r="423" spans="1:3" ht="15.75" customHeight="1" x14ac:dyDescent="0.3">
      <c r="A423" s="17"/>
      <c r="C423" s="49"/>
    </row>
    <row r="424" spans="1:3" ht="15.75" customHeight="1" x14ac:dyDescent="0.3">
      <c r="A424" s="17"/>
      <c r="C424" s="49"/>
    </row>
    <row r="425" spans="1:3" ht="15.75" customHeight="1" x14ac:dyDescent="0.3">
      <c r="A425" s="17"/>
      <c r="C425" s="49"/>
    </row>
    <row r="426" spans="1:3" ht="15.75" customHeight="1" x14ac:dyDescent="0.3">
      <c r="A426" s="17"/>
      <c r="C426" s="49"/>
    </row>
    <row r="427" spans="1:3" ht="15.75" customHeight="1" x14ac:dyDescent="0.3">
      <c r="A427" s="17"/>
      <c r="C427" s="49"/>
    </row>
    <row r="428" spans="1:3" ht="15.75" customHeight="1" x14ac:dyDescent="0.3">
      <c r="A428" s="17"/>
      <c r="C428" s="49"/>
    </row>
    <row r="429" spans="1:3" ht="15.75" customHeight="1" x14ac:dyDescent="0.3">
      <c r="A429" s="17"/>
      <c r="C429" s="49"/>
    </row>
    <row r="430" spans="1:3" ht="15.75" customHeight="1" x14ac:dyDescent="0.3">
      <c r="A430" s="17"/>
      <c r="C430" s="49"/>
    </row>
    <row r="431" spans="1:3" ht="15.75" customHeight="1" x14ac:dyDescent="0.3">
      <c r="A431" s="17"/>
      <c r="C431" s="49"/>
    </row>
    <row r="432" spans="1:3" ht="15.75" customHeight="1" x14ac:dyDescent="0.3">
      <c r="A432" s="17"/>
      <c r="C432" s="49"/>
    </row>
    <row r="433" spans="1:3" ht="15.75" customHeight="1" x14ac:dyDescent="0.3">
      <c r="A433" s="17"/>
      <c r="C433" s="49"/>
    </row>
    <row r="434" spans="1:3" ht="15.75" customHeight="1" x14ac:dyDescent="0.3">
      <c r="A434" s="17"/>
      <c r="C434" s="49"/>
    </row>
    <row r="435" spans="1:3" ht="15.75" customHeight="1" x14ac:dyDescent="0.3">
      <c r="A435" s="17"/>
      <c r="C435" s="49"/>
    </row>
    <row r="436" spans="1:3" ht="15.75" customHeight="1" x14ac:dyDescent="0.3">
      <c r="A436" s="17"/>
      <c r="C436" s="49"/>
    </row>
    <row r="437" spans="1:3" ht="15.75" customHeight="1" x14ac:dyDescent="0.3">
      <c r="A437" s="17"/>
      <c r="C437" s="49"/>
    </row>
    <row r="438" spans="1:3" ht="15.75" customHeight="1" x14ac:dyDescent="0.3">
      <c r="A438" s="17"/>
      <c r="C438" s="49"/>
    </row>
    <row r="439" spans="1:3" ht="15.75" customHeight="1" x14ac:dyDescent="0.3">
      <c r="A439" s="17"/>
      <c r="C439" s="49"/>
    </row>
    <row r="440" spans="1:3" ht="15.75" customHeight="1" x14ac:dyDescent="0.3">
      <c r="A440" s="17"/>
      <c r="C440" s="49"/>
    </row>
    <row r="441" spans="1:3" ht="15.75" customHeight="1" x14ac:dyDescent="0.3">
      <c r="A441" s="17"/>
      <c r="C441" s="49"/>
    </row>
    <row r="442" spans="1:3" ht="15.75" customHeight="1" x14ac:dyDescent="0.3">
      <c r="A442" s="17"/>
      <c r="C442" s="49"/>
    </row>
    <row r="443" spans="1:3" ht="15.75" customHeight="1" x14ac:dyDescent="0.3">
      <c r="A443" s="17"/>
      <c r="C443" s="49"/>
    </row>
    <row r="444" spans="1:3" ht="15.75" customHeight="1" x14ac:dyDescent="0.3">
      <c r="A444" s="17"/>
      <c r="C444" s="49"/>
    </row>
    <row r="445" spans="1:3" ht="15.75" customHeight="1" x14ac:dyDescent="0.3">
      <c r="A445" s="17"/>
      <c r="C445" s="49"/>
    </row>
    <row r="446" spans="1:3" ht="15.75" customHeight="1" x14ac:dyDescent="0.3">
      <c r="A446" s="17"/>
      <c r="C446" s="49"/>
    </row>
    <row r="447" spans="1:3" ht="15.75" customHeight="1" x14ac:dyDescent="0.3">
      <c r="A447" s="17"/>
      <c r="C447" s="49"/>
    </row>
    <row r="448" spans="1:3" ht="15.75" customHeight="1" x14ac:dyDescent="0.3">
      <c r="A448" s="17"/>
      <c r="C448" s="49"/>
    </row>
    <row r="449" spans="1:3" ht="15.75" customHeight="1" x14ac:dyDescent="0.3">
      <c r="A449" s="17"/>
      <c r="C449" s="49"/>
    </row>
    <row r="450" spans="1:3" ht="15.75" customHeight="1" x14ac:dyDescent="0.3">
      <c r="A450" s="17"/>
      <c r="C450" s="49"/>
    </row>
    <row r="451" spans="1:3" ht="15.75" customHeight="1" x14ac:dyDescent="0.3">
      <c r="A451" s="17"/>
      <c r="C451" s="49"/>
    </row>
    <row r="452" spans="1:3" ht="15.75" customHeight="1" x14ac:dyDescent="0.3">
      <c r="A452" s="17"/>
      <c r="C452" s="49"/>
    </row>
    <row r="453" spans="1:3" ht="15.75" customHeight="1" x14ac:dyDescent="0.3">
      <c r="A453" s="17"/>
      <c r="C453" s="49"/>
    </row>
    <row r="454" spans="1:3" ht="15.75" customHeight="1" x14ac:dyDescent="0.3">
      <c r="A454" s="17"/>
      <c r="C454" s="49"/>
    </row>
    <row r="455" spans="1:3" ht="15.75" customHeight="1" x14ac:dyDescent="0.3">
      <c r="A455" s="17"/>
      <c r="C455" s="49"/>
    </row>
    <row r="456" spans="1:3" ht="15.75" customHeight="1" x14ac:dyDescent="0.3">
      <c r="A456" s="17"/>
      <c r="C456" s="49"/>
    </row>
    <row r="457" spans="1:3" ht="15.75" customHeight="1" x14ac:dyDescent="0.3">
      <c r="A457" s="17"/>
      <c r="C457" s="49"/>
    </row>
    <row r="458" spans="1:3" ht="15.75" customHeight="1" x14ac:dyDescent="0.3">
      <c r="A458" s="17"/>
      <c r="C458" s="49"/>
    </row>
    <row r="459" spans="1:3" ht="15.75" customHeight="1" x14ac:dyDescent="0.3">
      <c r="A459" s="17"/>
      <c r="C459" s="49"/>
    </row>
    <row r="460" spans="1:3" ht="15.75" customHeight="1" x14ac:dyDescent="0.3">
      <c r="A460" s="17"/>
      <c r="C460" s="49"/>
    </row>
    <row r="461" spans="1:3" ht="15.75" customHeight="1" x14ac:dyDescent="0.3">
      <c r="A461" s="17"/>
      <c r="C461" s="49"/>
    </row>
    <row r="462" spans="1:3" ht="15.75" customHeight="1" x14ac:dyDescent="0.3">
      <c r="A462" s="17"/>
      <c r="C462" s="49"/>
    </row>
    <row r="463" spans="1:3" ht="15.75" customHeight="1" x14ac:dyDescent="0.3">
      <c r="A463" s="17"/>
      <c r="C463" s="49"/>
    </row>
    <row r="464" spans="1:3" ht="15.75" customHeight="1" x14ac:dyDescent="0.3">
      <c r="A464" s="17"/>
      <c r="C464" s="49"/>
    </row>
    <row r="465" spans="1:3" ht="15.75" customHeight="1" x14ac:dyDescent="0.3">
      <c r="A465" s="17"/>
      <c r="C465" s="49"/>
    </row>
    <row r="466" spans="1:3" ht="15.75" customHeight="1" x14ac:dyDescent="0.3">
      <c r="A466" s="17"/>
      <c r="C466" s="49"/>
    </row>
    <row r="467" spans="1:3" ht="15.75" customHeight="1" x14ac:dyDescent="0.3">
      <c r="A467" s="17"/>
      <c r="C467" s="49"/>
    </row>
    <row r="468" spans="1:3" ht="15.75" customHeight="1" x14ac:dyDescent="0.3">
      <c r="A468" s="17"/>
      <c r="C468" s="49"/>
    </row>
    <row r="469" spans="1:3" ht="15.75" customHeight="1" x14ac:dyDescent="0.3">
      <c r="A469" s="17"/>
      <c r="C469" s="49"/>
    </row>
    <row r="470" spans="1:3" ht="15.75" customHeight="1" x14ac:dyDescent="0.3">
      <c r="A470" s="17"/>
      <c r="C470" s="49"/>
    </row>
    <row r="471" spans="1:3" ht="15.75" customHeight="1" x14ac:dyDescent="0.3">
      <c r="A471" s="17"/>
      <c r="C471" s="49"/>
    </row>
    <row r="472" spans="1:3" ht="15.75" customHeight="1" x14ac:dyDescent="0.3">
      <c r="A472" s="17"/>
      <c r="C472" s="49"/>
    </row>
    <row r="473" spans="1:3" ht="15.75" customHeight="1" x14ac:dyDescent="0.3">
      <c r="A473" s="17"/>
      <c r="C473" s="49"/>
    </row>
    <row r="474" spans="1:3" ht="15.75" customHeight="1" x14ac:dyDescent="0.3">
      <c r="A474" s="17"/>
      <c r="C474" s="49"/>
    </row>
    <row r="475" spans="1:3" ht="15.75" customHeight="1" x14ac:dyDescent="0.3">
      <c r="A475" s="17"/>
      <c r="C475" s="49"/>
    </row>
    <row r="476" spans="1:3" ht="15.75" customHeight="1" x14ac:dyDescent="0.3">
      <c r="A476" s="17"/>
      <c r="C476" s="49"/>
    </row>
    <row r="477" spans="1:3" ht="15.75" customHeight="1" x14ac:dyDescent="0.3">
      <c r="A477" s="17"/>
      <c r="C477" s="49"/>
    </row>
    <row r="478" spans="1:3" ht="15.75" customHeight="1" x14ac:dyDescent="0.3">
      <c r="A478" s="17"/>
      <c r="C478" s="49"/>
    </row>
    <row r="479" spans="1:3" ht="15.75" customHeight="1" x14ac:dyDescent="0.3">
      <c r="A479" s="17"/>
      <c r="C479" s="49"/>
    </row>
    <row r="480" spans="1:3" ht="15.75" customHeight="1" x14ac:dyDescent="0.3">
      <c r="A480" s="17"/>
      <c r="C480" s="49"/>
    </row>
    <row r="481" spans="1:3" ht="15.75" customHeight="1" x14ac:dyDescent="0.3">
      <c r="A481" s="17"/>
      <c r="C481" s="49"/>
    </row>
    <row r="482" spans="1:3" ht="15.75" customHeight="1" x14ac:dyDescent="0.3">
      <c r="A482" s="17"/>
      <c r="C482" s="49"/>
    </row>
    <row r="483" spans="1:3" ht="15.75" customHeight="1" x14ac:dyDescent="0.3">
      <c r="A483" s="17"/>
      <c r="C483" s="49"/>
    </row>
    <row r="484" spans="1:3" ht="15.75" customHeight="1" x14ac:dyDescent="0.3">
      <c r="A484" s="17"/>
      <c r="C484" s="49"/>
    </row>
    <row r="485" spans="1:3" ht="15.75" customHeight="1" x14ac:dyDescent="0.3">
      <c r="A485" s="17"/>
      <c r="C485" s="49"/>
    </row>
    <row r="486" spans="1:3" ht="15.75" customHeight="1" x14ac:dyDescent="0.3">
      <c r="A486" s="17"/>
      <c r="C486" s="49"/>
    </row>
    <row r="487" spans="1:3" ht="15.75" customHeight="1" x14ac:dyDescent="0.3">
      <c r="A487" s="17"/>
      <c r="C487" s="49"/>
    </row>
    <row r="488" spans="1:3" ht="15.75" customHeight="1" x14ac:dyDescent="0.3">
      <c r="A488" s="17"/>
      <c r="C488" s="49"/>
    </row>
    <row r="489" spans="1:3" ht="15.75" customHeight="1" x14ac:dyDescent="0.3">
      <c r="A489" s="17"/>
      <c r="C489" s="49"/>
    </row>
    <row r="490" spans="1:3" ht="15.75" customHeight="1" x14ac:dyDescent="0.3">
      <c r="A490" s="17"/>
      <c r="C490" s="49"/>
    </row>
    <row r="491" spans="1:3" ht="15.75" customHeight="1" x14ac:dyDescent="0.3">
      <c r="A491" s="17"/>
      <c r="C491" s="49"/>
    </row>
    <row r="492" spans="1:3" ht="15.75" customHeight="1" x14ac:dyDescent="0.3">
      <c r="A492" s="17"/>
      <c r="C492" s="49"/>
    </row>
    <row r="493" spans="1:3" ht="15.75" customHeight="1" x14ac:dyDescent="0.3">
      <c r="A493" s="17"/>
      <c r="C493" s="49"/>
    </row>
    <row r="494" spans="1:3" ht="15.75" customHeight="1" x14ac:dyDescent="0.3">
      <c r="A494" s="17"/>
      <c r="C494" s="49"/>
    </row>
    <row r="495" spans="1:3" ht="15.75" customHeight="1" x14ac:dyDescent="0.3">
      <c r="A495" s="17"/>
      <c r="C495" s="49"/>
    </row>
    <row r="496" spans="1:3" ht="15.75" customHeight="1" x14ac:dyDescent="0.3">
      <c r="A496" s="17"/>
      <c r="C496" s="49"/>
    </row>
    <row r="497" spans="1:3" ht="15.75" customHeight="1" x14ac:dyDescent="0.3">
      <c r="A497" s="17"/>
      <c r="C497" s="49"/>
    </row>
    <row r="498" spans="1:3" ht="15.75" customHeight="1" x14ac:dyDescent="0.3">
      <c r="A498" s="17"/>
      <c r="C498" s="49"/>
    </row>
    <row r="499" spans="1:3" ht="15.75" customHeight="1" x14ac:dyDescent="0.3">
      <c r="A499" s="17"/>
      <c r="C499" s="49"/>
    </row>
    <row r="500" spans="1:3" ht="15.75" customHeight="1" x14ac:dyDescent="0.3">
      <c r="A500" s="17"/>
      <c r="C500" s="49"/>
    </row>
    <row r="501" spans="1:3" ht="15.75" customHeight="1" x14ac:dyDescent="0.3">
      <c r="A501" s="17"/>
      <c r="C501" s="49"/>
    </row>
    <row r="502" spans="1:3" ht="15.75" customHeight="1" x14ac:dyDescent="0.3">
      <c r="A502" s="17"/>
      <c r="C502" s="49"/>
    </row>
    <row r="503" spans="1:3" ht="15.75" customHeight="1" x14ac:dyDescent="0.3">
      <c r="A503" s="17"/>
      <c r="C503" s="49"/>
    </row>
    <row r="504" spans="1:3" ht="15.75" customHeight="1" x14ac:dyDescent="0.3">
      <c r="A504" s="17"/>
      <c r="C504" s="49"/>
    </row>
    <row r="505" spans="1:3" ht="15.75" customHeight="1" x14ac:dyDescent="0.3">
      <c r="A505" s="17"/>
      <c r="C505" s="49"/>
    </row>
    <row r="506" spans="1:3" ht="15.75" customHeight="1" x14ac:dyDescent="0.3">
      <c r="A506" s="17"/>
      <c r="C506" s="49"/>
    </row>
    <row r="507" spans="1:3" ht="15.75" customHeight="1" x14ac:dyDescent="0.3">
      <c r="A507" s="17"/>
      <c r="C507" s="49"/>
    </row>
    <row r="508" spans="1:3" ht="15.75" customHeight="1" x14ac:dyDescent="0.3">
      <c r="A508" s="17"/>
      <c r="C508" s="49"/>
    </row>
    <row r="509" spans="1:3" ht="15.75" customHeight="1" x14ac:dyDescent="0.3">
      <c r="A509" s="17"/>
      <c r="C509" s="49"/>
    </row>
    <row r="510" spans="1:3" ht="15.75" customHeight="1" x14ac:dyDescent="0.3">
      <c r="A510" s="17"/>
      <c r="C510" s="49"/>
    </row>
    <row r="511" spans="1:3" ht="15.75" customHeight="1" x14ac:dyDescent="0.3">
      <c r="A511" s="17"/>
      <c r="C511" s="49"/>
    </row>
    <row r="512" spans="1:3" ht="15.75" customHeight="1" x14ac:dyDescent="0.3">
      <c r="A512" s="17"/>
      <c r="C512" s="49"/>
    </row>
    <row r="513" spans="1:3" ht="15.75" customHeight="1" x14ac:dyDescent="0.3">
      <c r="A513" s="17"/>
      <c r="C513" s="49"/>
    </row>
    <row r="514" spans="1:3" ht="15.75" customHeight="1" x14ac:dyDescent="0.3">
      <c r="A514" s="17"/>
      <c r="C514" s="49"/>
    </row>
    <row r="515" spans="1:3" ht="15.75" customHeight="1" x14ac:dyDescent="0.3">
      <c r="A515" s="17"/>
      <c r="C515" s="49"/>
    </row>
    <row r="516" spans="1:3" ht="15.75" customHeight="1" x14ac:dyDescent="0.3">
      <c r="A516" s="17"/>
      <c r="C516" s="49"/>
    </row>
    <row r="517" spans="1:3" ht="15.75" customHeight="1" x14ac:dyDescent="0.3">
      <c r="A517" s="17"/>
      <c r="C517" s="49"/>
    </row>
    <row r="518" spans="1:3" ht="15.75" customHeight="1" x14ac:dyDescent="0.3">
      <c r="A518" s="17"/>
      <c r="C518" s="49"/>
    </row>
    <row r="519" spans="1:3" ht="15.75" customHeight="1" x14ac:dyDescent="0.3">
      <c r="A519" s="17"/>
      <c r="C519" s="49"/>
    </row>
    <row r="520" spans="1:3" ht="15.75" customHeight="1" x14ac:dyDescent="0.3">
      <c r="A520" s="17"/>
      <c r="C520" s="49"/>
    </row>
    <row r="521" spans="1:3" ht="15.75" customHeight="1" x14ac:dyDescent="0.3">
      <c r="A521" s="17"/>
      <c r="C521" s="49"/>
    </row>
    <row r="522" spans="1:3" ht="15.75" customHeight="1" x14ac:dyDescent="0.3">
      <c r="A522" s="17"/>
      <c r="C522" s="49"/>
    </row>
    <row r="523" spans="1:3" ht="15.75" customHeight="1" x14ac:dyDescent="0.3">
      <c r="A523" s="17"/>
      <c r="C523" s="49"/>
    </row>
    <row r="524" spans="1:3" ht="15.75" customHeight="1" x14ac:dyDescent="0.3">
      <c r="A524" s="17"/>
      <c r="C524" s="49"/>
    </row>
    <row r="525" spans="1:3" ht="15.75" customHeight="1" x14ac:dyDescent="0.3">
      <c r="A525" s="17"/>
      <c r="C525" s="49"/>
    </row>
    <row r="526" spans="1:3" ht="15.75" customHeight="1" x14ac:dyDescent="0.3">
      <c r="A526" s="17"/>
      <c r="C526" s="49"/>
    </row>
    <row r="527" spans="1:3" ht="15.75" customHeight="1" x14ac:dyDescent="0.3">
      <c r="A527" s="17"/>
      <c r="C527" s="49"/>
    </row>
    <row r="528" spans="1:3" ht="15.75" customHeight="1" x14ac:dyDescent="0.3">
      <c r="A528" s="17"/>
      <c r="C528" s="49"/>
    </row>
    <row r="529" spans="1:3" ht="15.75" customHeight="1" x14ac:dyDescent="0.3">
      <c r="A529" s="17"/>
      <c r="C529" s="49"/>
    </row>
    <row r="530" spans="1:3" ht="15.75" customHeight="1" x14ac:dyDescent="0.3">
      <c r="A530" s="17"/>
      <c r="C530" s="49"/>
    </row>
    <row r="531" spans="1:3" ht="15.75" customHeight="1" x14ac:dyDescent="0.3">
      <c r="A531" s="17"/>
      <c r="C531" s="49"/>
    </row>
    <row r="532" spans="1:3" ht="15.75" customHeight="1" x14ac:dyDescent="0.3">
      <c r="A532" s="17"/>
      <c r="C532" s="49"/>
    </row>
    <row r="533" spans="1:3" ht="15.75" customHeight="1" x14ac:dyDescent="0.3">
      <c r="A533" s="17"/>
      <c r="C533" s="49"/>
    </row>
    <row r="534" spans="1:3" ht="15.75" customHeight="1" x14ac:dyDescent="0.3">
      <c r="A534" s="17"/>
      <c r="C534" s="49"/>
    </row>
    <row r="535" spans="1:3" ht="15.75" customHeight="1" x14ac:dyDescent="0.3">
      <c r="A535" s="17"/>
      <c r="C535" s="49"/>
    </row>
    <row r="536" spans="1:3" ht="15.75" customHeight="1" x14ac:dyDescent="0.3">
      <c r="A536" s="17"/>
      <c r="C536" s="49"/>
    </row>
    <row r="537" spans="1:3" ht="15.75" customHeight="1" x14ac:dyDescent="0.3">
      <c r="A537" s="17"/>
      <c r="C537" s="49"/>
    </row>
    <row r="538" spans="1:3" ht="15.75" customHeight="1" x14ac:dyDescent="0.3">
      <c r="A538" s="17"/>
      <c r="C538" s="49"/>
    </row>
    <row r="539" spans="1:3" ht="15.75" customHeight="1" x14ac:dyDescent="0.3">
      <c r="A539" s="17"/>
      <c r="C539" s="49"/>
    </row>
    <row r="540" spans="1:3" ht="15.75" customHeight="1" x14ac:dyDescent="0.3">
      <c r="A540" s="17"/>
      <c r="C540" s="49"/>
    </row>
    <row r="541" spans="1:3" ht="15.75" customHeight="1" x14ac:dyDescent="0.3">
      <c r="A541" s="17"/>
      <c r="C541" s="49"/>
    </row>
    <row r="542" spans="1:3" ht="15.75" customHeight="1" x14ac:dyDescent="0.3">
      <c r="A542" s="17"/>
      <c r="C542" s="49"/>
    </row>
    <row r="543" spans="1:3" ht="15.75" customHeight="1" x14ac:dyDescent="0.3">
      <c r="A543" s="17"/>
      <c r="C543" s="49"/>
    </row>
    <row r="544" spans="1:3" ht="15.75" customHeight="1" x14ac:dyDescent="0.3">
      <c r="A544" s="17"/>
      <c r="C544" s="49"/>
    </row>
    <row r="545" spans="1:3" ht="15.75" customHeight="1" x14ac:dyDescent="0.3">
      <c r="A545" s="17"/>
      <c r="C545" s="49"/>
    </row>
    <row r="546" spans="1:3" ht="15.75" customHeight="1" x14ac:dyDescent="0.3">
      <c r="A546" s="17"/>
      <c r="C546" s="49"/>
    </row>
    <row r="547" spans="1:3" ht="15.75" customHeight="1" x14ac:dyDescent="0.3">
      <c r="A547" s="17"/>
      <c r="C547" s="49"/>
    </row>
    <row r="548" spans="1:3" ht="15.75" customHeight="1" x14ac:dyDescent="0.3">
      <c r="A548" s="17"/>
      <c r="C548" s="49"/>
    </row>
    <row r="549" spans="1:3" ht="15.75" customHeight="1" x14ac:dyDescent="0.3">
      <c r="A549" s="17"/>
      <c r="C549" s="49"/>
    </row>
    <row r="550" spans="1:3" ht="15.75" customHeight="1" x14ac:dyDescent="0.3">
      <c r="A550" s="17"/>
      <c r="C550" s="49"/>
    </row>
    <row r="551" spans="1:3" ht="15.75" customHeight="1" x14ac:dyDescent="0.3">
      <c r="A551" s="17"/>
      <c r="C551" s="49"/>
    </row>
    <row r="552" spans="1:3" ht="15.75" customHeight="1" x14ac:dyDescent="0.3">
      <c r="A552" s="17"/>
      <c r="C552" s="49"/>
    </row>
    <row r="553" spans="1:3" ht="15.75" customHeight="1" x14ac:dyDescent="0.3">
      <c r="A553" s="17"/>
      <c r="C553" s="49"/>
    </row>
    <row r="554" spans="1:3" ht="15.75" customHeight="1" x14ac:dyDescent="0.3">
      <c r="A554" s="17"/>
      <c r="C554" s="49"/>
    </row>
    <row r="555" spans="1:3" ht="15.75" customHeight="1" x14ac:dyDescent="0.3">
      <c r="A555" s="17"/>
      <c r="C555" s="49"/>
    </row>
    <row r="556" spans="1:3" ht="15.75" customHeight="1" x14ac:dyDescent="0.3">
      <c r="A556" s="17"/>
      <c r="C556" s="49"/>
    </row>
    <row r="557" spans="1:3" ht="15.75" customHeight="1" x14ac:dyDescent="0.3">
      <c r="A557" s="17"/>
      <c r="C557" s="49"/>
    </row>
    <row r="558" spans="1:3" ht="15.75" customHeight="1" x14ac:dyDescent="0.3">
      <c r="A558" s="17"/>
      <c r="C558" s="49"/>
    </row>
    <row r="559" spans="1:3" ht="15.75" customHeight="1" x14ac:dyDescent="0.3">
      <c r="A559" s="17"/>
      <c r="C559" s="49"/>
    </row>
    <row r="560" spans="1:3" ht="15.75" customHeight="1" x14ac:dyDescent="0.3">
      <c r="A560" s="17"/>
      <c r="C560" s="49"/>
    </row>
    <row r="561" spans="1:3" ht="15.75" customHeight="1" x14ac:dyDescent="0.3">
      <c r="A561" s="17"/>
      <c r="C561" s="49"/>
    </row>
    <row r="562" spans="1:3" ht="15.75" customHeight="1" x14ac:dyDescent="0.3">
      <c r="A562" s="17"/>
      <c r="C562" s="49"/>
    </row>
    <row r="563" spans="1:3" ht="15.75" customHeight="1" x14ac:dyDescent="0.3">
      <c r="A563" s="17"/>
      <c r="C563" s="49"/>
    </row>
    <row r="564" spans="1:3" ht="15.75" customHeight="1" x14ac:dyDescent="0.3">
      <c r="A564" s="17"/>
      <c r="C564" s="49"/>
    </row>
    <row r="565" spans="1:3" ht="15.75" customHeight="1" x14ac:dyDescent="0.3">
      <c r="A565" s="17"/>
      <c r="C565" s="49"/>
    </row>
    <row r="566" spans="1:3" ht="15.75" customHeight="1" x14ac:dyDescent="0.3">
      <c r="A566" s="17"/>
      <c r="C566" s="49"/>
    </row>
    <row r="567" spans="1:3" ht="15.75" customHeight="1" x14ac:dyDescent="0.3">
      <c r="A567" s="17"/>
      <c r="C567" s="49"/>
    </row>
    <row r="568" spans="1:3" ht="15.75" customHeight="1" x14ac:dyDescent="0.3">
      <c r="A568" s="17"/>
      <c r="C568" s="49"/>
    </row>
    <row r="569" spans="1:3" ht="15.75" customHeight="1" x14ac:dyDescent="0.3">
      <c r="A569" s="17"/>
      <c r="C569" s="49"/>
    </row>
    <row r="570" spans="1:3" ht="15.75" customHeight="1" x14ac:dyDescent="0.3">
      <c r="A570" s="17"/>
      <c r="C570" s="49"/>
    </row>
    <row r="571" spans="1:3" ht="15.75" customHeight="1" x14ac:dyDescent="0.3">
      <c r="A571" s="17"/>
      <c r="C571" s="49"/>
    </row>
    <row r="572" spans="1:3" ht="15.75" customHeight="1" x14ac:dyDescent="0.3">
      <c r="A572" s="17"/>
      <c r="C572" s="49"/>
    </row>
    <row r="573" spans="1:3" ht="15.75" customHeight="1" x14ac:dyDescent="0.3">
      <c r="A573" s="17"/>
      <c r="C573" s="49"/>
    </row>
    <row r="574" spans="1:3" ht="15.75" customHeight="1" x14ac:dyDescent="0.3">
      <c r="A574" s="17"/>
      <c r="C574" s="49"/>
    </row>
    <row r="575" spans="1:3" ht="15.75" customHeight="1" x14ac:dyDescent="0.3">
      <c r="A575" s="17"/>
      <c r="C575" s="49"/>
    </row>
    <row r="576" spans="1:3" ht="15.75" customHeight="1" x14ac:dyDescent="0.3">
      <c r="A576" s="17"/>
      <c r="C576" s="49"/>
    </row>
    <row r="577" spans="1:3" ht="15.75" customHeight="1" x14ac:dyDescent="0.3">
      <c r="A577" s="17"/>
      <c r="C577" s="49"/>
    </row>
    <row r="578" spans="1:3" ht="15.75" customHeight="1" x14ac:dyDescent="0.3">
      <c r="A578" s="17"/>
      <c r="C578" s="49"/>
    </row>
    <row r="579" spans="1:3" ht="15.75" customHeight="1" x14ac:dyDescent="0.3">
      <c r="A579" s="17"/>
      <c r="C579" s="49"/>
    </row>
    <row r="580" spans="1:3" ht="15.75" customHeight="1" x14ac:dyDescent="0.3">
      <c r="A580" s="17"/>
      <c r="C580" s="49"/>
    </row>
    <row r="581" spans="1:3" ht="15.75" customHeight="1" x14ac:dyDescent="0.3">
      <c r="A581" s="17"/>
      <c r="C581" s="49"/>
    </row>
    <row r="582" spans="1:3" ht="15.75" customHeight="1" x14ac:dyDescent="0.3">
      <c r="A582" s="17"/>
      <c r="C582" s="49"/>
    </row>
    <row r="583" spans="1:3" ht="15.75" customHeight="1" x14ac:dyDescent="0.3">
      <c r="A583" s="17"/>
      <c r="C583" s="49"/>
    </row>
    <row r="584" spans="1:3" ht="15.75" customHeight="1" x14ac:dyDescent="0.3">
      <c r="A584" s="17"/>
      <c r="C584" s="49"/>
    </row>
    <row r="585" spans="1:3" ht="15.75" customHeight="1" x14ac:dyDescent="0.3">
      <c r="A585" s="17"/>
      <c r="C585" s="49"/>
    </row>
    <row r="586" spans="1:3" ht="15.75" customHeight="1" x14ac:dyDescent="0.3">
      <c r="A586" s="17"/>
      <c r="C586" s="49"/>
    </row>
    <row r="587" spans="1:3" ht="15.75" customHeight="1" x14ac:dyDescent="0.3">
      <c r="A587" s="17"/>
      <c r="C587" s="49"/>
    </row>
    <row r="588" spans="1:3" ht="15.75" customHeight="1" x14ac:dyDescent="0.3">
      <c r="A588" s="17"/>
      <c r="C588" s="49"/>
    </row>
    <row r="589" spans="1:3" ht="15.75" customHeight="1" x14ac:dyDescent="0.3">
      <c r="A589" s="17"/>
      <c r="C589" s="49"/>
    </row>
    <row r="590" spans="1:3" ht="15.75" customHeight="1" x14ac:dyDescent="0.3">
      <c r="A590" s="17"/>
      <c r="C590" s="49"/>
    </row>
    <row r="591" spans="1:3" ht="15.75" customHeight="1" x14ac:dyDescent="0.3">
      <c r="A591" s="17"/>
      <c r="C591" s="49"/>
    </row>
    <row r="592" spans="1:3" ht="15.75" customHeight="1" x14ac:dyDescent="0.3">
      <c r="A592" s="17"/>
      <c r="C592" s="49"/>
    </row>
    <row r="593" spans="1:3" ht="15.75" customHeight="1" x14ac:dyDescent="0.3">
      <c r="A593" s="17"/>
      <c r="C593" s="49"/>
    </row>
    <row r="594" spans="1:3" ht="15.75" customHeight="1" x14ac:dyDescent="0.3">
      <c r="A594" s="17"/>
      <c r="C594" s="49"/>
    </row>
    <row r="595" spans="1:3" ht="15.75" customHeight="1" x14ac:dyDescent="0.3">
      <c r="A595" s="17"/>
      <c r="C595" s="49"/>
    </row>
    <row r="596" spans="1:3" ht="15.75" customHeight="1" x14ac:dyDescent="0.3">
      <c r="A596" s="17"/>
      <c r="C596" s="49"/>
    </row>
    <row r="597" spans="1:3" ht="15.75" customHeight="1" x14ac:dyDescent="0.3">
      <c r="A597" s="17"/>
      <c r="C597" s="49"/>
    </row>
    <row r="598" spans="1:3" ht="15.75" customHeight="1" x14ac:dyDescent="0.3">
      <c r="A598" s="17"/>
      <c r="C598" s="49"/>
    </row>
    <row r="599" spans="1:3" ht="15.75" customHeight="1" x14ac:dyDescent="0.3">
      <c r="A599" s="17"/>
      <c r="C599" s="49"/>
    </row>
    <row r="600" spans="1:3" ht="15.75" customHeight="1" x14ac:dyDescent="0.3">
      <c r="A600" s="17"/>
      <c r="C600" s="49"/>
    </row>
    <row r="601" spans="1:3" ht="15.75" customHeight="1" x14ac:dyDescent="0.3">
      <c r="A601" s="17"/>
      <c r="C601" s="49"/>
    </row>
    <row r="602" spans="1:3" ht="15.75" customHeight="1" x14ac:dyDescent="0.3">
      <c r="A602" s="17"/>
      <c r="C602" s="49"/>
    </row>
    <row r="603" spans="1:3" ht="15.75" customHeight="1" x14ac:dyDescent="0.3">
      <c r="A603" s="17"/>
      <c r="C603" s="49"/>
    </row>
    <row r="604" spans="1:3" ht="15.75" customHeight="1" x14ac:dyDescent="0.3">
      <c r="A604" s="17"/>
      <c r="C604" s="49"/>
    </row>
    <row r="605" spans="1:3" ht="15.75" customHeight="1" x14ac:dyDescent="0.3">
      <c r="A605" s="17"/>
      <c r="C605" s="49"/>
    </row>
    <row r="606" spans="1:3" ht="15.75" customHeight="1" x14ac:dyDescent="0.3">
      <c r="A606" s="17"/>
      <c r="C606" s="49"/>
    </row>
    <row r="607" spans="1:3" ht="15.75" customHeight="1" x14ac:dyDescent="0.3">
      <c r="A607" s="17"/>
      <c r="C607" s="49"/>
    </row>
    <row r="608" spans="1:3" ht="15.75" customHeight="1" x14ac:dyDescent="0.3">
      <c r="A608" s="17"/>
      <c r="C608" s="49"/>
    </row>
    <row r="609" spans="1:3" ht="15.75" customHeight="1" x14ac:dyDescent="0.3">
      <c r="A609" s="17"/>
      <c r="C609" s="49"/>
    </row>
    <row r="610" spans="1:3" ht="15.75" customHeight="1" x14ac:dyDescent="0.3">
      <c r="A610" s="17"/>
      <c r="C610" s="49"/>
    </row>
    <row r="611" spans="1:3" ht="15.75" customHeight="1" x14ac:dyDescent="0.3">
      <c r="A611" s="17"/>
      <c r="C611" s="49"/>
    </row>
    <row r="612" spans="1:3" ht="15.75" customHeight="1" x14ac:dyDescent="0.3">
      <c r="A612" s="17"/>
      <c r="C612" s="49"/>
    </row>
    <row r="613" spans="1:3" ht="15.75" customHeight="1" x14ac:dyDescent="0.3">
      <c r="A613" s="17"/>
      <c r="C613" s="49"/>
    </row>
    <row r="614" spans="1:3" ht="15.75" customHeight="1" x14ac:dyDescent="0.3">
      <c r="A614" s="17"/>
      <c r="C614" s="49"/>
    </row>
    <row r="615" spans="1:3" ht="15.75" customHeight="1" x14ac:dyDescent="0.3">
      <c r="A615" s="17"/>
      <c r="C615" s="49"/>
    </row>
    <row r="616" spans="1:3" ht="15.75" customHeight="1" x14ac:dyDescent="0.3">
      <c r="A616" s="17"/>
      <c r="C616" s="49"/>
    </row>
    <row r="617" spans="1:3" ht="15.75" customHeight="1" x14ac:dyDescent="0.3">
      <c r="A617" s="17"/>
      <c r="C617" s="49"/>
    </row>
    <row r="618" spans="1:3" ht="15.75" customHeight="1" x14ac:dyDescent="0.3">
      <c r="A618" s="17"/>
      <c r="C618" s="49"/>
    </row>
    <row r="619" spans="1:3" ht="15.75" customHeight="1" x14ac:dyDescent="0.3">
      <c r="A619" s="17"/>
      <c r="C619" s="49"/>
    </row>
    <row r="620" spans="1:3" ht="15.75" customHeight="1" x14ac:dyDescent="0.3">
      <c r="A620" s="17"/>
      <c r="C620" s="49"/>
    </row>
    <row r="621" spans="1:3" ht="15.75" customHeight="1" x14ac:dyDescent="0.3">
      <c r="A621" s="17"/>
      <c r="C621" s="49"/>
    </row>
    <row r="622" spans="1:3" ht="15.75" customHeight="1" x14ac:dyDescent="0.3">
      <c r="A622" s="17"/>
      <c r="C622" s="49"/>
    </row>
    <row r="623" spans="1:3" ht="15.75" customHeight="1" x14ac:dyDescent="0.3">
      <c r="A623" s="17"/>
      <c r="C623" s="49"/>
    </row>
    <row r="624" spans="1:3" ht="15.75" customHeight="1" x14ac:dyDescent="0.3">
      <c r="A624" s="17"/>
      <c r="C624" s="49"/>
    </row>
    <row r="625" spans="1:3" ht="15.75" customHeight="1" x14ac:dyDescent="0.3">
      <c r="A625" s="17"/>
      <c r="C625" s="49"/>
    </row>
    <row r="626" spans="1:3" ht="15.75" customHeight="1" x14ac:dyDescent="0.3">
      <c r="A626" s="17"/>
      <c r="C626" s="49"/>
    </row>
    <row r="627" spans="1:3" ht="15.75" customHeight="1" x14ac:dyDescent="0.3">
      <c r="A627" s="17"/>
      <c r="C627" s="49"/>
    </row>
    <row r="628" spans="1:3" ht="15.75" customHeight="1" x14ac:dyDescent="0.3">
      <c r="A628" s="17"/>
      <c r="C628" s="49"/>
    </row>
    <row r="629" spans="1:3" ht="15.75" customHeight="1" x14ac:dyDescent="0.3">
      <c r="A629" s="17"/>
      <c r="C629" s="49"/>
    </row>
    <row r="630" spans="1:3" ht="15.75" customHeight="1" x14ac:dyDescent="0.3">
      <c r="A630" s="17"/>
      <c r="C630" s="49"/>
    </row>
    <row r="631" spans="1:3" ht="15.75" customHeight="1" x14ac:dyDescent="0.3">
      <c r="A631" s="17"/>
      <c r="C631" s="49"/>
    </row>
    <row r="632" spans="1:3" ht="15.75" customHeight="1" x14ac:dyDescent="0.3">
      <c r="A632" s="17"/>
      <c r="C632" s="49"/>
    </row>
    <row r="633" spans="1:3" ht="15.75" customHeight="1" x14ac:dyDescent="0.3">
      <c r="A633" s="17"/>
      <c r="C633" s="49"/>
    </row>
    <row r="634" spans="1:3" ht="15.75" customHeight="1" x14ac:dyDescent="0.3">
      <c r="A634" s="17"/>
      <c r="C634" s="49"/>
    </row>
    <row r="635" spans="1:3" ht="15.75" customHeight="1" x14ac:dyDescent="0.3">
      <c r="A635" s="17"/>
      <c r="C635" s="49"/>
    </row>
    <row r="636" spans="1:3" ht="15.75" customHeight="1" x14ac:dyDescent="0.3">
      <c r="A636" s="17"/>
      <c r="C636" s="49"/>
    </row>
    <row r="637" spans="1:3" ht="15.75" customHeight="1" x14ac:dyDescent="0.3">
      <c r="A637" s="17"/>
      <c r="C637" s="49"/>
    </row>
    <row r="638" spans="1:3" ht="15.75" customHeight="1" x14ac:dyDescent="0.3">
      <c r="A638" s="17"/>
      <c r="C638" s="49"/>
    </row>
    <row r="639" spans="1:3" ht="15.75" customHeight="1" x14ac:dyDescent="0.3">
      <c r="A639" s="17"/>
      <c r="C639" s="49"/>
    </row>
    <row r="640" spans="1:3" ht="15.75" customHeight="1" x14ac:dyDescent="0.3">
      <c r="A640" s="17"/>
      <c r="C640" s="49"/>
    </row>
    <row r="641" spans="1:3" ht="15.75" customHeight="1" x14ac:dyDescent="0.3">
      <c r="A641" s="17"/>
      <c r="C641" s="49"/>
    </row>
    <row r="642" spans="1:3" ht="15.75" customHeight="1" x14ac:dyDescent="0.3">
      <c r="A642" s="17"/>
      <c r="C642" s="49"/>
    </row>
    <row r="643" spans="1:3" ht="15.75" customHeight="1" x14ac:dyDescent="0.3">
      <c r="A643" s="17"/>
      <c r="C643" s="49"/>
    </row>
    <row r="644" spans="1:3" ht="15.75" customHeight="1" x14ac:dyDescent="0.3">
      <c r="A644" s="17"/>
      <c r="C644" s="49"/>
    </row>
    <row r="645" spans="1:3" ht="15.75" customHeight="1" x14ac:dyDescent="0.3">
      <c r="A645" s="17"/>
      <c r="C645" s="49"/>
    </row>
    <row r="646" spans="1:3" ht="15.75" customHeight="1" x14ac:dyDescent="0.3">
      <c r="A646" s="17"/>
      <c r="C646" s="49"/>
    </row>
    <row r="647" spans="1:3" ht="15.75" customHeight="1" x14ac:dyDescent="0.3">
      <c r="A647" s="17"/>
      <c r="C647" s="49"/>
    </row>
    <row r="648" spans="1:3" ht="15.75" customHeight="1" x14ac:dyDescent="0.3">
      <c r="A648" s="17"/>
      <c r="C648" s="49"/>
    </row>
    <row r="649" spans="1:3" ht="15.75" customHeight="1" x14ac:dyDescent="0.3">
      <c r="A649" s="17"/>
      <c r="C649" s="49"/>
    </row>
    <row r="650" spans="1:3" ht="15.75" customHeight="1" x14ac:dyDescent="0.3">
      <c r="A650" s="17"/>
      <c r="C650" s="49"/>
    </row>
    <row r="651" spans="1:3" ht="15.75" customHeight="1" x14ac:dyDescent="0.3">
      <c r="A651" s="17"/>
      <c r="C651" s="49"/>
    </row>
    <row r="652" spans="1:3" ht="15.75" customHeight="1" x14ac:dyDescent="0.3">
      <c r="A652" s="17"/>
      <c r="C652" s="49"/>
    </row>
    <row r="653" spans="1:3" ht="15.75" customHeight="1" x14ac:dyDescent="0.3">
      <c r="A653" s="17"/>
      <c r="C653" s="49"/>
    </row>
    <row r="654" spans="1:3" ht="15.75" customHeight="1" x14ac:dyDescent="0.3">
      <c r="A654" s="17"/>
      <c r="C654" s="49"/>
    </row>
    <row r="655" spans="1:3" ht="15.75" customHeight="1" x14ac:dyDescent="0.3">
      <c r="A655" s="17"/>
      <c r="C655" s="49"/>
    </row>
    <row r="656" spans="1:3" ht="15.75" customHeight="1" x14ac:dyDescent="0.3">
      <c r="A656" s="17"/>
      <c r="C656" s="49"/>
    </row>
    <row r="657" spans="1:3" ht="15.75" customHeight="1" x14ac:dyDescent="0.3">
      <c r="A657" s="17"/>
      <c r="C657" s="49"/>
    </row>
    <row r="658" spans="1:3" ht="15.75" customHeight="1" x14ac:dyDescent="0.3">
      <c r="A658" s="17"/>
      <c r="C658" s="49"/>
    </row>
    <row r="659" spans="1:3" ht="15.75" customHeight="1" x14ac:dyDescent="0.3">
      <c r="A659" s="17"/>
      <c r="C659" s="49"/>
    </row>
    <row r="660" spans="1:3" ht="15.75" customHeight="1" x14ac:dyDescent="0.3">
      <c r="A660" s="17"/>
      <c r="C660" s="49"/>
    </row>
    <row r="661" spans="1:3" ht="15.75" customHeight="1" x14ac:dyDescent="0.3">
      <c r="A661" s="17"/>
      <c r="C661" s="49"/>
    </row>
    <row r="662" spans="1:3" ht="15.75" customHeight="1" x14ac:dyDescent="0.3">
      <c r="A662" s="17"/>
      <c r="C662" s="49"/>
    </row>
    <row r="663" spans="1:3" ht="15.75" customHeight="1" x14ac:dyDescent="0.3">
      <c r="A663" s="17"/>
      <c r="C663" s="49"/>
    </row>
    <row r="664" spans="1:3" ht="15.75" customHeight="1" x14ac:dyDescent="0.3">
      <c r="A664" s="17"/>
      <c r="C664" s="49"/>
    </row>
    <row r="665" spans="1:3" ht="15.75" customHeight="1" x14ac:dyDescent="0.3">
      <c r="A665" s="17"/>
      <c r="C665" s="49"/>
    </row>
    <row r="666" spans="1:3" ht="15.75" customHeight="1" x14ac:dyDescent="0.3">
      <c r="A666" s="17"/>
      <c r="C666" s="49"/>
    </row>
    <row r="667" spans="1:3" ht="15.75" customHeight="1" x14ac:dyDescent="0.3">
      <c r="A667" s="17"/>
      <c r="C667" s="49"/>
    </row>
    <row r="668" spans="1:3" ht="15.75" customHeight="1" x14ac:dyDescent="0.3">
      <c r="A668" s="17"/>
      <c r="C668" s="49"/>
    </row>
    <row r="669" spans="1:3" ht="15.75" customHeight="1" x14ac:dyDescent="0.3">
      <c r="A669" s="17"/>
      <c r="C669" s="49"/>
    </row>
    <row r="670" spans="1:3" ht="15.75" customHeight="1" x14ac:dyDescent="0.3">
      <c r="A670" s="17"/>
      <c r="C670" s="49"/>
    </row>
    <row r="671" spans="1:3" ht="15.75" customHeight="1" x14ac:dyDescent="0.3">
      <c r="A671" s="17"/>
      <c r="C671" s="49"/>
    </row>
    <row r="672" spans="1:3" ht="15.75" customHeight="1" x14ac:dyDescent="0.3">
      <c r="A672" s="17"/>
      <c r="C672" s="49"/>
    </row>
    <row r="673" spans="1:3" ht="15.75" customHeight="1" x14ac:dyDescent="0.3">
      <c r="A673" s="17"/>
      <c r="C673" s="49"/>
    </row>
    <row r="674" spans="1:3" ht="15.75" customHeight="1" x14ac:dyDescent="0.3">
      <c r="A674" s="17"/>
      <c r="C674" s="49"/>
    </row>
    <row r="675" spans="1:3" ht="15.75" customHeight="1" x14ac:dyDescent="0.3">
      <c r="A675" s="17"/>
      <c r="C675" s="49"/>
    </row>
    <row r="676" spans="1:3" ht="15.75" customHeight="1" x14ac:dyDescent="0.3">
      <c r="A676" s="17"/>
      <c r="C676" s="49"/>
    </row>
    <row r="677" spans="1:3" ht="15.75" customHeight="1" x14ac:dyDescent="0.3">
      <c r="A677" s="17"/>
      <c r="C677" s="49"/>
    </row>
    <row r="678" spans="1:3" ht="15.75" customHeight="1" x14ac:dyDescent="0.3">
      <c r="A678" s="17"/>
      <c r="C678" s="49"/>
    </row>
    <row r="679" spans="1:3" ht="15.75" customHeight="1" x14ac:dyDescent="0.3">
      <c r="A679" s="17"/>
      <c r="C679" s="49"/>
    </row>
    <row r="680" spans="1:3" ht="15.75" customHeight="1" x14ac:dyDescent="0.3">
      <c r="A680" s="17"/>
      <c r="C680" s="49"/>
    </row>
    <row r="681" spans="1:3" ht="15.75" customHeight="1" x14ac:dyDescent="0.3">
      <c r="A681" s="17"/>
      <c r="C681" s="49"/>
    </row>
    <row r="682" spans="1:3" ht="15.75" customHeight="1" x14ac:dyDescent="0.3">
      <c r="A682" s="17"/>
      <c r="C682" s="49"/>
    </row>
    <row r="683" spans="1:3" ht="15.75" customHeight="1" x14ac:dyDescent="0.3">
      <c r="A683" s="17"/>
      <c r="C683" s="49"/>
    </row>
    <row r="684" spans="1:3" ht="15.75" customHeight="1" x14ac:dyDescent="0.3">
      <c r="A684" s="17"/>
      <c r="C684" s="49"/>
    </row>
    <row r="685" spans="1:3" ht="15.75" customHeight="1" x14ac:dyDescent="0.3">
      <c r="A685" s="17"/>
      <c r="C685" s="49"/>
    </row>
    <row r="686" spans="1:3" ht="15.75" customHeight="1" x14ac:dyDescent="0.3">
      <c r="A686" s="17"/>
      <c r="C686" s="49"/>
    </row>
    <row r="687" spans="1:3" ht="15.75" customHeight="1" x14ac:dyDescent="0.3">
      <c r="A687" s="17"/>
      <c r="C687" s="49"/>
    </row>
    <row r="688" spans="1:3" ht="15.75" customHeight="1" x14ac:dyDescent="0.3">
      <c r="A688" s="17"/>
      <c r="C688" s="49"/>
    </row>
    <row r="689" spans="1:3" ht="15.75" customHeight="1" x14ac:dyDescent="0.3">
      <c r="A689" s="17"/>
      <c r="C689" s="49"/>
    </row>
    <row r="690" spans="1:3" ht="15.75" customHeight="1" x14ac:dyDescent="0.3">
      <c r="A690" s="17"/>
      <c r="C690" s="49"/>
    </row>
    <row r="691" spans="1:3" ht="15.75" customHeight="1" x14ac:dyDescent="0.3">
      <c r="A691" s="17"/>
      <c r="C691" s="49"/>
    </row>
    <row r="692" spans="1:3" ht="15.75" customHeight="1" x14ac:dyDescent="0.3">
      <c r="A692" s="17"/>
      <c r="C692" s="49"/>
    </row>
    <row r="693" spans="1:3" ht="15.75" customHeight="1" x14ac:dyDescent="0.3">
      <c r="A693" s="17"/>
      <c r="C693" s="49"/>
    </row>
    <row r="694" spans="1:3" ht="15.75" customHeight="1" x14ac:dyDescent="0.3">
      <c r="A694" s="17"/>
      <c r="C694" s="49"/>
    </row>
    <row r="695" spans="1:3" ht="15.75" customHeight="1" x14ac:dyDescent="0.3">
      <c r="A695" s="17"/>
      <c r="C695" s="49"/>
    </row>
    <row r="696" spans="1:3" ht="15.75" customHeight="1" x14ac:dyDescent="0.3">
      <c r="A696" s="17"/>
      <c r="C696" s="49"/>
    </row>
    <row r="697" spans="1:3" ht="15.75" customHeight="1" x14ac:dyDescent="0.3">
      <c r="A697" s="17"/>
      <c r="C697" s="49"/>
    </row>
    <row r="698" spans="1:3" ht="15.75" customHeight="1" x14ac:dyDescent="0.3">
      <c r="A698" s="17"/>
      <c r="C698" s="49"/>
    </row>
    <row r="699" spans="1:3" ht="15.75" customHeight="1" x14ac:dyDescent="0.3">
      <c r="A699" s="17"/>
      <c r="C699" s="49"/>
    </row>
    <row r="700" spans="1:3" ht="15.75" customHeight="1" x14ac:dyDescent="0.3">
      <c r="A700" s="17"/>
      <c r="C700" s="49"/>
    </row>
    <row r="701" spans="1:3" ht="15.75" customHeight="1" x14ac:dyDescent="0.3">
      <c r="A701" s="17"/>
      <c r="C701" s="49"/>
    </row>
    <row r="702" spans="1:3" ht="15.75" customHeight="1" x14ac:dyDescent="0.3">
      <c r="A702" s="17"/>
      <c r="C702" s="49"/>
    </row>
    <row r="703" spans="1:3" ht="15.75" customHeight="1" x14ac:dyDescent="0.3">
      <c r="A703" s="17"/>
      <c r="C703" s="49"/>
    </row>
    <row r="704" spans="1:3" ht="15.75" customHeight="1" x14ac:dyDescent="0.3">
      <c r="A704" s="17"/>
      <c r="C704" s="49"/>
    </row>
    <row r="705" spans="1:3" ht="15.75" customHeight="1" x14ac:dyDescent="0.3">
      <c r="A705" s="17"/>
      <c r="C705" s="49"/>
    </row>
    <row r="706" spans="1:3" ht="15.75" customHeight="1" x14ac:dyDescent="0.3">
      <c r="A706" s="17"/>
      <c r="C706" s="49"/>
    </row>
    <row r="707" spans="1:3" ht="15.75" customHeight="1" x14ac:dyDescent="0.3">
      <c r="A707" s="17"/>
      <c r="C707" s="49"/>
    </row>
    <row r="708" spans="1:3" ht="15.75" customHeight="1" x14ac:dyDescent="0.3">
      <c r="A708" s="17"/>
      <c r="C708" s="49"/>
    </row>
    <row r="709" spans="1:3" ht="15.75" customHeight="1" x14ac:dyDescent="0.3">
      <c r="A709" s="17"/>
      <c r="C709" s="49"/>
    </row>
    <row r="710" spans="1:3" ht="15.75" customHeight="1" x14ac:dyDescent="0.3">
      <c r="A710" s="17"/>
      <c r="C710" s="49"/>
    </row>
    <row r="711" spans="1:3" ht="15.75" customHeight="1" x14ac:dyDescent="0.3">
      <c r="A711" s="17"/>
      <c r="C711" s="49"/>
    </row>
    <row r="712" spans="1:3" ht="15.75" customHeight="1" x14ac:dyDescent="0.3">
      <c r="A712" s="17"/>
      <c r="C712" s="49"/>
    </row>
    <row r="713" spans="1:3" ht="15.75" customHeight="1" x14ac:dyDescent="0.3">
      <c r="A713" s="17"/>
      <c r="C713" s="49"/>
    </row>
    <row r="714" spans="1:3" ht="15.75" customHeight="1" x14ac:dyDescent="0.3">
      <c r="A714" s="17"/>
      <c r="C714" s="49"/>
    </row>
    <row r="715" spans="1:3" ht="15.75" customHeight="1" x14ac:dyDescent="0.3">
      <c r="A715" s="17"/>
      <c r="C715" s="49"/>
    </row>
    <row r="716" spans="1:3" ht="15.75" customHeight="1" x14ac:dyDescent="0.3">
      <c r="A716" s="17"/>
      <c r="C716" s="49"/>
    </row>
    <row r="717" spans="1:3" ht="15.75" customHeight="1" x14ac:dyDescent="0.3">
      <c r="A717" s="17"/>
      <c r="C717" s="49"/>
    </row>
    <row r="718" spans="1:3" ht="15.75" customHeight="1" x14ac:dyDescent="0.3">
      <c r="A718" s="17"/>
      <c r="C718" s="49"/>
    </row>
    <row r="719" spans="1:3" ht="15.75" customHeight="1" x14ac:dyDescent="0.3">
      <c r="A719" s="17"/>
      <c r="C719" s="49"/>
    </row>
    <row r="720" spans="1:3" ht="15.75" customHeight="1" x14ac:dyDescent="0.3">
      <c r="A720" s="17"/>
      <c r="C720" s="49"/>
    </row>
    <row r="721" spans="1:3" ht="15.75" customHeight="1" x14ac:dyDescent="0.3">
      <c r="A721" s="17"/>
      <c r="C721" s="49"/>
    </row>
    <row r="722" spans="1:3" ht="15.75" customHeight="1" x14ac:dyDescent="0.3">
      <c r="A722" s="17"/>
      <c r="C722" s="49"/>
    </row>
    <row r="723" spans="1:3" ht="15.75" customHeight="1" x14ac:dyDescent="0.3">
      <c r="A723" s="17"/>
      <c r="C723" s="49"/>
    </row>
    <row r="724" spans="1:3" ht="15.75" customHeight="1" x14ac:dyDescent="0.3">
      <c r="A724" s="17"/>
      <c r="C724" s="49"/>
    </row>
    <row r="725" spans="1:3" ht="15.75" customHeight="1" x14ac:dyDescent="0.3">
      <c r="A725" s="17"/>
      <c r="C725" s="49"/>
    </row>
    <row r="726" spans="1:3" ht="15.75" customHeight="1" x14ac:dyDescent="0.3">
      <c r="A726" s="17"/>
      <c r="C726" s="49"/>
    </row>
    <row r="727" spans="1:3" ht="15.75" customHeight="1" x14ac:dyDescent="0.3">
      <c r="A727" s="17"/>
      <c r="C727" s="49"/>
    </row>
    <row r="728" spans="1:3" ht="15.75" customHeight="1" x14ac:dyDescent="0.3">
      <c r="A728" s="17"/>
      <c r="C728" s="49"/>
    </row>
    <row r="729" spans="1:3" ht="15.75" customHeight="1" x14ac:dyDescent="0.3">
      <c r="A729" s="17"/>
      <c r="C729" s="49"/>
    </row>
    <row r="730" spans="1:3" ht="15.75" customHeight="1" x14ac:dyDescent="0.3">
      <c r="A730" s="17"/>
      <c r="C730" s="49"/>
    </row>
    <row r="731" spans="1:3" ht="15.75" customHeight="1" x14ac:dyDescent="0.3">
      <c r="A731" s="17"/>
      <c r="C731" s="49"/>
    </row>
    <row r="732" spans="1:3" ht="15.75" customHeight="1" x14ac:dyDescent="0.3">
      <c r="A732" s="17"/>
      <c r="C732" s="49"/>
    </row>
    <row r="733" spans="1:3" ht="15.75" customHeight="1" x14ac:dyDescent="0.3">
      <c r="A733" s="17"/>
      <c r="C733" s="49"/>
    </row>
    <row r="734" spans="1:3" ht="15.75" customHeight="1" x14ac:dyDescent="0.3">
      <c r="A734" s="17"/>
      <c r="C734" s="49"/>
    </row>
    <row r="735" spans="1:3" ht="15.75" customHeight="1" x14ac:dyDescent="0.3">
      <c r="A735" s="17"/>
      <c r="C735" s="49"/>
    </row>
    <row r="736" spans="1:3" ht="15.75" customHeight="1" x14ac:dyDescent="0.3">
      <c r="A736" s="17"/>
      <c r="C736" s="49"/>
    </row>
    <row r="737" spans="1:3" ht="15.75" customHeight="1" x14ac:dyDescent="0.3">
      <c r="A737" s="17"/>
      <c r="C737" s="49"/>
    </row>
    <row r="738" spans="1:3" ht="15.75" customHeight="1" x14ac:dyDescent="0.3">
      <c r="A738" s="17"/>
      <c r="C738" s="49"/>
    </row>
    <row r="739" spans="1:3" ht="15.75" customHeight="1" x14ac:dyDescent="0.3">
      <c r="A739" s="17"/>
      <c r="C739" s="49"/>
    </row>
    <row r="740" spans="1:3" ht="15.75" customHeight="1" x14ac:dyDescent="0.3">
      <c r="A740" s="17"/>
      <c r="C740" s="49"/>
    </row>
    <row r="741" spans="1:3" ht="15.75" customHeight="1" x14ac:dyDescent="0.3">
      <c r="A741" s="17"/>
      <c r="C741" s="49"/>
    </row>
    <row r="742" spans="1:3" ht="15.75" customHeight="1" x14ac:dyDescent="0.3">
      <c r="A742" s="17"/>
      <c r="C742" s="49"/>
    </row>
    <row r="743" spans="1:3" ht="15.75" customHeight="1" x14ac:dyDescent="0.3">
      <c r="A743" s="17"/>
      <c r="C743" s="49"/>
    </row>
    <row r="744" spans="1:3" ht="15.75" customHeight="1" x14ac:dyDescent="0.3">
      <c r="A744" s="17"/>
      <c r="C744" s="49"/>
    </row>
    <row r="745" spans="1:3" ht="15.75" customHeight="1" x14ac:dyDescent="0.3">
      <c r="A745" s="17"/>
      <c r="C745" s="49"/>
    </row>
    <row r="746" spans="1:3" ht="15.75" customHeight="1" x14ac:dyDescent="0.3">
      <c r="A746" s="17"/>
      <c r="C746" s="49"/>
    </row>
    <row r="747" spans="1:3" ht="15.75" customHeight="1" x14ac:dyDescent="0.3">
      <c r="A747" s="17"/>
      <c r="C747" s="49"/>
    </row>
    <row r="748" spans="1:3" ht="15.75" customHeight="1" x14ac:dyDescent="0.3">
      <c r="A748" s="17"/>
      <c r="C748" s="49"/>
    </row>
    <row r="749" spans="1:3" ht="15.75" customHeight="1" x14ac:dyDescent="0.3">
      <c r="A749" s="17"/>
      <c r="C749" s="49"/>
    </row>
    <row r="750" spans="1:3" ht="15.75" customHeight="1" x14ac:dyDescent="0.3">
      <c r="A750" s="17"/>
      <c r="C750" s="49"/>
    </row>
    <row r="751" spans="1:3" ht="15.75" customHeight="1" x14ac:dyDescent="0.3">
      <c r="A751" s="17"/>
      <c r="C751" s="49"/>
    </row>
    <row r="752" spans="1:3" ht="15.75" customHeight="1" x14ac:dyDescent="0.3">
      <c r="A752" s="17"/>
      <c r="C752" s="49"/>
    </row>
    <row r="753" spans="1:3" ht="15.75" customHeight="1" x14ac:dyDescent="0.3">
      <c r="A753" s="17"/>
      <c r="C753" s="49"/>
    </row>
    <row r="754" spans="1:3" ht="15.75" customHeight="1" x14ac:dyDescent="0.3">
      <c r="A754" s="17"/>
      <c r="C754" s="49"/>
    </row>
    <row r="755" spans="1:3" ht="15.75" customHeight="1" x14ac:dyDescent="0.3">
      <c r="A755" s="17"/>
      <c r="C755" s="49"/>
    </row>
    <row r="756" spans="1:3" ht="15.75" customHeight="1" x14ac:dyDescent="0.3">
      <c r="A756" s="17"/>
      <c r="C756" s="49"/>
    </row>
    <row r="757" spans="1:3" ht="15.75" customHeight="1" x14ac:dyDescent="0.3">
      <c r="A757" s="17"/>
      <c r="C757" s="49"/>
    </row>
    <row r="758" spans="1:3" ht="15.75" customHeight="1" x14ac:dyDescent="0.3">
      <c r="A758" s="17"/>
      <c r="C758" s="49"/>
    </row>
    <row r="759" spans="1:3" ht="15.75" customHeight="1" x14ac:dyDescent="0.3">
      <c r="A759" s="17"/>
      <c r="C759" s="49"/>
    </row>
    <row r="760" spans="1:3" ht="15.75" customHeight="1" x14ac:dyDescent="0.3">
      <c r="A760" s="17"/>
      <c r="C760" s="49"/>
    </row>
    <row r="761" spans="1:3" ht="15.75" customHeight="1" x14ac:dyDescent="0.3">
      <c r="A761" s="17"/>
      <c r="C761" s="49"/>
    </row>
    <row r="762" spans="1:3" ht="15.75" customHeight="1" x14ac:dyDescent="0.3">
      <c r="A762" s="17"/>
      <c r="C762" s="49"/>
    </row>
    <row r="763" spans="1:3" ht="15.75" customHeight="1" x14ac:dyDescent="0.3">
      <c r="A763" s="17"/>
      <c r="C763" s="49"/>
    </row>
    <row r="764" spans="1:3" ht="15.75" customHeight="1" x14ac:dyDescent="0.3">
      <c r="A764" s="17"/>
      <c r="C764" s="49"/>
    </row>
    <row r="765" spans="1:3" ht="15.75" customHeight="1" x14ac:dyDescent="0.3">
      <c r="A765" s="17"/>
      <c r="C765" s="49"/>
    </row>
    <row r="766" spans="1:3" ht="15.75" customHeight="1" x14ac:dyDescent="0.3">
      <c r="A766" s="17"/>
      <c r="C766" s="49"/>
    </row>
    <row r="767" spans="1:3" ht="15.75" customHeight="1" x14ac:dyDescent="0.3">
      <c r="A767" s="17"/>
      <c r="C767" s="49"/>
    </row>
    <row r="768" spans="1:3" ht="15.75" customHeight="1" x14ac:dyDescent="0.3">
      <c r="A768" s="17"/>
      <c r="C768" s="49"/>
    </row>
    <row r="769" spans="1:3" ht="15.75" customHeight="1" x14ac:dyDescent="0.3">
      <c r="A769" s="17"/>
      <c r="C769" s="49"/>
    </row>
    <row r="770" spans="1:3" ht="15.75" customHeight="1" x14ac:dyDescent="0.3">
      <c r="A770" s="17"/>
      <c r="C770" s="49"/>
    </row>
    <row r="771" spans="1:3" ht="15.75" customHeight="1" x14ac:dyDescent="0.3">
      <c r="A771" s="17"/>
      <c r="C771" s="49"/>
    </row>
    <row r="772" spans="1:3" ht="15.75" customHeight="1" x14ac:dyDescent="0.3">
      <c r="A772" s="17"/>
      <c r="C772" s="49"/>
    </row>
    <row r="773" spans="1:3" ht="15.75" customHeight="1" x14ac:dyDescent="0.3">
      <c r="A773" s="17"/>
      <c r="C773" s="49"/>
    </row>
    <row r="774" spans="1:3" ht="15.75" customHeight="1" x14ac:dyDescent="0.3">
      <c r="A774" s="17"/>
      <c r="C774" s="49"/>
    </row>
    <row r="775" spans="1:3" ht="15.75" customHeight="1" x14ac:dyDescent="0.3">
      <c r="A775" s="17"/>
      <c r="C775" s="49"/>
    </row>
    <row r="776" spans="1:3" ht="15.75" customHeight="1" x14ac:dyDescent="0.3">
      <c r="A776" s="17"/>
      <c r="C776" s="49"/>
    </row>
    <row r="777" spans="1:3" ht="15.75" customHeight="1" x14ac:dyDescent="0.3">
      <c r="A777" s="17"/>
      <c r="C777" s="49"/>
    </row>
    <row r="778" spans="1:3" ht="15.75" customHeight="1" x14ac:dyDescent="0.3">
      <c r="A778" s="17"/>
      <c r="C778" s="49"/>
    </row>
    <row r="779" spans="1:3" ht="15.75" customHeight="1" x14ac:dyDescent="0.3">
      <c r="A779" s="17"/>
      <c r="C779" s="49"/>
    </row>
    <row r="780" spans="1:3" ht="15.75" customHeight="1" x14ac:dyDescent="0.3">
      <c r="A780" s="17"/>
      <c r="C780" s="49"/>
    </row>
    <row r="781" spans="1:3" ht="15.75" customHeight="1" x14ac:dyDescent="0.3">
      <c r="A781" s="17"/>
      <c r="C781" s="49"/>
    </row>
    <row r="782" spans="1:3" ht="15.75" customHeight="1" x14ac:dyDescent="0.3">
      <c r="A782" s="17"/>
      <c r="C782" s="49"/>
    </row>
    <row r="783" spans="1:3" ht="15.75" customHeight="1" x14ac:dyDescent="0.3">
      <c r="A783" s="17"/>
      <c r="C783" s="49"/>
    </row>
    <row r="784" spans="1:3" ht="15.75" customHeight="1" x14ac:dyDescent="0.3">
      <c r="A784" s="17"/>
      <c r="C784" s="49"/>
    </row>
    <row r="785" spans="1:3" ht="15.75" customHeight="1" x14ac:dyDescent="0.3">
      <c r="A785" s="17"/>
      <c r="C785" s="49"/>
    </row>
    <row r="786" spans="1:3" ht="15.75" customHeight="1" x14ac:dyDescent="0.3">
      <c r="A786" s="17"/>
      <c r="C786" s="49"/>
    </row>
    <row r="787" spans="1:3" ht="15.75" customHeight="1" x14ac:dyDescent="0.3">
      <c r="A787" s="17"/>
      <c r="C787" s="49"/>
    </row>
    <row r="788" spans="1:3" ht="15.75" customHeight="1" x14ac:dyDescent="0.3">
      <c r="A788" s="17"/>
      <c r="C788" s="49"/>
    </row>
    <row r="789" spans="1:3" ht="15.75" customHeight="1" x14ac:dyDescent="0.3">
      <c r="A789" s="17"/>
      <c r="C789" s="49"/>
    </row>
    <row r="790" spans="1:3" ht="15.75" customHeight="1" x14ac:dyDescent="0.3">
      <c r="A790" s="17"/>
      <c r="C790" s="49"/>
    </row>
    <row r="791" spans="1:3" ht="15.75" customHeight="1" x14ac:dyDescent="0.3">
      <c r="A791" s="17"/>
      <c r="C791" s="49"/>
    </row>
    <row r="792" spans="1:3" ht="15.75" customHeight="1" x14ac:dyDescent="0.3">
      <c r="A792" s="17"/>
      <c r="C792" s="49"/>
    </row>
    <row r="793" spans="1:3" ht="15.75" customHeight="1" x14ac:dyDescent="0.3">
      <c r="A793" s="17"/>
      <c r="C793" s="49"/>
    </row>
    <row r="794" spans="1:3" ht="15.75" customHeight="1" x14ac:dyDescent="0.3">
      <c r="A794" s="17"/>
      <c r="C794" s="49"/>
    </row>
    <row r="795" spans="1:3" ht="15.75" customHeight="1" x14ac:dyDescent="0.3">
      <c r="A795" s="17"/>
      <c r="C795" s="49"/>
    </row>
    <row r="796" spans="1:3" ht="15.75" customHeight="1" x14ac:dyDescent="0.3">
      <c r="A796" s="17"/>
      <c r="C796" s="49"/>
    </row>
    <row r="797" spans="1:3" ht="15.75" customHeight="1" x14ac:dyDescent="0.3">
      <c r="A797" s="17"/>
      <c r="C797" s="49"/>
    </row>
    <row r="798" spans="1:3" ht="15.75" customHeight="1" x14ac:dyDescent="0.3">
      <c r="A798" s="17"/>
      <c r="C798" s="49"/>
    </row>
    <row r="799" spans="1:3" ht="15.75" customHeight="1" x14ac:dyDescent="0.3">
      <c r="A799" s="17"/>
      <c r="C799" s="49"/>
    </row>
    <row r="800" spans="1:3" ht="15.75" customHeight="1" x14ac:dyDescent="0.3">
      <c r="A800" s="17"/>
      <c r="C800" s="49"/>
    </row>
    <row r="801" spans="1:3" ht="15.75" customHeight="1" x14ac:dyDescent="0.3">
      <c r="A801" s="17"/>
      <c r="C801" s="49"/>
    </row>
    <row r="802" spans="1:3" ht="15.75" customHeight="1" x14ac:dyDescent="0.3">
      <c r="A802" s="17"/>
      <c r="C802" s="49"/>
    </row>
    <row r="803" spans="1:3" ht="15.75" customHeight="1" x14ac:dyDescent="0.3">
      <c r="A803" s="17"/>
      <c r="C803" s="49"/>
    </row>
    <row r="804" spans="1:3" ht="15.75" customHeight="1" x14ac:dyDescent="0.3">
      <c r="A804" s="17"/>
      <c r="C804" s="49"/>
    </row>
    <row r="805" spans="1:3" ht="15.75" customHeight="1" x14ac:dyDescent="0.3">
      <c r="A805" s="17"/>
      <c r="C805" s="49"/>
    </row>
    <row r="806" spans="1:3" ht="15.75" customHeight="1" x14ac:dyDescent="0.3">
      <c r="A806" s="17"/>
      <c r="C806" s="49"/>
    </row>
    <row r="807" spans="1:3" ht="15.75" customHeight="1" x14ac:dyDescent="0.3">
      <c r="A807" s="17"/>
      <c r="C807" s="49"/>
    </row>
    <row r="808" spans="1:3" ht="15.75" customHeight="1" x14ac:dyDescent="0.3">
      <c r="A808" s="17"/>
      <c r="C808" s="49"/>
    </row>
    <row r="809" spans="1:3" ht="15.75" customHeight="1" x14ac:dyDescent="0.3">
      <c r="A809" s="17"/>
      <c r="C809" s="49"/>
    </row>
    <row r="810" spans="1:3" ht="15.75" customHeight="1" x14ac:dyDescent="0.3">
      <c r="A810" s="17"/>
      <c r="C810" s="49"/>
    </row>
    <row r="811" spans="1:3" ht="15.75" customHeight="1" x14ac:dyDescent="0.3">
      <c r="A811" s="17"/>
      <c r="C811" s="49"/>
    </row>
    <row r="812" spans="1:3" ht="15.75" customHeight="1" x14ac:dyDescent="0.3">
      <c r="A812" s="17"/>
      <c r="C812" s="49"/>
    </row>
    <row r="813" spans="1:3" ht="15.75" customHeight="1" x14ac:dyDescent="0.3">
      <c r="A813" s="17"/>
      <c r="C813" s="49"/>
    </row>
    <row r="814" spans="1:3" ht="15.75" customHeight="1" x14ac:dyDescent="0.3">
      <c r="A814" s="17"/>
      <c r="C814" s="49"/>
    </row>
    <row r="815" spans="1:3" ht="15.75" customHeight="1" x14ac:dyDescent="0.3">
      <c r="A815" s="17"/>
      <c r="C815" s="49"/>
    </row>
    <row r="816" spans="1:3" ht="15.75" customHeight="1" x14ac:dyDescent="0.3">
      <c r="A816" s="17"/>
      <c r="C816" s="49"/>
    </row>
    <row r="817" spans="1:3" ht="15.75" customHeight="1" x14ac:dyDescent="0.3">
      <c r="A817" s="17"/>
      <c r="C817" s="49"/>
    </row>
    <row r="818" spans="1:3" ht="15.75" customHeight="1" x14ac:dyDescent="0.3">
      <c r="A818" s="17"/>
      <c r="C818" s="49"/>
    </row>
    <row r="819" spans="1:3" ht="15.75" customHeight="1" x14ac:dyDescent="0.3">
      <c r="A819" s="17"/>
      <c r="C819" s="49"/>
    </row>
    <row r="820" spans="1:3" ht="15.75" customHeight="1" x14ac:dyDescent="0.3">
      <c r="A820" s="17"/>
      <c r="C820" s="49"/>
    </row>
    <row r="821" spans="1:3" ht="15.75" customHeight="1" x14ac:dyDescent="0.3">
      <c r="A821" s="17"/>
      <c r="C821" s="49"/>
    </row>
    <row r="822" spans="1:3" ht="15.75" customHeight="1" x14ac:dyDescent="0.3">
      <c r="A822" s="17"/>
      <c r="C822" s="49"/>
    </row>
    <row r="823" spans="1:3" ht="15.75" customHeight="1" x14ac:dyDescent="0.3">
      <c r="A823" s="17"/>
      <c r="C823" s="49"/>
    </row>
    <row r="824" spans="1:3" ht="15.75" customHeight="1" x14ac:dyDescent="0.3">
      <c r="A824" s="17"/>
      <c r="C824" s="49"/>
    </row>
    <row r="825" spans="1:3" ht="15.75" customHeight="1" x14ac:dyDescent="0.3">
      <c r="A825" s="17"/>
      <c r="C825" s="49"/>
    </row>
    <row r="826" spans="1:3" ht="15.75" customHeight="1" x14ac:dyDescent="0.3">
      <c r="A826" s="17"/>
      <c r="C826" s="49"/>
    </row>
    <row r="827" spans="1:3" ht="15.75" customHeight="1" x14ac:dyDescent="0.3">
      <c r="A827" s="17"/>
      <c r="C827" s="49"/>
    </row>
    <row r="828" spans="1:3" ht="15.75" customHeight="1" x14ac:dyDescent="0.3">
      <c r="A828" s="17"/>
      <c r="C828" s="49"/>
    </row>
    <row r="829" spans="1:3" ht="15.75" customHeight="1" x14ac:dyDescent="0.3">
      <c r="A829" s="17"/>
      <c r="C829" s="49"/>
    </row>
    <row r="830" spans="1:3" ht="15.75" customHeight="1" x14ac:dyDescent="0.3">
      <c r="A830" s="17"/>
      <c r="C830" s="49"/>
    </row>
    <row r="831" spans="1:3" ht="15.75" customHeight="1" x14ac:dyDescent="0.3">
      <c r="A831" s="17"/>
      <c r="C831" s="49"/>
    </row>
    <row r="832" spans="1:3" ht="15.75" customHeight="1" x14ac:dyDescent="0.3">
      <c r="A832" s="17"/>
      <c r="C832" s="49"/>
    </row>
    <row r="833" spans="1:3" ht="15.75" customHeight="1" x14ac:dyDescent="0.3">
      <c r="A833" s="17"/>
      <c r="C833" s="49"/>
    </row>
    <row r="834" spans="1:3" ht="15.75" customHeight="1" x14ac:dyDescent="0.3">
      <c r="A834" s="17"/>
      <c r="C834" s="49"/>
    </row>
    <row r="835" spans="1:3" ht="15.75" customHeight="1" x14ac:dyDescent="0.3">
      <c r="A835" s="17"/>
      <c r="C835" s="49"/>
    </row>
    <row r="836" spans="1:3" ht="15.75" customHeight="1" x14ac:dyDescent="0.3">
      <c r="A836" s="17"/>
      <c r="C836" s="49"/>
    </row>
    <row r="837" spans="1:3" ht="15.75" customHeight="1" x14ac:dyDescent="0.3">
      <c r="A837" s="17"/>
      <c r="C837" s="49"/>
    </row>
    <row r="838" spans="1:3" ht="15.75" customHeight="1" x14ac:dyDescent="0.3">
      <c r="A838" s="17"/>
      <c r="C838" s="49"/>
    </row>
    <row r="839" spans="1:3" ht="15.75" customHeight="1" x14ac:dyDescent="0.3">
      <c r="A839" s="17"/>
      <c r="C839" s="49"/>
    </row>
    <row r="840" spans="1:3" ht="15.75" customHeight="1" x14ac:dyDescent="0.3">
      <c r="A840" s="17"/>
      <c r="C840" s="49"/>
    </row>
    <row r="841" spans="1:3" ht="15.75" customHeight="1" x14ac:dyDescent="0.3">
      <c r="A841" s="17"/>
      <c r="C841" s="49"/>
    </row>
    <row r="842" spans="1:3" ht="15.75" customHeight="1" x14ac:dyDescent="0.3">
      <c r="A842" s="17"/>
      <c r="C842" s="49"/>
    </row>
    <row r="843" spans="1:3" ht="15.75" customHeight="1" x14ac:dyDescent="0.3">
      <c r="A843" s="17"/>
      <c r="C843" s="49"/>
    </row>
    <row r="844" spans="1:3" ht="15.75" customHeight="1" x14ac:dyDescent="0.3">
      <c r="A844" s="17"/>
      <c r="C844" s="49"/>
    </row>
    <row r="845" spans="1:3" ht="15.75" customHeight="1" x14ac:dyDescent="0.3">
      <c r="A845" s="17"/>
      <c r="C845" s="49"/>
    </row>
    <row r="846" spans="1:3" ht="15.75" customHeight="1" x14ac:dyDescent="0.3">
      <c r="A846" s="17"/>
      <c r="C846" s="49"/>
    </row>
    <row r="847" spans="1:3" ht="15.75" customHeight="1" x14ac:dyDescent="0.3">
      <c r="A847" s="17"/>
      <c r="C847" s="49"/>
    </row>
    <row r="848" spans="1:3" ht="15.75" customHeight="1" x14ac:dyDescent="0.3">
      <c r="A848" s="17"/>
      <c r="C848" s="49"/>
    </row>
    <row r="849" spans="1:3" ht="15.75" customHeight="1" x14ac:dyDescent="0.3">
      <c r="A849" s="17"/>
      <c r="C849" s="49"/>
    </row>
    <row r="850" spans="1:3" ht="15.75" customHeight="1" x14ac:dyDescent="0.3">
      <c r="A850" s="17"/>
      <c r="C850" s="49"/>
    </row>
    <row r="851" spans="1:3" ht="15.75" customHeight="1" x14ac:dyDescent="0.3">
      <c r="A851" s="17"/>
      <c r="C851" s="49"/>
    </row>
    <row r="852" spans="1:3" ht="15.75" customHeight="1" x14ac:dyDescent="0.3">
      <c r="A852" s="17"/>
      <c r="C852" s="49"/>
    </row>
    <row r="853" spans="1:3" ht="15.75" customHeight="1" x14ac:dyDescent="0.3">
      <c r="A853" s="17"/>
      <c r="C853" s="49"/>
    </row>
    <row r="854" spans="1:3" ht="15.75" customHeight="1" x14ac:dyDescent="0.3">
      <c r="A854" s="17"/>
      <c r="C854" s="49"/>
    </row>
    <row r="855" spans="1:3" ht="15.75" customHeight="1" x14ac:dyDescent="0.3">
      <c r="A855" s="17"/>
      <c r="C855" s="49"/>
    </row>
    <row r="856" spans="1:3" ht="15.75" customHeight="1" x14ac:dyDescent="0.3">
      <c r="A856" s="17"/>
      <c r="C856" s="49"/>
    </row>
    <row r="857" spans="1:3" ht="15.75" customHeight="1" x14ac:dyDescent="0.3">
      <c r="A857" s="17"/>
      <c r="C857" s="49"/>
    </row>
    <row r="858" spans="1:3" ht="15.75" customHeight="1" x14ac:dyDescent="0.3">
      <c r="A858" s="17"/>
      <c r="C858" s="49"/>
    </row>
    <row r="859" spans="1:3" ht="15.75" customHeight="1" x14ac:dyDescent="0.3">
      <c r="A859" s="17"/>
      <c r="C859" s="49"/>
    </row>
    <row r="860" spans="1:3" ht="15.75" customHeight="1" x14ac:dyDescent="0.3">
      <c r="A860" s="17"/>
      <c r="C860" s="49"/>
    </row>
    <row r="861" spans="1:3" ht="15.75" customHeight="1" x14ac:dyDescent="0.3">
      <c r="A861" s="17"/>
      <c r="C861" s="49"/>
    </row>
    <row r="862" spans="1:3" ht="15.75" customHeight="1" x14ac:dyDescent="0.3">
      <c r="A862" s="17"/>
      <c r="C862" s="49"/>
    </row>
    <row r="863" spans="1:3" ht="15.75" customHeight="1" x14ac:dyDescent="0.3">
      <c r="A863" s="17"/>
      <c r="C863" s="49"/>
    </row>
    <row r="864" spans="1:3" ht="15.75" customHeight="1" x14ac:dyDescent="0.3">
      <c r="A864" s="17"/>
      <c r="C864" s="49"/>
    </row>
    <row r="865" spans="1:3" ht="15.75" customHeight="1" x14ac:dyDescent="0.3">
      <c r="A865" s="17"/>
      <c r="C865" s="49"/>
    </row>
    <row r="866" spans="1:3" ht="15.75" customHeight="1" x14ac:dyDescent="0.3">
      <c r="A866" s="17"/>
      <c r="C866" s="49"/>
    </row>
    <row r="867" spans="1:3" ht="15.75" customHeight="1" x14ac:dyDescent="0.3">
      <c r="A867" s="17"/>
      <c r="C867" s="49"/>
    </row>
    <row r="868" spans="1:3" ht="15.75" customHeight="1" x14ac:dyDescent="0.3">
      <c r="A868" s="17"/>
      <c r="C868" s="49"/>
    </row>
    <row r="869" spans="1:3" ht="15.75" customHeight="1" x14ac:dyDescent="0.3">
      <c r="A869" s="17"/>
      <c r="C869" s="49"/>
    </row>
    <row r="870" spans="1:3" ht="15.75" customHeight="1" x14ac:dyDescent="0.3">
      <c r="A870" s="17"/>
      <c r="C870" s="49"/>
    </row>
    <row r="871" spans="1:3" ht="15.75" customHeight="1" x14ac:dyDescent="0.3">
      <c r="A871" s="17"/>
      <c r="C871" s="49"/>
    </row>
    <row r="872" spans="1:3" ht="15.75" customHeight="1" x14ac:dyDescent="0.3">
      <c r="A872" s="17"/>
      <c r="C872" s="49"/>
    </row>
    <row r="873" spans="1:3" ht="15.75" customHeight="1" x14ac:dyDescent="0.3">
      <c r="A873" s="17"/>
      <c r="C873" s="49"/>
    </row>
    <row r="874" spans="1:3" ht="15.75" customHeight="1" x14ac:dyDescent="0.3">
      <c r="A874" s="17"/>
      <c r="C874" s="49"/>
    </row>
    <row r="875" spans="1:3" ht="15.75" customHeight="1" x14ac:dyDescent="0.3">
      <c r="A875" s="17"/>
      <c r="C875" s="49"/>
    </row>
    <row r="876" spans="1:3" ht="15.75" customHeight="1" x14ac:dyDescent="0.3">
      <c r="A876" s="17"/>
      <c r="C876" s="49"/>
    </row>
    <row r="877" spans="1:3" ht="15.75" customHeight="1" x14ac:dyDescent="0.3">
      <c r="A877" s="17"/>
      <c r="C877" s="49"/>
    </row>
    <row r="878" spans="1:3" ht="15.75" customHeight="1" x14ac:dyDescent="0.3">
      <c r="A878" s="17"/>
      <c r="C878" s="49"/>
    </row>
    <row r="879" spans="1:3" ht="15.75" customHeight="1" x14ac:dyDescent="0.3">
      <c r="A879" s="17"/>
      <c r="C879" s="49"/>
    </row>
    <row r="880" spans="1:3" ht="15.75" customHeight="1" x14ac:dyDescent="0.3">
      <c r="A880" s="17"/>
      <c r="C880" s="49"/>
    </row>
    <row r="881" spans="1:3" ht="15.75" customHeight="1" x14ac:dyDescent="0.3">
      <c r="A881" s="17"/>
      <c r="C881" s="49"/>
    </row>
    <row r="882" spans="1:3" ht="15.75" customHeight="1" x14ac:dyDescent="0.3">
      <c r="A882" s="17"/>
      <c r="C882" s="49"/>
    </row>
    <row r="883" spans="1:3" ht="15.75" customHeight="1" x14ac:dyDescent="0.3">
      <c r="A883" s="17"/>
      <c r="C883" s="49"/>
    </row>
    <row r="884" spans="1:3" ht="15.75" customHeight="1" x14ac:dyDescent="0.3">
      <c r="A884" s="17"/>
      <c r="C884" s="49"/>
    </row>
    <row r="885" spans="1:3" ht="15.75" customHeight="1" x14ac:dyDescent="0.3">
      <c r="A885" s="17"/>
      <c r="C885" s="49"/>
    </row>
    <row r="886" spans="1:3" ht="15.75" customHeight="1" x14ac:dyDescent="0.3">
      <c r="A886" s="17"/>
      <c r="C886" s="49"/>
    </row>
    <row r="887" spans="1:3" ht="15.75" customHeight="1" x14ac:dyDescent="0.3">
      <c r="A887" s="17"/>
      <c r="C887" s="49"/>
    </row>
    <row r="888" spans="1:3" ht="15.75" customHeight="1" x14ac:dyDescent="0.3">
      <c r="A888" s="17"/>
      <c r="C888" s="49"/>
    </row>
    <row r="889" spans="1:3" ht="15.75" customHeight="1" x14ac:dyDescent="0.3">
      <c r="A889" s="17"/>
      <c r="C889" s="49"/>
    </row>
    <row r="890" spans="1:3" ht="15.75" customHeight="1" x14ac:dyDescent="0.3">
      <c r="A890" s="17"/>
      <c r="C890" s="49"/>
    </row>
    <row r="891" spans="1:3" ht="15.75" customHeight="1" x14ac:dyDescent="0.3">
      <c r="A891" s="17"/>
      <c r="C891" s="49"/>
    </row>
    <row r="892" spans="1:3" ht="15.75" customHeight="1" x14ac:dyDescent="0.3">
      <c r="A892" s="17"/>
      <c r="C892" s="49"/>
    </row>
    <row r="893" spans="1:3" ht="15.75" customHeight="1" x14ac:dyDescent="0.3">
      <c r="A893" s="17"/>
      <c r="C893" s="49"/>
    </row>
    <row r="894" spans="1:3" ht="15.75" customHeight="1" x14ac:dyDescent="0.3">
      <c r="A894" s="17"/>
      <c r="C894" s="49"/>
    </row>
    <row r="895" spans="1:3" ht="15.75" customHeight="1" x14ac:dyDescent="0.3">
      <c r="A895" s="17"/>
      <c r="C895" s="49"/>
    </row>
    <row r="896" spans="1:3" ht="15.75" customHeight="1" x14ac:dyDescent="0.3">
      <c r="A896" s="17"/>
      <c r="C896" s="49"/>
    </row>
    <row r="897" spans="1:3" ht="15.75" customHeight="1" x14ac:dyDescent="0.3">
      <c r="A897" s="17"/>
      <c r="C897" s="49"/>
    </row>
    <row r="898" spans="1:3" ht="15.75" customHeight="1" x14ac:dyDescent="0.3">
      <c r="A898" s="17"/>
      <c r="C898" s="49"/>
    </row>
    <row r="899" spans="1:3" ht="15.75" customHeight="1" x14ac:dyDescent="0.3">
      <c r="A899" s="17"/>
      <c r="C899" s="49"/>
    </row>
    <row r="900" spans="1:3" ht="15.75" customHeight="1" x14ac:dyDescent="0.3">
      <c r="A900" s="17"/>
      <c r="C900" s="49"/>
    </row>
    <row r="901" spans="1:3" ht="15.75" customHeight="1" x14ac:dyDescent="0.3">
      <c r="A901" s="17"/>
      <c r="C901" s="49"/>
    </row>
    <row r="902" spans="1:3" ht="15.75" customHeight="1" x14ac:dyDescent="0.3">
      <c r="A902" s="17"/>
      <c r="C902" s="49"/>
    </row>
    <row r="903" spans="1:3" ht="15.75" customHeight="1" x14ac:dyDescent="0.3">
      <c r="A903" s="17"/>
      <c r="C903" s="49"/>
    </row>
    <row r="904" spans="1:3" ht="15.75" customHeight="1" x14ac:dyDescent="0.3">
      <c r="A904" s="17"/>
      <c r="C904" s="49"/>
    </row>
    <row r="905" spans="1:3" ht="15.75" customHeight="1" x14ac:dyDescent="0.3">
      <c r="A905" s="17"/>
      <c r="C905" s="49"/>
    </row>
    <row r="906" spans="1:3" ht="15.75" customHeight="1" x14ac:dyDescent="0.3">
      <c r="A906" s="17"/>
      <c r="C906" s="49"/>
    </row>
    <row r="907" spans="1:3" ht="15.75" customHeight="1" x14ac:dyDescent="0.3">
      <c r="A907" s="17"/>
      <c r="C907" s="49"/>
    </row>
    <row r="908" spans="1:3" ht="15.75" customHeight="1" x14ac:dyDescent="0.3">
      <c r="A908" s="17"/>
      <c r="C908" s="49"/>
    </row>
    <row r="909" spans="1:3" ht="15.75" customHeight="1" x14ac:dyDescent="0.3">
      <c r="A909" s="17"/>
      <c r="C909" s="49"/>
    </row>
    <row r="910" spans="1:3" ht="15.75" customHeight="1" x14ac:dyDescent="0.3">
      <c r="A910" s="17"/>
      <c r="C910" s="49"/>
    </row>
    <row r="911" spans="1:3" ht="15.75" customHeight="1" x14ac:dyDescent="0.3">
      <c r="A911" s="17"/>
      <c r="C911" s="49"/>
    </row>
    <row r="912" spans="1:3" ht="15.75" customHeight="1" x14ac:dyDescent="0.3">
      <c r="A912" s="17"/>
      <c r="C912" s="49"/>
    </row>
    <row r="913" spans="1:3" ht="15.75" customHeight="1" x14ac:dyDescent="0.3">
      <c r="A913" s="17"/>
      <c r="C913" s="49"/>
    </row>
    <row r="914" spans="1:3" ht="15.75" customHeight="1" x14ac:dyDescent="0.3">
      <c r="A914" s="17"/>
      <c r="C914" s="49"/>
    </row>
    <row r="915" spans="1:3" ht="15.75" customHeight="1" x14ac:dyDescent="0.3">
      <c r="A915" s="17"/>
      <c r="C915" s="49"/>
    </row>
    <row r="916" spans="1:3" ht="15.75" customHeight="1" x14ac:dyDescent="0.3">
      <c r="A916" s="17"/>
      <c r="C916" s="49"/>
    </row>
    <row r="917" spans="1:3" ht="15.75" customHeight="1" x14ac:dyDescent="0.3">
      <c r="A917" s="17"/>
      <c r="C917" s="49"/>
    </row>
    <row r="918" spans="1:3" ht="15.75" customHeight="1" x14ac:dyDescent="0.3">
      <c r="A918" s="17"/>
      <c r="C918" s="49"/>
    </row>
    <row r="919" spans="1:3" ht="15.75" customHeight="1" x14ac:dyDescent="0.3">
      <c r="A919" s="17"/>
      <c r="C919" s="49"/>
    </row>
    <row r="920" spans="1:3" ht="15.75" customHeight="1" x14ac:dyDescent="0.3">
      <c r="A920" s="17"/>
      <c r="C920" s="49"/>
    </row>
    <row r="921" spans="1:3" ht="15.75" customHeight="1" x14ac:dyDescent="0.3">
      <c r="A921" s="17"/>
      <c r="C921" s="49"/>
    </row>
    <row r="922" spans="1:3" ht="15.75" customHeight="1" x14ac:dyDescent="0.3">
      <c r="A922" s="17"/>
      <c r="C922" s="49"/>
    </row>
    <row r="923" spans="1:3" ht="15.75" customHeight="1" x14ac:dyDescent="0.3">
      <c r="A923" s="17"/>
      <c r="C923" s="49"/>
    </row>
    <row r="924" spans="1:3" ht="15.75" customHeight="1" x14ac:dyDescent="0.3">
      <c r="A924" s="17"/>
      <c r="C924" s="49"/>
    </row>
    <row r="925" spans="1:3" ht="15.75" customHeight="1" x14ac:dyDescent="0.3">
      <c r="A925" s="17"/>
      <c r="C925" s="49"/>
    </row>
    <row r="926" spans="1:3" ht="15.75" customHeight="1" x14ac:dyDescent="0.3">
      <c r="A926" s="17"/>
      <c r="C926" s="49"/>
    </row>
    <row r="927" spans="1:3" ht="15.75" customHeight="1" x14ac:dyDescent="0.3">
      <c r="A927" s="17"/>
      <c r="C927" s="49"/>
    </row>
    <row r="928" spans="1:3" ht="15.75" customHeight="1" x14ac:dyDescent="0.3">
      <c r="A928" s="17"/>
      <c r="C928" s="49"/>
    </row>
    <row r="929" spans="1:3" ht="15.75" customHeight="1" x14ac:dyDescent="0.3">
      <c r="A929" s="17"/>
      <c r="C929" s="49"/>
    </row>
    <row r="930" spans="1:3" ht="15.75" customHeight="1" x14ac:dyDescent="0.3">
      <c r="A930" s="17"/>
      <c r="C930" s="49"/>
    </row>
    <row r="931" spans="1:3" ht="15.75" customHeight="1" x14ac:dyDescent="0.3">
      <c r="A931" s="17"/>
      <c r="C931" s="49"/>
    </row>
    <row r="932" spans="1:3" ht="15.75" customHeight="1" x14ac:dyDescent="0.3">
      <c r="A932" s="17"/>
      <c r="C932" s="49"/>
    </row>
    <row r="933" spans="1:3" ht="15.75" customHeight="1" x14ac:dyDescent="0.3">
      <c r="A933" s="17"/>
      <c r="C933" s="49"/>
    </row>
    <row r="934" spans="1:3" ht="15.75" customHeight="1" x14ac:dyDescent="0.3">
      <c r="A934" s="17"/>
      <c r="C934" s="49"/>
    </row>
    <row r="935" spans="1:3" ht="15.75" customHeight="1" x14ac:dyDescent="0.3">
      <c r="A935" s="17"/>
      <c r="C935" s="49"/>
    </row>
    <row r="936" spans="1:3" ht="15.75" customHeight="1" x14ac:dyDescent="0.3">
      <c r="A936" s="17"/>
      <c r="C936" s="49"/>
    </row>
    <row r="937" spans="1:3" ht="15.75" customHeight="1" x14ac:dyDescent="0.3">
      <c r="A937" s="17"/>
      <c r="C937" s="49"/>
    </row>
    <row r="938" spans="1:3" ht="15.75" customHeight="1" x14ac:dyDescent="0.3">
      <c r="A938" s="17"/>
      <c r="C938" s="49"/>
    </row>
    <row r="939" spans="1:3" ht="15.75" customHeight="1" x14ac:dyDescent="0.3">
      <c r="A939" s="17"/>
      <c r="C939" s="49"/>
    </row>
    <row r="940" spans="1:3" ht="15.75" customHeight="1" x14ac:dyDescent="0.3">
      <c r="A940" s="17"/>
      <c r="C940" s="49"/>
    </row>
    <row r="941" spans="1:3" ht="15.75" customHeight="1" x14ac:dyDescent="0.3">
      <c r="A941" s="17"/>
      <c r="C941" s="49"/>
    </row>
    <row r="942" spans="1:3" ht="15.75" customHeight="1" x14ac:dyDescent="0.3">
      <c r="A942" s="17"/>
      <c r="C942" s="49"/>
    </row>
    <row r="943" spans="1:3" ht="15.75" customHeight="1" x14ac:dyDescent="0.3">
      <c r="A943" s="17"/>
      <c r="C943" s="49"/>
    </row>
    <row r="944" spans="1:3" ht="15.75" customHeight="1" x14ac:dyDescent="0.3">
      <c r="A944" s="17"/>
      <c r="C944" s="49"/>
    </row>
    <row r="945" spans="1:3" ht="15.75" customHeight="1" x14ac:dyDescent="0.3">
      <c r="A945" s="17"/>
      <c r="C945" s="49"/>
    </row>
    <row r="946" spans="1:3" ht="15.75" customHeight="1" x14ac:dyDescent="0.3">
      <c r="A946" s="17"/>
      <c r="C946" s="49"/>
    </row>
    <row r="947" spans="1:3" ht="15.75" customHeight="1" x14ac:dyDescent="0.3">
      <c r="A947" s="17"/>
      <c r="C947" s="49"/>
    </row>
    <row r="948" spans="1:3" ht="15.75" customHeight="1" x14ac:dyDescent="0.3">
      <c r="A948" s="17"/>
      <c r="C948" s="49"/>
    </row>
    <row r="949" spans="1:3" ht="15.75" customHeight="1" x14ac:dyDescent="0.3">
      <c r="A949" s="17"/>
      <c r="C949" s="49"/>
    </row>
    <row r="950" spans="1:3" ht="15.75" customHeight="1" x14ac:dyDescent="0.3">
      <c r="A950" s="17"/>
      <c r="C950" s="49"/>
    </row>
    <row r="951" spans="1:3" ht="15.75" customHeight="1" x14ac:dyDescent="0.3">
      <c r="A951" s="17"/>
      <c r="C951" s="49"/>
    </row>
    <row r="952" spans="1:3" ht="15.75" customHeight="1" x14ac:dyDescent="0.3">
      <c r="A952" s="17"/>
      <c r="C952" s="49"/>
    </row>
    <row r="953" spans="1:3" ht="15.75" customHeight="1" x14ac:dyDescent="0.3">
      <c r="A953" s="17"/>
      <c r="C953" s="49"/>
    </row>
    <row r="954" spans="1:3" ht="15.75" customHeight="1" x14ac:dyDescent="0.3">
      <c r="A954" s="17"/>
      <c r="C954" s="49"/>
    </row>
    <row r="955" spans="1:3" ht="15.75" customHeight="1" x14ac:dyDescent="0.3">
      <c r="A955" s="17"/>
      <c r="C955" s="49"/>
    </row>
    <row r="956" spans="1:3" ht="15.75" customHeight="1" x14ac:dyDescent="0.3">
      <c r="A956" s="17"/>
      <c r="C956" s="49"/>
    </row>
    <row r="957" spans="1:3" ht="15.75" customHeight="1" x14ac:dyDescent="0.3">
      <c r="A957" s="17"/>
      <c r="C957" s="49"/>
    </row>
    <row r="958" spans="1:3" ht="15.75" customHeight="1" x14ac:dyDescent="0.3">
      <c r="A958" s="17"/>
      <c r="C958" s="49"/>
    </row>
    <row r="959" spans="1:3" ht="15.75" customHeight="1" x14ac:dyDescent="0.3">
      <c r="A959" s="17"/>
      <c r="C959" s="49"/>
    </row>
    <row r="960" spans="1:3" ht="15.75" customHeight="1" x14ac:dyDescent="0.3">
      <c r="A960" s="17"/>
      <c r="C960" s="49"/>
    </row>
    <row r="961" spans="1:3" ht="15.75" customHeight="1" x14ac:dyDescent="0.3">
      <c r="A961" s="17"/>
      <c r="C961" s="49"/>
    </row>
    <row r="962" spans="1:3" ht="15.75" customHeight="1" x14ac:dyDescent="0.3">
      <c r="A962" s="17"/>
      <c r="C962" s="49"/>
    </row>
    <row r="963" spans="1:3" ht="15.75" customHeight="1" x14ac:dyDescent="0.3">
      <c r="A963" s="17"/>
      <c r="C963" s="49"/>
    </row>
    <row r="964" spans="1:3" ht="15.75" customHeight="1" x14ac:dyDescent="0.3">
      <c r="A964" s="17"/>
      <c r="C964" s="49"/>
    </row>
    <row r="965" spans="1:3" ht="15.75" customHeight="1" x14ac:dyDescent="0.3">
      <c r="A965" s="17"/>
      <c r="C965" s="49"/>
    </row>
    <row r="966" spans="1:3" ht="15.75" customHeight="1" x14ac:dyDescent="0.3">
      <c r="A966" s="17"/>
      <c r="C966" s="49"/>
    </row>
    <row r="967" spans="1:3" ht="15.75" customHeight="1" x14ac:dyDescent="0.3">
      <c r="A967" s="17"/>
      <c r="C967" s="49"/>
    </row>
    <row r="968" spans="1:3" ht="15.75" customHeight="1" x14ac:dyDescent="0.3">
      <c r="A968" s="17"/>
      <c r="C968" s="49"/>
    </row>
    <row r="969" spans="1:3" ht="15.75" customHeight="1" x14ac:dyDescent="0.3">
      <c r="A969" s="17"/>
      <c r="C969" s="49"/>
    </row>
    <row r="970" spans="1:3" ht="15.75" customHeight="1" x14ac:dyDescent="0.3">
      <c r="A970" s="17"/>
      <c r="C970" s="49"/>
    </row>
    <row r="971" spans="1:3" ht="15.75" customHeight="1" x14ac:dyDescent="0.3">
      <c r="A971" s="17"/>
      <c r="C971" s="49"/>
    </row>
    <row r="972" spans="1:3" ht="15.75" customHeight="1" x14ac:dyDescent="0.3">
      <c r="A972" s="17"/>
      <c r="C972" s="49"/>
    </row>
    <row r="973" spans="1:3" ht="15.75" customHeight="1" x14ac:dyDescent="0.3">
      <c r="A973" s="17"/>
      <c r="C973" s="49"/>
    </row>
    <row r="974" spans="1:3" ht="15.75" customHeight="1" x14ac:dyDescent="0.3">
      <c r="A974" s="17"/>
      <c r="C974" s="49"/>
    </row>
    <row r="975" spans="1:3" ht="15.75" customHeight="1" x14ac:dyDescent="0.3">
      <c r="A975" s="17"/>
      <c r="C975" s="49"/>
    </row>
    <row r="976" spans="1:3" ht="15.75" customHeight="1" x14ac:dyDescent="0.3">
      <c r="A976" s="17"/>
      <c r="C976" s="49"/>
    </row>
    <row r="977" spans="1:3" ht="15.75" customHeight="1" x14ac:dyDescent="0.3">
      <c r="A977" s="17"/>
      <c r="C977" s="49"/>
    </row>
    <row r="978" spans="1:3" ht="15.75" customHeight="1" x14ac:dyDescent="0.3">
      <c r="A978" s="17"/>
      <c r="C978" s="49"/>
    </row>
    <row r="979" spans="1:3" ht="15.75" customHeight="1" x14ac:dyDescent="0.3">
      <c r="A979" s="17"/>
      <c r="C979" s="49"/>
    </row>
    <row r="980" spans="1:3" ht="15.75" customHeight="1" x14ac:dyDescent="0.3">
      <c r="A980" s="17"/>
      <c r="C980" s="49"/>
    </row>
    <row r="981" spans="1:3" ht="15.75" customHeight="1" x14ac:dyDescent="0.3">
      <c r="A981" s="17"/>
      <c r="C981" s="49"/>
    </row>
    <row r="982" spans="1:3" ht="15.75" customHeight="1" x14ac:dyDescent="0.3">
      <c r="A982" s="17"/>
      <c r="C982" s="49"/>
    </row>
    <row r="983" spans="1:3" ht="15.75" customHeight="1" x14ac:dyDescent="0.3">
      <c r="A983" s="17"/>
      <c r="C983" s="49"/>
    </row>
    <row r="984" spans="1:3" ht="15.75" customHeight="1" x14ac:dyDescent="0.3">
      <c r="A984" s="17"/>
      <c r="C984" s="49"/>
    </row>
    <row r="985" spans="1:3" ht="15.75" customHeight="1" x14ac:dyDescent="0.3">
      <c r="A985" s="17"/>
      <c r="C985" s="49"/>
    </row>
    <row r="986" spans="1:3" ht="15.75" customHeight="1" x14ac:dyDescent="0.3">
      <c r="A986" s="17"/>
      <c r="C986" s="49"/>
    </row>
    <row r="987" spans="1:3" ht="15.75" customHeight="1" x14ac:dyDescent="0.3">
      <c r="A987" s="17"/>
      <c r="C987" s="49"/>
    </row>
    <row r="988" spans="1:3" ht="15.75" customHeight="1" x14ac:dyDescent="0.3">
      <c r="A988" s="17"/>
      <c r="C988" s="49"/>
    </row>
    <row r="989" spans="1:3" ht="15.75" customHeight="1" x14ac:dyDescent="0.3">
      <c r="A989" s="17"/>
      <c r="C989" s="49"/>
    </row>
    <row r="990" spans="1:3" ht="15.75" customHeight="1" x14ac:dyDescent="0.3">
      <c r="A990" s="17"/>
      <c r="C990" s="49"/>
    </row>
    <row r="991" spans="1:3" ht="15.75" customHeight="1" x14ac:dyDescent="0.3">
      <c r="A991" s="17"/>
      <c r="C991" s="49"/>
    </row>
    <row r="992" spans="1:3" ht="15.75" customHeight="1" x14ac:dyDescent="0.3">
      <c r="A992" s="17"/>
      <c r="C992" s="49"/>
    </row>
    <row r="993" spans="1:3" ht="15.75" customHeight="1" x14ac:dyDescent="0.3">
      <c r="A993" s="17"/>
      <c r="C993" s="49"/>
    </row>
    <row r="994" spans="1:3" ht="15.75" customHeight="1" x14ac:dyDescent="0.3">
      <c r="A994" s="17"/>
      <c r="C994" s="49"/>
    </row>
    <row r="995" spans="1:3" ht="15.75" customHeight="1" x14ac:dyDescent="0.3">
      <c r="A995" s="17"/>
      <c r="C995" s="49"/>
    </row>
    <row r="996" spans="1:3" ht="15.75" customHeight="1" x14ac:dyDescent="0.3">
      <c r="A996" s="17"/>
      <c r="C996" s="49"/>
    </row>
    <row r="997" spans="1:3" ht="15.75" customHeight="1" x14ac:dyDescent="0.3">
      <c r="A997" s="17"/>
      <c r="C997" s="49"/>
    </row>
    <row r="998" spans="1:3" ht="15.75" customHeight="1" x14ac:dyDescent="0.3">
      <c r="A998" s="17"/>
      <c r="C998" s="49"/>
    </row>
    <row r="999" spans="1:3" ht="15.75" customHeight="1" x14ac:dyDescent="0.3">
      <c r="A999" s="17"/>
      <c r="C999" s="49"/>
    </row>
    <row r="1000" spans="1:3" ht="15.75" customHeight="1" x14ac:dyDescent="0.3">
      <c r="A1000" s="17"/>
      <c r="C1000" s="49"/>
    </row>
    <row r="1001" spans="1:3" ht="15.75" customHeight="1" x14ac:dyDescent="0.3">
      <c r="A1001" s="17"/>
      <c r="C1001" s="49"/>
    </row>
    <row r="1002" spans="1:3" ht="15.75" customHeight="1" x14ac:dyDescent="0.3">
      <c r="A1002" s="17"/>
      <c r="C1002" s="49"/>
    </row>
    <row r="1003" spans="1:3" ht="15.75" customHeight="1" x14ac:dyDescent="0.3">
      <c r="A1003" s="17"/>
      <c r="C1003" s="49"/>
    </row>
    <row r="1004" spans="1:3" ht="15.75" customHeight="1" x14ac:dyDescent="0.3">
      <c r="A1004" s="17"/>
      <c r="C1004" s="49"/>
    </row>
    <row r="1005" spans="1:3" ht="15.75" customHeight="1" x14ac:dyDescent="0.3">
      <c r="A1005" s="17"/>
      <c r="C1005" s="49"/>
    </row>
    <row r="1006" spans="1:3" ht="15.75" customHeight="1" x14ac:dyDescent="0.3">
      <c r="A1006" s="17"/>
      <c r="C1006" s="49"/>
    </row>
    <row r="1007" spans="1:3" ht="15.75" customHeight="1" x14ac:dyDescent="0.3">
      <c r="A1007" s="17"/>
      <c r="C1007" s="49"/>
    </row>
    <row r="1008" spans="1:3" ht="15.75" customHeight="1" x14ac:dyDescent="0.3">
      <c r="A1008" s="17"/>
      <c r="C1008" s="49"/>
    </row>
  </sheetData>
  <mergeCells count="18">
    <mergeCell ref="C40:L40"/>
    <mergeCell ref="A44:B44"/>
    <mergeCell ref="C44:L44"/>
    <mergeCell ref="A45:B45"/>
    <mergeCell ref="C45:L45"/>
    <mergeCell ref="A40:B40"/>
    <mergeCell ref="A41:B41"/>
    <mergeCell ref="C41:L41"/>
    <mergeCell ref="A42:B42"/>
    <mergeCell ref="C42:L42"/>
    <mergeCell ref="A43:B43"/>
    <mergeCell ref="C43:L43"/>
    <mergeCell ref="C1:C3"/>
    <mergeCell ref="D2:O2"/>
    <mergeCell ref="P2:AA2"/>
    <mergeCell ref="A35:B35"/>
    <mergeCell ref="A39:B39"/>
    <mergeCell ref="C39:L39"/>
  </mergeCells>
  <conditionalFormatting sqref="D4:AA32">
    <cfRule type="cellIs" dxfId="0" priority="1" operator="equal">
      <formula>0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6"/>
  <sheetViews>
    <sheetView tabSelected="1" topLeftCell="A67" workbookViewId="0">
      <pane xSplit="2" topLeftCell="C1" activePane="topRight" state="frozen"/>
      <selection pane="topRight" activeCell="AA75" sqref="AA75"/>
    </sheetView>
  </sheetViews>
  <sheetFormatPr defaultColWidth="11.19921875" defaultRowHeight="15" customHeight="1" x14ac:dyDescent="0.3"/>
  <cols>
    <col min="1" max="1" width="30.296875" bestFit="1" customWidth="1"/>
    <col min="2" max="2" width="11.69921875" bestFit="1" customWidth="1"/>
    <col min="3" max="27" width="15.3984375" customWidth="1"/>
  </cols>
  <sheetData>
    <row r="1" spans="1:27" ht="15.75" customHeight="1" x14ac:dyDescent="0.45">
      <c r="A1" s="121" t="s">
        <v>64</v>
      </c>
      <c r="B1" s="113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1"/>
    </row>
    <row r="2" spans="1:27" ht="15.7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1"/>
    </row>
    <row r="3" spans="1:27" ht="15.75" customHeight="1" x14ac:dyDescent="0.3">
      <c r="A3" s="123"/>
      <c r="B3" s="113"/>
      <c r="C3" s="52">
        <v>2022</v>
      </c>
      <c r="D3" s="52">
        <v>2023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53"/>
    </row>
    <row r="4" spans="1:27" ht="33.75" customHeight="1" x14ac:dyDescent="0.3">
      <c r="A4" s="124" t="s">
        <v>65</v>
      </c>
      <c r="B4" s="95"/>
      <c r="C4" s="54">
        <v>0</v>
      </c>
      <c r="D4" s="54">
        <v>0.04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53"/>
    </row>
    <row r="5" spans="1:27" ht="33.75" customHeight="1" x14ac:dyDescent="0.3">
      <c r="A5" s="124" t="s">
        <v>66</v>
      </c>
      <c r="B5" s="95"/>
      <c r="C5" s="54">
        <v>0.22</v>
      </c>
      <c r="D5" s="54">
        <v>0.22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53"/>
    </row>
    <row r="6" spans="1:27" ht="33.75" customHeight="1" x14ac:dyDescent="0.3">
      <c r="A6" s="124" t="s">
        <v>67</v>
      </c>
      <c r="B6" s="95"/>
      <c r="C6" s="55">
        <v>5.0999999999999997E-2</v>
      </c>
      <c r="D6" s="55">
        <v>5.0999999999999997E-2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53"/>
    </row>
    <row r="7" spans="1:27" ht="33.75" customHeight="1" x14ac:dyDescent="0.3">
      <c r="A7" s="124" t="s">
        <v>68</v>
      </c>
      <c r="B7" s="95"/>
      <c r="C7" s="55">
        <v>2.9000000000000001E-2</v>
      </c>
      <c r="D7" s="55">
        <v>2.9000000000000001E-2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53"/>
    </row>
    <row r="8" spans="1:27" ht="33.75" customHeight="1" x14ac:dyDescent="0.3">
      <c r="A8" s="124" t="s">
        <v>69</v>
      </c>
      <c r="B8" s="95"/>
      <c r="C8" s="55">
        <v>2E-3</v>
      </c>
      <c r="D8" s="55">
        <v>2E-3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53"/>
    </row>
    <row r="9" spans="1:27" ht="15.75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53"/>
    </row>
    <row r="10" spans="1:27" ht="15.75" customHeight="1" x14ac:dyDescent="0.3">
      <c r="A10" s="123"/>
      <c r="B10" s="113"/>
      <c r="C10" s="52">
        <v>2022</v>
      </c>
      <c r="D10" s="56">
        <v>2023</v>
      </c>
      <c r="E10" s="56" t="s">
        <v>70</v>
      </c>
      <c r="F10" s="57"/>
      <c r="G10" s="57"/>
      <c r="H10" s="57"/>
      <c r="I10" s="57"/>
      <c r="J10" s="57"/>
      <c r="K10" s="57"/>
      <c r="L10" s="57"/>
      <c r="M10" s="57"/>
      <c r="N10" s="5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53"/>
    </row>
    <row r="11" spans="1:27" ht="15.75" customHeight="1" x14ac:dyDescent="0.3">
      <c r="A11" s="58" t="s">
        <v>34</v>
      </c>
      <c r="B11" s="58" t="s">
        <v>35</v>
      </c>
      <c r="C11" s="59">
        <v>230000</v>
      </c>
      <c r="D11" s="59">
        <f>C11*1.04</f>
        <v>239200</v>
      </c>
      <c r="E11" s="59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53"/>
    </row>
    <row r="12" spans="1:27" ht="15.75" customHeight="1" x14ac:dyDescent="0.3">
      <c r="A12" s="58" t="s">
        <v>37</v>
      </c>
      <c r="B12" s="58" t="s">
        <v>35</v>
      </c>
      <c r="C12" s="59">
        <v>150000</v>
      </c>
      <c r="D12" s="59">
        <f t="shared" ref="D12:D22" si="0">C12*1.04</f>
        <v>156000</v>
      </c>
      <c r="E12" s="5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53"/>
    </row>
    <row r="13" spans="1:27" ht="15.75" customHeight="1" x14ac:dyDescent="0.3">
      <c r="A13" s="60" t="s">
        <v>71</v>
      </c>
      <c r="B13" s="58" t="s">
        <v>35</v>
      </c>
      <c r="C13" s="59">
        <v>180000</v>
      </c>
      <c r="D13" s="59">
        <f t="shared" si="0"/>
        <v>187200</v>
      </c>
      <c r="E13" s="59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53"/>
    </row>
    <row r="14" spans="1:27" ht="15.75" customHeight="1" x14ac:dyDescent="0.3">
      <c r="A14" s="60" t="s">
        <v>72</v>
      </c>
      <c r="B14" s="60" t="s">
        <v>73</v>
      </c>
      <c r="C14" s="59">
        <v>2000</v>
      </c>
      <c r="D14" s="59"/>
      <c r="E14" s="59" t="s">
        <v>74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53"/>
    </row>
    <row r="15" spans="1:27" ht="15.75" customHeight="1" x14ac:dyDescent="0.3">
      <c r="A15" s="58" t="s">
        <v>42</v>
      </c>
      <c r="B15" s="58" t="s">
        <v>35</v>
      </c>
      <c r="C15" s="59">
        <v>130000</v>
      </c>
      <c r="D15" s="59">
        <f t="shared" si="0"/>
        <v>135200</v>
      </c>
      <c r="E15" s="59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53"/>
    </row>
    <row r="16" spans="1:27" ht="15.75" customHeight="1" x14ac:dyDescent="0.3">
      <c r="A16" s="58" t="s">
        <v>43</v>
      </c>
      <c r="B16" s="58" t="s">
        <v>35</v>
      </c>
      <c r="C16" s="59">
        <v>200000</v>
      </c>
      <c r="D16" s="59">
        <f t="shared" si="0"/>
        <v>208000</v>
      </c>
      <c r="E16" s="5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53"/>
    </row>
    <row r="17" spans="1:27" ht="15.75" customHeight="1" x14ac:dyDescent="0.3">
      <c r="A17" s="58" t="s">
        <v>44</v>
      </c>
      <c r="B17" s="58" t="s">
        <v>35</v>
      </c>
      <c r="C17" s="59">
        <v>300000</v>
      </c>
      <c r="D17" s="59">
        <f t="shared" si="0"/>
        <v>312000</v>
      </c>
      <c r="E17" s="5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53"/>
    </row>
    <row r="18" spans="1:27" ht="15.75" customHeight="1" x14ac:dyDescent="0.3">
      <c r="A18" s="58" t="s">
        <v>45</v>
      </c>
      <c r="B18" s="58" t="s">
        <v>35</v>
      </c>
      <c r="C18" s="59">
        <v>210000</v>
      </c>
      <c r="D18" s="59">
        <f t="shared" si="0"/>
        <v>218400</v>
      </c>
      <c r="E18" s="5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53"/>
    </row>
    <row r="19" spans="1:27" ht="15.75" customHeight="1" x14ac:dyDescent="0.3">
      <c r="A19" s="58" t="s">
        <v>46</v>
      </c>
      <c r="B19" s="58" t="s">
        <v>35</v>
      </c>
      <c r="C19" s="59">
        <v>130000</v>
      </c>
      <c r="D19" s="59">
        <f t="shared" si="0"/>
        <v>135200</v>
      </c>
      <c r="E19" s="59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53"/>
    </row>
    <row r="20" spans="1:27" ht="15.75" customHeight="1" x14ac:dyDescent="0.3">
      <c r="A20" s="58" t="s">
        <v>47</v>
      </c>
      <c r="B20" s="58" t="s">
        <v>35</v>
      </c>
      <c r="C20" s="59">
        <v>250000</v>
      </c>
      <c r="D20" s="59">
        <f t="shared" si="0"/>
        <v>260000</v>
      </c>
      <c r="E20" s="5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53"/>
    </row>
    <row r="21" spans="1:27" ht="15.75" customHeight="1" x14ac:dyDescent="0.3">
      <c r="A21" s="58" t="s">
        <v>48</v>
      </c>
      <c r="B21" s="58" t="s">
        <v>35</v>
      </c>
      <c r="C21" s="59">
        <v>160000</v>
      </c>
      <c r="D21" s="59">
        <f t="shared" si="0"/>
        <v>166400</v>
      </c>
      <c r="E21" s="59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53"/>
    </row>
    <row r="22" spans="1:27" ht="15.75" customHeight="1" x14ac:dyDescent="0.3">
      <c r="A22" s="58" t="s">
        <v>49</v>
      </c>
      <c r="B22" s="58" t="s">
        <v>35</v>
      </c>
      <c r="C22" s="59">
        <v>80000</v>
      </c>
      <c r="D22" s="59">
        <f t="shared" si="0"/>
        <v>83200</v>
      </c>
      <c r="E22" s="5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53"/>
    </row>
    <row r="23" spans="1:27" ht="32.25" customHeight="1" x14ac:dyDescent="0.3">
      <c r="A23" s="61" t="s">
        <v>50</v>
      </c>
      <c r="B23" s="62" t="s">
        <v>51</v>
      </c>
      <c r="C23" s="63">
        <v>1690000</v>
      </c>
      <c r="D23" s="63"/>
      <c r="E23" s="118" t="s">
        <v>75</v>
      </c>
      <c r="F23" s="119"/>
      <c r="G23" s="120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5"/>
    </row>
    <row r="24" spans="1:27" ht="15.75" customHeight="1" x14ac:dyDescent="0.3">
      <c r="A24" s="61" t="s">
        <v>52</v>
      </c>
      <c r="B24" s="62" t="s">
        <v>35</v>
      </c>
      <c r="C24" s="59">
        <v>130000</v>
      </c>
      <c r="D24" s="59">
        <f t="shared" ref="D24:D25" si="1">C24*1.04</f>
        <v>135200</v>
      </c>
      <c r="E24" s="59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53"/>
    </row>
    <row r="25" spans="1:27" ht="15.75" customHeight="1" x14ac:dyDescent="0.3">
      <c r="A25" s="61" t="s">
        <v>53</v>
      </c>
      <c r="B25" s="62" t="s">
        <v>35</v>
      </c>
      <c r="C25" s="59">
        <v>200000</v>
      </c>
      <c r="D25" s="59">
        <f t="shared" si="1"/>
        <v>208000</v>
      </c>
      <c r="E25" s="59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53"/>
    </row>
    <row r="26" spans="1:27" ht="15.75" customHeight="1" x14ac:dyDescent="0.3">
      <c r="A26" s="58" t="s">
        <v>34</v>
      </c>
      <c r="B26" s="58" t="s">
        <v>76</v>
      </c>
      <c r="C26" s="59">
        <v>4000</v>
      </c>
      <c r="D26" s="59">
        <v>4000</v>
      </c>
      <c r="E26" s="59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53"/>
    </row>
    <row r="27" spans="1:27" ht="15.75" customHeight="1" x14ac:dyDescent="0.3">
      <c r="A27" s="58" t="s">
        <v>37</v>
      </c>
      <c r="B27" s="58" t="s">
        <v>76</v>
      </c>
      <c r="C27" s="59">
        <v>350000</v>
      </c>
      <c r="D27" s="59">
        <v>350000</v>
      </c>
      <c r="E27" s="59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53"/>
    </row>
    <row r="28" spans="1:27" ht="15.75" customHeight="1" x14ac:dyDescent="0.3">
      <c r="A28" s="58" t="s">
        <v>42</v>
      </c>
      <c r="B28" s="58" t="s">
        <v>76</v>
      </c>
      <c r="C28" s="59">
        <v>2200</v>
      </c>
      <c r="D28" s="59"/>
      <c r="E28" s="59" t="s">
        <v>74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53"/>
    </row>
    <row r="29" spans="1:27" ht="15.75" customHeight="1" x14ac:dyDescent="0.3">
      <c r="A29" s="60" t="s">
        <v>57</v>
      </c>
      <c r="B29" s="58" t="s">
        <v>76</v>
      </c>
      <c r="C29" s="59">
        <v>2000</v>
      </c>
      <c r="D29" s="59"/>
      <c r="E29" s="59" t="s">
        <v>74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53"/>
    </row>
    <row r="30" spans="1:27" ht="15.75" customHeight="1" x14ac:dyDescent="0.3">
      <c r="A30" s="58" t="s">
        <v>43</v>
      </c>
      <c r="B30" s="58" t="s">
        <v>76</v>
      </c>
      <c r="C30" s="59">
        <v>3400</v>
      </c>
      <c r="D30" s="59">
        <v>3400</v>
      </c>
      <c r="E30" s="59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53"/>
    </row>
    <row r="31" spans="1:27" ht="15.75" customHeight="1" x14ac:dyDescent="0.3">
      <c r="A31" s="58" t="s">
        <v>44</v>
      </c>
      <c r="B31" s="58" t="s">
        <v>76</v>
      </c>
      <c r="C31" s="59">
        <v>5000</v>
      </c>
      <c r="D31" s="59">
        <v>5000</v>
      </c>
      <c r="E31" s="59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53"/>
    </row>
    <row r="32" spans="1:27" ht="15.75" customHeight="1" x14ac:dyDescent="0.3">
      <c r="A32" s="58" t="s">
        <v>45</v>
      </c>
      <c r="B32" s="58" t="s">
        <v>76</v>
      </c>
      <c r="C32" s="59">
        <v>3600</v>
      </c>
      <c r="D32" s="59">
        <v>3600</v>
      </c>
      <c r="E32" s="59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53"/>
    </row>
    <row r="33" spans="1:27" ht="15.75" customHeight="1" x14ac:dyDescent="0.3">
      <c r="A33" s="58" t="s">
        <v>46</v>
      </c>
      <c r="B33" s="58" t="s">
        <v>76</v>
      </c>
      <c r="C33" s="59">
        <v>2300</v>
      </c>
      <c r="D33" s="59">
        <v>2300</v>
      </c>
      <c r="E33" s="59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53"/>
    </row>
    <row r="34" spans="1:27" ht="15.75" customHeight="1" x14ac:dyDescent="0.3">
      <c r="A34" s="58" t="s">
        <v>47</v>
      </c>
      <c r="B34" s="58" t="s">
        <v>76</v>
      </c>
      <c r="C34" s="59">
        <v>4300</v>
      </c>
      <c r="D34" s="59">
        <v>4300</v>
      </c>
      <c r="E34" s="59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53"/>
    </row>
    <row r="35" spans="1:27" ht="15.75" customHeight="1" x14ac:dyDescent="0.3">
      <c r="A35" s="58" t="s">
        <v>48</v>
      </c>
      <c r="B35" s="58" t="s">
        <v>76</v>
      </c>
      <c r="C35" s="59">
        <v>2800</v>
      </c>
      <c r="D35" s="59">
        <v>2800</v>
      </c>
      <c r="E35" s="59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53"/>
    </row>
    <row r="36" spans="1:27" ht="15.75" customHeight="1" x14ac:dyDescent="0.3">
      <c r="A36" s="58" t="s">
        <v>49</v>
      </c>
      <c r="B36" s="58" t="s">
        <v>76</v>
      </c>
      <c r="C36" s="59">
        <v>1400</v>
      </c>
      <c r="D36" s="59">
        <v>1400</v>
      </c>
      <c r="E36" s="59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53"/>
    </row>
    <row r="37" spans="1:27" ht="15.75" customHeight="1" x14ac:dyDescent="0.3">
      <c r="A37" s="58" t="s">
        <v>50</v>
      </c>
      <c r="B37" s="58" t="s">
        <v>76</v>
      </c>
      <c r="C37" s="59">
        <v>800</v>
      </c>
      <c r="D37" s="59">
        <v>800</v>
      </c>
      <c r="E37" s="59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53"/>
    </row>
    <row r="38" spans="1:27" ht="15.75" customHeight="1" x14ac:dyDescent="0.3">
      <c r="A38" s="58" t="s">
        <v>53</v>
      </c>
      <c r="B38" s="58" t="s">
        <v>76</v>
      </c>
      <c r="C38" s="59">
        <v>3500</v>
      </c>
      <c r="D38" s="59">
        <v>3500</v>
      </c>
      <c r="E38" s="59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53"/>
    </row>
    <row r="39" spans="1:27" ht="15.7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53"/>
    </row>
    <row r="40" spans="1:27" ht="15.75" customHeight="1" x14ac:dyDescent="0.45">
      <c r="A40" s="121" t="s">
        <v>77</v>
      </c>
      <c r="B40" s="113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53"/>
    </row>
    <row r="41" spans="1:27" ht="15.75" customHeight="1" x14ac:dyDescent="0.3">
      <c r="A41" s="17"/>
      <c r="B41" s="17"/>
      <c r="C41" s="107">
        <v>2022</v>
      </c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9"/>
      <c r="O41" s="107">
        <v>2023</v>
      </c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9"/>
      <c r="AA41" s="66"/>
    </row>
    <row r="42" spans="1:27" ht="15.75" customHeight="1" x14ac:dyDescent="0.3">
      <c r="A42" s="17"/>
      <c r="B42" s="17"/>
      <c r="C42" s="20">
        <v>1</v>
      </c>
      <c r="D42" s="20">
        <v>2</v>
      </c>
      <c r="E42" s="20">
        <v>3</v>
      </c>
      <c r="F42" s="20">
        <v>4</v>
      </c>
      <c r="G42" s="20">
        <v>5</v>
      </c>
      <c r="H42" s="20">
        <v>6</v>
      </c>
      <c r="I42" s="20">
        <v>7</v>
      </c>
      <c r="J42" s="20">
        <v>8</v>
      </c>
      <c r="K42" s="20">
        <v>9</v>
      </c>
      <c r="L42" s="20">
        <v>10</v>
      </c>
      <c r="M42" s="20">
        <v>11</v>
      </c>
      <c r="N42" s="20">
        <v>12</v>
      </c>
      <c r="O42" s="20">
        <v>1</v>
      </c>
      <c r="P42" s="20">
        <v>2</v>
      </c>
      <c r="Q42" s="20">
        <v>3</v>
      </c>
      <c r="R42" s="20">
        <v>4</v>
      </c>
      <c r="S42" s="20">
        <v>5</v>
      </c>
      <c r="T42" s="20">
        <v>6</v>
      </c>
      <c r="U42" s="20">
        <v>7</v>
      </c>
      <c r="V42" s="20">
        <v>8</v>
      </c>
      <c r="W42" s="20">
        <v>9</v>
      </c>
      <c r="X42" s="20">
        <v>10</v>
      </c>
      <c r="Y42" s="20">
        <v>11</v>
      </c>
      <c r="Z42" s="20">
        <v>12</v>
      </c>
      <c r="AA42" s="66"/>
    </row>
    <row r="43" spans="1:27" ht="15.75" customHeight="1" x14ac:dyDescent="0.3">
      <c r="A43" s="17"/>
      <c r="B43" s="17"/>
      <c r="C43" s="67">
        <v>128</v>
      </c>
      <c r="D43" s="67">
        <v>151</v>
      </c>
      <c r="E43" s="67">
        <v>175</v>
      </c>
      <c r="F43" s="67">
        <v>168</v>
      </c>
      <c r="G43" s="67">
        <v>144</v>
      </c>
      <c r="H43" s="67">
        <v>168</v>
      </c>
      <c r="I43" s="67">
        <v>168</v>
      </c>
      <c r="J43" s="67">
        <v>184</v>
      </c>
      <c r="K43" s="67">
        <v>176</v>
      </c>
      <c r="L43" s="67">
        <v>168</v>
      </c>
      <c r="M43" s="67">
        <v>167</v>
      </c>
      <c r="N43" s="67">
        <v>176</v>
      </c>
      <c r="O43" s="67">
        <v>136</v>
      </c>
      <c r="P43" s="67">
        <v>143</v>
      </c>
      <c r="Q43" s="67">
        <v>175</v>
      </c>
      <c r="R43" s="67">
        <v>160</v>
      </c>
      <c r="S43" s="67">
        <v>160</v>
      </c>
      <c r="T43" s="67">
        <v>168</v>
      </c>
      <c r="U43" s="67">
        <v>168</v>
      </c>
      <c r="V43" s="67">
        <v>184</v>
      </c>
      <c r="W43" s="67">
        <v>168</v>
      </c>
      <c r="X43" s="67">
        <v>176</v>
      </c>
      <c r="Y43" s="67">
        <v>167</v>
      </c>
      <c r="Z43" s="67">
        <v>168</v>
      </c>
      <c r="AA43" s="68"/>
    </row>
    <row r="44" spans="1:27" ht="15.75" customHeight="1" x14ac:dyDescent="0.3">
      <c r="A44" s="58" t="s">
        <v>34</v>
      </c>
      <c r="B44" s="58" t="s">
        <v>35</v>
      </c>
      <c r="C44" s="84">
        <f>Команда!D4*Ставки!$C11*(1+$D$5+$D$6+$D$7+$D$8)</f>
        <v>299459.99999999994</v>
      </c>
      <c r="D44" s="84">
        <f>Команда!E4*Ставки!$C11*(1+$D$5+$D$6+$D$7+$D$8)</f>
        <v>299459.99999999994</v>
      </c>
      <c r="E44" s="84">
        <f>Команда!F4*Ставки!$C11*(1+$D$5+$D$6+$D$7+$D$8)</f>
        <v>299459.99999999994</v>
      </c>
      <c r="F44" s="84">
        <f>Команда!G4*Ставки!$C11*(1+$D$5+$D$6+$D$7+$D$8)</f>
        <v>299459.99999999994</v>
      </c>
      <c r="G44" s="84">
        <f>Команда!H4*Ставки!$C11*(1+$D$5+$D$6+$D$7+$D$8)</f>
        <v>299459.99999999994</v>
      </c>
      <c r="H44" s="84">
        <f>Команда!I4*Ставки!$C11*(1+$D$5+$D$6+$D$7+$D$8)</f>
        <v>299459.99999999994</v>
      </c>
      <c r="I44" s="84">
        <f>Команда!J4*Ставки!$C11*(1+$D$5+$D$6+$D$7+$D$8)</f>
        <v>299459.99999999994</v>
      </c>
      <c r="J44" s="84">
        <f>Команда!K4*Ставки!$C11*(1+$D$5+$D$6+$D$7+$D$8)</f>
        <v>299459.99999999994</v>
      </c>
      <c r="K44" s="84">
        <f>Команда!L4*Ставки!$C11*(1+$D$5+$D$6+$D$7+$D$8)</f>
        <v>299459.99999999994</v>
      </c>
      <c r="L44" s="84">
        <f>Команда!M4*Ставки!$C11*(1+$D$5+$D$6+$D$7+$D$8)</f>
        <v>299459.99999999994</v>
      </c>
      <c r="M44" s="84">
        <f>Команда!N4*Ставки!$C11*(1+$D$5+$D$6+$D$7+$D$8)</f>
        <v>299459.99999999994</v>
      </c>
      <c r="N44" s="84">
        <f>Команда!O4*Ставки!$C11*(1+$D$5+$D$6+$D$7+$D$8)</f>
        <v>299459.99999999994</v>
      </c>
      <c r="O44" s="84">
        <f>Команда!P4*Ставки!$D11*(1+$D$5+$D$6+$D$7+$D$8)</f>
        <v>311438.39999999997</v>
      </c>
      <c r="P44" s="84">
        <f>Команда!Q4*Ставки!$D11*(1+$D$5+$D$6+$D$7+$D$8)</f>
        <v>311438.39999999997</v>
      </c>
      <c r="Q44" s="84">
        <f>Команда!R4*Ставки!$D11*(1+$D$5+$D$6+$D$7+$D$8)</f>
        <v>311438.39999999997</v>
      </c>
      <c r="R44" s="84">
        <f>Команда!S4*Ставки!$D11*(1+$D$5+$D$6+$D$7+$D$8)</f>
        <v>311438.39999999997</v>
      </c>
      <c r="S44" s="84">
        <f>Команда!T4*Ставки!$D11*(1+$D$5+$D$6+$D$7+$D$8)</f>
        <v>311438.39999999997</v>
      </c>
      <c r="T44" s="84">
        <f>Команда!U4*Ставки!$D11*(1+$D$5+$D$6+$D$7+$D$8)</f>
        <v>311438.39999999997</v>
      </c>
      <c r="U44" s="84">
        <f>Команда!V4*Ставки!$D11*(1+$D$5+$D$6+$D$7+$D$8)</f>
        <v>311438.39999999997</v>
      </c>
      <c r="V44" s="84">
        <f>Команда!W4*Ставки!$D11*(1+$D$5+$D$6+$D$7+$D$8)</f>
        <v>311438.39999999997</v>
      </c>
      <c r="W44" s="84">
        <f>Команда!X4*Ставки!$D11*(1+$D$5+$D$6+$D$7+$D$8)</f>
        <v>311438.39999999997</v>
      </c>
      <c r="X44" s="84">
        <f>Команда!Y4*Ставки!$D11*(1+$D$5+$D$6+$D$7+$D$8)</f>
        <v>311438.39999999997</v>
      </c>
      <c r="Y44" s="84">
        <f>Команда!Z4*Ставки!$D11*(1+$D$5+$D$6+$D$7+$D$8)</f>
        <v>311438.39999999997</v>
      </c>
      <c r="Z44" s="85">
        <f>Команда!AA4*Ставки!$D11*(1+$D$5+$D$6+$D$7+$D$8)</f>
        <v>311438.39999999997</v>
      </c>
      <c r="AA44" s="59"/>
    </row>
    <row r="45" spans="1:27" ht="15.75" customHeight="1" x14ac:dyDescent="0.3">
      <c r="A45" s="58" t="s">
        <v>37</v>
      </c>
      <c r="B45" s="58" t="s">
        <v>35</v>
      </c>
      <c r="C45" s="84">
        <f>Команда!D5*Ставки!$C12*(1+$D$5+$D$6+$D$7+$D$8)</f>
        <v>0</v>
      </c>
      <c r="D45" s="84">
        <f>Команда!E5*Ставки!$C12*(1+$D$5+$D$6+$D$7+$D$8)</f>
        <v>0</v>
      </c>
      <c r="E45" s="84">
        <f>Команда!F5*Ставки!$C12*(1+$D$5+$D$6+$D$7+$D$8)</f>
        <v>0</v>
      </c>
      <c r="F45" s="84">
        <f>Команда!G5*Ставки!$C12*(1+$D$5+$D$6+$D$7+$D$8)</f>
        <v>0</v>
      </c>
      <c r="G45" s="84">
        <f>Команда!H5*Ставки!$C12*(1+$D$5+$D$6+$D$7+$D$8)</f>
        <v>0</v>
      </c>
      <c r="H45" s="84">
        <f>Команда!I5*Ставки!$C12*(1+$D$5+$D$6+$D$7+$D$8)</f>
        <v>0</v>
      </c>
      <c r="I45" s="84">
        <f>Команда!J5*Ставки!$C12*(1+$D$5+$D$6+$D$7+$D$8)</f>
        <v>0</v>
      </c>
      <c r="J45" s="84">
        <f>Команда!K5*Ставки!$C12*(1+$D$5+$D$6+$D$7+$D$8)</f>
        <v>0</v>
      </c>
      <c r="K45" s="84">
        <f>Команда!L5*Ставки!$C12*(1+$D$5+$D$6+$D$7+$D$8)</f>
        <v>0</v>
      </c>
      <c r="L45" s="84">
        <f>Команда!M5*Ставки!$C12*(1+$D$5+$D$6+$D$7+$D$8)</f>
        <v>0</v>
      </c>
      <c r="M45" s="84">
        <f>Команда!N5*Ставки!$C12*(1+$D$5+$D$6+$D$7+$D$8)</f>
        <v>0</v>
      </c>
      <c r="N45" s="84">
        <f>Команда!O5*Ставки!$C12*(1+$D$5+$D$6+$D$7+$D$8)</f>
        <v>0</v>
      </c>
      <c r="O45" s="84">
        <f>Команда!P5*Ставки!$D12*(1+$D$5+$D$6+$D$7+$D$8)</f>
        <v>0</v>
      </c>
      <c r="P45" s="84">
        <f>Команда!Q5*Ставки!$D12*(1+$D$5+$D$6+$D$7+$D$8)</f>
        <v>0</v>
      </c>
      <c r="Q45" s="84">
        <f>Команда!R5*Ставки!$D12*(1+$D$5+$D$6+$D$7+$D$8)</f>
        <v>0</v>
      </c>
      <c r="R45" s="84">
        <f>Команда!S5*Ставки!$D12*(1+$D$5+$D$6+$D$7+$D$8)</f>
        <v>0</v>
      </c>
      <c r="S45" s="84">
        <f>Команда!T5*Ставки!$D12*(1+$D$5+$D$6+$D$7+$D$8)</f>
        <v>0</v>
      </c>
      <c r="T45" s="84">
        <f>Команда!U5*Ставки!$D12*(1+$D$5+$D$6+$D$7+$D$8)</f>
        <v>0</v>
      </c>
      <c r="U45" s="84">
        <f>Команда!V5*Ставки!$D12*(1+$D$5+$D$6+$D$7+$D$8)</f>
        <v>0</v>
      </c>
      <c r="V45" s="84">
        <f>Команда!W5*Ставки!$D12*(1+$D$5+$D$6+$D$7+$D$8)</f>
        <v>0</v>
      </c>
      <c r="W45" s="84">
        <f>Команда!X5*Ставки!$D12*(1+$D$5+$D$6+$D$7+$D$8)</f>
        <v>0</v>
      </c>
      <c r="X45" s="84">
        <f>Команда!Y5*Ставки!$D12*(1+$D$5+$D$6+$D$7+$D$8)</f>
        <v>0</v>
      </c>
      <c r="Y45" s="84">
        <f>Команда!Z5*Ставки!$D12*(1+$D$5+$D$6+$D$7+$D$8)</f>
        <v>0</v>
      </c>
      <c r="Z45" s="85">
        <f>Команда!AA5*Ставки!$D12*(1+$D$5+$D$6+$D$7+$D$8)</f>
        <v>0</v>
      </c>
      <c r="AA45" s="59"/>
    </row>
    <row r="46" spans="1:27" ht="15.75" customHeight="1" x14ac:dyDescent="0.3">
      <c r="A46" s="60" t="s">
        <v>38</v>
      </c>
      <c r="B46" s="58" t="s">
        <v>35</v>
      </c>
      <c r="C46" s="86">
        <v>0</v>
      </c>
      <c r="D46" s="86">
        <v>0</v>
      </c>
      <c r="E46" s="86">
        <v>0</v>
      </c>
      <c r="F46" s="86">
        <v>0</v>
      </c>
      <c r="G46" s="86">
        <v>0</v>
      </c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v>0</v>
      </c>
      <c r="N46" s="86">
        <v>0</v>
      </c>
      <c r="O46" s="86">
        <v>0</v>
      </c>
      <c r="P46" s="86">
        <v>0</v>
      </c>
      <c r="Q46" s="86">
        <v>0</v>
      </c>
      <c r="R46" s="86">
        <v>0</v>
      </c>
      <c r="S46" s="86">
        <v>0</v>
      </c>
      <c r="T46" s="86">
        <v>0</v>
      </c>
      <c r="U46" s="86">
        <v>0</v>
      </c>
      <c r="V46" s="86">
        <v>0</v>
      </c>
      <c r="W46" s="86">
        <v>0</v>
      </c>
      <c r="X46" s="86">
        <v>0</v>
      </c>
      <c r="Y46" s="86">
        <v>0</v>
      </c>
      <c r="Z46" s="86">
        <v>0</v>
      </c>
      <c r="AA46" s="59"/>
    </row>
    <row r="47" spans="1:27" ht="15.75" customHeight="1" x14ac:dyDescent="0.3">
      <c r="A47" s="60" t="s">
        <v>72</v>
      </c>
      <c r="B47" s="60" t="s">
        <v>73</v>
      </c>
      <c r="C47" s="84">
        <f>Команда!D7*Ставки!$C14</f>
        <v>6000</v>
      </c>
      <c r="D47" s="84">
        <f>Команда!E7*Ставки!$C14</f>
        <v>0</v>
      </c>
      <c r="E47" s="84">
        <f>Команда!F7*Ставки!$C14</f>
        <v>0</v>
      </c>
      <c r="F47" s="84">
        <f>Команда!G7*Ставки!$C14</f>
        <v>0</v>
      </c>
      <c r="G47" s="84">
        <f>Команда!H7*Ставки!$C14</f>
        <v>2000</v>
      </c>
      <c r="H47" s="84">
        <f>Команда!I7*Ставки!$C14</f>
        <v>0</v>
      </c>
      <c r="I47" s="84">
        <f>Команда!J7*Ставки!$C14</f>
        <v>0</v>
      </c>
      <c r="J47" s="84">
        <f>Команда!K7*Ставки!$C14</f>
        <v>0</v>
      </c>
      <c r="K47" s="84">
        <f>Команда!L7*Ставки!$C14</f>
        <v>0</v>
      </c>
      <c r="L47" s="84">
        <f>Команда!M7*Ставки!$C14</f>
        <v>2000</v>
      </c>
      <c r="M47" s="84">
        <f>Команда!N7*Ставки!$C14</f>
        <v>0</v>
      </c>
      <c r="N47" s="84">
        <f>Команда!O7*Ставки!$C14</f>
        <v>0</v>
      </c>
      <c r="O47" s="84">
        <f>Команда!P7*Ставки!$C14</f>
        <v>0</v>
      </c>
      <c r="P47" s="84">
        <f>Команда!Q7*Ставки!$C14</f>
        <v>2000</v>
      </c>
      <c r="Q47" s="84">
        <f>Команда!R7*Ставки!$C14</f>
        <v>0</v>
      </c>
      <c r="R47" s="84">
        <f>Команда!S7*Ставки!$C14</f>
        <v>0</v>
      </c>
      <c r="S47" s="84">
        <f>Команда!T7*Ставки!$C14</f>
        <v>2000</v>
      </c>
      <c r="T47" s="84">
        <f>Команда!U7*Ставки!$C14</f>
        <v>0</v>
      </c>
      <c r="U47" s="84">
        <f>Команда!V7*Ставки!$C14</f>
        <v>0</v>
      </c>
      <c r="V47" s="84">
        <f>Команда!W7*Ставки!$C14</f>
        <v>2000</v>
      </c>
      <c r="W47" s="84">
        <f>Команда!X7*Ставки!$C14</f>
        <v>0</v>
      </c>
      <c r="X47" s="84">
        <f>Команда!Y7*Ставки!$C14</f>
        <v>0</v>
      </c>
      <c r="Y47" s="84">
        <f>Команда!Z7*Ставки!$C14</f>
        <v>0</v>
      </c>
      <c r="Z47" s="84">
        <f>Команда!AA7*Ставки!$C14</f>
        <v>4000</v>
      </c>
      <c r="AA47" s="59"/>
    </row>
    <row r="48" spans="1:27" ht="15.75" customHeight="1" x14ac:dyDescent="0.3">
      <c r="A48" s="58" t="s">
        <v>42</v>
      </c>
      <c r="B48" s="58" t="s">
        <v>35</v>
      </c>
      <c r="C48" s="84">
        <f>Команда!D8*Ставки!$C15*(1+$D$5+$D$6+$D$7+$D$8)</f>
        <v>0</v>
      </c>
      <c r="D48" s="84">
        <f>Команда!E8*Ставки!$C15*(1+$D$5+$D$6+$D$7+$D$8)</f>
        <v>0</v>
      </c>
      <c r="E48" s="84">
        <f>Команда!F8*Ставки!$C15*(1+$D$5+$D$6+$D$7+$D$8)</f>
        <v>169259.99999999997</v>
      </c>
      <c r="F48" s="84">
        <f>Команда!G8*Ставки!$C15*(1+$D$5+$D$6+$D$7+$D$8)</f>
        <v>169259.99999999997</v>
      </c>
      <c r="G48" s="84">
        <f>Команда!H8*Ставки!$C15*(1+$D$5+$D$6+$D$7+$D$8)</f>
        <v>169259.99999999997</v>
      </c>
      <c r="H48" s="84">
        <f>Команда!I8*Ставки!$C15*(1+$D$5+$D$6+$D$7+$D$8)</f>
        <v>169259.99999999997</v>
      </c>
      <c r="I48" s="84">
        <f>Команда!J8*Ставки!$C15*(1+$D$5+$D$6+$D$7+$D$8)</f>
        <v>169259.99999999997</v>
      </c>
      <c r="J48" s="84">
        <f>Команда!K8*Ставки!$C15*(1+$D$5+$D$6+$D$7+$D$8)</f>
        <v>169259.99999999997</v>
      </c>
      <c r="K48" s="84">
        <f>Команда!L8*Ставки!$C15*(1+$D$5+$D$6+$D$7+$D$8)</f>
        <v>169259.99999999997</v>
      </c>
      <c r="L48" s="84">
        <f>Команда!M8*Ставки!$C15*(1+$D$5+$D$6+$D$7+$D$8)</f>
        <v>169259.99999999997</v>
      </c>
      <c r="M48" s="84">
        <f>Команда!N8*Ставки!$C15*(1+$D$5+$D$6+$D$7+$D$8)</f>
        <v>169259.99999999997</v>
      </c>
      <c r="N48" s="84">
        <f>Команда!O8*Ставки!$C15*(1+$D$5+$D$6+$D$7+$D$8)</f>
        <v>169259.99999999997</v>
      </c>
      <c r="O48" s="84">
        <f>Команда!P8*Ставки!$D15*(1+$D$5+$D$6+$D$7+$D$8)</f>
        <v>176030.39999999997</v>
      </c>
      <c r="P48" s="84">
        <f>Команда!Q8*Ставки!$D15*(1+$D$5+$D$6+$D$7+$D$8)</f>
        <v>176030.39999999997</v>
      </c>
      <c r="Q48" s="84">
        <f>Команда!R8*Ставки!$D15*(1+$D$5+$D$6+$D$7+$D$8)</f>
        <v>176030.39999999997</v>
      </c>
      <c r="R48" s="84">
        <f>Команда!S8*Ставки!$D15*(1+$D$5+$D$6+$D$7+$D$8)</f>
        <v>176030.39999999997</v>
      </c>
      <c r="S48" s="84">
        <f>Команда!T8*Ставки!$D15*(1+$D$5+$D$6+$D$7+$D$8)</f>
        <v>176030.39999999997</v>
      </c>
      <c r="T48" s="84">
        <f>Команда!U8*Ставки!$D15*(1+$D$5+$D$6+$D$7+$D$8)</f>
        <v>176030.39999999997</v>
      </c>
      <c r="U48" s="84">
        <f>Команда!V8*Ставки!$D15*(1+$D$5+$D$6+$D$7+$D$8)</f>
        <v>176030.39999999997</v>
      </c>
      <c r="V48" s="84">
        <f>Команда!W8*Ставки!$D15*(1+$D$5+$D$6+$D$7+$D$8)</f>
        <v>176030.39999999997</v>
      </c>
      <c r="W48" s="84">
        <f>Команда!X8*Ставки!$D15*(1+$D$5+$D$6+$D$7+$D$8)</f>
        <v>176030.39999999997</v>
      </c>
      <c r="X48" s="84">
        <f>Команда!Y8*Ставки!$D15*(1+$D$5+$D$6+$D$7+$D$8)</f>
        <v>176030.39999999997</v>
      </c>
      <c r="Y48" s="84">
        <f>Команда!Z8*Ставки!$D15*(1+$D$5+$D$6+$D$7+$D$8)</f>
        <v>176030.39999999997</v>
      </c>
      <c r="Z48" s="85">
        <f>Команда!AA8*Ставки!$D15*(1+$D$5+$D$6+$D$7+$D$8)</f>
        <v>176030.39999999997</v>
      </c>
      <c r="AA48" s="59"/>
    </row>
    <row r="49" spans="1:27" ht="15.75" customHeight="1" x14ac:dyDescent="0.3">
      <c r="A49" s="58" t="s">
        <v>43</v>
      </c>
      <c r="B49" s="58" t="s">
        <v>35</v>
      </c>
      <c r="C49" s="84">
        <f>Команда!D9*Ставки!$C16*(1+$D$5+$D$6+$D$7+$D$8)</f>
        <v>0</v>
      </c>
      <c r="D49" s="84">
        <f>Команда!E9*Ставки!$C16*(1+$D$5+$D$6+$D$7+$D$8)</f>
        <v>0</v>
      </c>
      <c r="E49" s="84">
        <f>Команда!F9*Ставки!$C16*(1+$D$5+$D$6+$D$7+$D$8)</f>
        <v>260399.99999999997</v>
      </c>
      <c r="F49" s="84">
        <f>Команда!G9*Ставки!$C16*(1+$D$5+$D$6+$D$7+$D$8)</f>
        <v>260399.99999999997</v>
      </c>
      <c r="G49" s="84">
        <f>Команда!H9*Ставки!$C16*(1+$D$5+$D$6+$D$7+$D$8)</f>
        <v>260399.99999999997</v>
      </c>
      <c r="H49" s="84">
        <f>Команда!I9*Ставки!$C16*(1+$D$5+$D$6+$D$7+$D$8)</f>
        <v>260399.99999999997</v>
      </c>
      <c r="I49" s="84">
        <f>Команда!J9*Ставки!$C16*(1+$D$5+$D$6+$D$7+$D$8)</f>
        <v>260399.99999999997</v>
      </c>
      <c r="J49" s="84">
        <f>Команда!K9*Ставки!$C16*(1+$D$5+$D$6+$D$7+$D$8)</f>
        <v>260399.99999999997</v>
      </c>
      <c r="K49" s="84">
        <f>Команда!L9*Ставки!$C16*(1+$D$5+$D$6+$D$7+$D$8)</f>
        <v>260399.99999999997</v>
      </c>
      <c r="L49" s="84">
        <f>Команда!M9*Ставки!$C16*(1+$D$5+$D$6+$D$7+$D$8)</f>
        <v>260399.99999999997</v>
      </c>
      <c r="M49" s="84">
        <f>Команда!N9*Ставки!$C16*(1+$D$5+$D$6+$D$7+$D$8)</f>
        <v>260399.99999999997</v>
      </c>
      <c r="N49" s="84">
        <f>Команда!O9*Ставки!$C16*(1+$D$5+$D$6+$D$7+$D$8)</f>
        <v>260399.99999999997</v>
      </c>
      <c r="O49" s="84">
        <f>Команда!P9*Ставки!$D16*(1+$D$5+$D$6+$D$7+$D$8)</f>
        <v>270815.99999999994</v>
      </c>
      <c r="P49" s="84">
        <f>Команда!Q9*Ставки!$D16*(1+$D$5+$D$6+$D$7+$D$8)</f>
        <v>270815.99999999994</v>
      </c>
      <c r="Q49" s="84">
        <f>Команда!R9*Ставки!$D16*(1+$D$5+$D$6+$D$7+$D$8)</f>
        <v>270815.99999999994</v>
      </c>
      <c r="R49" s="84">
        <f>Команда!S9*Ставки!$D16*(1+$D$5+$D$6+$D$7+$D$8)</f>
        <v>270815.99999999994</v>
      </c>
      <c r="S49" s="84">
        <f>Команда!T9*Ставки!$D16*(1+$D$5+$D$6+$D$7+$D$8)</f>
        <v>270815.99999999994</v>
      </c>
      <c r="T49" s="84">
        <f>Команда!U9*Ставки!$D16*(1+$D$5+$D$6+$D$7+$D$8)</f>
        <v>270815.99999999994</v>
      </c>
      <c r="U49" s="84">
        <f>Команда!V9*Ставки!$D16*(1+$D$5+$D$6+$D$7+$D$8)</f>
        <v>270815.99999999994</v>
      </c>
      <c r="V49" s="84">
        <f>Команда!W9*Ставки!$D16*(1+$D$5+$D$6+$D$7+$D$8)</f>
        <v>270815.99999999994</v>
      </c>
      <c r="W49" s="84">
        <f>Команда!X9*Ставки!$D16*(1+$D$5+$D$6+$D$7+$D$8)</f>
        <v>270815.99999999994</v>
      </c>
      <c r="X49" s="84">
        <f>Команда!Y9*Ставки!$D16*(1+$D$5+$D$6+$D$7+$D$8)</f>
        <v>270815.99999999994</v>
      </c>
      <c r="Y49" s="84">
        <f>Команда!Z9*Ставки!$D16*(1+$D$5+$D$6+$D$7+$D$8)</f>
        <v>270815.99999999994</v>
      </c>
      <c r="Z49" s="85">
        <f>Команда!AA9*Ставки!$D16*(1+$D$5+$D$6+$D$7+$D$8)</f>
        <v>270815.99999999994</v>
      </c>
      <c r="AA49" s="59"/>
    </row>
    <row r="50" spans="1:27" ht="15.75" customHeight="1" x14ac:dyDescent="0.3">
      <c r="A50" s="58" t="s">
        <v>44</v>
      </c>
      <c r="B50" s="58" t="s">
        <v>35</v>
      </c>
      <c r="C50" s="84">
        <f>Команда!D10*Ставки!$C17*(1+$D$5+$D$6+$D$7+$D$8)</f>
        <v>0</v>
      </c>
      <c r="D50" s="84">
        <f>Команда!E10*Ставки!$C17*(1+$D$5+$D$6+$D$7+$D$8)</f>
        <v>0</v>
      </c>
      <c r="E50" s="84">
        <f>Команда!F10*Ставки!$C17*(1+$D$5+$D$6+$D$7+$D$8)</f>
        <v>390599.99999999994</v>
      </c>
      <c r="F50" s="84">
        <f>Команда!G10*Ставки!$C17*(1+$D$5+$D$6+$D$7+$D$8)</f>
        <v>390599.99999999994</v>
      </c>
      <c r="G50" s="84">
        <f>Команда!H10*Ставки!$C17*(1+$D$5+$D$6+$D$7+$D$8)</f>
        <v>390599.99999999994</v>
      </c>
      <c r="H50" s="84">
        <f>Команда!I10*Ставки!$C17*(1+$D$5+$D$6+$D$7+$D$8)</f>
        <v>390599.99999999994</v>
      </c>
      <c r="I50" s="84">
        <f>Команда!J10*Ставки!$C17*(1+$D$5+$D$6+$D$7+$D$8)</f>
        <v>390599.99999999994</v>
      </c>
      <c r="J50" s="84">
        <f>Команда!K10*Ставки!$C17*(1+$D$5+$D$6+$D$7+$D$8)</f>
        <v>390599.99999999994</v>
      </c>
      <c r="K50" s="84">
        <f>Команда!L10*Ставки!$C17*(1+$D$5+$D$6+$D$7+$D$8)</f>
        <v>390599.99999999994</v>
      </c>
      <c r="L50" s="84">
        <f>Команда!M10*Ставки!$C17*(1+$D$5+$D$6+$D$7+$D$8)</f>
        <v>390599.99999999994</v>
      </c>
      <c r="M50" s="84">
        <f>Команда!N10*Ставки!$C17*(1+$D$5+$D$6+$D$7+$D$8)</f>
        <v>390599.99999999994</v>
      </c>
      <c r="N50" s="84">
        <f>Команда!O10*Ставки!$C17*(1+$D$5+$D$6+$D$7+$D$8)</f>
        <v>390599.99999999994</v>
      </c>
      <c r="O50" s="84">
        <f>Команда!P10*Ставки!$D17*(1+$D$5+$D$6+$D$7+$D$8)</f>
        <v>406223.99999999994</v>
      </c>
      <c r="P50" s="84">
        <f>Команда!Q10*Ставки!$D17*(1+$D$5+$D$6+$D$7+$D$8)</f>
        <v>406223.99999999994</v>
      </c>
      <c r="Q50" s="84">
        <f>Команда!R10*Ставки!$D17*(1+$D$5+$D$6+$D$7+$D$8)</f>
        <v>406223.99999999994</v>
      </c>
      <c r="R50" s="84">
        <f>Команда!S10*Ставки!$D17*(1+$D$5+$D$6+$D$7+$D$8)</f>
        <v>406223.99999999994</v>
      </c>
      <c r="S50" s="84">
        <f>Команда!T10*Ставки!$D17*(1+$D$5+$D$6+$D$7+$D$8)</f>
        <v>406223.99999999994</v>
      </c>
      <c r="T50" s="84">
        <f>Команда!U10*Ставки!$D17*(1+$D$5+$D$6+$D$7+$D$8)</f>
        <v>406223.99999999994</v>
      </c>
      <c r="U50" s="84">
        <f>Команда!V10*Ставки!$D17*(1+$D$5+$D$6+$D$7+$D$8)</f>
        <v>406223.99999999994</v>
      </c>
      <c r="V50" s="84">
        <f>Команда!W10*Ставки!$D17*(1+$D$5+$D$6+$D$7+$D$8)</f>
        <v>406223.99999999994</v>
      </c>
      <c r="W50" s="84">
        <f>Команда!X10*Ставки!$D17*(1+$D$5+$D$6+$D$7+$D$8)</f>
        <v>406223.99999999994</v>
      </c>
      <c r="X50" s="84">
        <f>Команда!Y10*Ставки!$D17*(1+$D$5+$D$6+$D$7+$D$8)</f>
        <v>406223.99999999994</v>
      </c>
      <c r="Y50" s="84">
        <f>Команда!Z10*Ставки!$D17*(1+$D$5+$D$6+$D$7+$D$8)</f>
        <v>406223.99999999994</v>
      </c>
      <c r="Z50" s="85">
        <f>Команда!AA10*Ставки!$D17*(1+$D$5+$D$6+$D$7+$D$8)</f>
        <v>406223.99999999994</v>
      </c>
      <c r="AA50" s="59"/>
    </row>
    <row r="51" spans="1:27" ht="15.75" customHeight="1" x14ac:dyDescent="0.3">
      <c r="A51" s="58" t="s">
        <v>45</v>
      </c>
      <c r="B51" s="58" t="s">
        <v>35</v>
      </c>
      <c r="C51" s="84">
        <f>Команда!D11*Ставки!$C18*(1+$D$5+$D$6+$D$7+$D$8)</f>
        <v>0</v>
      </c>
      <c r="D51" s="84">
        <f>Команда!E11*Ставки!$C18*(1+$D$5+$D$6+$D$7+$D$8)</f>
        <v>0</v>
      </c>
      <c r="E51" s="84">
        <f>Команда!F11*Ставки!$C18*(1+$D$5+$D$6+$D$7+$D$8)</f>
        <v>0</v>
      </c>
      <c r="F51" s="84">
        <f>Команда!G11*Ставки!$C18*(1+$D$5+$D$6+$D$7+$D$8)</f>
        <v>0</v>
      </c>
      <c r="G51" s="84">
        <f>Команда!H11*Ставки!$C18*(1+$D$5+$D$6+$D$7+$D$8)</f>
        <v>0</v>
      </c>
      <c r="H51" s="84">
        <f>Команда!I11*Ставки!$C18*(1+$D$5+$D$6+$D$7+$D$8)</f>
        <v>0</v>
      </c>
      <c r="I51" s="84">
        <f>Команда!J11*Ставки!$C18*(1+$D$5+$D$6+$D$7+$D$8)</f>
        <v>0</v>
      </c>
      <c r="J51" s="84">
        <f>Команда!K11*Ставки!$C18*(1+$D$5+$D$6+$D$7+$D$8)</f>
        <v>0</v>
      </c>
      <c r="K51" s="84">
        <f>Команда!L11*Ставки!$C18*(1+$D$5+$D$6+$D$7+$D$8)</f>
        <v>0</v>
      </c>
      <c r="L51" s="84">
        <f>Команда!M11*Ставки!$C18*(1+$D$5+$D$6+$D$7+$D$8)</f>
        <v>0</v>
      </c>
      <c r="M51" s="84">
        <f>Команда!N11*Ставки!$C18*(1+$D$5+$D$6+$D$7+$D$8)</f>
        <v>0</v>
      </c>
      <c r="N51" s="84">
        <f>Команда!O11*Ставки!$C18*(1+$D$5+$D$6+$D$7+$D$8)</f>
        <v>0</v>
      </c>
      <c r="O51" s="84">
        <f>Команда!P11*Ставки!$D18*(1+$D$5+$D$6+$D$7+$D$8)</f>
        <v>0</v>
      </c>
      <c r="P51" s="84">
        <f>Команда!Q11*Ставки!$D18*(1+$D$5+$D$6+$D$7+$D$8)</f>
        <v>0</v>
      </c>
      <c r="Q51" s="84">
        <f>Команда!R11*Ставки!$D18*(1+$D$5+$D$6+$D$7+$D$8)</f>
        <v>0</v>
      </c>
      <c r="R51" s="84">
        <f>Команда!S11*Ставки!$D18*(1+$D$5+$D$6+$D$7+$D$8)</f>
        <v>0</v>
      </c>
      <c r="S51" s="84">
        <f>Команда!T11*Ставки!$D18*(1+$D$5+$D$6+$D$7+$D$8)</f>
        <v>0</v>
      </c>
      <c r="T51" s="84">
        <f>Команда!U11*Ставки!$D18*(1+$D$5+$D$6+$D$7+$D$8)</f>
        <v>0</v>
      </c>
      <c r="U51" s="84">
        <f>Команда!V11*Ставки!$D18*(1+$D$5+$D$6+$D$7+$D$8)</f>
        <v>0</v>
      </c>
      <c r="V51" s="84">
        <f>Команда!W11*Ставки!$D18*(1+$D$5+$D$6+$D$7+$D$8)</f>
        <v>0</v>
      </c>
      <c r="W51" s="84">
        <f>Команда!X11*Ставки!$D18*(1+$D$5+$D$6+$D$7+$D$8)</f>
        <v>0</v>
      </c>
      <c r="X51" s="84">
        <f>Команда!Y11*Ставки!$D18*(1+$D$5+$D$6+$D$7+$D$8)</f>
        <v>0</v>
      </c>
      <c r="Y51" s="84">
        <f>Команда!Z11*Ставки!$D18*(1+$D$5+$D$6+$D$7+$D$8)</f>
        <v>0</v>
      </c>
      <c r="Z51" s="85">
        <f>Команда!AA11*Ставки!$D18*(1+$D$5+$D$6+$D$7+$D$8)</f>
        <v>0</v>
      </c>
      <c r="AA51" s="59"/>
    </row>
    <row r="52" spans="1:27" ht="15.75" customHeight="1" x14ac:dyDescent="0.3">
      <c r="A52" s="58" t="s">
        <v>46</v>
      </c>
      <c r="B52" s="58" t="s">
        <v>35</v>
      </c>
      <c r="C52" s="84">
        <f>Команда!D12*Ставки!$C19*(1+$D$5+$D$6+$D$7+$D$8)</f>
        <v>0</v>
      </c>
      <c r="D52" s="84">
        <f>Команда!E12*Ставки!$C19*(1+$D$5+$D$6+$D$7+$D$8)</f>
        <v>0</v>
      </c>
      <c r="E52" s="84">
        <f>Команда!F12*Ставки!$C19*(1+$D$5+$D$6+$D$7+$D$8)</f>
        <v>0</v>
      </c>
      <c r="F52" s="84">
        <f>Команда!G12*Ставки!$C19*(1+$D$5+$D$6+$D$7+$D$8)</f>
        <v>0</v>
      </c>
      <c r="G52" s="84">
        <f>Команда!H12*Ставки!$C19*(1+$D$5+$D$6+$D$7+$D$8)</f>
        <v>0</v>
      </c>
      <c r="H52" s="84">
        <f>Команда!I12*Ставки!$C19*(1+$D$5+$D$6+$D$7+$D$8)</f>
        <v>0</v>
      </c>
      <c r="I52" s="84">
        <f>Команда!J12*Ставки!$C19*(1+$D$5+$D$6+$D$7+$D$8)</f>
        <v>0</v>
      </c>
      <c r="J52" s="84">
        <f>Команда!K12*Ставки!$C19*(1+$D$5+$D$6+$D$7+$D$8)</f>
        <v>0</v>
      </c>
      <c r="K52" s="84">
        <f>Команда!L12*Ставки!$C19*(1+$D$5+$D$6+$D$7+$D$8)</f>
        <v>0</v>
      </c>
      <c r="L52" s="84">
        <f>Команда!M12*Ставки!$C19*(1+$D$5+$D$6+$D$7+$D$8)</f>
        <v>0</v>
      </c>
      <c r="M52" s="84">
        <f>Команда!N12*Ставки!$C19*(1+$D$5+$D$6+$D$7+$D$8)</f>
        <v>0</v>
      </c>
      <c r="N52" s="84">
        <f>Команда!O12*Ставки!$C19*(1+$D$5+$D$6+$D$7+$D$8)</f>
        <v>0</v>
      </c>
      <c r="O52" s="84">
        <f>Команда!P12*Ставки!$D19*(1+$D$5+$D$6+$D$7+$D$8)</f>
        <v>0</v>
      </c>
      <c r="P52" s="84">
        <f>Команда!Q12*Ставки!$D19*(1+$D$5+$D$6+$D$7+$D$8)</f>
        <v>0</v>
      </c>
      <c r="Q52" s="84">
        <f>Команда!R12*Ставки!$D19*(1+$D$5+$D$6+$D$7+$D$8)</f>
        <v>0</v>
      </c>
      <c r="R52" s="84">
        <f>Команда!S12*Ставки!$D19*(1+$D$5+$D$6+$D$7+$D$8)</f>
        <v>0</v>
      </c>
      <c r="S52" s="84">
        <f>Команда!T12*Ставки!$D19*(1+$D$5+$D$6+$D$7+$D$8)</f>
        <v>0</v>
      </c>
      <c r="T52" s="84">
        <f>Команда!U12*Ставки!$D19*(1+$D$5+$D$6+$D$7+$D$8)</f>
        <v>0</v>
      </c>
      <c r="U52" s="84">
        <f>Команда!V12*Ставки!$D19*(1+$D$5+$D$6+$D$7+$D$8)</f>
        <v>0</v>
      </c>
      <c r="V52" s="84">
        <f>Команда!W12*Ставки!$D19*(1+$D$5+$D$6+$D$7+$D$8)</f>
        <v>0</v>
      </c>
      <c r="W52" s="84">
        <f>Команда!X12*Ставки!$D19*(1+$D$5+$D$6+$D$7+$D$8)</f>
        <v>0</v>
      </c>
      <c r="X52" s="84">
        <f>Команда!Y12*Ставки!$D19*(1+$D$5+$D$6+$D$7+$D$8)</f>
        <v>0</v>
      </c>
      <c r="Y52" s="84">
        <f>Команда!Z12*Ставки!$D19*(1+$D$5+$D$6+$D$7+$D$8)</f>
        <v>0</v>
      </c>
      <c r="Z52" s="85">
        <f>Команда!AA12*Ставки!$D19*(1+$D$5+$D$6+$D$7+$D$8)</f>
        <v>0</v>
      </c>
      <c r="AA52" s="59"/>
    </row>
    <row r="53" spans="1:27" ht="15.75" customHeight="1" x14ac:dyDescent="0.3">
      <c r="A53" s="58" t="s">
        <v>47</v>
      </c>
      <c r="B53" s="58" t="s">
        <v>35</v>
      </c>
      <c r="C53" s="84">
        <f>Команда!D13*Ставки!$C20*(1+$D$5+$D$6+$D$7+$D$8)</f>
        <v>0</v>
      </c>
      <c r="D53" s="84">
        <f>Команда!E13*Ставки!$C20*(1+$D$5+$D$6+$D$7+$D$8)</f>
        <v>0</v>
      </c>
      <c r="E53" s="84">
        <f>Команда!F13*Ставки!$C20*(1+$D$5+$D$6+$D$7+$D$8)</f>
        <v>325499.99999999994</v>
      </c>
      <c r="F53" s="84">
        <f>Команда!G13*Ставки!$C20*(1+$D$5+$D$6+$D$7+$D$8)</f>
        <v>325499.99999999994</v>
      </c>
      <c r="G53" s="84">
        <f>Команда!H13*Ставки!$C20*(1+$D$5+$D$6+$D$7+$D$8)</f>
        <v>325499.99999999994</v>
      </c>
      <c r="H53" s="84">
        <f>Команда!I13*Ставки!$C20*(1+$D$5+$D$6+$D$7+$D$8)</f>
        <v>325499.99999999994</v>
      </c>
      <c r="I53" s="84">
        <f>Команда!J13*Ставки!$C20*(1+$D$5+$D$6+$D$7+$D$8)</f>
        <v>325499.99999999994</v>
      </c>
      <c r="J53" s="84">
        <f>Команда!K13*Ставки!$C20*(1+$D$5+$D$6+$D$7+$D$8)</f>
        <v>325499.99999999994</v>
      </c>
      <c r="K53" s="84">
        <f>Команда!L13*Ставки!$C20*(1+$D$5+$D$6+$D$7+$D$8)</f>
        <v>325499.99999999994</v>
      </c>
      <c r="L53" s="84">
        <f>Команда!M13*Ставки!$C20*(1+$D$5+$D$6+$D$7+$D$8)</f>
        <v>325499.99999999994</v>
      </c>
      <c r="M53" s="84">
        <f>Команда!N13*Ставки!$C20*(1+$D$5+$D$6+$D$7+$D$8)</f>
        <v>325499.99999999994</v>
      </c>
      <c r="N53" s="84">
        <f>Команда!O13*Ставки!$C20*(1+$D$5+$D$6+$D$7+$D$8)</f>
        <v>325499.99999999994</v>
      </c>
      <c r="O53" s="84">
        <f>Команда!P13*Ставки!$D20*(1+$D$5+$D$6+$D$7+$D$8)</f>
        <v>338519.99999999994</v>
      </c>
      <c r="P53" s="84">
        <f>Команда!Q13*Ставки!$D20*(1+$D$5+$D$6+$D$7+$D$8)</f>
        <v>338519.99999999994</v>
      </c>
      <c r="Q53" s="84">
        <f>Команда!R13*Ставки!$D20*(1+$D$5+$D$6+$D$7+$D$8)</f>
        <v>338519.99999999994</v>
      </c>
      <c r="R53" s="84">
        <f>Команда!S13*Ставки!$D20*(1+$D$5+$D$6+$D$7+$D$8)</f>
        <v>338519.99999999994</v>
      </c>
      <c r="S53" s="84">
        <f>Команда!T13*Ставки!$D20*(1+$D$5+$D$6+$D$7+$D$8)</f>
        <v>338519.99999999994</v>
      </c>
      <c r="T53" s="84">
        <f>Команда!U13*Ставки!$D20*(1+$D$5+$D$6+$D$7+$D$8)</f>
        <v>338519.99999999994</v>
      </c>
      <c r="U53" s="84">
        <f>Команда!V13*Ставки!$D20*(1+$D$5+$D$6+$D$7+$D$8)</f>
        <v>338519.99999999994</v>
      </c>
      <c r="V53" s="84">
        <f>Команда!W13*Ставки!$D20*(1+$D$5+$D$6+$D$7+$D$8)</f>
        <v>338519.99999999994</v>
      </c>
      <c r="W53" s="84">
        <f>Команда!X13*Ставки!$D20*(1+$D$5+$D$6+$D$7+$D$8)</f>
        <v>338519.99999999994</v>
      </c>
      <c r="X53" s="84">
        <f>Команда!Y13*Ставки!$D20*(1+$D$5+$D$6+$D$7+$D$8)</f>
        <v>338519.99999999994</v>
      </c>
      <c r="Y53" s="84">
        <f>Команда!Z13*Ставки!$D20*(1+$D$5+$D$6+$D$7+$D$8)</f>
        <v>338519.99999999994</v>
      </c>
      <c r="Z53" s="85">
        <f>Команда!AA13*Ставки!$D20*(1+$D$5+$D$6+$D$7+$D$8)</f>
        <v>338519.99999999994</v>
      </c>
      <c r="AA53" s="59"/>
    </row>
    <row r="54" spans="1:27" ht="15.75" customHeight="1" x14ac:dyDescent="0.3">
      <c r="A54" s="58" t="s">
        <v>48</v>
      </c>
      <c r="B54" s="58" t="s">
        <v>35</v>
      </c>
      <c r="C54" s="84">
        <f>Команда!D14*Ставки!$C21*(1+$D$5+$D$6+$D$7+$D$8)</f>
        <v>0</v>
      </c>
      <c r="D54" s="84">
        <f>Команда!E14*Ставки!$C21*(1+$D$5+$D$6+$D$7+$D$8)</f>
        <v>0</v>
      </c>
      <c r="E54" s="84">
        <f>Команда!F14*Ставки!$C21*(1+$D$5+$D$6+$D$7+$D$8)</f>
        <v>0</v>
      </c>
      <c r="F54" s="84">
        <f>Команда!G14*Ставки!$C21*(1+$D$5+$D$6+$D$7+$D$8)</f>
        <v>0</v>
      </c>
      <c r="G54" s="84">
        <f>Команда!H14*Ставки!$C21*(1+$D$5+$D$6+$D$7+$D$8)</f>
        <v>0</v>
      </c>
      <c r="H54" s="84">
        <f>Команда!I14*Ставки!$C21*(1+$D$5+$D$6+$D$7+$D$8)</f>
        <v>0</v>
      </c>
      <c r="I54" s="84">
        <f>Команда!J14*Ставки!$C21*(1+$D$5+$D$6+$D$7+$D$8)</f>
        <v>0</v>
      </c>
      <c r="J54" s="84">
        <f>Команда!K14*Ставки!$C21*(1+$D$5+$D$6+$D$7+$D$8)</f>
        <v>0</v>
      </c>
      <c r="K54" s="84">
        <f>Команда!L14*Ставки!$C21*(1+$D$5+$D$6+$D$7+$D$8)</f>
        <v>0</v>
      </c>
      <c r="L54" s="84">
        <f>Команда!M14*Ставки!$C21*(1+$D$5+$D$6+$D$7+$D$8)</f>
        <v>0</v>
      </c>
      <c r="M54" s="84">
        <f>Команда!N14*Ставки!$C21*(1+$D$5+$D$6+$D$7+$D$8)</f>
        <v>0</v>
      </c>
      <c r="N54" s="84">
        <f>Команда!O14*Ставки!$C21*(1+$D$5+$D$6+$D$7+$D$8)</f>
        <v>0</v>
      </c>
      <c r="O54" s="84">
        <f>Команда!P14*Ставки!$D21*(1+$D$5+$D$6+$D$7+$D$8)</f>
        <v>0</v>
      </c>
      <c r="P54" s="84">
        <f>Команда!Q14*Ставки!$D21*(1+$D$5+$D$6+$D$7+$D$8)</f>
        <v>0</v>
      </c>
      <c r="Q54" s="84">
        <f>Команда!R14*Ставки!$D21*(1+$D$5+$D$6+$D$7+$D$8)</f>
        <v>0</v>
      </c>
      <c r="R54" s="84">
        <f>Команда!S14*Ставки!$D21*(1+$D$5+$D$6+$D$7+$D$8)</f>
        <v>0</v>
      </c>
      <c r="S54" s="84">
        <f>Команда!T14*Ставки!$D21*(1+$D$5+$D$6+$D$7+$D$8)</f>
        <v>0</v>
      </c>
      <c r="T54" s="84">
        <f>Команда!U14*Ставки!$D21*(1+$D$5+$D$6+$D$7+$D$8)</f>
        <v>0</v>
      </c>
      <c r="U54" s="84">
        <f>Команда!V14*Ставки!$D21*(1+$D$5+$D$6+$D$7+$D$8)</f>
        <v>0</v>
      </c>
      <c r="V54" s="84">
        <f>Команда!W14*Ставки!$D21*(1+$D$5+$D$6+$D$7+$D$8)</f>
        <v>0</v>
      </c>
      <c r="W54" s="84">
        <f>Команда!X14*Ставки!$D21*(1+$D$5+$D$6+$D$7+$D$8)</f>
        <v>0</v>
      </c>
      <c r="X54" s="84">
        <f>Команда!Y14*Ставки!$D21*(1+$D$5+$D$6+$D$7+$D$8)</f>
        <v>0</v>
      </c>
      <c r="Y54" s="84">
        <f>Команда!Z14*Ставки!$D21*(1+$D$5+$D$6+$D$7+$D$8)</f>
        <v>0</v>
      </c>
      <c r="Z54" s="85">
        <f>Команда!AA14*Ставки!$D21*(1+$D$5+$D$6+$D$7+$D$8)</f>
        <v>0</v>
      </c>
      <c r="AA54" s="59"/>
    </row>
    <row r="55" spans="1:27" ht="15.75" customHeight="1" x14ac:dyDescent="0.3">
      <c r="A55" s="58" t="s">
        <v>49</v>
      </c>
      <c r="B55" s="58" t="s">
        <v>35</v>
      </c>
      <c r="C55" s="84">
        <f>Команда!D15*Ставки!$C22*(1+$D$5+$D$6+$D$7+$D$8)</f>
        <v>0</v>
      </c>
      <c r="D55" s="84">
        <f>Команда!E15*Ставки!$C22*(1+$D$5+$D$6+$D$7+$D$8)</f>
        <v>0</v>
      </c>
      <c r="E55" s="84">
        <f>Команда!F15*Ставки!$C22*(1+$D$5+$D$6+$D$7+$D$8)</f>
        <v>0</v>
      </c>
      <c r="F55" s="84">
        <f>Команда!G15*Ставки!$C22*(1+$D$5+$D$6+$D$7+$D$8)</f>
        <v>0</v>
      </c>
      <c r="G55" s="84">
        <f>Команда!H15*Ставки!$C22*(1+$D$5+$D$6+$D$7+$D$8)</f>
        <v>0</v>
      </c>
      <c r="H55" s="84">
        <f>Команда!I15*Ставки!$C22*(1+$D$5+$D$6+$D$7+$D$8)</f>
        <v>0</v>
      </c>
      <c r="I55" s="84">
        <f>Команда!J15*Ставки!$C22*(1+$D$5+$D$6+$D$7+$D$8)</f>
        <v>0</v>
      </c>
      <c r="J55" s="84">
        <f>Команда!K15*Ставки!$C22*(1+$D$5+$D$6+$D$7+$D$8)</f>
        <v>0</v>
      </c>
      <c r="K55" s="84">
        <f>Команда!L15*Ставки!$C22*(1+$D$5+$D$6+$D$7+$D$8)</f>
        <v>0</v>
      </c>
      <c r="L55" s="84">
        <f>Команда!M15*Ставки!$C22*(1+$D$5+$D$6+$D$7+$D$8)</f>
        <v>0</v>
      </c>
      <c r="M55" s="84">
        <f>Команда!N15*Ставки!$C22*(1+$D$5+$D$6+$D$7+$D$8)</f>
        <v>0</v>
      </c>
      <c r="N55" s="84">
        <f>Команда!O15*Ставки!$C22*(1+$D$5+$D$6+$D$7+$D$8)</f>
        <v>0</v>
      </c>
      <c r="O55" s="84">
        <f>Команда!P15*Ставки!$D22*(1+$D$5+$D$6+$D$7+$D$8)</f>
        <v>0</v>
      </c>
      <c r="P55" s="84">
        <f>Команда!Q15*Ставки!$D22*(1+$D$5+$D$6+$D$7+$D$8)</f>
        <v>0</v>
      </c>
      <c r="Q55" s="84">
        <f>Команда!R15*Ставки!$D22*(1+$D$5+$D$6+$D$7+$D$8)</f>
        <v>0</v>
      </c>
      <c r="R55" s="84">
        <f>Команда!S15*Ставки!$D22*(1+$D$5+$D$6+$D$7+$D$8)</f>
        <v>0</v>
      </c>
      <c r="S55" s="84">
        <f>Команда!T15*Ставки!$D22*(1+$D$5+$D$6+$D$7+$D$8)</f>
        <v>0</v>
      </c>
      <c r="T55" s="84">
        <f>Команда!U15*Ставки!$D22*(1+$D$5+$D$6+$D$7+$D$8)</f>
        <v>0</v>
      </c>
      <c r="U55" s="84">
        <f>Команда!V15*Ставки!$D22*(1+$D$5+$D$6+$D$7+$D$8)</f>
        <v>0</v>
      </c>
      <c r="V55" s="84">
        <f>Команда!W15*Ставки!$D22*(1+$D$5+$D$6+$D$7+$D$8)</f>
        <v>0</v>
      </c>
      <c r="W55" s="84">
        <f>Команда!X15*Ставки!$D22*(1+$D$5+$D$6+$D$7+$D$8)</f>
        <v>0</v>
      </c>
      <c r="X55" s="84">
        <f>Команда!Y15*Ставки!$D22*(1+$D$5+$D$6+$D$7+$D$8)</f>
        <v>0</v>
      </c>
      <c r="Y55" s="84">
        <f>Команда!Z15*Ставки!$D22*(1+$D$5+$D$6+$D$7+$D$8)</f>
        <v>0</v>
      </c>
      <c r="Z55" s="85">
        <f>Команда!AA15*Ставки!$D22*(1+$D$5+$D$6+$D$7+$D$8)</f>
        <v>0</v>
      </c>
      <c r="AA55" s="59"/>
    </row>
    <row r="56" spans="1:27" ht="15.75" customHeight="1" x14ac:dyDescent="0.3">
      <c r="A56" s="58" t="s">
        <v>50</v>
      </c>
      <c r="B56" s="58" t="s">
        <v>35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f>Команда!I16*Ставки!$C23/SUM(Команда!I16:AA16)</f>
        <v>58275.862068965514</v>
      </c>
      <c r="I56" s="87">
        <v>0</v>
      </c>
      <c r="J56" s="87">
        <v>0</v>
      </c>
      <c r="K56" s="87">
        <f>(SUM(Команда!J16:L16)*Ставки!$C23/SUM(Команда!I16:AA16))</f>
        <v>174827.58620689655</v>
      </c>
      <c r="L56" s="87">
        <v>0</v>
      </c>
      <c r="M56" s="87">
        <v>0</v>
      </c>
      <c r="N56" s="87">
        <f>(SUM(Команда!M16:O16)*Ставки!$C23/SUM(Команда!I16:AA16))</f>
        <v>233103.44827586206</v>
      </c>
      <c r="O56" s="87">
        <v>0</v>
      </c>
      <c r="P56" s="87">
        <v>0</v>
      </c>
      <c r="Q56" s="87">
        <f>(SUM(Команда!P16:R16)*Ставки!$C23/SUM(Команда!I16:AA16))</f>
        <v>349655.1724137931</v>
      </c>
      <c r="R56" s="87">
        <v>0</v>
      </c>
      <c r="S56" s="87">
        <v>0</v>
      </c>
      <c r="T56" s="87">
        <f>(SUM(Команда!S16:U16)*Ставки!$C23/SUM(Команда!I16:AA16))</f>
        <v>349655.1724137931</v>
      </c>
      <c r="U56" s="87">
        <v>0</v>
      </c>
      <c r="V56" s="87">
        <v>0</v>
      </c>
      <c r="W56" s="87">
        <f>(SUM(Команда!V16:X16)*Ставки!$C23/SUM(Команда!I16:AA16))</f>
        <v>349655.1724137931</v>
      </c>
      <c r="X56" s="87">
        <v>0</v>
      </c>
      <c r="Y56" s="87">
        <v>0</v>
      </c>
      <c r="Z56" s="87">
        <f>(SUM(Команда!Y16:AA16)*Ставки!$C23/SUM(Команда!I16:AA16))</f>
        <v>174827.58620689655</v>
      </c>
      <c r="AA56" s="71">
        <f>SUM(C56:Z56)</f>
        <v>1690000</v>
      </c>
    </row>
    <row r="57" spans="1:27" ht="15.75" customHeight="1" x14ac:dyDescent="0.3">
      <c r="A57" s="58" t="s">
        <v>52</v>
      </c>
      <c r="B57" s="58" t="s">
        <v>35</v>
      </c>
      <c r="C57" s="86">
        <v>0</v>
      </c>
      <c r="D57" s="86">
        <v>0</v>
      </c>
      <c r="E57" s="86">
        <v>0</v>
      </c>
      <c r="F57" s="86">
        <v>0</v>
      </c>
      <c r="G57" s="86">
        <v>0</v>
      </c>
      <c r="H57" s="86">
        <v>0</v>
      </c>
      <c r="I57" s="86">
        <v>0</v>
      </c>
      <c r="J57" s="86">
        <v>0</v>
      </c>
      <c r="K57" s="86">
        <v>0</v>
      </c>
      <c r="L57" s="86">
        <v>0</v>
      </c>
      <c r="M57" s="86">
        <v>0</v>
      </c>
      <c r="N57" s="86">
        <v>0</v>
      </c>
      <c r="O57" s="86">
        <v>0</v>
      </c>
      <c r="P57" s="86">
        <v>0</v>
      </c>
      <c r="Q57" s="86">
        <v>0</v>
      </c>
      <c r="R57" s="86">
        <v>0</v>
      </c>
      <c r="S57" s="86">
        <v>0</v>
      </c>
      <c r="T57" s="86">
        <v>0</v>
      </c>
      <c r="U57" s="86">
        <v>0</v>
      </c>
      <c r="V57" s="86">
        <v>0</v>
      </c>
      <c r="W57" s="86">
        <v>0</v>
      </c>
      <c r="X57" s="86">
        <v>0</v>
      </c>
      <c r="Y57" s="86">
        <v>0</v>
      </c>
      <c r="Z57" s="86">
        <v>0</v>
      </c>
      <c r="AA57" s="59"/>
    </row>
    <row r="58" spans="1:27" ht="15.75" customHeight="1" x14ac:dyDescent="0.3">
      <c r="A58" s="72" t="s">
        <v>53</v>
      </c>
      <c r="B58" s="72" t="s">
        <v>35</v>
      </c>
      <c r="C58" s="88">
        <f>Команда!D18*Ставки!$C25*(1+$D$5+$D$6+$D$7+$D$8)</f>
        <v>0</v>
      </c>
      <c r="D58" s="88">
        <f>Команда!E18*Ставки!$C25*(1+$D$5+$D$6+$D$7+$D$8)</f>
        <v>0</v>
      </c>
      <c r="E58" s="88">
        <f>Команда!F18*Ставки!$C25*(1+$D$5+$D$6+$D$7+$D$8)</f>
        <v>78119.999999999985</v>
      </c>
      <c r="F58" s="88">
        <f>Команда!G18*Ставки!$C25*(1+$D$5+$D$6+$D$7+$D$8)</f>
        <v>78119.999999999985</v>
      </c>
      <c r="G58" s="88">
        <f>Команда!H18*Ставки!$C25*(1+$D$5+$D$6+$D$7+$D$8)</f>
        <v>78119.999999999985</v>
      </c>
      <c r="H58" s="88">
        <f>Команда!I18*Ставки!$C25*(1+$D$5+$D$6+$D$7+$D$8)</f>
        <v>78119.999999999985</v>
      </c>
      <c r="I58" s="88">
        <f>Команда!J18*Ставки!$C25*(1+$D$5+$D$6+$D$7+$D$8)</f>
        <v>78119.999999999985</v>
      </c>
      <c r="J58" s="88">
        <f>Команда!K18*Ставки!$C25*(1+$D$5+$D$6+$D$7+$D$8)</f>
        <v>78119.999999999985</v>
      </c>
      <c r="K58" s="88">
        <f>Команда!L18*Ставки!$C25*(1+$D$5+$D$6+$D$7+$D$8)</f>
        <v>130199.99999999999</v>
      </c>
      <c r="L58" s="88">
        <f>Команда!M18*Ставки!$C25*(1+$D$5+$D$6+$D$7+$D$8)</f>
        <v>130199.99999999999</v>
      </c>
      <c r="M58" s="88">
        <f>Команда!N18*Ставки!$C25*(1+$D$5+$D$6+$D$7+$D$8)</f>
        <v>130199.99999999999</v>
      </c>
      <c r="N58" s="88">
        <f>Команда!O18*Ставки!$C25*(1+$D$5+$D$6+$D$7+$D$8)</f>
        <v>130199.99999999999</v>
      </c>
      <c r="O58" s="88">
        <f>Команда!P18*Ставки!$D25*(1+$D$5+$D$6+$D$7+$D$8)</f>
        <v>270815.99999999994</v>
      </c>
      <c r="P58" s="88">
        <f>Команда!Q18*Ставки!$D25*(1+$D$5+$D$6+$D$7+$D$8)</f>
        <v>270815.99999999994</v>
      </c>
      <c r="Q58" s="88">
        <f>Команда!R18*Ставки!$D25*(1+$D$5+$D$6+$D$7+$D$8)</f>
        <v>270815.99999999994</v>
      </c>
      <c r="R58" s="88">
        <f>Команда!S18*Ставки!$D25*(1+$D$5+$D$6+$D$7+$D$8)</f>
        <v>270815.99999999994</v>
      </c>
      <c r="S58" s="88">
        <f>Команда!T18*Ставки!$D25*(1+$D$5+$D$6+$D$7+$D$8)</f>
        <v>270815.99999999994</v>
      </c>
      <c r="T58" s="88">
        <f>Команда!U18*Ставки!$D25*(1+$D$5+$D$6+$D$7+$D$8)</f>
        <v>270815.99999999994</v>
      </c>
      <c r="U58" s="88">
        <f>Команда!V18*Ставки!$D25*(1+$D$5+$D$6+$D$7+$D$8)</f>
        <v>270815.99999999994</v>
      </c>
      <c r="V58" s="88">
        <f>Команда!W18*Ставки!$D25*(1+$D$5+$D$6+$D$7+$D$8)</f>
        <v>270815.99999999994</v>
      </c>
      <c r="W58" s="88">
        <f>Команда!X18*Ставки!$D25*(1+$D$5+$D$6+$D$7+$D$8)</f>
        <v>270815.99999999994</v>
      </c>
      <c r="X58" s="88">
        <f>Команда!Y18*Ставки!$D25*(1+$D$5+$D$6+$D$7+$D$8)</f>
        <v>270815.99999999994</v>
      </c>
      <c r="Y58" s="88">
        <f>Команда!Z18*Ставки!$D25*(1+$D$5+$D$6+$D$7+$D$8)</f>
        <v>270815.99999999994</v>
      </c>
      <c r="Z58" s="89">
        <f>Команда!AA18*Ставки!$D25*(1+$D$5+$D$6+$D$7+$D$8)</f>
        <v>270815.99999999994</v>
      </c>
      <c r="AA58" s="59"/>
    </row>
    <row r="59" spans="1:27" ht="15.75" customHeight="1" x14ac:dyDescent="0.3">
      <c r="A59" s="58" t="s">
        <v>34</v>
      </c>
      <c r="B59" s="58" t="s">
        <v>76</v>
      </c>
      <c r="C59" s="84">
        <f>Команда!D20*Ставки!$D26*C$43</f>
        <v>0</v>
      </c>
      <c r="D59" s="84">
        <f>Команда!E20*Ставки!$D26*D$43</f>
        <v>0</v>
      </c>
      <c r="E59" s="84">
        <f>Команда!F20*Ставки!$D26*E$43</f>
        <v>0</v>
      </c>
      <c r="F59" s="84">
        <f>Команда!G20*Ставки!$D26*F$43</f>
        <v>0</v>
      </c>
      <c r="G59" s="84">
        <f>Команда!H20*Ставки!$D26*G$43</f>
        <v>0</v>
      </c>
      <c r="H59" s="84">
        <f>Команда!I20*Ставки!$D26*H$43</f>
        <v>0</v>
      </c>
      <c r="I59" s="84">
        <f>Команда!J20*Ставки!$D26*I$43</f>
        <v>0</v>
      </c>
      <c r="J59" s="84">
        <f>Команда!K20*Ставки!$D26*J$43</f>
        <v>0</v>
      </c>
      <c r="K59" s="84">
        <f>Команда!L20*Ставки!$D26*K$43</f>
        <v>0</v>
      </c>
      <c r="L59" s="84">
        <f>Команда!M20*Ставки!$D26*L$43</f>
        <v>0</v>
      </c>
      <c r="M59" s="84">
        <f>Команда!N20*Ставки!$D26*M$43</f>
        <v>0</v>
      </c>
      <c r="N59" s="84">
        <f>Команда!O20*Ставки!$D26*N$43</f>
        <v>0</v>
      </c>
      <c r="O59" s="84">
        <f>Команда!P20*Ставки!$D26*O$43</f>
        <v>0</v>
      </c>
      <c r="P59" s="84">
        <f>Команда!Q20*Ставки!$D26*P$43</f>
        <v>0</v>
      </c>
      <c r="Q59" s="84">
        <f>Команда!R20*Ставки!$D26*Q$43</f>
        <v>0</v>
      </c>
      <c r="R59" s="84">
        <f>Команда!S20*Ставки!$D26*R$43</f>
        <v>0</v>
      </c>
      <c r="S59" s="84">
        <f>Команда!T20*Ставки!$D26*S$43</f>
        <v>0</v>
      </c>
      <c r="T59" s="84">
        <f>Команда!U20*Ставки!$D26*T$43</f>
        <v>0</v>
      </c>
      <c r="U59" s="84">
        <f>Команда!V20*Ставки!$D26*U$43</f>
        <v>0</v>
      </c>
      <c r="V59" s="84">
        <f>Команда!W20*Ставки!$D26*V$43</f>
        <v>0</v>
      </c>
      <c r="W59" s="84">
        <f>Команда!X20*Ставки!$D26*W$43</f>
        <v>0</v>
      </c>
      <c r="X59" s="84">
        <f>Команда!Y20*Ставки!$D26*X$43</f>
        <v>0</v>
      </c>
      <c r="Y59" s="84">
        <f>Команда!Z20*Ставки!$D26*Y$43</f>
        <v>0</v>
      </c>
      <c r="Z59" s="85">
        <f>Команда!AA20*Ставки!$D26*Z$43</f>
        <v>0</v>
      </c>
      <c r="AA59" s="59"/>
    </row>
    <row r="60" spans="1:27" ht="15.75" customHeight="1" x14ac:dyDescent="0.3">
      <c r="A60" s="58" t="s">
        <v>37</v>
      </c>
      <c r="B60" s="58" t="s">
        <v>76</v>
      </c>
      <c r="C60" s="84">
        <f>Команда!D21*Ставки!$C27</f>
        <v>0</v>
      </c>
      <c r="D60" s="84">
        <f>Команда!E21*Ставки!$C27</f>
        <v>0</v>
      </c>
      <c r="E60" s="84">
        <f>Команда!F21*Ставки!$C27</f>
        <v>0</v>
      </c>
      <c r="F60" s="84">
        <f>Команда!G21*Ставки!$C27</f>
        <v>0</v>
      </c>
      <c r="G60" s="84">
        <f>Команда!H21*Ставки!$C27</f>
        <v>0</v>
      </c>
      <c r="H60" s="84">
        <f>Команда!I21*Ставки!$C27</f>
        <v>0</v>
      </c>
      <c r="I60" s="84">
        <f>Команда!J21*Ставки!$C27</f>
        <v>0</v>
      </c>
      <c r="J60" s="84">
        <f>Команда!K21*Ставки!$C27</f>
        <v>0</v>
      </c>
      <c r="K60" s="84">
        <f>Команда!L21*Ставки!$C27</f>
        <v>350000</v>
      </c>
      <c r="L60" s="84">
        <f>Команда!M21*Ставки!$C27</f>
        <v>350000</v>
      </c>
      <c r="M60" s="84">
        <f>Команда!N21*Ставки!$C27</f>
        <v>350000</v>
      </c>
      <c r="N60" s="84">
        <f>Команда!O21*Ставки!$C27</f>
        <v>350000</v>
      </c>
      <c r="O60" s="84">
        <f>Команда!P21*Ставки!$C27</f>
        <v>350000</v>
      </c>
      <c r="P60" s="84">
        <f>Команда!Q21*Ставки!$C27</f>
        <v>350000</v>
      </c>
      <c r="Q60" s="84">
        <f>Команда!R21*Ставки!$C27</f>
        <v>350000</v>
      </c>
      <c r="R60" s="84">
        <f>Команда!S21*Ставки!$C27</f>
        <v>350000</v>
      </c>
      <c r="S60" s="84">
        <f>Команда!T21*Ставки!$C27</f>
        <v>350000</v>
      </c>
      <c r="T60" s="84">
        <f>Команда!U21*Ставки!$C27</f>
        <v>350000</v>
      </c>
      <c r="U60" s="84">
        <f>Команда!V21*Ставки!$C27</f>
        <v>350000</v>
      </c>
      <c r="V60" s="84">
        <f>Команда!W21*Ставки!$C27</f>
        <v>350000</v>
      </c>
      <c r="W60" s="84">
        <f>Команда!X21*Ставки!$C27</f>
        <v>350000</v>
      </c>
      <c r="X60" s="84">
        <f>Команда!Y21*Ставки!$C27</f>
        <v>350000</v>
      </c>
      <c r="Y60" s="84">
        <f>Команда!Z21*Ставки!$C27</f>
        <v>350000</v>
      </c>
      <c r="Z60" s="84">
        <f>Команда!AA21*Ставки!$C27</f>
        <v>350000</v>
      </c>
      <c r="AA60" s="59"/>
    </row>
    <row r="61" spans="1:27" ht="15.75" customHeight="1" x14ac:dyDescent="0.3">
      <c r="A61" s="58" t="s">
        <v>42</v>
      </c>
      <c r="B61" s="58" t="s">
        <v>76</v>
      </c>
      <c r="C61" s="84">
        <f>Команда!D22*Ставки!$C28</f>
        <v>0</v>
      </c>
      <c r="D61" s="84">
        <f>Команда!E22*Ставки!$C28</f>
        <v>0</v>
      </c>
      <c r="E61" s="84">
        <f>Команда!F22*Ставки!$C28</f>
        <v>2200</v>
      </c>
      <c r="F61" s="84">
        <f>Команда!G22*Ставки!$C28</f>
        <v>4400</v>
      </c>
      <c r="G61" s="84">
        <f>Команда!H22*Ставки!$C28</f>
        <v>6600</v>
      </c>
      <c r="H61" s="84">
        <f>Команда!I22*Ставки!$C28</f>
        <v>4400</v>
      </c>
      <c r="I61" s="84">
        <f>Команда!J22*Ставки!$C28</f>
        <v>2200</v>
      </c>
      <c r="J61" s="84">
        <f>Команда!K22*Ставки!$C28</f>
        <v>0</v>
      </c>
      <c r="K61" s="84">
        <f>Команда!L22*Ставки!$C28</f>
        <v>0</v>
      </c>
      <c r="L61" s="84">
        <f>Команда!M22*Ставки!$C28</f>
        <v>0</v>
      </c>
      <c r="M61" s="84">
        <f>Команда!N22*Ставки!$C28</f>
        <v>0</v>
      </c>
      <c r="N61" s="84">
        <f>Команда!O22*Ставки!$C28</f>
        <v>0</v>
      </c>
      <c r="O61" s="84">
        <f>Команда!P22*Ставки!$C28</f>
        <v>0</v>
      </c>
      <c r="P61" s="84">
        <f>Команда!Q22*Ставки!$C28</f>
        <v>0</v>
      </c>
      <c r="Q61" s="84">
        <f>Команда!R22*Ставки!$C28</f>
        <v>0</v>
      </c>
      <c r="R61" s="84">
        <f>Команда!S22*Ставки!$C28</f>
        <v>0</v>
      </c>
      <c r="S61" s="84">
        <f>Команда!T22*Ставки!$C28</f>
        <v>0</v>
      </c>
      <c r="T61" s="84">
        <f>Команда!U22*Ставки!$C28</f>
        <v>0</v>
      </c>
      <c r="U61" s="84">
        <f>Команда!V22*Ставки!$C28</f>
        <v>0</v>
      </c>
      <c r="V61" s="84">
        <f>Команда!W22*Ставки!$C28</f>
        <v>0</v>
      </c>
      <c r="W61" s="84">
        <f>Команда!X22*Ставки!$C28</f>
        <v>0</v>
      </c>
      <c r="X61" s="84">
        <f>Команда!Y22*Ставки!$C28</f>
        <v>0</v>
      </c>
      <c r="Y61" s="84">
        <f>Команда!Z22*Ставки!$C28</f>
        <v>0</v>
      </c>
      <c r="Z61" s="84">
        <f>Команда!AA22*Ставки!$C28</f>
        <v>0</v>
      </c>
      <c r="AA61" s="59"/>
    </row>
    <row r="62" spans="1:27" ht="15.75" customHeight="1" x14ac:dyDescent="0.3">
      <c r="A62" s="60" t="s">
        <v>78</v>
      </c>
      <c r="B62" s="58" t="s">
        <v>76</v>
      </c>
      <c r="C62" s="84">
        <f>Команда!D23*Ставки!$C29</f>
        <v>0</v>
      </c>
      <c r="D62" s="84">
        <f>Команда!E23*Ставки!$C29</f>
        <v>0</v>
      </c>
      <c r="E62" s="84">
        <f>Команда!F23*Ставки!$C29</f>
        <v>0</v>
      </c>
      <c r="F62" s="84">
        <f>Команда!G23*Ставки!$C29</f>
        <v>0</v>
      </c>
      <c r="G62" s="84">
        <f>Команда!H23*Ставки!$C29</f>
        <v>0</v>
      </c>
      <c r="H62" s="84">
        <f>Команда!I23*Ставки!$C29</f>
        <v>0</v>
      </c>
      <c r="I62" s="84">
        <f>Команда!J23*Ставки!$C29</f>
        <v>0</v>
      </c>
      <c r="J62" s="84">
        <f>Команда!K23*Ставки!$C29</f>
        <v>0</v>
      </c>
      <c r="K62" s="84">
        <f>Команда!L23*Ставки!$C29</f>
        <v>0</v>
      </c>
      <c r="L62" s="84">
        <f>Команда!M23*Ставки!$C29</f>
        <v>0</v>
      </c>
      <c r="M62" s="84">
        <f>Команда!N23*Ставки!$C29</f>
        <v>0</v>
      </c>
      <c r="N62" s="84">
        <f>Команда!O23*Ставки!$C29</f>
        <v>0</v>
      </c>
      <c r="O62" s="84">
        <f>Команда!P23*Ставки!$C29</f>
        <v>0</v>
      </c>
      <c r="P62" s="84">
        <f>Команда!Q23*Ставки!$C29</f>
        <v>0</v>
      </c>
      <c r="Q62" s="84">
        <f>Команда!R23*Ставки!$C29</f>
        <v>0</v>
      </c>
      <c r="R62" s="84">
        <f>Команда!S23*Ставки!$C29</f>
        <v>0</v>
      </c>
      <c r="S62" s="84">
        <f>Команда!T23*Ставки!$C29</f>
        <v>0</v>
      </c>
      <c r="T62" s="84">
        <f>Команда!U23*Ставки!$C29</f>
        <v>0</v>
      </c>
      <c r="U62" s="84">
        <f>Команда!V23*Ставки!$C29</f>
        <v>0</v>
      </c>
      <c r="V62" s="84">
        <f>Команда!W23*Ставки!$C29</f>
        <v>50000</v>
      </c>
      <c r="W62" s="84">
        <f>Команда!X23*Ставки!$C29</f>
        <v>50000</v>
      </c>
      <c r="X62" s="84">
        <f>Команда!Y23*Ставки!$C29</f>
        <v>50000</v>
      </c>
      <c r="Y62" s="84">
        <f>Команда!Z23*Ставки!$C29</f>
        <v>50000</v>
      </c>
      <c r="Z62" s="84">
        <f>Команда!AA23*Ставки!$C29</f>
        <v>50000</v>
      </c>
      <c r="AA62" s="59"/>
    </row>
    <row r="63" spans="1:27" ht="15.75" customHeight="1" x14ac:dyDescent="0.3">
      <c r="A63" s="58" t="s">
        <v>43</v>
      </c>
      <c r="B63" s="58" t="s">
        <v>76</v>
      </c>
      <c r="C63" s="84">
        <f>Команда!D24*Ставки!$D30*C$43</f>
        <v>0</v>
      </c>
      <c r="D63" s="84">
        <f>Команда!E24*Ставки!$D30*D$43</f>
        <v>0</v>
      </c>
      <c r="E63" s="84">
        <f>Команда!F24*Ставки!$D30*E$43</f>
        <v>0</v>
      </c>
      <c r="F63" s="84">
        <f>Команда!G24*Ставки!$D30*F$43</f>
        <v>0</v>
      </c>
      <c r="G63" s="84">
        <f>Команда!H24*Ставки!$D30*G$43</f>
        <v>0</v>
      </c>
      <c r="H63" s="84">
        <f>Команда!I24*Ставки!$D30*H$43</f>
        <v>0</v>
      </c>
      <c r="I63" s="84">
        <f>Команда!J24*Ставки!$D30*I$43</f>
        <v>0</v>
      </c>
      <c r="J63" s="84">
        <f>Команда!K24*Ставки!$D30*J$43</f>
        <v>0</v>
      </c>
      <c r="K63" s="84">
        <f>Команда!L24*Ставки!$D30*K$43</f>
        <v>0</v>
      </c>
      <c r="L63" s="84">
        <f>Команда!M24*Ставки!$D30*L$43</f>
        <v>0</v>
      </c>
      <c r="M63" s="84">
        <f>Команда!N24*Ставки!$D30*M$43</f>
        <v>0</v>
      </c>
      <c r="N63" s="84">
        <f>Команда!O24*Ставки!$D30*N$43</f>
        <v>0</v>
      </c>
      <c r="O63" s="84">
        <f>Команда!P24*Ставки!$D30*O$43</f>
        <v>0</v>
      </c>
      <c r="P63" s="84">
        <f>Команда!Q24*Ставки!$D30*P$43</f>
        <v>0</v>
      </c>
      <c r="Q63" s="84">
        <f>Команда!R24*Ставки!$D30*Q$43</f>
        <v>0</v>
      </c>
      <c r="R63" s="84">
        <f>Команда!S24*Ставки!$D30*R$43</f>
        <v>0</v>
      </c>
      <c r="S63" s="84">
        <f>Команда!T24*Ставки!$D30*S$43</f>
        <v>0</v>
      </c>
      <c r="T63" s="84">
        <f>Команда!U24*Ставки!$D30*T$43</f>
        <v>0</v>
      </c>
      <c r="U63" s="84">
        <f>Команда!V24*Ставки!$D30*U$43</f>
        <v>0</v>
      </c>
      <c r="V63" s="84">
        <f>Команда!W24*Ставки!$D30*V$43</f>
        <v>0</v>
      </c>
      <c r="W63" s="84">
        <f>Команда!X24*Ставки!$D30*W$43</f>
        <v>0</v>
      </c>
      <c r="X63" s="84">
        <f>Команда!Y24*Ставки!$D30*X$43</f>
        <v>0</v>
      </c>
      <c r="Y63" s="84">
        <f>Команда!Z24*Ставки!$D30*Y$43</f>
        <v>0</v>
      </c>
      <c r="Z63" s="85">
        <f>Команда!AA24*Ставки!$D30*Z$43</f>
        <v>0</v>
      </c>
      <c r="AA63" s="59"/>
    </row>
    <row r="64" spans="1:27" ht="15.75" customHeight="1" x14ac:dyDescent="0.3">
      <c r="A64" s="58" t="s">
        <v>44</v>
      </c>
      <c r="B64" s="58" t="s">
        <v>76</v>
      </c>
      <c r="C64" s="84">
        <f>Команда!D25*Ставки!$D31*C$43</f>
        <v>0</v>
      </c>
      <c r="D64" s="84">
        <f>Команда!E25*Ставки!$D31*D$43</f>
        <v>0</v>
      </c>
      <c r="E64" s="84">
        <f>Команда!F25*Ставки!$D31*E$43</f>
        <v>0</v>
      </c>
      <c r="F64" s="84">
        <f>Команда!G25*Ставки!$D31*F$43</f>
        <v>0</v>
      </c>
      <c r="G64" s="84">
        <f>Команда!H25*Ставки!$D31*G$43</f>
        <v>0</v>
      </c>
      <c r="H64" s="84">
        <f>Команда!I25*Ставки!$D31*H$43</f>
        <v>0</v>
      </c>
      <c r="I64" s="84">
        <f>Команда!J25*Ставки!$D31*I$43</f>
        <v>0</v>
      </c>
      <c r="J64" s="84">
        <f>Команда!K25*Ставки!$D31*J$43</f>
        <v>0</v>
      </c>
      <c r="K64" s="84">
        <f>Команда!L25*Ставки!$D31*K$43</f>
        <v>0</v>
      </c>
      <c r="L64" s="84">
        <f>Команда!M25*Ставки!$D31*L$43</f>
        <v>0</v>
      </c>
      <c r="M64" s="84">
        <f>Команда!N25*Ставки!$D31*M$43</f>
        <v>0</v>
      </c>
      <c r="N64" s="84">
        <f>Команда!O25*Ставки!$D31*N$43</f>
        <v>0</v>
      </c>
      <c r="O64" s="84">
        <f>Команда!P25*Ставки!$D31*O$43</f>
        <v>0</v>
      </c>
      <c r="P64" s="84">
        <f>Команда!Q25*Ставки!$D31*P$43</f>
        <v>0</v>
      </c>
      <c r="Q64" s="84">
        <f>Команда!R25*Ставки!$D31*Q$43</f>
        <v>0</v>
      </c>
      <c r="R64" s="84">
        <f>Команда!S25*Ставки!$D31*R$43</f>
        <v>0</v>
      </c>
      <c r="S64" s="84">
        <f>Команда!T25*Ставки!$D31*S$43</f>
        <v>0</v>
      </c>
      <c r="T64" s="84">
        <f>Команда!U25*Ставки!$D31*T$43</f>
        <v>0</v>
      </c>
      <c r="U64" s="84">
        <f>Команда!V25*Ставки!$D31*U$43</f>
        <v>0</v>
      </c>
      <c r="V64" s="84">
        <f>Команда!W25*Ставки!$D31*V$43</f>
        <v>0</v>
      </c>
      <c r="W64" s="84">
        <f>Команда!X25*Ставки!$D31*W$43</f>
        <v>0</v>
      </c>
      <c r="X64" s="84">
        <f>Команда!Y25*Ставки!$D31*X$43</f>
        <v>0</v>
      </c>
      <c r="Y64" s="84">
        <f>Команда!Z25*Ставки!$D31*Y$43</f>
        <v>0</v>
      </c>
      <c r="Z64" s="85">
        <f>Команда!AA25*Ставки!$D31*Z$43</f>
        <v>0</v>
      </c>
      <c r="AA64" s="59"/>
    </row>
    <row r="65" spans="1:27" ht="15.75" customHeight="1" x14ac:dyDescent="0.3">
      <c r="A65" s="58" t="s">
        <v>45</v>
      </c>
      <c r="B65" s="58" t="s">
        <v>76</v>
      </c>
      <c r="C65" s="84">
        <f>Команда!D26*Ставки!$D32*C$43</f>
        <v>0</v>
      </c>
      <c r="D65" s="84">
        <f>Команда!E26*Ставки!$D32*D$43</f>
        <v>0</v>
      </c>
      <c r="E65" s="84">
        <f>Команда!F26*Ставки!$D32*E$43</f>
        <v>0</v>
      </c>
      <c r="F65" s="84">
        <f>Команда!G26*Ставки!$D32*F$43</f>
        <v>0</v>
      </c>
      <c r="G65" s="84">
        <f>Команда!H26*Ставки!$D32*G$43</f>
        <v>0</v>
      </c>
      <c r="H65" s="84">
        <f>Команда!I26*Ставки!$D32*H$43</f>
        <v>0</v>
      </c>
      <c r="I65" s="84">
        <f>Команда!J26*Ставки!$D32*I$43</f>
        <v>0</v>
      </c>
      <c r="J65" s="84">
        <f>Команда!K26*Ставки!$D32*J$43</f>
        <v>0</v>
      </c>
      <c r="K65" s="84">
        <f>Команда!L26*Ставки!$D32*K$43</f>
        <v>0</v>
      </c>
      <c r="L65" s="84">
        <f>Команда!M26*Ставки!$D32*L$43</f>
        <v>0</v>
      </c>
      <c r="M65" s="84">
        <f>Команда!N26*Ставки!$D32*M$43</f>
        <v>0</v>
      </c>
      <c r="N65" s="84">
        <f>Команда!O26*Ставки!$D32*N$43</f>
        <v>0</v>
      </c>
      <c r="O65" s="84">
        <f>Команда!P26*Ставки!$D32*O$43</f>
        <v>489600</v>
      </c>
      <c r="P65" s="84">
        <f>Команда!Q26*Ставки!$D32*P$43</f>
        <v>514800</v>
      </c>
      <c r="Q65" s="84">
        <f>Команда!R26*Ставки!$D32*Q$43</f>
        <v>630000</v>
      </c>
      <c r="R65" s="84">
        <f>Команда!S26*Ставки!$D32*R$43</f>
        <v>576000</v>
      </c>
      <c r="S65" s="84">
        <f>Команда!T26*Ставки!$D32*S$43</f>
        <v>576000</v>
      </c>
      <c r="T65" s="84">
        <f>Команда!U26*Ставки!$D32*T$43</f>
        <v>604800</v>
      </c>
      <c r="U65" s="84">
        <f>Команда!V26*Ставки!$D32*U$43</f>
        <v>604800</v>
      </c>
      <c r="V65" s="84">
        <f>Команда!W26*Ставки!$D32*V$43</f>
        <v>662400</v>
      </c>
      <c r="W65" s="84">
        <f>Команда!X26*Ставки!$D32*W$43</f>
        <v>604800</v>
      </c>
      <c r="X65" s="84">
        <f>Команда!Y26*Ставки!$D32*X$43</f>
        <v>633600</v>
      </c>
      <c r="Y65" s="84">
        <f>Команда!Z26*Ставки!$D32*Y$43</f>
        <v>601200</v>
      </c>
      <c r="Z65" s="85">
        <f>Команда!AA26*Ставки!$D32*Z$43</f>
        <v>604800</v>
      </c>
      <c r="AA65" s="59"/>
    </row>
    <row r="66" spans="1:27" ht="15.75" customHeight="1" x14ac:dyDescent="0.3">
      <c r="A66" s="58" t="s">
        <v>46</v>
      </c>
      <c r="B66" s="58" t="s">
        <v>76</v>
      </c>
      <c r="C66" s="84">
        <f>Команда!D27*Ставки!$D33*C$43</f>
        <v>0</v>
      </c>
      <c r="D66" s="84">
        <f>Команда!E27*Ставки!$D33*D$43</f>
        <v>0</v>
      </c>
      <c r="E66" s="84">
        <f>Команда!F27*Ставки!$D33*E$43</f>
        <v>805000</v>
      </c>
      <c r="F66" s="84">
        <f>Команда!G27*Ставки!$D33*F$43</f>
        <v>772800</v>
      </c>
      <c r="G66" s="84">
        <f>Команда!H27*Ставки!$D33*G$43</f>
        <v>662400</v>
      </c>
      <c r="H66" s="84">
        <f>Команда!I27*Ставки!$D33*H$43</f>
        <v>772800</v>
      </c>
      <c r="I66" s="84">
        <f>Команда!J27*Ставки!$D33*I$43</f>
        <v>772800</v>
      </c>
      <c r="J66" s="84">
        <f>Команда!K27*Ставки!$D33*J$43</f>
        <v>846400</v>
      </c>
      <c r="K66" s="84">
        <f>Команда!L27*Ставки!$D33*K$43</f>
        <v>809600</v>
      </c>
      <c r="L66" s="84">
        <f>Команда!M27*Ставки!$D33*L$43</f>
        <v>772800</v>
      </c>
      <c r="M66" s="84">
        <f>Команда!N27*Ставки!$D33*M$43</f>
        <v>768200</v>
      </c>
      <c r="N66" s="84">
        <f>Команда!O27*Ставки!$D33*N$43</f>
        <v>809600</v>
      </c>
      <c r="O66" s="84">
        <f>Команда!P27*Ставки!$D33*O$43</f>
        <v>625600</v>
      </c>
      <c r="P66" s="84">
        <f>Команда!Q27*Ставки!$D33*P$43</f>
        <v>657800</v>
      </c>
      <c r="Q66" s="84">
        <f>Команда!R27*Ставки!$D33*Q$43</f>
        <v>805000</v>
      </c>
      <c r="R66" s="84">
        <f>Команда!S27*Ставки!$D33*R$43</f>
        <v>736000</v>
      </c>
      <c r="S66" s="84">
        <f>Команда!T27*Ставки!$D33*S$43</f>
        <v>736000</v>
      </c>
      <c r="T66" s="84">
        <f>Команда!U27*Ставки!$D33*T$43</f>
        <v>772800</v>
      </c>
      <c r="U66" s="84">
        <f>Команда!V27*Ставки!$D33*U$43</f>
        <v>772800</v>
      </c>
      <c r="V66" s="84">
        <f>Команда!W27*Ставки!$D33*V$43</f>
        <v>846400</v>
      </c>
      <c r="W66" s="84">
        <f>Команда!X27*Ставки!$D33*W$43</f>
        <v>772800</v>
      </c>
      <c r="X66" s="84">
        <f>Команда!Y27*Ставки!$D33*X$43</f>
        <v>809600</v>
      </c>
      <c r="Y66" s="84">
        <f>Команда!Z27*Ставки!$D33*Y$43</f>
        <v>768200</v>
      </c>
      <c r="Z66" s="85">
        <f>Команда!AA27*Ставки!$D33*Z$43</f>
        <v>772800</v>
      </c>
      <c r="AA66" s="59"/>
    </row>
    <row r="67" spans="1:27" ht="15.75" customHeight="1" x14ac:dyDescent="0.3">
      <c r="A67" s="58" t="s">
        <v>47</v>
      </c>
      <c r="B67" s="58" t="s">
        <v>76</v>
      </c>
      <c r="C67" s="84">
        <f>Команда!D28*Ставки!$D34*C$43</f>
        <v>0</v>
      </c>
      <c r="D67" s="84">
        <f>Команда!E28*Ставки!$D34*D$43</f>
        <v>0</v>
      </c>
      <c r="E67" s="84">
        <f>Команда!F28*Ставки!$D34*E$43</f>
        <v>0</v>
      </c>
      <c r="F67" s="84">
        <f>Команда!G28*Ставки!$D34*F$43</f>
        <v>0</v>
      </c>
      <c r="G67" s="84">
        <f>Команда!H28*Ставки!$D34*G$43</f>
        <v>0</v>
      </c>
      <c r="H67" s="84">
        <f>Команда!I28*Ставки!$D34*H$43</f>
        <v>0</v>
      </c>
      <c r="I67" s="84">
        <f>Команда!J28*Ставки!$D34*I$43</f>
        <v>0</v>
      </c>
      <c r="J67" s="84">
        <f>Команда!K28*Ставки!$D34*J$43</f>
        <v>0</v>
      </c>
      <c r="K67" s="84">
        <f>Команда!L28*Ставки!$D34*K$43</f>
        <v>0</v>
      </c>
      <c r="L67" s="84">
        <f>Команда!M28*Ставки!$D34*L$43</f>
        <v>0</v>
      </c>
      <c r="M67" s="84">
        <f>Команда!N28*Ставки!$D34*M$43</f>
        <v>0</v>
      </c>
      <c r="N67" s="84">
        <f>Команда!O28*Ставки!$D34*N$43</f>
        <v>0</v>
      </c>
      <c r="O67" s="84">
        <f>Команда!P28*Ставки!$D34*O$43</f>
        <v>584800</v>
      </c>
      <c r="P67" s="84">
        <f>Команда!Q28*Ставки!$D34*P$43</f>
        <v>614900</v>
      </c>
      <c r="Q67" s="84">
        <f>Команда!R28*Ставки!$D34*Q$43</f>
        <v>752500</v>
      </c>
      <c r="R67" s="84">
        <f>Команда!S28*Ставки!$D34*R$43</f>
        <v>688000</v>
      </c>
      <c r="S67" s="84">
        <f>Команда!T28*Ставки!$D34*S$43</f>
        <v>688000</v>
      </c>
      <c r="T67" s="84">
        <f>Команда!U28*Ставки!$D34*T$43</f>
        <v>722400</v>
      </c>
      <c r="U67" s="84">
        <f>Команда!V28*Ставки!$D34*U$43</f>
        <v>722400</v>
      </c>
      <c r="V67" s="84">
        <f>Команда!W28*Ставки!$D34*V$43</f>
        <v>791200</v>
      </c>
      <c r="W67" s="84">
        <f>Команда!X28*Ставки!$D34*W$43</f>
        <v>722400</v>
      </c>
      <c r="X67" s="84">
        <f>Команда!Y28*Ставки!$D34*X$43</f>
        <v>756800</v>
      </c>
      <c r="Y67" s="84">
        <f>Команда!Z28*Ставки!$D34*Y$43</f>
        <v>718100</v>
      </c>
      <c r="Z67" s="85">
        <f>Команда!AA28*Ставки!$D34*Z$43</f>
        <v>722400</v>
      </c>
      <c r="AA67" s="59"/>
    </row>
    <row r="68" spans="1:27" ht="15.75" customHeight="1" x14ac:dyDescent="0.3">
      <c r="A68" s="58" t="s">
        <v>48</v>
      </c>
      <c r="B68" s="58" t="s">
        <v>76</v>
      </c>
      <c r="C68" s="84">
        <f>Команда!D29*Ставки!$D35*C$43</f>
        <v>0</v>
      </c>
      <c r="D68" s="84">
        <f>Команда!E29*Ставки!$D35*D$43</f>
        <v>0</v>
      </c>
      <c r="E68" s="84">
        <f>Команда!F29*Ставки!$D35*E$43</f>
        <v>0</v>
      </c>
      <c r="F68" s="84">
        <f>Команда!G29*Ставки!$D35*F$43</f>
        <v>0</v>
      </c>
      <c r="G68" s="84">
        <f>Команда!H29*Ставки!$D35*G$43</f>
        <v>0</v>
      </c>
      <c r="H68" s="84">
        <f>Команда!I29*Ставки!$D35*H$43</f>
        <v>0</v>
      </c>
      <c r="I68" s="84">
        <f>Команда!J29*Ставки!$D35*I$43</f>
        <v>0</v>
      </c>
      <c r="J68" s="84">
        <f>Команда!K29*Ставки!$D35*J$43</f>
        <v>0</v>
      </c>
      <c r="K68" s="84">
        <f>Команда!L29*Ставки!$D35*K$43</f>
        <v>492800</v>
      </c>
      <c r="L68" s="84">
        <f>Команда!M29*Ставки!$D35*L$43</f>
        <v>470400</v>
      </c>
      <c r="M68" s="84">
        <f>Команда!N29*Ставки!$D35*M$43</f>
        <v>467600</v>
      </c>
      <c r="N68" s="84">
        <f>Команда!O29*Ставки!$D35*N$43</f>
        <v>492800</v>
      </c>
      <c r="O68" s="84">
        <f>Команда!P29*Ставки!$D35*O$43</f>
        <v>380800</v>
      </c>
      <c r="P68" s="84">
        <f>Команда!Q29*Ставки!$D35*P$43</f>
        <v>400400</v>
      </c>
      <c r="Q68" s="84">
        <f>Команда!R29*Ставки!$D35*Q$43</f>
        <v>490000</v>
      </c>
      <c r="R68" s="84">
        <f>Команда!S29*Ставки!$D35*R$43</f>
        <v>448000</v>
      </c>
      <c r="S68" s="84">
        <f>Команда!T29*Ставки!$D35*S$43</f>
        <v>448000</v>
      </c>
      <c r="T68" s="84">
        <f>Команда!U29*Ставки!$D35*T$43</f>
        <v>470400</v>
      </c>
      <c r="U68" s="84">
        <f>Команда!V29*Ставки!$D35*U$43</f>
        <v>470400</v>
      </c>
      <c r="V68" s="84">
        <f>Команда!W29*Ставки!$D35*V$43</f>
        <v>515200</v>
      </c>
      <c r="W68" s="84">
        <f>Команда!X29*Ставки!$D35*W$43</f>
        <v>470400</v>
      </c>
      <c r="X68" s="84">
        <f>Команда!Y29*Ставки!$D35*X$43</f>
        <v>492800</v>
      </c>
      <c r="Y68" s="84">
        <f>Команда!Z29*Ставки!$D35*Y$43</f>
        <v>467600</v>
      </c>
      <c r="Z68" s="85">
        <f>Команда!AA29*Ставки!$D35*Z$43</f>
        <v>470400</v>
      </c>
      <c r="AA68" s="59"/>
    </row>
    <row r="69" spans="1:27" ht="15.75" customHeight="1" x14ac:dyDescent="0.3">
      <c r="A69" s="58" t="s">
        <v>49</v>
      </c>
      <c r="B69" s="58" t="s">
        <v>76</v>
      </c>
      <c r="C69" s="84">
        <f>Команда!D30*Ставки!$D36*C$43</f>
        <v>0</v>
      </c>
      <c r="D69" s="84">
        <f>Команда!E30*Ставки!$D36*D$43</f>
        <v>0</v>
      </c>
      <c r="E69" s="84">
        <f>Команда!F30*Ставки!$D36*E$43</f>
        <v>490000</v>
      </c>
      <c r="F69" s="84">
        <f>Команда!G30*Ставки!$D36*F$43</f>
        <v>470400</v>
      </c>
      <c r="G69" s="84">
        <f>Команда!H30*Ставки!$D36*G$43</f>
        <v>403200</v>
      </c>
      <c r="H69" s="84">
        <f>Команда!I30*Ставки!$D36*H$43</f>
        <v>470400</v>
      </c>
      <c r="I69" s="84">
        <f>Команда!J30*Ставки!$D36*I$43</f>
        <v>470400</v>
      </c>
      <c r="J69" s="84">
        <f>Команда!K30*Ставки!$D36*J$43</f>
        <v>515200</v>
      </c>
      <c r="K69" s="84">
        <f>Команда!L30*Ставки!$D36*K$43</f>
        <v>492800</v>
      </c>
      <c r="L69" s="84">
        <f>Команда!M30*Ставки!$D36*L$43</f>
        <v>470400</v>
      </c>
      <c r="M69" s="84">
        <f>Команда!N30*Ставки!$D36*M$43</f>
        <v>467600</v>
      </c>
      <c r="N69" s="84">
        <f>Команда!O30*Ставки!$D36*N$43</f>
        <v>492800</v>
      </c>
      <c r="O69" s="84">
        <f>Команда!P30*Ставки!$D36*O$43</f>
        <v>380800</v>
      </c>
      <c r="P69" s="84">
        <f>Команда!Q30*Ставки!$D36*P$43</f>
        <v>400400</v>
      </c>
      <c r="Q69" s="84">
        <f>Команда!R30*Ставки!$D36*Q$43</f>
        <v>490000</v>
      </c>
      <c r="R69" s="84">
        <f>Команда!S30*Ставки!$D36*R$43</f>
        <v>448000</v>
      </c>
      <c r="S69" s="84">
        <f>Команда!T30*Ставки!$D36*S$43</f>
        <v>448000</v>
      </c>
      <c r="T69" s="84">
        <f>Команда!U30*Ставки!$D36*T$43</f>
        <v>470400</v>
      </c>
      <c r="U69" s="84">
        <f>Команда!V30*Ставки!$D36*U$43</f>
        <v>470400</v>
      </c>
      <c r="V69" s="84">
        <f>Команда!W30*Ставки!$D36*V$43</f>
        <v>515200</v>
      </c>
      <c r="W69" s="84">
        <f>Команда!X30*Ставки!$D36*W$43</f>
        <v>470400</v>
      </c>
      <c r="X69" s="84">
        <f>Команда!Y30*Ставки!$D36*X$43</f>
        <v>492800</v>
      </c>
      <c r="Y69" s="84">
        <f>Команда!Z30*Ставки!$D36*Y$43</f>
        <v>467600</v>
      </c>
      <c r="Z69" s="85">
        <f>Команда!AA30*Ставки!$D36*Z$43</f>
        <v>470400</v>
      </c>
      <c r="AA69" s="59"/>
    </row>
    <row r="70" spans="1:27" ht="15.75" customHeight="1" x14ac:dyDescent="0.3">
      <c r="A70" s="58" t="s">
        <v>50</v>
      </c>
      <c r="B70" s="58" t="s">
        <v>76</v>
      </c>
      <c r="C70" s="84">
        <f>Команда!D31*Ставки!$D37*C$43</f>
        <v>0</v>
      </c>
      <c r="D70" s="84">
        <f>Команда!E31*Ставки!$D37*D$43</f>
        <v>0</v>
      </c>
      <c r="E70" s="84">
        <f>Команда!F31*Ставки!$D37*E$43</f>
        <v>140000</v>
      </c>
      <c r="F70" s="84">
        <f>Команда!G31*Ставки!$D37*F$43</f>
        <v>134400</v>
      </c>
      <c r="G70" s="84">
        <f>Команда!H31*Ставки!$D37*G$43</f>
        <v>115200</v>
      </c>
      <c r="H70" s="84">
        <f>Команда!I31*Ставки!$D37*H$43</f>
        <v>134400</v>
      </c>
      <c r="I70" s="84">
        <f>Команда!J31*Ставки!$D37*I$43</f>
        <v>134400</v>
      </c>
      <c r="J70" s="84">
        <f>Команда!K31*Ставки!$D37*J$43</f>
        <v>147200</v>
      </c>
      <c r="K70" s="84">
        <f>Команда!L31*Ставки!$D37*K$43</f>
        <v>140800</v>
      </c>
      <c r="L70" s="84">
        <f>Команда!M31*Ставки!$D37*L$43</f>
        <v>134400</v>
      </c>
      <c r="M70" s="84">
        <f>Команда!N31*Ставки!$D37*M$43</f>
        <v>133600</v>
      </c>
      <c r="N70" s="84">
        <f>Команда!O31*Ставки!$D37*N$43</f>
        <v>140800</v>
      </c>
      <c r="O70" s="84">
        <f>Команда!P31*Ставки!$D37*O$43</f>
        <v>108800</v>
      </c>
      <c r="P70" s="84">
        <f>Команда!Q31*Ставки!$D37*P$43</f>
        <v>114400</v>
      </c>
      <c r="Q70" s="84">
        <f>Команда!R31*Ставки!$D37*Q$43</f>
        <v>140000</v>
      </c>
      <c r="R70" s="84">
        <f>Команда!S31*Ставки!$D37*R$43</f>
        <v>128000</v>
      </c>
      <c r="S70" s="84">
        <f>Команда!T31*Ставки!$D37*S$43</f>
        <v>128000</v>
      </c>
      <c r="T70" s="84">
        <f>Команда!U31*Ставки!$D37*T$43</f>
        <v>134400</v>
      </c>
      <c r="U70" s="84">
        <f>Команда!V31*Ставки!$D37*U$43</f>
        <v>134400</v>
      </c>
      <c r="V70" s="84">
        <f>Команда!W31*Ставки!$D37*V$43</f>
        <v>147200</v>
      </c>
      <c r="W70" s="84">
        <f>Команда!X31*Ставки!$D37*W$43</f>
        <v>134400</v>
      </c>
      <c r="X70" s="84">
        <f>Команда!Y31*Ставки!$D37*X$43</f>
        <v>140800</v>
      </c>
      <c r="Y70" s="84">
        <f>Команда!Z31*Ставки!$D37*Y$43</f>
        <v>133600</v>
      </c>
      <c r="Z70" s="85">
        <f>Команда!AA31*Ставки!$D37*Z$43</f>
        <v>134400</v>
      </c>
      <c r="AA70" s="59"/>
    </row>
    <row r="71" spans="1:27" ht="15.75" customHeight="1" x14ac:dyDescent="0.3">
      <c r="A71" s="58" t="s">
        <v>53</v>
      </c>
      <c r="B71" s="58" t="s">
        <v>76</v>
      </c>
      <c r="C71" s="84">
        <f>Команда!D32*Ставки!$D38*C$43</f>
        <v>0</v>
      </c>
      <c r="D71" s="84">
        <f>Команда!E32*Ставки!$D38*D$43</f>
        <v>0</v>
      </c>
      <c r="E71" s="84">
        <f>Команда!F32*Ставки!$D38*E$43</f>
        <v>0</v>
      </c>
      <c r="F71" s="84">
        <f>Команда!G32*Ставки!$D38*F$43</f>
        <v>0</v>
      </c>
      <c r="G71" s="84">
        <f>Команда!H32*Ставки!$D38*G$43</f>
        <v>0</v>
      </c>
      <c r="H71" s="84">
        <f>Команда!I32*Ставки!$D38*H$43</f>
        <v>0</v>
      </c>
      <c r="I71" s="84">
        <f>Команда!J32*Ставки!$D38*I$43</f>
        <v>0</v>
      </c>
      <c r="J71" s="84">
        <f>Команда!K32*Ставки!$D38*J$43</f>
        <v>0</v>
      </c>
      <c r="K71" s="84">
        <f>Команда!L32*Ставки!$D38*K$43</f>
        <v>0</v>
      </c>
      <c r="L71" s="84">
        <f>Команда!M32*Ставки!$D38*L$43</f>
        <v>0</v>
      </c>
      <c r="M71" s="84">
        <f>Команда!N32*Ставки!$D38*M$43</f>
        <v>0</v>
      </c>
      <c r="N71" s="84">
        <f>Команда!O32*Ставки!$D38*N$43</f>
        <v>0</v>
      </c>
      <c r="O71" s="84">
        <f>Команда!P32*Ставки!$D38*O$43</f>
        <v>0</v>
      </c>
      <c r="P71" s="84">
        <f>Команда!Q32*Ставки!$D38*P$43</f>
        <v>0</v>
      </c>
      <c r="Q71" s="84">
        <f>Команда!R32*Ставки!$D38*Q$43</f>
        <v>0</v>
      </c>
      <c r="R71" s="84">
        <f>Команда!S32*Ставки!$D38*R$43</f>
        <v>0</v>
      </c>
      <c r="S71" s="84">
        <f>Команда!T32*Ставки!$D38*S$43</f>
        <v>0</v>
      </c>
      <c r="T71" s="84">
        <f>Команда!U32*Ставки!$D38*T$43</f>
        <v>0</v>
      </c>
      <c r="U71" s="84">
        <f>Команда!V32*Ставки!$D38*U$43</f>
        <v>0</v>
      </c>
      <c r="V71" s="84">
        <f>Команда!W32*Ставки!$D38*V$43</f>
        <v>0</v>
      </c>
      <c r="W71" s="84">
        <f>Команда!X32*Ставки!$D38*W$43</f>
        <v>0</v>
      </c>
      <c r="X71" s="84">
        <f>Команда!Y32*Ставки!$D38*X$43</f>
        <v>0</v>
      </c>
      <c r="Y71" s="84">
        <f>Команда!Z32*Ставки!$D38*Y$43</f>
        <v>0</v>
      </c>
      <c r="Z71" s="84">
        <f>Команда!AA32*Ставки!$D38*Z$43</f>
        <v>0</v>
      </c>
      <c r="AA71" s="59"/>
    </row>
    <row r="72" spans="1:27" ht="15.75" customHeight="1" x14ac:dyDescent="0.3">
      <c r="A72" s="73"/>
      <c r="B72" s="90" t="s">
        <v>84</v>
      </c>
      <c r="C72" s="91">
        <f>SUM(C44:C71)</f>
        <v>305459.99999999994</v>
      </c>
      <c r="D72" s="91">
        <f t="shared" ref="D72:Z72" si="2">SUM(D44:D71)</f>
        <v>299459.99999999994</v>
      </c>
      <c r="E72" s="91">
        <f t="shared" si="2"/>
        <v>2960540</v>
      </c>
      <c r="F72" s="91">
        <f t="shared" si="2"/>
        <v>2905340</v>
      </c>
      <c r="G72" s="91">
        <f t="shared" si="2"/>
        <v>2712740</v>
      </c>
      <c r="H72" s="91">
        <f t="shared" si="2"/>
        <v>2963615.8620689651</v>
      </c>
      <c r="I72" s="91">
        <f t="shared" si="2"/>
        <v>2903140</v>
      </c>
      <c r="J72" s="91">
        <f t="shared" si="2"/>
        <v>3032140</v>
      </c>
      <c r="K72" s="91">
        <f t="shared" si="2"/>
        <v>4036247.5862068962</v>
      </c>
      <c r="L72" s="91">
        <f t="shared" si="2"/>
        <v>3775420</v>
      </c>
      <c r="M72" s="91">
        <f t="shared" si="2"/>
        <v>3762420</v>
      </c>
      <c r="N72" s="91">
        <f t="shared" si="2"/>
        <v>4094523.4482758618</v>
      </c>
      <c r="O72" s="91">
        <f t="shared" si="2"/>
        <v>4694244.8</v>
      </c>
      <c r="P72" s="91">
        <f t="shared" si="2"/>
        <v>4828544.8</v>
      </c>
      <c r="Q72" s="91">
        <f t="shared" si="2"/>
        <v>5780999.9724137932</v>
      </c>
      <c r="R72" s="91">
        <f t="shared" si="2"/>
        <v>5147844.8</v>
      </c>
      <c r="S72" s="91">
        <f t="shared" si="2"/>
        <v>5149844.8</v>
      </c>
      <c r="T72" s="91">
        <f t="shared" si="2"/>
        <v>5648699.9724137932</v>
      </c>
      <c r="U72" s="91">
        <f t="shared" si="2"/>
        <v>5299044.8</v>
      </c>
      <c r="V72" s="91">
        <f t="shared" si="2"/>
        <v>5653444.7999999998</v>
      </c>
      <c r="W72" s="91">
        <f t="shared" si="2"/>
        <v>5698699.9724137932</v>
      </c>
      <c r="X72" s="91">
        <f t="shared" si="2"/>
        <v>5500244.7999999998</v>
      </c>
      <c r="Y72" s="91">
        <f t="shared" si="2"/>
        <v>5330144.8</v>
      </c>
      <c r="Z72" s="91">
        <f t="shared" si="2"/>
        <v>5527872.386206896</v>
      </c>
      <c r="AA72" s="74"/>
    </row>
    <row r="73" spans="1:27" ht="15.75" customHeight="1" x14ac:dyDescent="0.3">
      <c r="A73" s="17"/>
      <c r="B73" s="17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3"/>
    </row>
    <row r="74" spans="1:27" ht="15.75" customHeight="1" x14ac:dyDescent="0.3">
      <c r="A74" s="122" t="s">
        <v>79</v>
      </c>
      <c r="B74" s="115"/>
      <c r="C74" s="75"/>
      <c r="D74" s="76"/>
      <c r="E74" s="76"/>
      <c r="F74" s="77">
        <v>500</v>
      </c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7">
        <v>3000</v>
      </c>
      <c r="R74" s="76"/>
      <c r="S74" s="76"/>
      <c r="T74" s="77">
        <v>3400</v>
      </c>
      <c r="U74" s="76"/>
      <c r="V74" s="77">
        <v>4000</v>
      </c>
      <c r="W74" s="76"/>
      <c r="X74" s="76"/>
      <c r="Y74" s="76"/>
      <c r="Z74" s="77">
        <v>5400</v>
      </c>
      <c r="AA74" s="78"/>
    </row>
    <row r="75" spans="1:27" ht="15.75" customHeight="1" x14ac:dyDescent="0.3">
      <c r="A75" s="79" t="s">
        <v>80</v>
      </c>
      <c r="B75" s="17"/>
      <c r="C75" s="70">
        <v>0</v>
      </c>
      <c r="D75" s="70">
        <v>0</v>
      </c>
      <c r="E75" s="86">
        <v>0</v>
      </c>
      <c r="F75" s="86">
        <v>300000</v>
      </c>
      <c r="G75" s="86">
        <v>0</v>
      </c>
      <c r="H75" s="86">
        <v>0</v>
      </c>
      <c r="I75" s="86">
        <v>0</v>
      </c>
      <c r="J75" s="86">
        <v>0</v>
      </c>
      <c r="K75" s="86">
        <v>0</v>
      </c>
      <c r="L75" s="86">
        <v>0</v>
      </c>
      <c r="M75" s="86">
        <v>0</v>
      </c>
      <c r="N75" s="86">
        <v>0</v>
      </c>
      <c r="O75" s="86">
        <v>0</v>
      </c>
      <c r="P75" s="86">
        <v>0</v>
      </c>
      <c r="Q75" s="86">
        <f>5*300000</f>
        <v>1500000</v>
      </c>
      <c r="R75" s="86">
        <v>0</v>
      </c>
      <c r="S75" s="86">
        <v>0</v>
      </c>
      <c r="T75" s="86">
        <v>300000</v>
      </c>
      <c r="U75" s="86">
        <v>0</v>
      </c>
      <c r="V75" s="86">
        <v>300000</v>
      </c>
      <c r="W75" s="86">
        <v>0</v>
      </c>
      <c r="X75" s="86">
        <v>0</v>
      </c>
      <c r="Y75" s="86">
        <v>0</v>
      </c>
      <c r="Z75" s="86">
        <f>3*300000</f>
        <v>900000</v>
      </c>
      <c r="AA75" s="93">
        <f>SUM(Z75,V75,T75,Q75,F75)</f>
        <v>3300000</v>
      </c>
    </row>
    <row r="76" spans="1:27" ht="15.75" customHeight="1" x14ac:dyDescent="0.3">
      <c r="A76" s="17"/>
      <c r="B76" s="17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3"/>
    </row>
    <row r="77" spans="1:27" ht="15.75" customHeight="1" x14ac:dyDescent="0.3">
      <c r="A77" s="17"/>
      <c r="B77" s="17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53"/>
    </row>
    <row r="78" spans="1:27" ht="15.75" customHeight="1" x14ac:dyDescent="0.3">
      <c r="A78" s="17"/>
      <c r="B78" s="17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53"/>
    </row>
    <row r="79" spans="1:27" ht="15.7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53"/>
    </row>
    <row r="80" spans="1:27" ht="15.75" customHeight="1" x14ac:dyDescent="0.3">
      <c r="A80" s="17"/>
      <c r="B80" s="92" t="s">
        <v>86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53"/>
    </row>
    <row r="81" spans="1:27" ht="15.75" customHeight="1" x14ac:dyDescent="0.3">
      <c r="A81" s="17"/>
      <c r="B81" s="92" t="s">
        <v>87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53"/>
    </row>
    <row r="82" spans="1:27" ht="15.75" customHeight="1" x14ac:dyDescent="0.3">
      <c r="A82" s="17"/>
      <c r="B82" s="92" t="s">
        <v>88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53"/>
    </row>
    <row r="83" spans="1:27" ht="15.75" customHeight="1" x14ac:dyDescent="0.3">
      <c r="A83" s="17"/>
      <c r="B83" s="92" t="s">
        <v>89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53"/>
    </row>
    <row r="84" spans="1:27" ht="15.75" customHeight="1" x14ac:dyDescent="0.3">
      <c r="A84" s="17"/>
      <c r="B84" s="92" t="s">
        <v>90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53"/>
    </row>
    <row r="85" spans="1:27" ht="15.75" customHeight="1" x14ac:dyDescent="0.3">
      <c r="A85" s="17"/>
      <c r="B85" s="92" t="s">
        <v>91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53"/>
    </row>
    <row r="86" spans="1:27" ht="15.75" customHeight="1" x14ac:dyDescent="0.3">
      <c r="A86" s="17"/>
      <c r="B86" s="92" t="s">
        <v>92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53"/>
    </row>
    <row r="87" spans="1:27" ht="15.75" customHeight="1" x14ac:dyDescent="0.3">
      <c r="A87" s="17"/>
      <c r="B87" s="92" t="s">
        <v>93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53"/>
    </row>
    <row r="88" spans="1:27" ht="15.7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53"/>
    </row>
    <row r="89" spans="1:27" ht="15.75" customHeight="1" x14ac:dyDescent="0.3">
      <c r="A89" s="17"/>
      <c r="B89" s="92" t="s">
        <v>94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53"/>
    </row>
    <row r="90" spans="1:27" ht="15.7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53"/>
    </row>
    <row r="91" spans="1:27" ht="15.7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53"/>
    </row>
    <row r="92" spans="1:27" ht="15.7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53"/>
    </row>
    <row r="93" spans="1:27" ht="15.7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53"/>
    </row>
    <row r="94" spans="1:27" ht="15.7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53"/>
    </row>
    <row r="95" spans="1:27" ht="15.7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53"/>
    </row>
    <row r="96" spans="1:27" ht="15.7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53"/>
    </row>
    <row r="97" spans="1:27" ht="15.7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53"/>
    </row>
    <row r="98" spans="1:27" ht="15.7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53"/>
    </row>
    <row r="99" spans="1:27" ht="15.7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53"/>
    </row>
    <row r="100" spans="1:27" ht="15.7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53"/>
    </row>
    <row r="101" spans="1:27" ht="15.7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53"/>
    </row>
    <row r="102" spans="1:27" ht="15.7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53"/>
    </row>
    <row r="103" spans="1:27" ht="15.7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53"/>
    </row>
    <row r="104" spans="1:27" ht="15.7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53"/>
    </row>
    <row r="105" spans="1:27" ht="15.7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53"/>
    </row>
    <row r="106" spans="1:27" ht="15.7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53"/>
    </row>
    <row r="107" spans="1:27" ht="15.7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53"/>
    </row>
    <row r="108" spans="1:27" ht="15.7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53"/>
    </row>
    <row r="109" spans="1:27" ht="15.7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53"/>
    </row>
    <row r="110" spans="1:27" ht="15.7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53"/>
    </row>
    <row r="111" spans="1:27" ht="15.7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53"/>
    </row>
    <row r="112" spans="1:27" ht="15.7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53"/>
    </row>
    <row r="113" spans="1:27" ht="15.7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53"/>
    </row>
    <row r="114" spans="1:27" ht="15.7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53"/>
    </row>
    <row r="115" spans="1:27" ht="15.7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53"/>
    </row>
    <row r="116" spans="1:27" ht="15.7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53"/>
    </row>
    <row r="117" spans="1:27" ht="15.7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53"/>
    </row>
    <row r="118" spans="1:27" ht="15.7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53"/>
    </row>
    <row r="119" spans="1:27" ht="15.7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53"/>
    </row>
    <row r="120" spans="1:27" ht="15.7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53"/>
    </row>
    <row r="121" spans="1:27" ht="15.7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53"/>
    </row>
    <row r="122" spans="1:27" ht="15.7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53"/>
    </row>
    <row r="123" spans="1:27" ht="15.7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53"/>
    </row>
    <row r="124" spans="1:27" ht="15.7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53"/>
    </row>
    <row r="125" spans="1:27" ht="15.7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53"/>
    </row>
    <row r="126" spans="1:27" ht="15.7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53"/>
    </row>
    <row r="127" spans="1:27" ht="15.7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53"/>
    </row>
    <row r="128" spans="1:27" ht="15.7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53"/>
    </row>
    <row r="129" spans="1:27" ht="15.7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53"/>
    </row>
    <row r="130" spans="1:27" ht="15.7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53"/>
    </row>
    <row r="131" spans="1:27" ht="15.7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53"/>
    </row>
    <row r="132" spans="1:27" ht="15.7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53"/>
    </row>
    <row r="133" spans="1:27" ht="15.7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53"/>
    </row>
    <row r="134" spans="1:27" ht="15.7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53"/>
    </row>
    <row r="135" spans="1:27" ht="15.7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53"/>
    </row>
    <row r="136" spans="1:27" ht="15.7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53"/>
    </row>
    <row r="137" spans="1:27" ht="15.7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53"/>
    </row>
    <row r="138" spans="1:27" ht="15.7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53"/>
    </row>
    <row r="139" spans="1:27" ht="15.7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53"/>
    </row>
    <row r="140" spans="1:27" ht="15.7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53"/>
    </row>
    <row r="141" spans="1:27" ht="15.7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53"/>
    </row>
    <row r="142" spans="1:27" ht="15.7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53"/>
    </row>
    <row r="143" spans="1:27" ht="15.7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53"/>
    </row>
    <row r="144" spans="1:27" ht="15.7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53"/>
    </row>
    <row r="145" spans="1:27" ht="15.7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53"/>
    </row>
    <row r="146" spans="1:27" ht="15.7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53"/>
    </row>
    <row r="147" spans="1:27" ht="15.7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53"/>
    </row>
    <row r="148" spans="1:27" ht="15.7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53"/>
    </row>
    <row r="149" spans="1:27" ht="15.7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53"/>
    </row>
    <row r="150" spans="1:27" ht="15.7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53"/>
    </row>
    <row r="151" spans="1:27" ht="15.7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53"/>
    </row>
    <row r="152" spans="1:27" ht="15.7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53"/>
    </row>
    <row r="153" spans="1:27" ht="15.7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53"/>
    </row>
    <row r="154" spans="1:27" ht="15.7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53"/>
    </row>
    <row r="155" spans="1:27" ht="15.7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53"/>
    </row>
    <row r="156" spans="1:27" ht="15.7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53"/>
    </row>
    <row r="157" spans="1:27" ht="15.7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53"/>
    </row>
    <row r="158" spans="1:27" ht="15.7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53"/>
    </row>
    <row r="159" spans="1:27" ht="15.7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53"/>
    </row>
    <row r="160" spans="1:27" ht="15.7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53"/>
    </row>
    <row r="161" spans="1:27" ht="15.7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53"/>
    </row>
    <row r="162" spans="1:27" ht="15.7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53"/>
    </row>
    <row r="163" spans="1:27" ht="15.7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53"/>
    </row>
    <row r="164" spans="1:27" ht="15.7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53"/>
    </row>
    <row r="165" spans="1:27" ht="15.7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53"/>
    </row>
    <row r="166" spans="1:27" ht="15.7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53"/>
    </row>
    <row r="167" spans="1:27" ht="15.7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53"/>
    </row>
    <row r="168" spans="1:27" ht="15.7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53"/>
    </row>
    <row r="169" spans="1:27" ht="15.7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53"/>
    </row>
    <row r="170" spans="1:27" ht="15.7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53"/>
    </row>
    <row r="171" spans="1:27" ht="15.7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53"/>
    </row>
    <row r="172" spans="1:27" ht="15.7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53"/>
    </row>
    <row r="173" spans="1:27" ht="15.7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53"/>
    </row>
    <row r="174" spans="1:27" ht="15.7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53"/>
    </row>
    <row r="175" spans="1:27" ht="15.7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53"/>
    </row>
    <row r="176" spans="1:27" ht="15.7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53"/>
    </row>
    <row r="177" spans="1:27" ht="15.7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53"/>
    </row>
    <row r="178" spans="1:27" ht="15.7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53"/>
    </row>
    <row r="179" spans="1:27" ht="15.7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53"/>
    </row>
    <row r="180" spans="1:27" ht="15.7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53"/>
    </row>
    <row r="181" spans="1:27" ht="15.7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53"/>
    </row>
    <row r="182" spans="1:27" ht="15.7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53"/>
    </row>
    <row r="183" spans="1:27" ht="15.7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53"/>
    </row>
    <row r="184" spans="1:27" ht="15.7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53"/>
    </row>
    <row r="185" spans="1:27" ht="15.7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53"/>
    </row>
    <row r="186" spans="1:27" ht="15.7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53"/>
    </row>
    <row r="187" spans="1:27" ht="15.7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53"/>
    </row>
    <row r="188" spans="1:27" ht="15.7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53"/>
    </row>
    <row r="189" spans="1:27" ht="15.7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53"/>
    </row>
    <row r="190" spans="1:27" ht="15.7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53"/>
    </row>
    <row r="191" spans="1:27" ht="15.75" customHeight="1" x14ac:dyDescent="0.3"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53"/>
    </row>
    <row r="192" spans="1:27" ht="15.75" customHeight="1" x14ac:dyDescent="0.3"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53"/>
    </row>
    <row r="193" spans="13:27" ht="15.75" customHeight="1" x14ac:dyDescent="0.3"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53"/>
    </row>
    <row r="194" spans="13:27" ht="15.75" customHeight="1" x14ac:dyDescent="0.3"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53"/>
    </row>
    <row r="195" spans="13:27" ht="15.75" customHeight="1" x14ac:dyDescent="0.3"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53"/>
    </row>
    <row r="196" spans="13:27" ht="15.75" customHeight="1" x14ac:dyDescent="0.3"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53"/>
    </row>
    <row r="197" spans="13:27" ht="15.75" customHeight="1" x14ac:dyDescent="0.3"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53"/>
    </row>
    <row r="198" spans="13:27" ht="15.75" customHeight="1" x14ac:dyDescent="0.3"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53"/>
    </row>
    <row r="199" spans="13:27" ht="15.75" customHeight="1" x14ac:dyDescent="0.3"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53"/>
    </row>
    <row r="200" spans="13:27" ht="15.75" customHeight="1" x14ac:dyDescent="0.3"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53"/>
    </row>
    <row r="201" spans="13:27" ht="15.75" customHeight="1" x14ac:dyDescent="0.3"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53"/>
    </row>
    <row r="202" spans="13:27" ht="15.75" customHeight="1" x14ac:dyDescent="0.3"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53"/>
    </row>
    <row r="203" spans="13:27" ht="15.75" customHeight="1" x14ac:dyDescent="0.3"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53"/>
    </row>
    <row r="204" spans="13:27" ht="15.75" customHeight="1" x14ac:dyDescent="0.3"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53"/>
    </row>
    <row r="205" spans="13:27" ht="15.75" customHeight="1" x14ac:dyDescent="0.3"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53"/>
    </row>
    <row r="206" spans="13:27" ht="15.75" customHeight="1" x14ac:dyDescent="0.3"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53"/>
    </row>
    <row r="207" spans="13:27" ht="15.75" customHeight="1" x14ac:dyDescent="0.3"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53"/>
    </row>
    <row r="208" spans="13:27" ht="15.75" customHeight="1" x14ac:dyDescent="0.3"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53"/>
    </row>
    <row r="209" spans="13:27" ht="15.75" customHeight="1" x14ac:dyDescent="0.3"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53"/>
    </row>
    <row r="210" spans="13:27" ht="15.75" customHeight="1" x14ac:dyDescent="0.3"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53"/>
    </row>
    <row r="211" spans="13:27" ht="15.75" customHeight="1" x14ac:dyDescent="0.3"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53"/>
    </row>
    <row r="212" spans="13:27" ht="15.75" customHeight="1" x14ac:dyDescent="0.3"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53"/>
    </row>
    <row r="213" spans="13:27" ht="15.75" customHeight="1" x14ac:dyDescent="0.3"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53"/>
    </row>
    <row r="214" spans="13:27" ht="15.75" customHeight="1" x14ac:dyDescent="0.3"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53"/>
    </row>
    <row r="215" spans="13:27" ht="15.75" customHeight="1" x14ac:dyDescent="0.3"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53"/>
    </row>
    <row r="216" spans="13:27" ht="15.75" customHeight="1" x14ac:dyDescent="0.3"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53"/>
    </row>
    <row r="217" spans="13:27" ht="15.75" customHeight="1" x14ac:dyDescent="0.3"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53"/>
    </row>
    <row r="218" spans="13:27" ht="15.75" customHeight="1" x14ac:dyDescent="0.3"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53"/>
    </row>
    <row r="219" spans="13:27" ht="15.75" customHeight="1" x14ac:dyDescent="0.3"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53"/>
    </row>
    <row r="220" spans="13:27" ht="15.75" customHeight="1" x14ac:dyDescent="0.3"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53"/>
    </row>
    <row r="221" spans="13:27" ht="15.75" customHeight="1" x14ac:dyDescent="0.3"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53"/>
    </row>
    <row r="222" spans="13:27" ht="15.75" customHeight="1" x14ac:dyDescent="0.3"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53"/>
    </row>
    <row r="223" spans="13:27" ht="15.75" customHeight="1" x14ac:dyDescent="0.3"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53"/>
    </row>
    <row r="224" spans="13:27" ht="15.75" customHeight="1" x14ac:dyDescent="0.3"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53"/>
    </row>
    <row r="225" spans="13:27" ht="15.75" customHeight="1" x14ac:dyDescent="0.3"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53"/>
    </row>
    <row r="226" spans="13:27" ht="15.75" customHeight="1" x14ac:dyDescent="0.3"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53"/>
    </row>
    <row r="227" spans="13:27" ht="15.75" customHeight="1" x14ac:dyDescent="0.3"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53"/>
    </row>
    <row r="228" spans="13:27" ht="15.75" customHeight="1" x14ac:dyDescent="0.3"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53"/>
    </row>
    <row r="229" spans="13:27" ht="15.75" customHeight="1" x14ac:dyDescent="0.3"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53"/>
    </row>
    <row r="230" spans="13:27" ht="15.75" customHeight="1" x14ac:dyDescent="0.3"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53"/>
    </row>
    <row r="231" spans="13:27" ht="15.75" customHeight="1" x14ac:dyDescent="0.3"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53"/>
    </row>
    <row r="232" spans="13:27" ht="15.75" customHeight="1" x14ac:dyDescent="0.3"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53"/>
    </row>
    <row r="233" spans="13:27" ht="15.75" customHeight="1" x14ac:dyDescent="0.3"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53"/>
    </row>
    <row r="234" spans="13:27" ht="15.75" customHeight="1" x14ac:dyDescent="0.3"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53"/>
    </row>
    <row r="235" spans="13:27" ht="15.75" customHeight="1" x14ac:dyDescent="0.3"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53"/>
    </row>
    <row r="236" spans="13:27" ht="15.75" customHeight="1" x14ac:dyDescent="0.3"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53"/>
    </row>
    <row r="237" spans="13:27" ht="15.75" customHeight="1" x14ac:dyDescent="0.3"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53"/>
    </row>
    <row r="238" spans="13:27" ht="15.75" customHeight="1" x14ac:dyDescent="0.3"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53"/>
    </row>
    <row r="239" spans="13:27" ht="15.75" customHeight="1" x14ac:dyDescent="0.3"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53"/>
    </row>
    <row r="240" spans="13:27" ht="15.75" customHeight="1" x14ac:dyDescent="0.3"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53"/>
    </row>
    <row r="241" spans="13:27" ht="15.75" customHeight="1" x14ac:dyDescent="0.3"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53"/>
    </row>
    <row r="242" spans="13:27" ht="15.75" customHeight="1" x14ac:dyDescent="0.3"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53"/>
    </row>
    <row r="243" spans="13:27" ht="15.75" customHeight="1" x14ac:dyDescent="0.3"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53"/>
    </row>
    <row r="244" spans="13:27" ht="15.75" customHeight="1" x14ac:dyDescent="0.3"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53"/>
    </row>
    <row r="245" spans="13:27" ht="15.75" customHeight="1" x14ac:dyDescent="0.3"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53"/>
    </row>
    <row r="246" spans="13:27" ht="15.75" customHeight="1" x14ac:dyDescent="0.3"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53"/>
    </row>
    <row r="247" spans="13:27" ht="15.75" customHeight="1" x14ac:dyDescent="0.3"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53"/>
    </row>
    <row r="248" spans="13:27" ht="15.75" customHeight="1" x14ac:dyDescent="0.3"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53"/>
    </row>
    <row r="249" spans="13:27" ht="15.75" customHeight="1" x14ac:dyDescent="0.3"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53"/>
    </row>
    <row r="250" spans="13:27" ht="15.75" customHeight="1" x14ac:dyDescent="0.3"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53"/>
    </row>
    <row r="251" spans="13:27" ht="15.75" customHeight="1" x14ac:dyDescent="0.3"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53"/>
    </row>
    <row r="252" spans="13:27" ht="15.75" customHeight="1" x14ac:dyDescent="0.3"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53"/>
    </row>
    <row r="253" spans="13:27" ht="15.75" customHeight="1" x14ac:dyDescent="0.3"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53"/>
    </row>
    <row r="254" spans="13:27" ht="15.75" customHeight="1" x14ac:dyDescent="0.3"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53"/>
    </row>
    <row r="255" spans="13:27" ht="15.75" customHeight="1" x14ac:dyDescent="0.3"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53"/>
    </row>
    <row r="256" spans="13:27" ht="15.75" customHeight="1" x14ac:dyDescent="0.3"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53"/>
    </row>
    <row r="257" spans="13:27" ht="15.75" customHeight="1" x14ac:dyDescent="0.3"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53"/>
    </row>
    <row r="258" spans="13:27" ht="15.75" customHeight="1" x14ac:dyDescent="0.3"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53"/>
    </row>
    <row r="259" spans="13:27" ht="15.75" customHeight="1" x14ac:dyDescent="0.3"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53"/>
    </row>
    <row r="260" spans="13:27" ht="15.75" customHeight="1" x14ac:dyDescent="0.3"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53"/>
    </row>
    <row r="261" spans="13:27" ht="15.75" customHeight="1" x14ac:dyDescent="0.3"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53"/>
    </row>
    <row r="262" spans="13:27" ht="15.75" customHeight="1" x14ac:dyDescent="0.3"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53"/>
    </row>
    <row r="263" spans="13:27" ht="15.75" customHeight="1" x14ac:dyDescent="0.3"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53"/>
    </row>
    <row r="264" spans="13:27" ht="15.75" customHeight="1" x14ac:dyDescent="0.3"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53"/>
    </row>
    <row r="265" spans="13:27" ht="15.75" customHeight="1" x14ac:dyDescent="0.3"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53"/>
    </row>
    <row r="266" spans="13:27" ht="15.75" customHeight="1" x14ac:dyDescent="0.3"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53"/>
    </row>
    <row r="267" spans="13:27" ht="15.75" customHeight="1" x14ac:dyDescent="0.3"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53"/>
    </row>
    <row r="268" spans="13:27" ht="15.75" customHeight="1" x14ac:dyDescent="0.3"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53"/>
    </row>
    <row r="269" spans="13:27" ht="15.75" customHeight="1" x14ac:dyDescent="0.3"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53"/>
    </row>
    <row r="270" spans="13:27" ht="15.75" customHeight="1" x14ac:dyDescent="0.3"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53"/>
    </row>
    <row r="271" spans="13:27" ht="15.75" customHeight="1" x14ac:dyDescent="0.3"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53"/>
    </row>
    <row r="272" spans="13:27" ht="15.75" customHeight="1" x14ac:dyDescent="0.3"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53"/>
    </row>
    <row r="273" spans="13:27" ht="15.75" customHeight="1" x14ac:dyDescent="0.3"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53"/>
    </row>
    <row r="274" spans="13:27" ht="15.75" customHeight="1" x14ac:dyDescent="0.3"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53"/>
    </row>
    <row r="275" spans="13:27" ht="15.75" customHeight="1" x14ac:dyDescent="0.3"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53"/>
    </row>
    <row r="276" spans="13:27" ht="15.75" customHeight="1" x14ac:dyDescent="0.3"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53"/>
    </row>
    <row r="277" spans="13:27" ht="15.75" customHeight="1" x14ac:dyDescent="0.3"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53"/>
    </row>
    <row r="278" spans="13:27" ht="15.75" customHeight="1" x14ac:dyDescent="0.3"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53"/>
    </row>
    <row r="279" spans="13:27" ht="15.75" customHeight="1" x14ac:dyDescent="0.3"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53"/>
    </row>
    <row r="280" spans="13:27" ht="15.75" customHeight="1" x14ac:dyDescent="0.3"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53"/>
    </row>
    <row r="281" spans="13:27" ht="15.75" customHeight="1" x14ac:dyDescent="0.3"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53"/>
    </row>
    <row r="282" spans="13:27" ht="15.75" customHeight="1" x14ac:dyDescent="0.3"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53"/>
    </row>
    <row r="283" spans="13:27" ht="15.75" customHeight="1" x14ac:dyDescent="0.3"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53"/>
    </row>
    <row r="284" spans="13:27" ht="15.75" customHeight="1" x14ac:dyDescent="0.3"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53"/>
    </row>
    <row r="285" spans="13:27" ht="15.75" customHeight="1" x14ac:dyDescent="0.3"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53"/>
    </row>
    <row r="286" spans="13:27" ht="15.75" customHeight="1" x14ac:dyDescent="0.3"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53"/>
    </row>
    <row r="287" spans="13:27" ht="15.75" customHeight="1" x14ac:dyDescent="0.3"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53"/>
    </row>
    <row r="288" spans="13:27" ht="15.75" customHeight="1" x14ac:dyDescent="0.3"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53"/>
    </row>
    <row r="289" spans="13:27" ht="15.75" customHeight="1" x14ac:dyDescent="0.3"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53"/>
    </row>
    <row r="290" spans="13:27" ht="15.75" customHeight="1" x14ac:dyDescent="0.3"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53"/>
    </row>
    <row r="291" spans="13:27" ht="15.75" customHeight="1" x14ac:dyDescent="0.3"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53"/>
    </row>
    <row r="292" spans="13:27" ht="15.75" customHeight="1" x14ac:dyDescent="0.3"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53"/>
    </row>
    <row r="293" spans="13:27" ht="15.75" customHeight="1" x14ac:dyDescent="0.3"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53"/>
    </row>
    <row r="294" spans="13:27" ht="15.75" customHeight="1" x14ac:dyDescent="0.3"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53"/>
    </row>
    <row r="295" spans="13:27" ht="15.75" customHeight="1" x14ac:dyDescent="0.3"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53"/>
    </row>
    <row r="296" spans="13:27" ht="15.75" customHeight="1" x14ac:dyDescent="0.3"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53"/>
    </row>
    <row r="297" spans="13:27" ht="15.75" customHeight="1" x14ac:dyDescent="0.3"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53"/>
    </row>
    <row r="298" spans="13:27" ht="15.75" customHeight="1" x14ac:dyDescent="0.3"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53"/>
    </row>
    <row r="299" spans="13:27" ht="15.75" customHeight="1" x14ac:dyDescent="0.3"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53"/>
    </row>
    <row r="300" spans="13:27" ht="15.75" customHeight="1" x14ac:dyDescent="0.3"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53"/>
    </row>
    <row r="301" spans="13:27" ht="15.75" customHeight="1" x14ac:dyDescent="0.3"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53"/>
    </row>
    <row r="302" spans="13:27" ht="15.75" customHeight="1" x14ac:dyDescent="0.3"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53"/>
    </row>
    <row r="303" spans="13:27" ht="15.75" customHeight="1" x14ac:dyDescent="0.3"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53"/>
    </row>
    <row r="304" spans="13:27" ht="15.75" customHeight="1" x14ac:dyDescent="0.3"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53"/>
    </row>
    <row r="305" spans="13:27" ht="15.75" customHeight="1" x14ac:dyDescent="0.3"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53"/>
    </row>
    <row r="306" spans="13:27" ht="15.75" customHeight="1" x14ac:dyDescent="0.3"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53"/>
    </row>
    <row r="307" spans="13:27" ht="15.75" customHeight="1" x14ac:dyDescent="0.3"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53"/>
    </row>
    <row r="308" spans="13:27" ht="15.75" customHeight="1" x14ac:dyDescent="0.3"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53"/>
    </row>
    <row r="309" spans="13:27" ht="15.75" customHeight="1" x14ac:dyDescent="0.3"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53"/>
    </row>
    <row r="310" spans="13:27" ht="15.75" customHeight="1" x14ac:dyDescent="0.3"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53"/>
    </row>
    <row r="311" spans="13:27" ht="15.75" customHeight="1" x14ac:dyDescent="0.3"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53"/>
    </row>
    <row r="312" spans="13:27" ht="15.75" customHeight="1" x14ac:dyDescent="0.3"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53"/>
    </row>
    <row r="313" spans="13:27" ht="15.75" customHeight="1" x14ac:dyDescent="0.3"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53"/>
    </row>
    <row r="314" spans="13:27" ht="15.75" customHeight="1" x14ac:dyDescent="0.3"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53"/>
    </row>
    <row r="315" spans="13:27" ht="15.75" customHeight="1" x14ac:dyDescent="0.3"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53"/>
    </row>
    <row r="316" spans="13:27" ht="15.75" customHeight="1" x14ac:dyDescent="0.3"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53"/>
    </row>
    <row r="317" spans="13:27" ht="15.75" customHeight="1" x14ac:dyDescent="0.3"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53"/>
    </row>
    <row r="318" spans="13:27" ht="15.75" customHeight="1" x14ac:dyDescent="0.3"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53"/>
    </row>
    <row r="319" spans="13:27" ht="15.75" customHeight="1" x14ac:dyDescent="0.3"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53"/>
    </row>
    <row r="320" spans="13:27" ht="15.75" customHeight="1" x14ac:dyDescent="0.3"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53"/>
    </row>
    <row r="321" spans="13:27" ht="15.75" customHeight="1" x14ac:dyDescent="0.3"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53"/>
    </row>
    <row r="322" spans="13:27" ht="15.75" customHeight="1" x14ac:dyDescent="0.3"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53"/>
    </row>
    <row r="323" spans="13:27" ht="15.75" customHeight="1" x14ac:dyDescent="0.3"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53"/>
    </row>
    <row r="324" spans="13:27" ht="15.75" customHeight="1" x14ac:dyDescent="0.3"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53"/>
    </row>
    <row r="325" spans="13:27" ht="15.75" customHeight="1" x14ac:dyDescent="0.3"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53"/>
    </row>
    <row r="326" spans="13:27" ht="15.75" customHeight="1" x14ac:dyDescent="0.3"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53"/>
    </row>
    <row r="327" spans="13:27" ht="15.75" customHeight="1" x14ac:dyDescent="0.3"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53"/>
    </row>
    <row r="328" spans="13:27" ht="15.75" customHeight="1" x14ac:dyDescent="0.3"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53"/>
    </row>
    <row r="329" spans="13:27" ht="15.75" customHeight="1" x14ac:dyDescent="0.3"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53"/>
    </row>
    <row r="330" spans="13:27" ht="15.75" customHeight="1" x14ac:dyDescent="0.3"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53"/>
    </row>
    <row r="331" spans="13:27" ht="15.75" customHeight="1" x14ac:dyDescent="0.3"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53"/>
    </row>
    <row r="332" spans="13:27" ht="15.75" customHeight="1" x14ac:dyDescent="0.3"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53"/>
    </row>
    <row r="333" spans="13:27" ht="15.75" customHeight="1" x14ac:dyDescent="0.3"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53"/>
    </row>
    <row r="334" spans="13:27" ht="15.75" customHeight="1" x14ac:dyDescent="0.3"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53"/>
    </row>
    <row r="335" spans="13:27" ht="15.75" customHeight="1" x14ac:dyDescent="0.3"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53"/>
    </row>
    <row r="336" spans="13:27" ht="15.75" customHeight="1" x14ac:dyDescent="0.3"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53"/>
    </row>
    <row r="337" spans="13:27" ht="15.75" customHeight="1" x14ac:dyDescent="0.3"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53"/>
    </row>
    <row r="338" spans="13:27" ht="15.75" customHeight="1" x14ac:dyDescent="0.3"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53"/>
    </row>
    <row r="339" spans="13:27" ht="15.75" customHeight="1" x14ac:dyDescent="0.3"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53"/>
    </row>
    <row r="340" spans="13:27" ht="15.75" customHeight="1" x14ac:dyDescent="0.3"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53"/>
    </row>
    <row r="341" spans="13:27" ht="15.75" customHeight="1" x14ac:dyDescent="0.3"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53"/>
    </row>
    <row r="342" spans="13:27" ht="15.75" customHeight="1" x14ac:dyDescent="0.3"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53"/>
    </row>
    <row r="343" spans="13:27" ht="15.75" customHeight="1" x14ac:dyDescent="0.3"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53"/>
    </row>
    <row r="344" spans="13:27" ht="15.75" customHeight="1" x14ac:dyDescent="0.3"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53"/>
    </row>
    <row r="345" spans="13:27" ht="15.75" customHeight="1" x14ac:dyDescent="0.3"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53"/>
    </row>
    <row r="346" spans="13:27" ht="15.75" customHeight="1" x14ac:dyDescent="0.3"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53"/>
    </row>
    <row r="347" spans="13:27" ht="15.75" customHeight="1" x14ac:dyDescent="0.3"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53"/>
    </row>
    <row r="348" spans="13:27" ht="15.75" customHeight="1" x14ac:dyDescent="0.3"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53"/>
    </row>
    <row r="349" spans="13:27" ht="15.75" customHeight="1" x14ac:dyDescent="0.3"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53"/>
    </row>
    <row r="350" spans="13:27" ht="15.75" customHeight="1" x14ac:dyDescent="0.3"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53"/>
    </row>
    <row r="351" spans="13:27" ht="15.75" customHeight="1" x14ac:dyDescent="0.3"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53"/>
    </row>
    <row r="352" spans="13:27" ht="15.75" customHeight="1" x14ac:dyDescent="0.3"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53"/>
    </row>
    <row r="353" spans="13:27" ht="15.75" customHeight="1" x14ac:dyDescent="0.3"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53"/>
    </row>
    <row r="354" spans="13:27" ht="15.75" customHeight="1" x14ac:dyDescent="0.3"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53"/>
    </row>
    <row r="355" spans="13:27" ht="15.75" customHeight="1" x14ac:dyDescent="0.3"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53"/>
    </row>
    <row r="356" spans="13:27" ht="15.75" customHeight="1" x14ac:dyDescent="0.3"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53"/>
    </row>
    <row r="357" spans="13:27" ht="15.75" customHeight="1" x14ac:dyDescent="0.3"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53"/>
    </row>
    <row r="358" spans="13:27" ht="15.75" customHeight="1" x14ac:dyDescent="0.3"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53"/>
    </row>
    <row r="359" spans="13:27" ht="15.75" customHeight="1" x14ac:dyDescent="0.3"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53"/>
    </row>
    <row r="360" spans="13:27" ht="15.75" customHeight="1" x14ac:dyDescent="0.3"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53"/>
    </row>
    <row r="361" spans="13:27" ht="15.75" customHeight="1" x14ac:dyDescent="0.3"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53"/>
    </row>
    <row r="362" spans="13:27" ht="15.75" customHeight="1" x14ac:dyDescent="0.3"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53"/>
    </row>
    <row r="363" spans="13:27" ht="15.75" customHeight="1" x14ac:dyDescent="0.3"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53"/>
    </row>
    <row r="364" spans="13:27" ht="15.75" customHeight="1" x14ac:dyDescent="0.3"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53"/>
    </row>
    <row r="365" spans="13:27" ht="15.75" customHeight="1" x14ac:dyDescent="0.3"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53"/>
    </row>
    <row r="366" spans="13:27" ht="15.75" customHeight="1" x14ac:dyDescent="0.3"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53"/>
    </row>
    <row r="367" spans="13:27" ht="15.75" customHeight="1" x14ac:dyDescent="0.3"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53"/>
    </row>
    <row r="368" spans="13:27" ht="15.75" customHeight="1" x14ac:dyDescent="0.3"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53"/>
    </row>
    <row r="369" spans="13:27" ht="15.75" customHeight="1" x14ac:dyDescent="0.3"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53"/>
    </row>
    <row r="370" spans="13:27" ht="15.75" customHeight="1" x14ac:dyDescent="0.3"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53"/>
    </row>
    <row r="371" spans="13:27" ht="15.75" customHeight="1" x14ac:dyDescent="0.3"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53"/>
    </row>
    <row r="372" spans="13:27" ht="15.75" customHeight="1" x14ac:dyDescent="0.3"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53"/>
    </row>
    <row r="373" spans="13:27" ht="15.75" customHeight="1" x14ac:dyDescent="0.3"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53"/>
    </row>
    <row r="374" spans="13:27" ht="15.75" customHeight="1" x14ac:dyDescent="0.3"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53"/>
    </row>
    <row r="375" spans="13:27" ht="15.75" customHeight="1" x14ac:dyDescent="0.3"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53"/>
    </row>
    <row r="376" spans="13:27" ht="15.75" customHeight="1" x14ac:dyDescent="0.3"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53"/>
    </row>
    <row r="377" spans="13:27" ht="15.75" customHeight="1" x14ac:dyDescent="0.3"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53"/>
    </row>
    <row r="378" spans="13:27" ht="15.75" customHeight="1" x14ac:dyDescent="0.3"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53"/>
    </row>
    <row r="379" spans="13:27" ht="15.75" customHeight="1" x14ac:dyDescent="0.3"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53"/>
    </row>
    <row r="380" spans="13:27" ht="15.75" customHeight="1" x14ac:dyDescent="0.3"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53"/>
    </row>
    <row r="381" spans="13:27" ht="15.75" customHeight="1" x14ac:dyDescent="0.3"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53"/>
    </row>
    <row r="382" spans="13:27" ht="15.75" customHeight="1" x14ac:dyDescent="0.3"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53"/>
    </row>
    <row r="383" spans="13:27" ht="15.75" customHeight="1" x14ac:dyDescent="0.3"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53"/>
    </row>
    <row r="384" spans="13:27" ht="15.75" customHeight="1" x14ac:dyDescent="0.3"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53"/>
    </row>
    <row r="385" spans="13:27" ht="15.75" customHeight="1" x14ac:dyDescent="0.3"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53"/>
    </row>
    <row r="386" spans="13:27" ht="15.75" customHeight="1" x14ac:dyDescent="0.3"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53"/>
    </row>
    <row r="387" spans="13:27" ht="15.75" customHeight="1" x14ac:dyDescent="0.3"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53"/>
    </row>
    <row r="388" spans="13:27" ht="15.75" customHeight="1" x14ac:dyDescent="0.3"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53"/>
    </row>
    <row r="389" spans="13:27" ht="15.75" customHeight="1" x14ac:dyDescent="0.3"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53"/>
    </row>
    <row r="390" spans="13:27" ht="15.75" customHeight="1" x14ac:dyDescent="0.3"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53"/>
    </row>
    <row r="391" spans="13:27" ht="15.75" customHeight="1" x14ac:dyDescent="0.3"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53"/>
    </row>
    <row r="392" spans="13:27" ht="15.75" customHeight="1" x14ac:dyDescent="0.3"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53"/>
    </row>
    <row r="393" spans="13:27" ht="15.75" customHeight="1" x14ac:dyDescent="0.3"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53"/>
    </row>
    <row r="394" spans="13:27" ht="15.75" customHeight="1" x14ac:dyDescent="0.3"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53"/>
    </row>
    <row r="395" spans="13:27" ht="15.75" customHeight="1" x14ac:dyDescent="0.3"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53"/>
    </row>
    <row r="396" spans="13:27" ht="15.75" customHeight="1" x14ac:dyDescent="0.3"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53"/>
    </row>
    <row r="397" spans="13:27" ht="15.75" customHeight="1" x14ac:dyDescent="0.3"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53"/>
    </row>
    <row r="398" spans="13:27" ht="15.75" customHeight="1" x14ac:dyDescent="0.3"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53"/>
    </row>
    <row r="399" spans="13:27" ht="15.75" customHeight="1" x14ac:dyDescent="0.3"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53"/>
    </row>
    <row r="400" spans="13:27" ht="15.75" customHeight="1" x14ac:dyDescent="0.3"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53"/>
    </row>
    <row r="401" spans="13:27" ht="15.75" customHeight="1" x14ac:dyDescent="0.3"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53"/>
    </row>
    <row r="402" spans="13:27" ht="15.75" customHeight="1" x14ac:dyDescent="0.3"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53"/>
    </row>
    <row r="403" spans="13:27" ht="15.75" customHeight="1" x14ac:dyDescent="0.3"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53"/>
    </row>
    <row r="404" spans="13:27" ht="15.75" customHeight="1" x14ac:dyDescent="0.3"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53"/>
    </row>
    <row r="405" spans="13:27" ht="15.75" customHeight="1" x14ac:dyDescent="0.3"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53"/>
    </row>
    <row r="406" spans="13:27" ht="15.75" customHeight="1" x14ac:dyDescent="0.3"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53"/>
    </row>
    <row r="407" spans="13:27" ht="15.75" customHeight="1" x14ac:dyDescent="0.3"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53"/>
    </row>
    <row r="408" spans="13:27" ht="15.75" customHeight="1" x14ac:dyDescent="0.3"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53"/>
    </row>
    <row r="409" spans="13:27" ht="15.75" customHeight="1" x14ac:dyDescent="0.3"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53"/>
    </row>
    <row r="410" spans="13:27" ht="15.75" customHeight="1" x14ac:dyDescent="0.3"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53"/>
    </row>
    <row r="411" spans="13:27" ht="15.75" customHeight="1" x14ac:dyDescent="0.3"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53"/>
    </row>
    <row r="412" spans="13:27" ht="15.75" customHeight="1" x14ac:dyDescent="0.3"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53"/>
    </row>
    <row r="413" spans="13:27" ht="15.75" customHeight="1" x14ac:dyDescent="0.3"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53"/>
    </row>
    <row r="414" spans="13:27" ht="15.75" customHeight="1" x14ac:dyDescent="0.3"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53"/>
    </row>
    <row r="415" spans="13:27" ht="15.75" customHeight="1" x14ac:dyDescent="0.3"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53"/>
    </row>
    <row r="416" spans="13:27" ht="15.75" customHeight="1" x14ac:dyDescent="0.3"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53"/>
    </row>
    <row r="417" spans="13:27" ht="15.75" customHeight="1" x14ac:dyDescent="0.3"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53"/>
    </row>
    <row r="418" spans="13:27" ht="15.75" customHeight="1" x14ac:dyDescent="0.3"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53"/>
    </row>
    <row r="419" spans="13:27" ht="15.75" customHeight="1" x14ac:dyDescent="0.3"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53"/>
    </row>
    <row r="420" spans="13:27" ht="15.75" customHeight="1" x14ac:dyDescent="0.3"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53"/>
    </row>
    <row r="421" spans="13:27" ht="15.75" customHeight="1" x14ac:dyDescent="0.3"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53"/>
    </row>
    <row r="422" spans="13:27" ht="15.75" customHeight="1" x14ac:dyDescent="0.3"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53"/>
    </row>
    <row r="423" spans="13:27" ht="15.75" customHeight="1" x14ac:dyDescent="0.3"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53"/>
    </row>
    <row r="424" spans="13:27" ht="15.75" customHeight="1" x14ac:dyDescent="0.3"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53"/>
    </row>
    <row r="425" spans="13:27" ht="15.75" customHeight="1" x14ac:dyDescent="0.3"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53"/>
    </row>
    <row r="426" spans="13:27" ht="15.75" customHeight="1" x14ac:dyDescent="0.3"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53"/>
    </row>
    <row r="427" spans="13:27" ht="15.75" customHeight="1" x14ac:dyDescent="0.3"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53"/>
    </row>
    <row r="428" spans="13:27" ht="15.75" customHeight="1" x14ac:dyDescent="0.3"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53"/>
    </row>
    <row r="429" spans="13:27" ht="15.75" customHeight="1" x14ac:dyDescent="0.3"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53"/>
    </row>
    <row r="430" spans="13:27" ht="15.75" customHeight="1" x14ac:dyDescent="0.3"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53"/>
    </row>
    <row r="431" spans="13:27" ht="15.75" customHeight="1" x14ac:dyDescent="0.3"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53"/>
    </row>
    <row r="432" spans="13:27" ht="15.75" customHeight="1" x14ac:dyDescent="0.3"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53"/>
    </row>
    <row r="433" spans="13:27" ht="15.75" customHeight="1" x14ac:dyDescent="0.3"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53"/>
    </row>
    <row r="434" spans="13:27" ht="15.75" customHeight="1" x14ac:dyDescent="0.3"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53"/>
    </row>
    <row r="435" spans="13:27" ht="15.75" customHeight="1" x14ac:dyDescent="0.3"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53"/>
    </row>
    <row r="436" spans="13:27" ht="15.75" customHeight="1" x14ac:dyDescent="0.3"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53"/>
    </row>
    <row r="437" spans="13:27" ht="15.75" customHeight="1" x14ac:dyDescent="0.3"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53"/>
    </row>
    <row r="438" spans="13:27" ht="15.75" customHeight="1" x14ac:dyDescent="0.3"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53"/>
    </row>
    <row r="439" spans="13:27" ht="15.75" customHeight="1" x14ac:dyDescent="0.3"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53"/>
    </row>
    <row r="440" spans="13:27" ht="15.75" customHeight="1" x14ac:dyDescent="0.3"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53"/>
    </row>
    <row r="441" spans="13:27" ht="15.75" customHeight="1" x14ac:dyDescent="0.3"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53"/>
    </row>
    <row r="442" spans="13:27" ht="15.75" customHeight="1" x14ac:dyDescent="0.3"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53"/>
    </row>
    <row r="443" spans="13:27" ht="15.75" customHeight="1" x14ac:dyDescent="0.3"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53"/>
    </row>
    <row r="444" spans="13:27" ht="15.75" customHeight="1" x14ac:dyDescent="0.3"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53"/>
    </row>
    <row r="445" spans="13:27" ht="15.75" customHeight="1" x14ac:dyDescent="0.3"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53"/>
    </row>
    <row r="446" spans="13:27" ht="15.75" customHeight="1" x14ac:dyDescent="0.3"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53"/>
    </row>
    <row r="447" spans="13:27" ht="15.75" customHeight="1" x14ac:dyDescent="0.3"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53"/>
    </row>
    <row r="448" spans="13:27" ht="15.75" customHeight="1" x14ac:dyDescent="0.3"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53"/>
    </row>
    <row r="449" spans="13:27" ht="15.75" customHeight="1" x14ac:dyDescent="0.3"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53"/>
    </row>
    <row r="450" spans="13:27" ht="15.75" customHeight="1" x14ac:dyDescent="0.3"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53"/>
    </row>
    <row r="451" spans="13:27" ht="15.75" customHeight="1" x14ac:dyDescent="0.3"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53"/>
    </row>
    <row r="452" spans="13:27" ht="15.75" customHeight="1" x14ac:dyDescent="0.3"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53"/>
    </row>
    <row r="453" spans="13:27" ht="15.75" customHeight="1" x14ac:dyDescent="0.3"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53"/>
    </row>
    <row r="454" spans="13:27" ht="15.75" customHeight="1" x14ac:dyDescent="0.3"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53"/>
    </row>
    <row r="455" spans="13:27" ht="15.75" customHeight="1" x14ac:dyDescent="0.3"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53"/>
    </row>
    <row r="456" spans="13:27" ht="15.75" customHeight="1" x14ac:dyDescent="0.3"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53"/>
    </row>
    <row r="457" spans="13:27" ht="15.75" customHeight="1" x14ac:dyDescent="0.3"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53"/>
    </row>
    <row r="458" spans="13:27" ht="15.75" customHeight="1" x14ac:dyDescent="0.3"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53"/>
    </row>
    <row r="459" spans="13:27" ht="15.75" customHeight="1" x14ac:dyDescent="0.3"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53"/>
    </row>
    <row r="460" spans="13:27" ht="15.75" customHeight="1" x14ac:dyDescent="0.3"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53"/>
    </row>
    <row r="461" spans="13:27" ht="15.75" customHeight="1" x14ac:dyDescent="0.3"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53"/>
    </row>
    <row r="462" spans="13:27" ht="15.75" customHeight="1" x14ac:dyDescent="0.3"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53"/>
    </row>
    <row r="463" spans="13:27" ht="15.75" customHeight="1" x14ac:dyDescent="0.3"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53"/>
    </row>
    <row r="464" spans="13:27" ht="15.75" customHeight="1" x14ac:dyDescent="0.3"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53"/>
    </row>
    <row r="465" spans="13:27" ht="15.75" customHeight="1" x14ac:dyDescent="0.3"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53"/>
    </row>
    <row r="466" spans="13:27" ht="15.75" customHeight="1" x14ac:dyDescent="0.3"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53"/>
    </row>
    <row r="467" spans="13:27" ht="15.75" customHeight="1" x14ac:dyDescent="0.3"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53"/>
    </row>
    <row r="468" spans="13:27" ht="15.75" customHeight="1" x14ac:dyDescent="0.3"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53"/>
    </row>
    <row r="469" spans="13:27" ht="15.75" customHeight="1" x14ac:dyDescent="0.3"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53"/>
    </row>
    <row r="470" spans="13:27" ht="15.75" customHeight="1" x14ac:dyDescent="0.3"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53"/>
    </row>
    <row r="471" spans="13:27" ht="15.75" customHeight="1" x14ac:dyDescent="0.3"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53"/>
    </row>
    <row r="472" spans="13:27" ht="15.75" customHeight="1" x14ac:dyDescent="0.3"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53"/>
    </row>
    <row r="473" spans="13:27" ht="15.75" customHeight="1" x14ac:dyDescent="0.3"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53"/>
    </row>
    <row r="474" spans="13:27" ht="15.75" customHeight="1" x14ac:dyDescent="0.3"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53"/>
    </row>
    <row r="475" spans="13:27" ht="15.75" customHeight="1" x14ac:dyDescent="0.3"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53"/>
    </row>
    <row r="476" spans="13:27" ht="15.75" customHeight="1" x14ac:dyDescent="0.3"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53"/>
    </row>
    <row r="477" spans="13:27" ht="15.75" customHeight="1" x14ac:dyDescent="0.3"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53"/>
    </row>
    <row r="478" spans="13:27" ht="15.75" customHeight="1" x14ac:dyDescent="0.3"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53"/>
    </row>
    <row r="479" spans="13:27" ht="15.75" customHeight="1" x14ac:dyDescent="0.3"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53"/>
    </row>
    <row r="480" spans="13:27" ht="15.75" customHeight="1" x14ac:dyDescent="0.3"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53"/>
    </row>
    <row r="481" spans="13:27" ht="15.75" customHeight="1" x14ac:dyDescent="0.3"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53"/>
    </row>
    <row r="482" spans="13:27" ht="15.75" customHeight="1" x14ac:dyDescent="0.3"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53"/>
    </row>
    <row r="483" spans="13:27" ht="15.75" customHeight="1" x14ac:dyDescent="0.3"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53"/>
    </row>
    <row r="484" spans="13:27" ht="15.75" customHeight="1" x14ac:dyDescent="0.3"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53"/>
    </row>
    <row r="485" spans="13:27" ht="15.75" customHeight="1" x14ac:dyDescent="0.3"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53"/>
    </row>
    <row r="486" spans="13:27" ht="15.75" customHeight="1" x14ac:dyDescent="0.3"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53"/>
    </row>
    <row r="487" spans="13:27" ht="15.75" customHeight="1" x14ac:dyDescent="0.3"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53"/>
    </row>
    <row r="488" spans="13:27" ht="15.75" customHeight="1" x14ac:dyDescent="0.3"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53"/>
    </row>
    <row r="489" spans="13:27" ht="15.75" customHeight="1" x14ac:dyDescent="0.3"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53"/>
    </row>
    <row r="490" spans="13:27" ht="15.75" customHeight="1" x14ac:dyDescent="0.3"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53"/>
    </row>
    <row r="491" spans="13:27" ht="15.75" customHeight="1" x14ac:dyDescent="0.3"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53"/>
    </row>
    <row r="492" spans="13:27" ht="15.75" customHeight="1" x14ac:dyDescent="0.3"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53"/>
    </row>
    <row r="493" spans="13:27" ht="15.75" customHeight="1" x14ac:dyDescent="0.3"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53"/>
    </row>
    <row r="494" spans="13:27" ht="15.75" customHeight="1" x14ac:dyDescent="0.3"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53"/>
    </row>
    <row r="495" spans="13:27" ht="15.75" customHeight="1" x14ac:dyDescent="0.3"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53"/>
    </row>
    <row r="496" spans="13:27" ht="15.75" customHeight="1" x14ac:dyDescent="0.3"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53"/>
    </row>
    <row r="497" spans="13:27" ht="15.75" customHeight="1" x14ac:dyDescent="0.3"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53"/>
    </row>
    <row r="498" spans="13:27" ht="15.75" customHeight="1" x14ac:dyDescent="0.3"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53"/>
    </row>
    <row r="499" spans="13:27" ht="15.75" customHeight="1" x14ac:dyDescent="0.3"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53"/>
    </row>
    <row r="500" spans="13:27" ht="15.75" customHeight="1" x14ac:dyDescent="0.3"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53"/>
    </row>
    <row r="501" spans="13:27" ht="15.75" customHeight="1" x14ac:dyDescent="0.3"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53"/>
    </row>
    <row r="502" spans="13:27" ht="15.75" customHeight="1" x14ac:dyDescent="0.3"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53"/>
    </row>
    <row r="503" spans="13:27" ht="15.75" customHeight="1" x14ac:dyDescent="0.3"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53"/>
    </row>
    <row r="504" spans="13:27" ht="15.75" customHeight="1" x14ac:dyDescent="0.3"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53"/>
    </row>
    <row r="505" spans="13:27" ht="15.75" customHeight="1" x14ac:dyDescent="0.3"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53"/>
    </row>
    <row r="506" spans="13:27" ht="15.75" customHeight="1" x14ac:dyDescent="0.3"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53"/>
    </row>
    <row r="507" spans="13:27" ht="15.75" customHeight="1" x14ac:dyDescent="0.3"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53"/>
    </row>
    <row r="508" spans="13:27" ht="15.75" customHeight="1" x14ac:dyDescent="0.3"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53"/>
    </row>
    <row r="509" spans="13:27" ht="15.75" customHeight="1" x14ac:dyDescent="0.3"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53"/>
    </row>
    <row r="510" spans="13:27" ht="15.75" customHeight="1" x14ac:dyDescent="0.3"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53"/>
    </row>
    <row r="511" spans="13:27" ht="15.75" customHeight="1" x14ac:dyDescent="0.3"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53"/>
    </row>
    <row r="512" spans="13:27" ht="15.75" customHeight="1" x14ac:dyDescent="0.3"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53"/>
    </row>
    <row r="513" spans="13:27" ht="15.75" customHeight="1" x14ac:dyDescent="0.3"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53"/>
    </row>
    <row r="514" spans="13:27" ht="15.75" customHeight="1" x14ac:dyDescent="0.3"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53"/>
    </row>
    <row r="515" spans="13:27" ht="15.75" customHeight="1" x14ac:dyDescent="0.3"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53"/>
    </row>
    <row r="516" spans="13:27" ht="15.75" customHeight="1" x14ac:dyDescent="0.3"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53"/>
    </row>
    <row r="517" spans="13:27" ht="15.75" customHeight="1" x14ac:dyDescent="0.3"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53"/>
    </row>
    <row r="518" spans="13:27" ht="15.75" customHeight="1" x14ac:dyDescent="0.3"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53"/>
    </row>
    <row r="519" spans="13:27" ht="15.75" customHeight="1" x14ac:dyDescent="0.3"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53"/>
    </row>
    <row r="520" spans="13:27" ht="15.75" customHeight="1" x14ac:dyDescent="0.3"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53"/>
    </row>
    <row r="521" spans="13:27" ht="15.75" customHeight="1" x14ac:dyDescent="0.3"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53"/>
    </row>
    <row r="522" spans="13:27" ht="15.75" customHeight="1" x14ac:dyDescent="0.3"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53"/>
    </row>
    <row r="523" spans="13:27" ht="15.75" customHeight="1" x14ac:dyDescent="0.3"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53"/>
    </row>
    <row r="524" spans="13:27" ht="15.75" customHeight="1" x14ac:dyDescent="0.3"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53"/>
    </row>
    <row r="525" spans="13:27" ht="15.75" customHeight="1" x14ac:dyDescent="0.3"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53"/>
    </row>
    <row r="526" spans="13:27" ht="15.75" customHeight="1" x14ac:dyDescent="0.3"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53"/>
    </row>
    <row r="527" spans="13:27" ht="15.75" customHeight="1" x14ac:dyDescent="0.3"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53"/>
    </row>
    <row r="528" spans="13:27" ht="15.75" customHeight="1" x14ac:dyDescent="0.3"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53"/>
    </row>
    <row r="529" spans="13:27" ht="15.75" customHeight="1" x14ac:dyDescent="0.3"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53"/>
    </row>
    <row r="530" spans="13:27" ht="15.75" customHeight="1" x14ac:dyDescent="0.3"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53"/>
    </row>
    <row r="531" spans="13:27" ht="15.75" customHeight="1" x14ac:dyDescent="0.3"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53"/>
    </row>
    <row r="532" spans="13:27" ht="15.75" customHeight="1" x14ac:dyDescent="0.3"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53"/>
    </row>
    <row r="533" spans="13:27" ht="15.75" customHeight="1" x14ac:dyDescent="0.3"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53"/>
    </row>
    <row r="534" spans="13:27" ht="15.75" customHeight="1" x14ac:dyDescent="0.3"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53"/>
    </row>
    <row r="535" spans="13:27" ht="15.75" customHeight="1" x14ac:dyDescent="0.3"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53"/>
    </row>
    <row r="536" spans="13:27" ht="15.75" customHeight="1" x14ac:dyDescent="0.3"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53"/>
    </row>
    <row r="537" spans="13:27" ht="15.75" customHeight="1" x14ac:dyDescent="0.3"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53"/>
    </row>
    <row r="538" spans="13:27" ht="15.75" customHeight="1" x14ac:dyDescent="0.3"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53"/>
    </row>
    <row r="539" spans="13:27" ht="15.75" customHeight="1" x14ac:dyDescent="0.3"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53"/>
    </row>
    <row r="540" spans="13:27" ht="15.75" customHeight="1" x14ac:dyDescent="0.3"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53"/>
    </row>
    <row r="541" spans="13:27" ht="15.75" customHeight="1" x14ac:dyDescent="0.3"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53"/>
    </row>
    <row r="542" spans="13:27" ht="15.75" customHeight="1" x14ac:dyDescent="0.3"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53"/>
    </row>
    <row r="543" spans="13:27" ht="15.75" customHeight="1" x14ac:dyDescent="0.3"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53"/>
    </row>
    <row r="544" spans="13:27" ht="15.75" customHeight="1" x14ac:dyDescent="0.3"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53"/>
    </row>
    <row r="545" spans="13:27" ht="15.75" customHeight="1" x14ac:dyDescent="0.3"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53"/>
    </row>
    <row r="546" spans="13:27" ht="15.75" customHeight="1" x14ac:dyDescent="0.3"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53"/>
    </row>
    <row r="547" spans="13:27" ht="15.75" customHeight="1" x14ac:dyDescent="0.3"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53"/>
    </row>
    <row r="548" spans="13:27" ht="15.75" customHeight="1" x14ac:dyDescent="0.3"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53"/>
    </row>
    <row r="549" spans="13:27" ht="15.75" customHeight="1" x14ac:dyDescent="0.3"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53"/>
    </row>
    <row r="550" spans="13:27" ht="15.75" customHeight="1" x14ac:dyDescent="0.3"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53"/>
    </row>
    <row r="551" spans="13:27" ht="15.75" customHeight="1" x14ac:dyDescent="0.3"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53"/>
    </row>
    <row r="552" spans="13:27" ht="15.75" customHeight="1" x14ac:dyDescent="0.3"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53"/>
    </row>
    <row r="553" spans="13:27" ht="15.75" customHeight="1" x14ac:dyDescent="0.3"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53"/>
    </row>
    <row r="554" spans="13:27" ht="15.75" customHeight="1" x14ac:dyDescent="0.3"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53"/>
    </row>
    <row r="555" spans="13:27" ht="15.75" customHeight="1" x14ac:dyDescent="0.3"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53"/>
    </row>
    <row r="556" spans="13:27" ht="15.75" customHeight="1" x14ac:dyDescent="0.3"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53"/>
    </row>
    <row r="557" spans="13:27" ht="15.75" customHeight="1" x14ac:dyDescent="0.3"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53"/>
    </row>
    <row r="558" spans="13:27" ht="15.75" customHeight="1" x14ac:dyDescent="0.3"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53"/>
    </row>
    <row r="559" spans="13:27" ht="15.75" customHeight="1" x14ac:dyDescent="0.3"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53"/>
    </row>
    <row r="560" spans="13:27" ht="15.75" customHeight="1" x14ac:dyDescent="0.3"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53"/>
    </row>
    <row r="561" spans="13:27" ht="15.75" customHeight="1" x14ac:dyDescent="0.3"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53"/>
    </row>
    <row r="562" spans="13:27" ht="15.75" customHeight="1" x14ac:dyDescent="0.3"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53"/>
    </row>
    <row r="563" spans="13:27" ht="15.75" customHeight="1" x14ac:dyDescent="0.3"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53"/>
    </row>
    <row r="564" spans="13:27" ht="15.75" customHeight="1" x14ac:dyDescent="0.3"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53"/>
    </row>
    <row r="565" spans="13:27" ht="15.75" customHeight="1" x14ac:dyDescent="0.3"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53"/>
    </row>
    <row r="566" spans="13:27" ht="15.75" customHeight="1" x14ac:dyDescent="0.3"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53"/>
    </row>
    <row r="567" spans="13:27" ht="15.75" customHeight="1" x14ac:dyDescent="0.3"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53"/>
    </row>
    <row r="568" spans="13:27" ht="15.75" customHeight="1" x14ac:dyDescent="0.3"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53"/>
    </row>
    <row r="569" spans="13:27" ht="15.75" customHeight="1" x14ac:dyDescent="0.3"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53"/>
    </row>
    <row r="570" spans="13:27" ht="15.75" customHeight="1" x14ac:dyDescent="0.3"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53"/>
    </row>
    <row r="571" spans="13:27" ht="15.75" customHeight="1" x14ac:dyDescent="0.3"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53"/>
    </row>
    <row r="572" spans="13:27" ht="15.75" customHeight="1" x14ac:dyDescent="0.3"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53"/>
    </row>
    <row r="573" spans="13:27" ht="15.75" customHeight="1" x14ac:dyDescent="0.3"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53"/>
    </row>
    <row r="574" spans="13:27" ht="15.75" customHeight="1" x14ac:dyDescent="0.3"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53"/>
    </row>
    <row r="575" spans="13:27" ht="15.75" customHeight="1" x14ac:dyDescent="0.3"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53"/>
    </row>
    <row r="576" spans="13:27" ht="15.75" customHeight="1" x14ac:dyDescent="0.3"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53"/>
    </row>
    <row r="577" spans="13:27" ht="15.75" customHeight="1" x14ac:dyDescent="0.3"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53"/>
    </row>
    <row r="578" spans="13:27" ht="15.75" customHeight="1" x14ac:dyDescent="0.3"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53"/>
    </row>
    <row r="579" spans="13:27" ht="15.75" customHeight="1" x14ac:dyDescent="0.3"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53"/>
    </row>
    <row r="580" spans="13:27" ht="15.75" customHeight="1" x14ac:dyDescent="0.3"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53"/>
    </row>
    <row r="581" spans="13:27" ht="15.75" customHeight="1" x14ac:dyDescent="0.3"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53"/>
    </row>
    <row r="582" spans="13:27" ht="15.75" customHeight="1" x14ac:dyDescent="0.3"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53"/>
    </row>
    <row r="583" spans="13:27" ht="15.75" customHeight="1" x14ac:dyDescent="0.3"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53"/>
    </row>
    <row r="584" spans="13:27" ht="15.75" customHeight="1" x14ac:dyDescent="0.3"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53"/>
    </row>
    <row r="585" spans="13:27" ht="15.75" customHeight="1" x14ac:dyDescent="0.3"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53"/>
    </row>
    <row r="586" spans="13:27" ht="15.75" customHeight="1" x14ac:dyDescent="0.3"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53"/>
    </row>
    <row r="587" spans="13:27" ht="15.75" customHeight="1" x14ac:dyDescent="0.3"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53"/>
    </row>
    <row r="588" spans="13:27" ht="15.75" customHeight="1" x14ac:dyDescent="0.3"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53"/>
    </row>
    <row r="589" spans="13:27" ht="15.75" customHeight="1" x14ac:dyDescent="0.3"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53"/>
    </row>
    <row r="590" spans="13:27" ht="15.75" customHeight="1" x14ac:dyDescent="0.3"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53"/>
    </row>
    <row r="591" spans="13:27" ht="15.75" customHeight="1" x14ac:dyDescent="0.3"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53"/>
    </row>
    <row r="592" spans="13:27" ht="15.75" customHeight="1" x14ac:dyDescent="0.3"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53"/>
    </row>
    <row r="593" spans="13:27" ht="15.75" customHeight="1" x14ac:dyDescent="0.3"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53"/>
    </row>
    <row r="594" spans="13:27" ht="15.75" customHeight="1" x14ac:dyDescent="0.3"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53"/>
    </row>
    <row r="595" spans="13:27" ht="15.75" customHeight="1" x14ac:dyDescent="0.3"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53"/>
    </row>
    <row r="596" spans="13:27" ht="15.75" customHeight="1" x14ac:dyDescent="0.3"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53"/>
    </row>
    <row r="597" spans="13:27" ht="15.75" customHeight="1" x14ac:dyDescent="0.3"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53"/>
    </row>
    <row r="598" spans="13:27" ht="15.75" customHeight="1" x14ac:dyDescent="0.3"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53"/>
    </row>
    <row r="599" spans="13:27" ht="15.75" customHeight="1" x14ac:dyDescent="0.3"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53"/>
    </row>
    <row r="600" spans="13:27" ht="15.75" customHeight="1" x14ac:dyDescent="0.3"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53"/>
    </row>
    <row r="601" spans="13:27" ht="15.75" customHeight="1" x14ac:dyDescent="0.3"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53"/>
    </row>
    <row r="602" spans="13:27" ht="15.75" customHeight="1" x14ac:dyDescent="0.3"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53"/>
    </row>
    <row r="603" spans="13:27" ht="15.75" customHeight="1" x14ac:dyDescent="0.3"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53"/>
    </row>
    <row r="604" spans="13:27" ht="15.75" customHeight="1" x14ac:dyDescent="0.3"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53"/>
    </row>
    <row r="605" spans="13:27" ht="15.75" customHeight="1" x14ac:dyDescent="0.3"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53"/>
    </row>
    <row r="606" spans="13:27" ht="15.75" customHeight="1" x14ac:dyDescent="0.3"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53"/>
    </row>
    <row r="607" spans="13:27" ht="15.75" customHeight="1" x14ac:dyDescent="0.3"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53"/>
    </row>
    <row r="608" spans="13:27" ht="15.75" customHeight="1" x14ac:dyDescent="0.3"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53"/>
    </row>
    <row r="609" spans="13:27" ht="15.75" customHeight="1" x14ac:dyDescent="0.3"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53"/>
    </row>
    <row r="610" spans="13:27" ht="15.75" customHeight="1" x14ac:dyDescent="0.3"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53"/>
    </row>
    <row r="611" spans="13:27" ht="15.75" customHeight="1" x14ac:dyDescent="0.3"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53"/>
    </row>
    <row r="612" spans="13:27" ht="15.75" customHeight="1" x14ac:dyDescent="0.3"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53"/>
    </row>
    <row r="613" spans="13:27" ht="15.75" customHeight="1" x14ac:dyDescent="0.3"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53"/>
    </row>
    <row r="614" spans="13:27" ht="15.75" customHeight="1" x14ac:dyDescent="0.3"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53"/>
    </row>
    <row r="615" spans="13:27" ht="15.75" customHeight="1" x14ac:dyDescent="0.3"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53"/>
    </row>
    <row r="616" spans="13:27" ht="15.75" customHeight="1" x14ac:dyDescent="0.3"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53"/>
    </row>
    <row r="617" spans="13:27" ht="15.75" customHeight="1" x14ac:dyDescent="0.3"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53"/>
    </row>
    <row r="618" spans="13:27" ht="15.75" customHeight="1" x14ac:dyDescent="0.3"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53"/>
    </row>
    <row r="619" spans="13:27" ht="15.75" customHeight="1" x14ac:dyDescent="0.3"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53"/>
    </row>
    <row r="620" spans="13:27" ht="15.75" customHeight="1" x14ac:dyDescent="0.3"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53"/>
    </row>
    <row r="621" spans="13:27" ht="15.75" customHeight="1" x14ac:dyDescent="0.3"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53"/>
    </row>
    <row r="622" spans="13:27" ht="15.75" customHeight="1" x14ac:dyDescent="0.3"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53"/>
    </row>
    <row r="623" spans="13:27" ht="15.75" customHeight="1" x14ac:dyDescent="0.3"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53"/>
    </row>
    <row r="624" spans="13:27" ht="15.75" customHeight="1" x14ac:dyDescent="0.3"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53"/>
    </row>
    <row r="625" spans="13:27" ht="15.75" customHeight="1" x14ac:dyDescent="0.3"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53"/>
    </row>
    <row r="626" spans="13:27" ht="15.75" customHeight="1" x14ac:dyDescent="0.3"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53"/>
    </row>
    <row r="627" spans="13:27" ht="15.75" customHeight="1" x14ac:dyDescent="0.3"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53"/>
    </row>
    <row r="628" spans="13:27" ht="15.75" customHeight="1" x14ac:dyDescent="0.3"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53"/>
    </row>
    <row r="629" spans="13:27" ht="15.75" customHeight="1" x14ac:dyDescent="0.3"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53"/>
    </row>
    <row r="630" spans="13:27" ht="15.75" customHeight="1" x14ac:dyDescent="0.3"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53"/>
    </row>
    <row r="631" spans="13:27" ht="15.75" customHeight="1" x14ac:dyDescent="0.3"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53"/>
    </row>
    <row r="632" spans="13:27" ht="15.75" customHeight="1" x14ac:dyDescent="0.3"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53"/>
    </row>
    <row r="633" spans="13:27" ht="15.75" customHeight="1" x14ac:dyDescent="0.3"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53"/>
    </row>
    <row r="634" spans="13:27" ht="15.75" customHeight="1" x14ac:dyDescent="0.3"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53"/>
    </row>
    <row r="635" spans="13:27" ht="15.75" customHeight="1" x14ac:dyDescent="0.3"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53"/>
    </row>
    <row r="636" spans="13:27" ht="15.75" customHeight="1" x14ac:dyDescent="0.3"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53"/>
    </row>
    <row r="637" spans="13:27" ht="15.75" customHeight="1" x14ac:dyDescent="0.3"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53"/>
    </row>
    <row r="638" spans="13:27" ht="15.75" customHeight="1" x14ac:dyDescent="0.3"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53"/>
    </row>
    <row r="639" spans="13:27" ht="15.75" customHeight="1" x14ac:dyDescent="0.3"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53"/>
    </row>
    <row r="640" spans="13:27" ht="15.75" customHeight="1" x14ac:dyDescent="0.3"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53"/>
    </row>
    <row r="641" spans="13:27" ht="15.75" customHeight="1" x14ac:dyDescent="0.3"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53"/>
    </row>
    <row r="642" spans="13:27" ht="15.75" customHeight="1" x14ac:dyDescent="0.3"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53"/>
    </row>
    <row r="643" spans="13:27" ht="15.75" customHeight="1" x14ac:dyDescent="0.3"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53"/>
    </row>
    <row r="644" spans="13:27" ht="15.75" customHeight="1" x14ac:dyDescent="0.3"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53"/>
    </row>
    <row r="645" spans="13:27" ht="15.75" customHeight="1" x14ac:dyDescent="0.3"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53"/>
    </row>
    <row r="646" spans="13:27" ht="15.75" customHeight="1" x14ac:dyDescent="0.3"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53"/>
    </row>
    <row r="647" spans="13:27" ht="15.75" customHeight="1" x14ac:dyDescent="0.3"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53"/>
    </row>
    <row r="648" spans="13:27" ht="15.75" customHeight="1" x14ac:dyDescent="0.3"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53"/>
    </row>
    <row r="649" spans="13:27" ht="15.75" customHeight="1" x14ac:dyDescent="0.3"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53"/>
    </row>
    <row r="650" spans="13:27" ht="15.75" customHeight="1" x14ac:dyDescent="0.3"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53"/>
    </row>
    <row r="651" spans="13:27" ht="15.75" customHeight="1" x14ac:dyDescent="0.3"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53"/>
    </row>
    <row r="652" spans="13:27" ht="15.75" customHeight="1" x14ac:dyDescent="0.3"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53"/>
    </row>
    <row r="653" spans="13:27" ht="15.75" customHeight="1" x14ac:dyDescent="0.3"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53"/>
    </row>
    <row r="654" spans="13:27" ht="15.75" customHeight="1" x14ac:dyDescent="0.3"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53"/>
    </row>
    <row r="655" spans="13:27" ht="15.75" customHeight="1" x14ac:dyDescent="0.3"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53"/>
    </row>
    <row r="656" spans="13:27" ht="15.75" customHeight="1" x14ac:dyDescent="0.3"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53"/>
    </row>
    <row r="657" spans="13:27" ht="15.75" customHeight="1" x14ac:dyDescent="0.3"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53"/>
    </row>
    <row r="658" spans="13:27" ht="15.75" customHeight="1" x14ac:dyDescent="0.3"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53"/>
    </row>
    <row r="659" spans="13:27" ht="15.75" customHeight="1" x14ac:dyDescent="0.3"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53"/>
    </row>
    <row r="660" spans="13:27" ht="15.75" customHeight="1" x14ac:dyDescent="0.3"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53"/>
    </row>
    <row r="661" spans="13:27" ht="15.75" customHeight="1" x14ac:dyDescent="0.3"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53"/>
    </row>
    <row r="662" spans="13:27" ht="15.75" customHeight="1" x14ac:dyDescent="0.3"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53"/>
    </row>
    <row r="663" spans="13:27" ht="15.75" customHeight="1" x14ac:dyDescent="0.3"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53"/>
    </row>
    <row r="664" spans="13:27" ht="15.75" customHeight="1" x14ac:dyDescent="0.3"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53"/>
    </row>
    <row r="665" spans="13:27" ht="15.75" customHeight="1" x14ac:dyDescent="0.3"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53"/>
    </row>
    <row r="666" spans="13:27" ht="15.75" customHeight="1" x14ac:dyDescent="0.3"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53"/>
    </row>
    <row r="667" spans="13:27" ht="15.75" customHeight="1" x14ac:dyDescent="0.3"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53"/>
    </row>
    <row r="668" spans="13:27" ht="15.75" customHeight="1" x14ac:dyDescent="0.3"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53"/>
    </row>
    <row r="669" spans="13:27" ht="15.75" customHeight="1" x14ac:dyDescent="0.3"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53"/>
    </row>
    <row r="670" spans="13:27" ht="15.75" customHeight="1" x14ac:dyDescent="0.3"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53"/>
    </row>
    <row r="671" spans="13:27" ht="15.75" customHeight="1" x14ac:dyDescent="0.3"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53"/>
    </row>
    <row r="672" spans="13:27" ht="15.75" customHeight="1" x14ac:dyDescent="0.3"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53"/>
    </row>
    <row r="673" spans="13:27" ht="15.75" customHeight="1" x14ac:dyDescent="0.3"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53"/>
    </row>
    <row r="674" spans="13:27" ht="15.75" customHeight="1" x14ac:dyDescent="0.3"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53"/>
    </row>
    <row r="675" spans="13:27" ht="15.75" customHeight="1" x14ac:dyDescent="0.3"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53"/>
    </row>
    <row r="676" spans="13:27" ht="15.75" customHeight="1" x14ac:dyDescent="0.3"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53"/>
    </row>
    <row r="677" spans="13:27" ht="15.75" customHeight="1" x14ac:dyDescent="0.3"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53"/>
    </row>
    <row r="678" spans="13:27" ht="15.75" customHeight="1" x14ac:dyDescent="0.3"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53"/>
    </row>
    <row r="679" spans="13:27" ht="15.75" customHeight="1" x14ac:dyDescent="0.3"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53"/>
    </row>
    <row r="680" spans="13:27" ht="15.75" customHeight="1" x14ac:dyDescent="0.3"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53"/>
    </row>
    <row r="681" spans="13:27" ht="15.75" customHeight="1" x14ac:dyDescent="0.3"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53"/>
    </row>
    <row r="682" spans="13:27" ht="15.75" customHeight="1" x14ac:dyDescent="0.3"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53"/>
    </row>
    <row r="683" spans="13:27" ht="15.75" customHeight="1" x14ac:dyDescent="0.3"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53"/>
    </row>
    <row r="684" spans="13:27" ht="15.75" customHeight="1" x14ac:dyDescent="0.3"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53"/>
    </row>
    <row r="685" spans="13:27" ht="15.75" customHeight="1" x14ac:dyDescent="0.3"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53"/>
    </row>
    <row r="686" spans="13:27" ht="15.75" customHeight="1" x14ac:dyDescent="0.3"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53"/>
    </row>
    <row r="687" spans="13:27" ht="15.75" customHeight="1" x14ac:dyDescent="0.3"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53"/>
    </row>
    <row r="688" spans="13:27" ht="15.75" customHeight="1" x14ac:dyDescent="0.3"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53"/>
    </row>
    <row r="689" spans="13:27" ht="15.75" customHeight="1" x14ac:dyDescent="0.3"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53"/>
    </row>
    <row r="690" spans="13:27" ht="15.75" customHeight="1" x14ac:dyDescent="0.3"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53"/>
    </row>
    <row r="691" spans="13:27" ht="15.75" customHeight="1" x14ac:dyDescent="0.3"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53"/>
    </row>
    <row r="692" spans="13:27" ht="15.75" customHeight="1" x14ac:dyDescent="0.3"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53"/>
    </row>
    <row r="693" spans="13:27" ht="15.75" customHeight="1" x14ac:dyDescent="0.3"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53"/>
    </row>
    <row r="694" spans="13:27" ht="15.75" customHeight="1" x14ac:dyDescent="0.3"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53"/>
    </row>
    <row r="695" spans="13:27" ht="15.75" customHeight="1" x14ac:dyDescent="0.3"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53"/>
    </row>
    <row r="696" spans="13:27" ht="15.75" customHeight="1" x14ac:dyDescent="0.3"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53"/>
    </row>
    <row r="697" spans="13:27" ht="15.75" customHeight="1" x14ac:dyDescent="0.3"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53"/>
    </row>
    <row r="698" spans="13:27" ht="15.75" customHeight="1" x14ac:dyDescent="0.3"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53"/>
    </row>
    <row r="699" spans="13:27" ht="15.75" customHeight="1" x14ac:dyDescent="0.3"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53"/>
    </row>
    <row r="700" spans="13:27" ht="15.75" customHeight="1" x14ac:dyDescent="0.3"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53"/>
    </row>
    <row r="701" spans="13:27" ht="15.75" customHeight="1" x14ac:dyDescent="0.3"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53"/>
    </row>
    <row r="702" spans="13:27" ht="15.75" customHeight="1" x14ac:dyDescent="0.3"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53"/>
    </row>
    <row r="703" spans="13:27" ht="15.75" customHeight="1" x14ac:dyDescent="0.3"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53"/>
    </row>
    <row r="704" spans="13:27" ht="15.75" customHeight="1" x14ac:dyDescent="0.3"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53"/>
    </row>
    <row r="705" spans="13:27" ht="15.75" customHeight="1" x14ac:dyDescent="0.3"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53"/>
    </row>
    <row r="706" spans="13:27" ht="15.75" customHeight="1" x14ac:dyDescent="0.3"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53"/>
    </row>
    <row r="707" spans="13:27" ht="15.75" customHeight="1" x14ac:dyDescent="0.3"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53"/>
    </row>
    <row r="708" spans="13:27" ht="15.75" customHeight="1" x14ac:dyDescent="0.3"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53"/>
    </row>
    <row r="709" spans="13:27" ht="15.75" customHeight="1" x14ac:dyDescent="0.3"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53"/>
    </row>
    <row r="710" spans="13:27" ht="15.75" customHeight="1" x14ac:dyDescent="0.3"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53"/>
    </row>
    <row r="711" spans="13:27" ht="15.75" customHeight="1" x14ac:dyDescent="0.3"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53"/>
    </row>
    <row r="712" spans="13:27" ht="15.75" customHeight="1" x14ac:dyDescent="0.3"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53"/>
    </row>
    <row r="713" spans="13:27" ht="15.75" customHeight="1" x14ac:dyDescent="0.3"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53"/>
    </row>
    <row r="714" spans="13:27" ht="15.75" customHeight="1" x14ac:dyDescent="0.3"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53"/>
    </row>
    <row r="715" spans="13:27" ht="15.75" customHeight="1" x14ac:dyDescent="0.3"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53"/>
    </row>
    <row r="716" spans="13:27" ht="15.75" customHeight="1" x14ac:dyDescent="0.3"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53"/>
    </row>
    <row r="717" spans="13:27" ht="15.75" customHeight="1" x14ac:dyDescent="0.3"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53"/>
    </row>
    <row r="718" spans="13:27" ht="15.75" customHeight="1" x14ac:dyDescent="0.3"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53"/>
    </row>
    <row r="719" spans="13:27" ht="15.75" customHeight="1" x14ac:dyDescent="0.3"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53"/>
    </row>
    <row r="720" spans="13:27" ht="15.75" customHeight="1" x14ac:dyDescent="0.3"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53"/>
    </row>
    <row r="721" spans="13:27" ht="15.75" customHeight="1" x14ac:dyDescent="0.3"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53"/>
    </row>
    <row r="722" spans="13:27" ht="15.75" customHeight="1" x14ac:dyDescent="0.3"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53"/>
    </row>
    <row r="723" spans="13:27" ht="15.75" customHeight="1" x14ac:dyDescent="0.3"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53"/>
    </row>
    <row r="724" spans="13:27" ht="15.75" customHeight="1" x14ac:dyDescent="0.3"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53"/>
    </row>
    <row r="725" spans="13:27" ht="15.75" customHeight="1" x14ac:dyDescent="0.3"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53"/>
    </row>
    <row r="726" spans="13:27" ht="15.75" customHeight="1" x14ac:dyDescent="0.3"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53"/>
    </row>
    <row r="727" spans="13:27" ht="15.75" customHeight="1" x14ac:dyDescent="0.3"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53"/>
    </row>
    <row r="728" spans="13:27" ht="15.75" customHeight="1" x14ac:dyDescent="0.3"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53"/>
    </row>
    <row r="729" spans="13:27" ht="15.75" customHeight="1" x14ac:dyDescent="0.3"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53"/>
    </row>
    <row r="730" spans="13:27" ht="15.75" customHeight="1" x14ac:dyDescent="0.3"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53"/>
    </row>
    <row r="731" spans="13:27" ht="15.75" customHeight="1" x14ac:dyDescent="0.3"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53"/>
    </row>
    <row r="732" spans="13:27" ht="15.75" customHeight="1" x14ac:dyDescent="0.3"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53"/>
    </row>
    <row r="733" spans="13:27" ht="15.75" customHeight="1" x14ac:dyDescent="0.3"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53"/>
    </row>
    <row r="734" spans="13:27" ht="15.75" customHeight="1" x14ac:dyDescent="0.3"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53"/>
    </row>
    <row r="735" spans="13:27" ht="15.75" customHeight="1" x14ac:dyDescent="0.3"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53"/>
    </row>
    <row r="736" spans="13:27" ht="15.75" customHeight="1" x14ac:dyDescent="0.3"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53"/>
    </row>
    <row r="737" spans="13:27" ht="15.75" customHeight="1" x14ac:dyDescent="0.3"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53"/>
    </row>
    <row r="738" spans="13:27" ht="15.75" customHeight="1" x14ac:dyDescent="0.3"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53"/>
    </row>
    <row r="739" spans="13:27" ht="15.75" customHeight="1" x14ac:dyDescent="0.3"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53"/>
    </row>
    <row r="740" spans="13:27" ht="15.75" customHeight="1" x14ac:dyDescent="0.3"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53"/>
    </row>
    <row r="741" spans="13:27" ht="15.75" customHeight="1" x14ac:dyDescent="0.3"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53"/>
    </row>
    <row r="742" spans="13:27" ht="15.75" customHeight="1" x14ac:dyDescent="0.3"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53"/>
    </row>
    <row r="743" spans="13:27" ht="15.75" customHeight="1" x14ac:dyDescent="0.3"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53"/>
    </row>
    <row r="744" spans="13:27" ht="15.75" customHeight="1" x14ac:dyDescent="0.3"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53"/>
    </row>
    <row r="745" spans="13:27" ht="15.75" customHeight="1" x14ac:dyDescent="0.3"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53"/>
    </row>
    <row r="746" spans="13:27" ht="15.75" customHeight="1" x14ac:dyDescent="0.3"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53"/>
    </row>
    <row r="747" spans="13:27" ht="15.75" customHeight="1" x14ac:dyDescent="0.3"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53"/>
    </row>
    <row r="748" spans="13:27" ht="15.75" customHeight="1" x14ac:dyDescent="0.3"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53"/>
    </row>
    <row r="749" spans="13:27" ht="15.75" customHeight="1" x14ac:dyDescent="0.3"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53"/>
    </row>
    <row r="750" spans="13:27" ht="15.75" customHeight="1" x14ac:dyDescent="0.3"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53"/>
    </row>
    <row r="751" spans="13:27" ht="15.75" customHeight="1" x14ac:dyDescent="0.3"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53"/>
    </row>
    <row r="752" spans="13:27" ht="15.75" customHeight="1" x14ac:dyDescent="0.3"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53"/>
    </row>
    <row r="753" spans="13:27" ht="15.75" customHeight="1" x14ac:dyDescent="0.3"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53"/>
    </row>
    <row r="754" spans="13:27" ht="15.75" customHeight="1" x14ac:dyDescent="0.3"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53"/>
    </row>
    <row r="755" spans="13:27" ht="15.75" customHeight="1" x14ac:dyDescent="0.3"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53"/>
    </row>
    <row r="756" spans="13:27" ht="15.75" customHeight="1" x14ac:dyDescent="0.3"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53"/>
    </row>
    <row r="757" spans="13:27" ht="15.75" customHeight="1" x14ac:dyDescent="0.3"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53"/>
    </row>
    <row r="758" spans="13:27" ht="15.75" customHeight="1" x14ac:dyDescent="0.3"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53"/>
    </row>
    <row r="759" spans="13:27" ht="15.75" customHeight="1" x14ac:dyDescent="0.3"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53"/>
    </row>
    <row r="760" spans="13:27" ht="15.75" customHeight="1" x14ac:dyDescent="0.3"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53"/>
    </row>
    <row r="761" spans="13:27" ht="15.75" customHeight="1" x14ac:dyDescent="0.3"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53"/>
    </row>
    <row r="762" spans="13:27" ht="15.75" customHeight="1" x14ac:dyDescent="0.3"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53"/>
    </row>
    <row r="763" spans="13:27" ht="15.75" customHeight="1" x14ac:dyDescent="0.3"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53"/>
    </row>
    <row r="764" spans="13:27" ht="15.75" customHeight="1" x14ac:dyDescent="0.3"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53"/>
    </row>
    <row r="765" spans="13:27" ht="15.75" customHeight="1" x14ac:dyDescent="0.3"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53"/>
    </row>
    <row r="766" spans="13:27" ht="15.75" customHeight="1" x14ac:dyDescent="0.3"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53"/>
    </row>
    <row r="767" spans="13:27" ht="15.75" customHeight="1" x14ac:dyDescent="0.3"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53"/>
    </row>
    <row r="768" spans="13:27" ht="15.75" customHeight="1" x14ac:dyDescent="0.3"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53"/>
    </row>
    <row r="769" spans="13:27" ht="15.75" customHeight="1" x14ac:dyDescent="0.3"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53"/>
    </row>
    <row r="770" spans="13:27" ht="15.75" customHeight="1" x14ac:dyDescent="0.3"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53"/>
    </row>
    <row r="771" spans="13:27" ht="15.75" customHeight="1" x14ac:dyDescent="0.3"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53"/>
    </row>
    <row r="772" spans="13:27" ht="15.75" customHeight="1" x14ac:dyDescent="0.3"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53"/>
    </row>
    <row r="773" spans="13:27" ht="15.75" customHeight="1" x14ac:dyDescent="0.3"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53"/>
    </row>
    <row r="774" spans="13:27" ht="15.75" customHeight="1" x14ac:dyDescent="0.3"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53"/>
    </row>
    <row r="775" spans="13:27" ht="15.75" customHeight="1" x14ac:dyDescent="0.3"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53"/>
    </row>
    <row r="776" spans="13:27" ht="15.75" customHeight="1" x14ac:dyDescent="0.3"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53"/>
    </row>
    <row r="777" spans="13:27" ht="15.75" customHeight="1" x14ac:dyDescent="0.3"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53"/>
    </row>
    <row r="778" spans="13:27" ht="15.75" customHeight="1" x14ac:dyDescent="0.3"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53"/>
    </row>
    <row r="779" spans="13:27" ht="15.75" customHeight="1" x14ac:dyDescent="0.3"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53"/>
    </row>
    <row r="780" spans="13:27" ht="15.75" customHeight="1" x14ac:dyDescent="0.3"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53"/>
    </row>
    <row r="781" spans="13:27" ht="15.75" customHeight="1" x14ac:dyDescent="0.3"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53"/>
    </row>
    <row r="782" spans="13:27" ht="15.75" customHeight="1" x14ac:dyDescent="0.3"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53"/>
    </row>
    <row r="783" spans="13:27" ht="15.75" customHeight="1" x14ac:dyDescent="0.3"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53"/>
    </row>
    <row r="784" spans="13:27" ht="15.75" customHeight="1" x14ac:dyDescent="0.3"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53"/>
    </row>
    <row r="785" spans="13:27" ht="15.75" customHeight="1" x14ac:dyDescent="0.3"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53"/>
    </row>
    <row r="786" spans="13:27" ht="15.75" customHeight="1" x14ac:dyDescent="0.3"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53"/>
    </row>
    <row r="787" spans="13:27" ht="15.75" customHeight="1" x14ac:dyDescent="0.3"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53"/>
    </row>
    <row r="788" spans="13:27" ht="15.75" customHeight="1" x14ac:dyDescent="0.3"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53"/>
    </row>
    <row r="789" spans="13:27" ht="15.75" customHeight="1" x14ac:dyDescent="0.3"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53"/>
    </row>
    <row r="790" spans="13:27" ht="15.75" customHeight="1" x14ac:dyDescent="0.3"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53"/>
    </row>
    <row r="791" spans="13:27" ht="15.75" customHeight="1" x14ac:dyDescent="0.3"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53"/>
    </row>
    <row r="792" spans="13:27" ht="15.75" customHeight="1" x14ac:dyDescent="0.3"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53"/>
    </row>
    <row r="793" spans="13:27" ht="15.75" customHeight="1" x14ac:dyDescent="0.3"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53"/>
    </row>
    <row r="794" spans="13:27" ht="15.75" customHeight="1" x14ac:dyDescent="0.3"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53"/>
    </row>
    <row r="795" spans="13:27" ht="15.75" customHeight="1" x14ac:dyDescent="0.3"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53"/>
    </row>
    <row r="796" spans="13:27" ht="15.75" customHeight="1" x14ac:dyDescent="0.3"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53"/>
    </row>
    <row r="797" spans="13:27" ht="15.75" customHeight="1" x14ac:dyDescent="0.3"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53"/>
    </row>
    <row r="798" spans="13:27" ht="15.75" customHeight="1" x14ac:dyDescent="0.3"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53"/>
    </row>
    <row r="799" spans="13:27" ht="15.75" customHeight="1" x14ac:dyDescent="0.3"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53"/>
    </row>
    <row r="800" spans="13:27" ht="15.75" customHeight="1" x14ac:dyDescent="0.3"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53"/>
    </row>
    <row r="801" spans="13:27" ht="15.75" customHeight="1" x14ac:dyDescent="0.3"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53"/>
    </row>
    <row r="802" spans="13:27" ht="15.75" customHeight="1" x14ac:dyDescent="0.3"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53"/>
    </row>
    <row r="803" spans="13:27" ht="15.75" customHeight="1" x14ac:dyDescent="0.3"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53"/>
    </row>
    <row r="804" spans="13:27" ht="15.75" customHeight="1" x14ac:dyDescent="0.3"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53"/>
    </row>
    <row r="805" spans="13:27" ht="15.75" customHeight="1" x14ac:dyDescent="0.3"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53"/>
    </row>
    <row r="806" spans="13:27" ht="15.75" customHeight="1" x14ac:dyDescent="0.3"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53"/>
    </row>
    <row r="807" spans="13:27" ht="15.75" customHeight="1" x14ac:dyDescent="0.3"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53"/>
    </row>
    <row r="808" spans="13:27" ht="15.75" customHeight="1" x14ac:dyDescent="0.3"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53"/>
    </row>
    <row r="809" spans="13:27" ht="15.75" customHeight="1" x14ac:dyDescent="0.3"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53"/>
    </row>
    <row r="810" spans="13:27" ht="15.75" customHeight="1" x14ac:dyDescent="0.3"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53"/>
    </row>
    <row r="811" spans="13:27" ht="15.75" customHeight="1" x14ac:dyDescent="0.3"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53"/>
    </row>
    <row r="812" spans="13:27" ht="15.75" customHeight="1" x14ac:dyDescent="0.3"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53"/>
    </row>
    <row r="813" spans="13:27" ht="15.75" customHeight="1" x14ac:dyDescent="0.3"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53"/>
    </row>
    <row r="814" spans="13:27" ht="15.75" customHeight="1" x14ac:dyDescent="0.3"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53"/>
    </row>
    <row r="815" spans="13:27" ht="15.75" customHeight="1" x14ac:dyDescent="0.3"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53"/>
    </row>
    <row r="816" spans="13:27" ht="15.75" customHeight="1" x14ac:dyDescent="0.3"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53"/>
    </row>
    <row r="817" spans="13:27" ht="15.75" customHeight="1" x14ac:dyDescent="0.3"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53"/>
    </row>
    <row r="818" spans="13:27" ht="15.75" customHeight="1" x14ac:dyDescent="0.3"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53"/>
    </row>
    <row r="819" spans="13:27" ht="15.75" customHeight="1" x14ac:dyDescent="0.3"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53"/>
    </row>
    <row r="820" spans="13:27" ht="15.75" customHeight="1" x14ac:dyDescent="0.3"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53"/>
    </row>
    <row r="821" spans="13:27" ht="15.75" customHeight="1" x14ac:dyDescent="0.3"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53"/>
    </row>
    <row r="822" spans="13:27" ht="15.75" customHeight="1" x14ac:dyDescent="0.3"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53"/>
    </row>
    <row r="823" spans="13:27" ht="15.75" customHeight="1" x14ac:dyDescent="0.3"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53"/>
    </row>
    <row r="824" spans="13:27" ht="15.75" customHeight="1" x14ac:dyDescent="0.3"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53"/>
    </row>
    <row r="825" spans="13:27" ht="15.75" customHeight="1" x14ac:dyDescent="0.3"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53"/>
    </row>
    <row r="826" spans="13:27" ht="15.75" customHeight="1" x14ac:dyDescent="0.3"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53"/>
    </row>
    <row r="827" spans="13:27" ht="15.75" customHeight="1" x14ac:dyDescent="0.3"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53"/>
    </row>
    <row r="828" spans="13:27" ht="15.75" customHeight="1" x14ac:dyDescent="0.3"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53"/>
    </row>
    <row r="829" spans="13:27" ht="15.75" customHeight="1" x14ac:dyDescent="0.3"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53"/>
    </row>
    <row r="830" spans="13:27" ht="15.75" customHeight="1" x14ac:dyDescent="0.3"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53"/>
    </row>
    <row r="831" spans="13:27" ht="15.75" customHeight="1" x14ac:dyDescent="0.3"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53"/>
    </row>
    <row r="832" spans="13:27" ht="15.75" customHeight="1" x14ac:dyDescent="0.3"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53"/>
    </row>
    <row r="833" spans="13:27" ht="15.75" customHeight="1" x14ac:dyDescent="0.3"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53"/>
    </row>
    <row r="834" spans="13:27" ht="15.75" customHeight="1" x14ac:dyDescent="0.3"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53"/>
    </row>
    <row r="835" spans="13:27" ht="15.75" customHeight="1" x14ac:dyDescent="0.3"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53"/>
    </row>
    <row r="836" spans="13:27" ht="15.75" customHeight="1" x14ac:dyDescent="0.3"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53"/>
    </row>
    <row r="837" spans="13:27" ht="15.75" customHeight="1" x14ac:dyDescent="0.3"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53"/>
    </row>
    <row r="838" spans="13:27" ht="15.75" customHeight="1" x14ac:dyDescent="0.3"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53"/>
    </row>
    <row r="839" spans="13:27" ht="15.75" customHeight="1" x14ac:dyDescent="0.3"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53"/>
    </row>
    <row r="840" spans="13:27" ht="15.75" customHeight="1" x14ac:dyDescent="0.3"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53"/>
    </row>
    <row r="841" spans="13:27" ht="15.75" customHeight="1" x14ac:dyDescent="0.3"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53"/>
    </row>
    <row r="842" spans="13:27" ht="15.75" customHeight="1" x14ac:dyDescent="0.3"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53"/>
    </row>
    <row r="843" spans="13:27" ht="15.75" customHeight="1" x14ac:dyDescent="0.3"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53"/>
    </row>
    <row r="844" spans="13:27" ht="15.75" customHeight="1" x14ac:dyDescent="0.3"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53"/>
    </row>
    <row r="845" spans="13:27" ht="15.75" customHeight="1" x14ac:dyDescent="0.3"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53"/>
    </row>
    <row r="846" spans="13:27" ht="15.75" customHeight="1" x14ac:dyDescent="0.3"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53"/>
    </row>
    <row r="847" spans="13:27" ht="15.75" customHeight="1" x14ac:dyDescent="0.3"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53"/>
    </row>
    <row r="848" spans="13:27" ht="15.75" customHeight="1" x14ac:dyDescent="0.3"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53"/>
    </row>
    <row r="849" spans="13:27" ht="15.75" customHeight="1" x14ac:dyDescent="0.3"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53"/>
    </row>
    <row r="850" spans="13:27" ht="15.75" customHeight="1" x14ac:dyDescent="0.3"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53"/>
    </row>
    <row r="851" spans="13:27" ht="15.75" customHeight="1" x14ac:dyDescent="0.3"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53"/>
    </row>
    <row r="852" spans="13:27" ht="15.75" customHeight="1" x14ac:dyDescent="0.3"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53"/>
    </row>
    <row r="853" spans="13:27" ht="15.75" customHeight="1" x14ac:dyDescent="0.3"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53"/>
    </row>
    <row r="854" spans="13:27" ht="15.75" customHeight="1" x14ac:dyDescent="0.3"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53"/>
    </row>
    <row r="855" spans="13:27" ht="15.75" customHeight="1" x14ac:dyDescent="0.3"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53"/>
    </row>
    <row r="856" spans="13:27" ht="15.75" customHeight="1" x14ac:dyDescent="0.3"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53"/>
    </row>
    <row r="857" spans="13:27" ht="15.75" customHeight="1" x14ac:dyDescent="0.3"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53"/>
    </row>
    <row r="858" spans="13:27" ht="15.75" customHeight="1" x14ac:dyDescent="0.3"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53"/>
    </row>
    <row r="859" spans="13:27" ht="15.75" customHeight="1" x14ac:dyDescent="0.3"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53"/>
    </row>
    <row r="860" spans="13:27" ht="15.75" customHeight="1" x14ac:dyDescent="0.3"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53"/>
    </row>
    <row r="861" spans="13:27" ht="15.75" customHeight="1" x14ac:dyDescent="0.3"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53"/>
    </row>
    <row r="862" spans="13:27" ht="15.75" customHeight="1" x14ac:dyDescent="0.3"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53"/>
    </row>
    <row r="863" spans="13:27" ht="15.75" customHeight="1" x14ac:dyDescent="0.3"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53"/>
    </row>
    <row r="864" spans="13:27" ht="15.75" customHeight="1" x14ac:dyDescent="0.3"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53"/>
    </row>
    <row r="865" spans="13:27" ht="15.75" customHeight="1" x14ac:dyDescent="0.3"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53"/>
    </row>
    <row r="866" spans="13:27" ht="15.75" customHeight="1" x14ac:dyDescent="0.3"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53"/>
    </row>
    <row r="867" spans="13:27" ht="15.75" customHeight="1" x14ac:dyDescent="0.3"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53"/>
    </row>
    <row r="868" spans="13:27" ht="15.75" customHeight="1" x14ac:dyDescent="0.3"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53"/>
    </row>
    <row r="869" spans="13:27" ht="15.75" customHeight="1" x14ac:dyDescent="0.3"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53"/>
    </row>
    <row r="870" spans="13:27" ht="15.75" customHeight="1" x14ac:dyDescent="0.3"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53"/>
    </row>
    <row r="871" spans="13:27" ht="15.75" customHeight="1" x14ac:dyDescent="0.3"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53"/>
    </row>
    <row r="872" spans="13:27" ht="15.75" customHeight="1" x14ac:dyDescent="0.3"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53"/>
    </row>
    <row r="873" spans="13:27" ht="15.75" customHeight="1" x14ac:dyDescent="0.3"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53"/>
    </row>
    <row r="874" spans="13:27" ht="15.75" customHeight="1" x14ac:dyDescent="0.3"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53"/>
    </row>
    <row r="875" spans="13:27" ht="15.75" customHeight="1" x14ac:dyDescent="0.3"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53"/>
    </row>
    <row r="876" spans="13:27" ht="15.75" customHeight="1" x14ac:dyDescent="0.3"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53"/>
    </row>
    <row r="877" spans="13:27" ht="15.75" customHeight="1" x14ac:dyDescent="0.3"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53"/>
    </row>
    <row r="878" spans="13:27" ht="15.75" customHeight="1" x14ac:dyDescent="0.3"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53"/>
    </row>
    <row r="879" spans="13:27" ht="15.75" customHeight="1" x14ac:dyDescent="0.3"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53"/>
    </row>
    <row r="880" spans="13:27" ht="15.75" customHeight="1" x14ac:dyDescent="0.3"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53"/>
    </row>
    <row r="881" spans="13:27" ht="15.75" customHeight="1" x14ac:dyDescent="0.3"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53"/>
    </row>
    <row r="882" spans="13:27" ht="15.75" customHeight="1" x14ac:dyDescent="0.3"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53"/>
    </row>
    <row r="883" spans="13:27" ht="15.75" customHeight="1" x14ac:dyDescent="0.3"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53"/>
    </row>
    <row r="884" spans="13:27" ht="15.75" customHeight="1" x14ac:dyDescent="0.3"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53"/>
    </row>
    <row r="885" spans="13:27" ht="15.75" customHeight="1" x14ac:dyDescent="0.3"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53"/>
    </row>
    <row r="886" spans="13:27" ht="15.75" customHeight="1" x14ac:dyDescent="0.3"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53"/>
    </row>
    <row r="887" spans="13:27" ht="15.75" customHeight="1" x14ac:dyDescent="0.3"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53"/>
    </row>
    <row r="888" spans="13:27" ht="15.75" customHeight="1" x14ac:dyDescent="0.3"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53"/>
    </row>
    <row r="889" spans="13:27" ht="15.75" customHeight="1" x14ac:dyDescent="0.3"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53"/>
    </row>
    <row r="890" spans="13:27" ht="15.75" customHeight="1" x14ac:dyDescent="0.3"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53"/>
    </row>
    <row r="891" spans="13:27" ht="15.75" customHeight="1" x14ac:dyDescent="0.3"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53"/>
    </row>
    <row r="892" spans="13:27" ht="15.75" customHeight="1" x14ac:dyDescent="0.3"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53"/>
    </row>
    <row r="893" spans="13:27" ht="15.75" customHeight="1" x14ac:dyDescent="0.3"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53"/>
    </row>
    <row r="894" spans="13:27" ht="15.75" customHeight="1" x14ac:dyDescent="0.3"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53"/>
    </row>
    <row r="895" spans="13:27" ht="15.75" customHeight="1" x14ac:dyDescent="0.3"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53"/>
    </row>
    <row r="896" spans="13:27" ht="15.75" customHeight="1" x14ac:dyDescent="0.3"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53"/>
    </row>
    <row r="897" spans="13:27" ht="15.75" customHeight="1" x14ac:dyDescent="0.3"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53"/>
    </row>
    <row r="898" spans="13:27" ht="15.75" customHeight="1" x14ac:dyDescent="0.3"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53"/>
    </row>
    <row r="899" spans="13:27" ht="15.75" customHeight="1" x14ac:dyDescent="0.3"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53"/>
    </row>
    <row r="900" spans="13:27" ht="15.75" customHeight="1" x14ac:dyDescent="0.3"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53"/>
    </row>
    <row r="901" spans="13:27" ht="15.75" customHeight="1" x14ac:dyDescent="0.3"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53"/>
    </row>
    <row r="902" spans="13:27" ht="15.75" customHeight="1" x14ac:dyDescent="0.3"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53"/>
    </row>
    <row r="903" spans="13:27" ht="15.75" customHeight="1" x14ac:dyDescent="0.3"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53"/>
    </row>
    <row r="904" spans="13:27" ht="15.75" customHeight="1" x14ac:dyDescent="0.3"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53"/>
    </row>
    <row r="905" spans="13:27" ht="15.75" customHeight="1" x14ac:dyDescent="0.3"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53"/>
    </row>
    <row r="906" spans="13:27" ht="15.75" customHeight="1" x14ac:dyDescent="0.3"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53"/>
    </row>
    <row r="907" spans="13:27" ht="15.75" customHeight="1" x14ac:dyDescent="0.3"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53"/>
    </row>
    <row r="908" spans="13:27" ht="15.75" customHeight="1" x14ac:dyDescent="0.3"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53"/>
    </row>
    <row r="909" spans="13:27" ht="15.75" customHeight="1" x14ac:dyDescent="0.3"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53"/>
    </row>
    <row r="910" spans="13:27" ht="15.75" customHeight="1" x14ac:dyDescent="0.3"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53"/>
    </row>
    <row r="911" spans="13:27" ht="15.75" customHeight="1" x14ac:dyDescent="0.3"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53"/>
    </row>
    <row r="912" spans="13:27" ht="15.75" customHeight="1" x14ac:dyDescent="0.3"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53"/>
    </row>
    <row r="913" spans="13:27" ht="15.75" customHeight="1" x14ac:dyDescent="0.3"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53"/>
    </row>
    <row r="914" spans="13:27" ht="15.75" customHeight="1" x14ac:dyDescent="0.3"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53"/>
    </row>
    <row r="915" spans="13:27" ht="15.75" customHeight="1" x14ac:dyDescent="0.3"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53"/>
    </row>
    <row r="916" spans="13:27" ht="15.75" customHeight="1" x14ac:dyDescent="0.3"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53"/>
    </row>
    <row r="917" spans="13:27" ht="15.75" customHeight="1" x14ac:dyDescent="0.3"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53"/>
    </row>
    <row r="918" spans="13:27" ht="15.75" customHeight="1" x14ac:dyDescent="0.3"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53"/>
    </row>
    <row r="919" spans="13:27" ht="15.75" customHeight="1" x14ac:dyDescent="0.3"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53"/>
    </row>
    <row r="920" spans="13:27" ht="15.75" customHeight="1" x14ac:dyDescent="0.3"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53"/>
    </row>
    <row r="921" spans="13:27" ht="15.75" customHeight="1" x14ac:dyDescent="0.3"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53"/>
    </row>
    <row r="922" spans="13:27" ht="15.75" customHeight="1" x14ac:dyDescent="0.3"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53"/>
    </row>
    <row r="923" spans="13:27" ht="15.75" customHeight="1" x14ac:dyDescent="0.3"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53"/>
    </row>
    <row r="924" spans="13:27" ht="15.75" customHeight="1" x14ac:dyDescent="0.3"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53"/>
    </row>
    <row r="925" spans="13:27" ht="15.75" customHeight="1" x14ac:dyDescent="0.3"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53"/>
    </row>
    <row r="926" spans="13:27" ht="15.75" customHeight="1" x14ac:dyDescent="0.3"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53"/>
    </row>
    <row r="927" spans="13:27" ht="15.75" customHeight="1" x14ac:dyDescent="0.3"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53"/>
    </row>
    <row r="928" spans="13:27" ht="15.75" customHeight="1" x14ac:dyDescent="0.3"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53"/>
    </row>
    <row r="929" spans="13:27" ht="15.75" customHeight="1" x14ac:dyDescent="0.3"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53"/>
    </row>
    <row r="930" spans="13:27" ht="15.75" customHeight="1" x14ac:dyDescent="0.3"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53"/>
    </row>
    <row r="931" spans="13:27" ht="15.75" customHeight="1" x14ac:dyDescent="0.3"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53"/>
    </row>
    <row r="932" spans="13:27" ht="15.75" customHeight="1" x14ac:dyDescent="0.3"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53"/>
    </row>
    <row r="933" spans="13:27" ht="15.75" customHeight="1" x14ac:dyDescent="0.3"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53"/>
    </row>
    <row r="934" spans="13:27" ht="15.75" customHeight="1" x14ac:dyDescent="0.3"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53"/>
    </row>
    <row r="935" spans="13:27" ht="15.75" customHeight="1" x14ac:dyDescent="0.3"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53"/>
    </row>
    <row r="936" spans="13:27" ht="15.75" customHeight="1" x14ac:dyDescent="0.3"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53"/>
    </row>
    <row r="937" spans="13:27" ht="15.75" customHeight="1" x14ac:dyDescent="0.3"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53"/>
    </row>
    <row r="938" spans="13:27" ht="15.75" customHeight="1" x14ac:dyDescent="0.3"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53"/>
    </row>
    <row r="939" spans="13:27" ht="15.75" customHeight="1" x14ac:dyDescent="0.3"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53"/>
    </row>
    <row r="940" spans="13:27" ht="15.75" customHeight="1" x14ac:dyDescent="0.3"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53"/>
    </row>
    <row r="941" spans="13:27" ht="15.75" customHeight="1" x14ac:dyDescent="0.3"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53"/>
    </row>
    <row r="942" spans="13:27" ht="15.75" customHeight="1" x14ac:dyDescent="0.3"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53"/>
    </row>
    <row r="943" spans="13:27" ht="15.75" customHeight="1" x14ac:dyDescent="0.3"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53"/>
    </row>
    <row r="944" spans="13:27" ht="15.75" customHeight="1" x14ac:dyDescent="0.3"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53"/>
    </row>
    <row r="945" spans="13:27" ht="15.75" customHeight="1" x14ac:dyDescent="0.3"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53"/>
    </row>
    <row r="946" spans="13:27" ht="15.75" customHeight="1" x14ac:dyDescent="0.3"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53"/>
    </row>
    <row r="947" spans="13:27" ht="15.75" customHeight="1" x14ac:dyDescent="0.3"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53"/>
    </row>
    <row r="948" spans="13:27" ht="15.75" customHeight="1" x14ac:dyDescent="0.3"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53"/>
    </row>
    <row r="949" spans="13:27" ht="15.75" customHeight="1" x14ac:dyDescent="0.3"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53"/>
    </row>
    <row r="950" spans="13:27" ht="15.75" customHeight="1" x14ac:dyDescent="0.3"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53"/>
    </row>
    <row r="951" spans="13:27" ht="15.75" customHeight="1" x14ac:dyDescent="0.3"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53"/>
    </row>
    <row r="952" spans="13:27" ht="15.75" customHeight="1" x14ac:dyDescent="0.3"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53"/>
    </row>
    <row r="953" spans="13:27" ht="15.75" customHeight="1" x14ac:dyDescent="0.3"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53"/>
    </row>
    <row r="954" spans="13:27" ht="15.75" customHeight="1" x14ac:dyDescent="0.3"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53"/>
    </row>
    <row r="955" spans="13:27" ht="15.75" customHeight="1" x14ac:dyDescent="0.3"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53"/>
    </row>
    <row r="956" spans="13:27" ht="15.75" customHeight="1" x14ac:dyDescent="0.3"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53"/>
    </row>
    <row r="957" spans="13:27" ht="15.75" customHeight="1" x14ac:dyDescent="0.3"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53"/>
    </row>
    <row r="958" spans="13:27" ht="15.75" customHeight="1" x14ac:dyDescent="0.3"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53"/>
    </row>
    <row r="959" spans="13:27" ht="15.75" customHeight="1" x14ac:dyDescent="0.3"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53"/>
    </row>
    <row r="960" spans="13:27" ht="15.75" customHeight="1" x14ac:dyDescent="0.3"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53"/>
    </row>
    <row r="961" spans="13:27" ht="15.75" customHeight="1" x14ac:dyDescent="0.3"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53"/>
    </row>
    <row r="962" spans="13:27" ht="15.75" customHeight="1" x14ac:dyDescent="0.3"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53"/>
    </row>
    <row r="963" spans="13:27" ht="15.75" customHeight="1" x14ac:dyDescent="0.3"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53"/>
    </row>
    <row r="964" spans="13:27" ht="15.75" customHeight="1" x14ac:dyDescent="0.3"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53"/>
    </row>
    <row r="965" spans="13:27" ht="15.75" customHeight="1" x14ac:dyDescent="0.3"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53"/>
    </row>
    <row r="966" spans="13:27" ht="15.75" customHeight="1" x14ac:dyDescent="0.3"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53"/>
    </row>
    <row r="967" spans="13:27" ht="15.75" customHeight="1" x14ac:dyDescent="0.3"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53"/>
    </row>
    <row r="968" spans="13:27" ht="15.75" customHeight="1" x14ac:dyDescent="0.3"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53"/>
    </row>
    <row r="969" spans="13:27" ht="15.75" customHeight="1" x14ac:dyDescent="0.3"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53"/>
    </row>
    <row r="970" spans="13:27" ht="15.75" customHeight="1" x14ac:dyDescent="0.3"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53"/>
    </row>
    <row r="971" spans="13:27" ht="15.75" customHeight="1" x14ac:dyDescent="0.3"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53"/>
    </row>
    <row r="972" spans="13:27" ht="15.75" customHeight="1" x14ac:dyDescent="0.3"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53"/>
    </row>
    <row r="973" spans="13:27" ht="15.75" customHeight="1" x14ac:dyDescent="0.3"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53"/>
    </row>
    <row r="974" spans="13:27" ht="15.75" customHeight="1" x14ac:dyDescent="0.3"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53"/>
    </row>
    <row r="975" spans="13:27" ht="15.75" customHeight="1" x14ac:dyDescent="0.3"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53"/>
    </row>
    <row r="976" spans="13:27" ht="15.75" customHeight="1" x14ac:dyDescent="0.3"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53"/>
    </row>
    <row r="977" spans="13:27" ht="15.75" customHeight="1" x14ac:dyDescent="0.3"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53"/>
    </row>
    <row r="978" spans="13:27" ht="15.75" customHeight="1" x14ac:dyDescent="0.3"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53"/>
    </row>
    <row r="979" spans="13:27" ht="15.75" customHeight="1" x14ac:dyDescent="0.3"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53"/>
    </row>
    <row r="980" spans="13:27" ht="15.75" customHeight="1" x14ac:dyDescent="0.3"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53"/>
    </row>
    <row r="981" spans="13:27" ht="15.75" customHeight="1" x14ac:dyDescent="0.3"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53"/>
    </row>
    <row r="982" spans="13:27" ht="15.75" customHeight="1" x14ac:dyDescent="0.3"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53"/>
    </row>
    <row r="983" spans="13:27" ht="15.75" customHeight="1" x14ac:dyDescent="0.3"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53"/>
    </row>
    <row r="984" spans="13:27" ht="15.75" customHeight="1" x14ac:dyDescent="0.3"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53"/>
    </row>
    <row r="985" spans="13:27" ht="15.75" customHeight="1" x14ac:dyDescent="0.3"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53"/>
    </row>
    <row r="986" spans="13:27" ht="15.75" customHeight="1" x14ac:dyDescent="0.3"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53"/>
    </row>
    <row r="987" spans="13:27" ht="15.75" customHeight="1" x14ac:dyDescent="0.3"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53"/>
    </row>
    <row r="988" spans="13:27" ht="15.75" customHeight="1" x14ac:dyDescent="0.3"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53"/>
    </row>
    <row r="989" spans="13:27" ht="15.75" customHeight="1" x14ac:dyDescent="0.3"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53"/>
    </row>
    <row r="990" spans="13:27" ht="15.75" customHeight="1" x14ac:dyDescent="0.3"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53"/>
    </row>
    <row r="991" spans="13:27" ht="15.75" customHeight="1" x14ac:dyDescent="0.3"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53"/>
    </row>
    <row r="992" spans="13:27" ht="15.75" customHeight="1" x14ac:dyDescent="0.3"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53"/>
    </row>
    <row r="993" spans="13:27" ht="15.75" customHeight="1" x14ac:dyDescent="0.3"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53"/>
    </row>
    <row r="994" spans="13:27" ht="15.75" customHeight="1" x14ac:dyDescent="0.3"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53"/>
    </row>
    <row r="995" spans="13:27" ht="15.75" customHeight="1" x14ac:dyDescent="0.3"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53"/>
    </row>
    <row r="996" spans="13:27" ht="15.75" customHeight="1" x14ac:dyDescent="0.3"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53"/>
    </row>
    <row r="997" spans="13:27" ht="15.75" customHeight="1" x14ac:dyDescent="0.3"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53"/>
    </row>
    <row r="998" spans="13:27" ht="15.75" customHeight="1" x14ac:dyDescent="0.3"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53"/>
    </row>
    <row r="999" spans="13:27" ht="15.75" customHeight="1" x14ac:dyDescent="0.3"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53"/>
    </row>
    <row r="1000" spans="13:27" ht="15.75" customHeight="1" x14ac:dyDescent="0.3"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53"/>
    </row>
    <row r="1001" spans="13:27" ht="15.75" customHeight="1" x14ac:dyDescent="0.3"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53"/>
    </row>
    <row r="1002" spans="13:27" ht="15.75" customHeight="1" x14ac:dyDescent="0.3"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53"/>
    </row>
    <row r="1003" spans="13:27" ht="15.75" customHeight="1" x14ac:dyDescent="0.3"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53"/>
    </row>
    <row r="1004" spans="13:27" ht="15.75" customHeight="1" x14ac:dyDescent="0.3"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53"/>
    </row>
    <row r="1005" spans="13:27" ht="15.75" customHeight="1" x14ac:dyDescent="0.3"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53"/>
    </row>
    <row r="1006" spans="13:27" ht="15.75" customHeight="1" x14ac:dyDescent="0.3"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53"/>
    </row>
  </sheetData>
  <mergeCells count="13">
    <mergeCell ref="A7:B7"/>
    <mergeCell ref="A8:B8"/>
    <mergeCell ref="A10:B10"/>
    <mergeCell ref="A1:B1"/>
    <mergeCell ref="A3:B3"/>
    <mergeCell ref="A4:B4"/>
    <mergeCell ref="A5:B5"/>
    <mergeCell ref="A6:B6"/>
    <mergeCell ref="E23:G23"/>
    <mergeCell ref="C41:N41"/>
    <mergeCell ref="O41:Z41"/>
    <mergeCell ref="A40:B40"/>
    <mergeCell ref="A74:B74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7"/>
  <sheetViews>
    <sheetView topLeftCell="A4" workbookViewId="0">
      <selection activeCell="A7" sqref="A7:B7"/>
    </sheetView>
  </sheetViews>
  <sheetFormatPr defaultColWidth="11.19921875" defaultRowHeight="15" customHeight="1" x14ac:dyDescent="0.3"/>
  <cols>
    <col min="2" max="2" width="41.3984375" customWidth="1"/>
  </cols>
  <sheetData>
    <row r="1" spans="1:26" ht="16.8" x14ac:dyDescent="0.3">
      <c r="A1" s="80"/>
    </row>
    <row r="2" spans="1:26" ht="16.8" x14ac:dyDescent="0.3">
      <c r="A2" s="80" t="s">
        <v>81</v>
      </c>
    </row>
    <row r="3" spans="1:26" ht="15.6" x14ac:dyDescent="0.3">
      <c r="A3" s="81" t="s">
        <v>82</v>
      </c>
    </row>
    <row r="4" spans="1:26" ht="66.75" customHeight="1" x14ac:dyDescent="0.3">
      <c r="A4" s="126" t="s">
        <v>83</v>
      </c>
      <c r="B4" s="95"/>
      <c r="C4" s="95"/>
      <c r="D4" s="95"/>
      <c r="E4" s="95"/>
      <c r="F4" s="95"/>
      <c r="G4" s="95"/>
      <c r="H4" s="82"/>
      <c r="I4" s="82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24" customHeight="1" x14ac:dyDescent="0.3">
      <c r="A5" s="125"/>
      <c r="B5" s="95"/>
      <c r="C5" s="95"/>
      <c r="D5" s="95"/>
      <c r="E5" s="95"/>
      <c r="F5" s="95"/>
      <c r="G5" s="95"/>
      <c r="H5" s="95"/>
      <c r="I5" s="95"/>
    </row>
    <row r="6" spans="1:26" ht="15.6" x14ac:dyDescent="0.3">
      <c r="A6" s="125"/>
      <c r="B6" s="95"/>
      <c r="C6" s="95"/>
      <c r="D6" s="95"/>
      <c r="E6" s="95"/>
      <c r="F6" s="95"/>
      <c r="G6" s="95"/>
      <c r="H6" s="95"/>
      <c r="I6" s="95"/>
    </row>
    <row r="7" spans="1:26" ht="254.4" customHeight="1" x14ac:dyDescent="0.3">
      <c r="A7" s="127" t="s">
        <v>85</v>
      </c>
      <c r="B7" s="128"/>
    </row>
  </sheetData>
  <mergeCells count="4">
    <mergeCell ref="A5:I5"/>
    <mergeCell ref="A6:I6"/>
    <mergeCell ref="A4:G4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Учебный кейс 1</vt:lpstr>
      <vt:lpstr>Учебный кейс 2</vt:lpstr>
      <vt:lpstr>Учебный кейс 3</vt:lpstr>
      <vt:lpstr>Команда</vt:lpstr>
      <vt:lpstr>Ставки</vt:lpstr>
      <vt:lpstr>ДЗ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Наталья Ли</cp:lastModifiedBy>
  <dcterms:modified xsi:type="dcterms:W3CDTF">2024-11-07T12:54:51Z</dcterms:modified>
</cp:coreProperties>
</file>