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rphanlab\Downloads\"/>
    </mc:Choice>
  </mc:AlternateContent>
  <bookViews>
    <workbookView xWindow="0" yWindow="0" windowWidth="28770" windowHeight="13905"/>
  </bookViews>
  <sheets>
    <sheet name="Counts" sheetId="1" r:id="rId1"/>
    <sheet name="Concentrations (10^6)" sheetId="4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4" l="1"/>
  <c r="R16" i="4"/>
  <c r="R17" i="4"/>
  <c r="R18" i="4"/>
  <c r="R19" i="4"/>
  <c r="R20" i="4"/>
  <c r="R21" i="4"/>
  <c r="R22" i="4"/>
  <c r="R23" i="4"/>
  <c r="R14" i="4"/>
  <c r="Q15" i="4"/>
  <c r="Q16" i="4"/>
  <c r="Q17" i="4"/>
  <c r="Q18" i="4"/>
  <c r="Q19" i="4"/>
  <c r="Q20" i="4"/>
  <c r="Q21" i="4"/>
  <c r="Q22" i="4"/>
  <c r="Q23" i="4"/>
  <c r="Q14" i="4"/>
  <c r="R3" i="4"/>
  <c r="R4" i="4"/>
  <c r="R5" i="4"/>
  <c r="R6" i="4"/>
  <c r="R7" i="4"/>
  <c r="R8" i="4"/>
  <c r="R9" i="4"/>
  <c r="R10" i="4"/>
  <c r="R11" i="4"/>
  <c r="R2" i="4"/>
  <c r="Q3" i="4"/>
  <c r="Q4" i="4"/>
  <c r="Q5" i="4"/>
  <c r="Q6" i="4"/>
  <c r="Q7" i="4"/>
  <c r="Q8" i="4"/>
  <c r="Q9" i="4"/>
  <c r="Q10" i="4"/>
  <c r="Q11" i="4"/>
  <c r="Q2" i="4"/>
  <c r="E3" i="4"/>
  <c r="E4" i="4"/>
  <c r="E5" i="4"/>
  <c r="E6" i="4"/>
  <c r="E7" i="4"/>
  <c r="E8" i="4"/>
  <c r="E9" i="4"/>
  <c r="E10" i="4"/>
  <c r="E11" i="4"/>
  <c r="E2" i="4"/>
  <c r="C11" i="4"/>
  <c r="C3" i="4"/>
  <c r="C4" i="4"/>
  <c r="C5" i="4"/>
  <c r="C6" i="4"/>
  <c r="C7" i="4"/>
  <c r="C8" i="4"/>
  <c r="C9" i="4"/>
  <c r="C10" i="4"/>
  <c r="J15" i="1" l="1"/>
  <c r="J16" i="1"/>
  <c r="J17" i="1"/>
  <c r="J18" i="1"/>
  <c r="J19" i="1"/>
  <c r="J20" i="1"/>
  <c r="J21" i="1"/>
  <c r="J22" i="1"/>
  <c r="J23" i="1"/>
  <c r="J14" i="1"/>
  <c r="F15" i="1"/>
  <c r="F16" i="1"/>
  <c r="F17" i="1"/>
  <c r="F18" i="1"/>
  <c r="F19" i="1"/>
  <c r="F20" i="1"/>
  <c r="F21" i="1"/>
  <c r="F22" i="1"/>
  <c r="F23" i="1"/>
  <c r="F14" i="1"/>
  <c r="D15" i="1"/>
  <c r="D16" i="1"/>
  <c r="D17" i="1"/>
  <c r="D18" i="1"/>
  <c r="D19" i="1"/>
  <c r="D20" i="1"/>
  <c r="D21" i="1"/>
  <c r="D22" i="1"/>
  <c r="D23" i="1"/>
  <c r="D14" i="1"/>
  <c r="R15" i="1"/>
  <c r="R24" i="1" s="1"/>
  <c r="R16" i="1"/>
  <c r="R17" i="1"/>
  <c r="R18" i="1"/>
  <c r="R19" i="1"/>
  <c r="R20" i="1"/>
  <c r="R21" i="1"/>
  <c r="R22" i="1"/>
  <c r="R23" i="1"/>
  <c r="R14" i="1"/>
  <c r="R3" i="1"/>
  <c r="R4" i="1"/>
  <c r="R5" i="1"/>
  <c r="R6" i="1"/>
  <c r="R7" i="1"/>
  <c r="R8" i="1"/>
  <c r="R9" i="1"/>
  <c r="R10" i="1"/>
  <c r="R11" i="1"/>
  <c r="R2" i="1"/>
  <c r="R12" i="1" l="1"/>
  <c r="O15" i="4"/>
  <c r="O16" i="4"/>
  <c r="O17" i="4"/>
  <c r="O18" i="4"/>
  <c r="O19" i="4"/>
  <c r="O20" i="4"/>
  <c r="O21" i="4"/>
  <c r="O22" i="4"/>
  <c r="O23" i="4"/>
  <c r="O14" i="4"/>
  <c r="M15" i="4"/>
  <c r="M16" i="4"/>
  <c r="M17" i="4"/>
  <c r="M18" i="4"/>
  <c r="M19" i="4"/>
  <c r="M20" i="4"/>
  <c r="M21" i="4"/>
  <c r="M22" i="4"/>
  <c r="M23" i="4"/>
  <c r="M14" i="4"/>
  <c r="K15" i="4"/>
  <c r="K16" i="4"/>
  <c r="K17" i="4"/>
  <c r="K18" i="4"/>
  <c r="K19" i="4"/>
  <c r="K20" i="4"/>
  <c r="K21" i="4"/>
  <c r="K22" i="4"/>
  <c r="K23" i="4"/>
  <c r="K14" i="4"/>
  <c r="I15" i="4"/>
  <c r="I16" i="4"/>
  <c r="I17" i="4"/>
  <c r="I18" i="4"/>
  <c r="I19" i="4"/>
  <c r="I20" i="4"/>
  <c r="I21" i="4"/>
  <c r="I22" i="4"/>
  <c r="I23" i="4"/>
  <c r="I14" i="4"/>
  <c r="G15" i="4"/>
  <c r="G16" i="4"/>
  <c r="G17" i="4"/>
  <c r="G18" i="4"/>
  <c r="G19" i="4"/>
  <c r="G20" i="4"/>
  <c r="G21" i="4"/>
  <c r="G22" i="4"/>
  <c r="G23" i="4"/>
  <c r="G14" i="4"/>
  <c r="E15" i="4"/>
  <c r="E16" i="4"/>
  <c r="E17" i="4"/>
  <c r="E18" i="4"/>
  <c r="E19" i="4"/>
  <c r="E20" i="4"/>
  <c r="E21" i="4"/>
  <c r="E22" i="4"/>
  <c r="E23" i="4"/>
  <c r="E14" i="4"/>
  <c r="C15" i="4"/>
  <c r="C16" i="4"/>
  <c r="C17" i="4"/>
  <c r="C18" i="4"/>
  <c r="C19" i="4"/>
  <c r="C20" i="4"/>
  <c r="C21" i="4"/>
  <c r="C22" i="4"/>
  <c r="C23" i="4"/>
  <c r="C14" i="4"/>
  <c r="B15" i="4"/>
  <c r="B16" i="4"/>
  <c r="B17" i="4"/>
  <c r="B18" i="4"/>
  <c r="B19" i="4"/>
  <c r="B20" i="4"/>
  <c r="B21" i="4"/>
  <c r="B22" i="4"/>
  <c r="B23" i="4"/>
  <c r="B14" i="4"/>
  <c r="O3" i="4"/>
  <c r="O4" i="4"/>
  <c r="O5" i="4"/>
  <c r="O6" i="4"/>
  <c r="O7" i="4"/>
  <c r="O8" i="4"/>
  <c r="O9" i="4"/>
  <c r="O10" i="4"/>
  <c r="O11" i="4"/>
  <c r="O2" i="4"/>
  <c r="M3" i="4"/>
  <c r="M4" i="4"/>
  <c r="M5" i="4"/>
  <c r="M6" i="4"/>
  <c r="M7" i="4"/>
  <c r="M8" i="4"/>
  <c r="M9" i="4"/>
  <c r="M10" i="4"/>
  <c r="M11" i="4"/>
  <c r="M2" i="4"/>
  <c r="K3" i="4"/>
  <c r="K4" i="4"/>
  <c r="K5" i="4"/>
  <c r="K6" i="4"/>
  <c r="K7" i="4"/>
  <c r="K8" i="4"/>
  <c r="K9" i="4"/>
  <c r="K10" i="4"/>
  <c r="K11" i="4"/>
  <c r="K2" i="4"/>
  <c r="I3" i="4"/>
  <c r="I4" i="4"/>
  <c r="I5" i="4"/>
  <c r="I6" i="4"/>
  <c r="I7" i="4"/>
  <c r="I8" i="4"/>
  <c r="I9" i="4"/>
  <c r="I10" i="4"/>
  <c r="I11" i="4"/>
  <c r="I2" i="4"/>
  <c r="G2" i="4"/>
  <c r="G3" i="4"/>
  <c r="G4" i="4"/>
  <c r="G5" i="4"/>
  <c r="G6" i="4"/>
  <c r="G7" i="4"/>
  <c r="G8" i="4"/>
  <c r="G9" i="4"/>
  <c r="G10" i="4"/>
  <c r="G11" i="4"/>
  <c r="D3" i="4"/>
  <c r="D4" i="4"/>
  <c r="D5" i="4"/>
  <c r="C2" i="4"/>
  <c r="B3" i="4"/>
  <c r="B4" i="4"/>
  <c r="B5" i="4"/>
  <c r="B6" i="4"/>
  <c r="B7" i="4"/>
  <c r="D7" i="4" s="1"/>
  <c r="B8" i="4"/>
  <c r="D8" i="4" s="1"/>
  <c r="B9" i="4"/>
  <c r="B10" i="4"/>
  <c r="D10" i="4" s="1"/>
  <c r="B11" i="4"/>
  <c r="D11" i="4" s="1"/>
  <c r="B2" i="4"/>
  <c r="L11" i="1"/>
  <c r="L11" i="4" s="1"/>
  <c r="P15" i="1"/>
  <c r="P15" i="4" s="1"/>
  <c r="P16" i="1"/>
  <c r="P16" i="4" s="1"/>
  <c r="P17" i="1"/>
  <c r="P17" i="4" s="1"/>
  <c r="P18" i="1"/>
  <c r="P18" i="4" s="1"/>
  <c r="P19" i="1"/>
  <c r="P19" i="4" s="1"/>
  <c r="P20" i="1"/>
  <c r="P20" i="4" s="1"/>
  <c r="P21" i="1"/>
  <c r="P21" i="4" s="1"/>
  <c r="P22" i="1"/>
  <c r="P22" i="4" s="1"/>
  <c r="P23" i="1"/>
  <c r="P23" i="4" s="1"/>
  <c r="P14" i="1"/>
  <c r="P14" i="4" s="1"/>
  <c r="N23" i="1"/>
  <c r="N23" i="4" s="1"/>
  <c r="N15" i="1"/>
  <c r="N15" i="4" s="1"/>
  <c r="N16" i="1"/>
  <c r="N16" i="4" s="1"/>
  <c r="N17" i="1"/>
  <c r="N17" i="4" s="1"/>
  <c r="N18" i="1"/>
  <c r="N18" i="4" s="1"/>
  <c r="N19" i="1"/>
  <c r="N19" i="4" s="1"/>
  <c r="N20" i="1"/>
  <c r="N20" i="4" s="1"/>
  <c r="N21" i="1"/>
  <c r="N21" i="4" s="1"/>
  <c r="N22" i="1"/>
  <c r="N22" i="4" s="1"/>
  <c r="N14" i="1"/>
  <c r="N14" i="4" s="1"/>
  <c r="L15" i="1"/>
  <c r="L15" i="4" s="1"/>
  <c r="L16" i="1"/>
  <c r="L16" i="4" s="1"/>
  <c r="L17" i="1"/>
  <c r="L17" i="4" s="1"/>
  <c r="L18" i="1"/>
  <c r="L18" i="4" s="1"/>
  <c r="L19" i="1"/>
  <c r="L19" i="4" s="1"/>
  <c r="L20" i="1"/>
  <c r="L20" i="4" s="1"/>
  <c r="L21" i="1"/>
  <c r="L21" i="4" s="1"/>
  <c r="L22" i="1"/>
  <c r="L22" i="4" s="1"/>
  <c r="L23" i="1"/>
  <c r="L23" i="4" s="1"/>
  <c r="L14" i="1"/>
  <c r="L14" i="4" s="1"/>
  <c r="J15" i="4"/>
  <c r="J16" i="4"/>
  <c r="J17" i="4"/>
  <c r="J18" i="4"/>
  <c r="J19" i="4"/>
  <c r="J20" i="4"/>
  <c r="J21" i="4"/>
  <c r="J22" i="4"/>
  <c r="J23" i="4"/>
  <c r="J14" i="4"/>
  <c r="H15" i="1"/>
  <c r="H16" i="1"/>
  <c r="H17" i="1"/>
  <c r="H18" i="1"/>
  <c r="H19" i="1"/>
  <c r="H20" i="1"/>
  <c r="H21" i="1"/>
  <c r="H22" i="1"/>
  <c r="H23" i="1"/>
  <c r="H14" i="1"/>
  <c r="F15" i="4"/>
  <c r="F16" i="4"/>
  <c r="F17" i="4"/>
  <c r="F18" i="4"/>
  <c r="F19" i="4"/>
  <c r="F20" i="4"/>
  <c r="F21" i="4"/>
  <c r="F22" i="4"/>
  <c r="F23" i="4"/>
  <c r="D15" i="4"/>
  <c r="D16" i="4"/>
  <c r="D17" i="4"/>
  <c r="D18" i="4"/>
  <c r="D19" i="4"/>
  <c r="D20" i="4"/>
  <c r="D21" i="4"/>
  <c r="D22" i="4"/>
  <c r="D23" i="4"/>
  <c r="D14" i="4"/>
  <c r="P3" i="1"/>
  <c r="P3" i="4" s="1"/>
  <c r="P4" i="1"/>
  <c r="P4" i="4" s="1"/>
  <c r="P5" i="1"/>
  <c r="P5" i="4" s="1"/>
  <c r="P6" i="1"/>
  <c r="P6" i="4" s="1"/>
  <c r="P7" i="1"/>
  <c r="P7" i="4" s="1"/>
  <c r="P8" i="1"/>
  <c r="P8" i="4" s="1"/>
  <c r="P9" i="1"/>
  <c r="P9" i="4" s="1"/>
  <c r="P10" i="1"/>
  <c r="P10" i="4" s="1"/>
  <c r="P11" i="1"/>
  <c r="P11" i="4" s="1"/>
  <c r="P2" i="1"/>
  <c r="P2" i="4" s="1"/>
  <c r="N3" i="1"/>
  <c r="N3" i="4" s="1"/>
  <c r="N4" i="1"/>
  <c r="N4" i="4" s="1"/>
  <c r="N5" i="1"/>
  <c r="N5" i="4" s="1"/>
  <c r="N6" i="1"/>
  <c r="N6" i="4" s="1"/>
  <c r="N7" i="1"/>
  <c r="N7" i="4" s="1"/>
  <c r="N8" i="1"/>
  <c r="N8" i="4" s="1"/>
  <c r="N9" i="1"/>
  <c r="N9" i="4" s="1"/>
  <c r="N10" i="1"/>
  <c r="N10" i="4" s="1"/>
  <c r="N11" i="1"/>
  <c r="N11" i="4" s="1"/>
  <c r="N2" i="1"/>
  <c r="N2" i="4" s="1"/>
  <c r="D3" i="1"/>
  <c r="D4" i="1"/>
  <c r="D5" i="1"/>
  <c r="D6" i="1"/>
  <c r="D7" i="1"/>
  <c r="D8" i="1"/>
  <c r="D9" i="1"/>
  <c r="D10" i="1"/>
  <c r="D11" i="1"/>
  <c r="D2" i="1"/>
  <c r="F3" i="1"/>
  <c r="F3" i="4" s="1"/>
  <c r="F4" i="1"/>
  <c r="F4" i="4" s="1"/>
  <c r="F5" i="1"/>
  <c r="F5" i="4" s="1"/>
  <c r="F6" i="1"/>
  <c r="F6" i="4" s="1"/>
  <c r="F7" i="1"/>
  <c r="F7" i="4" s="1"/>
  <c r="F8" i="1"/>
  <c r="F8" i="4" s="1"/>
  <c r="F9" i="1"/>
  <c r="F9" i="4" s="1"/>
  <c r="F10" i="1"/>
  <c r="F10" i="4" s="1"/>
  <c r="F11" i="1"/>
  <c r="F11" i="4" s="1"/>
  <c r="F2" i="1"/>
  <c r="F2" i="4" s="1"/>
  <c r="L3" i="1"/>
  <c r="L3" i="4" s="1"/>
  <c r="L4" i="1"/>
  <c r="L4" i="4" s="1"/>
  <c r="L5" i="1"/>
  <c r="L5" i="4" s="1"/>
  <c r="L6" i="1"/>
  <c r="L6" i="4" s="1"/>
  <c r="L7" i="1"/>
  <c r="L7" i="4" s="1"/>
  <c r="L8" i="1"/>
  <c r="L8" i="4" s="1"/>
  <c r="L9" i="1"/>
  <c r="L9" i="4" s="1"/>
  <c r="L10" i="1"/>
  <c r="L10" i="4" s="1"/>
  <c r="L2" i="1"/>
  <c r="L2" i="4" s="1"/>
  <c r="J3" i="1"/>
  <c r="J3" i="4" s="1"/>
  <c r="J4" i="1"/>
  <c r="J4" i="4" s="1"/>
  <c r="J5" i="1"/>
  <c r="J5" i="4" s="1"/>
  <c r="J6" i="1"/>
  <c r="J6" i="4" s="1"/>
  <c r="J7" i="1"/>
  <c r="J7" i="4" s="1"/>
  <c r="J8" i="1"/>
  <c r="J8" i="4" s="1"/>
  <c r="J9" i="1"/>
  <c r="J9" i="4" s="1"/>
  <c r="J10" i="1"/>
  <c r="J10" i="4" s="1"/>
  <c r="J11" i="1"/>
  <c r="J11" i="4" s="1"/>
  <c r="J2" i="1"/>
  <c r="J2" i="4" s="1"/>
  <c r="H2" i="1"/>
  <c r="H11" i="1"/>
  <c r="H3" i="1"/>
  <c r="H4" i="1"/>
  <c r="H5" i="1"/>
  <c r="H6" i="1"/>
  <c r="H7" i="1"/>
  <c r="H8" i="1"/>
  <c r="H9" i="1"/>
  <c r="H10" i="1"/>
  <c r="D2" i="4" l="1"/>
  <c r="H22" i="4"/>
  <c r="H19" i="4"/>
  <c r="H5" i="4"/>
  <c r="D9" i="4"/>
  <c r="H4" i="4"/>
  <c r="J12" i="4"/>
  <c r="L12" i="4"/>
  <c r="N12" i="4"/>
  <c r="H21" i="4"/>
  <c r="H9" i="4"/>
  <c r="H23" i="4"/>
  <c r="H6" i="4"/>
  <c r="H16" i="4"/>
  <c r="H11" i="4"/>
  <c r="H3" i="4"/>
  <c r="H18" i="4"/>
  <c r="R12" i="4"/>
  <c r="H8" i="4"/>
  <c r="H20" i="4"/>
  <c r="R24" i="4"/>
  <c r="L24" i="1"/>
  <c r="H15" i="4"/>
  <c r="H10" i="4"/>
  <c r="H14" i="4"/>
  <c r="F24" i="1"/>
  <c r="F14" i="4"/>
  <c r="F24" i="4" s="1"/>
  <c r="H17" i="4"/>
  <c r="H2" i="4"/>
  <c r="H7" i="4"/>
  <c r="D6" i="4"/>
  <c r="D12" i="4" s="1"/>
  <c r="P12" i="4"/>
  <c r="F12" i="4"/>
  <c r="J24" i="4"/>
  <c r="L24" i="4"/>
  <c r="D24" i="4"/>
  <c r="P24" i="4"/>
  <c r="N24" i="4"/>
  <c r="P24" i="1"/>
  <c r="D24" i="1"/>
  <c r="N24" i="1"/>
  <c r="H24" i="1"/>
  <c r="J24" i="1"/>
  <c r="P12" i="1"/>
  <c r="F12" i="1"/>
  <c r="D12" i="1"/>
  <c r="J12" i="1"/>
  <c r="H12" i="1"/>
  <c r="L12" i="1"/>
  <c r="N12" i="1"/>
  <c r="H12" i="4" l="1"/>
  <c r="H24" i="4"/>
</calcChain>
</file>

<file path=xl/sharedStrings.xml><?xml version="1.0" encoding="utf-8"?>
<sst xmlns="http://schemas.openxmlformats.org/spreadsheetml/2006/main" count="116" uniqueCount="33">
  <si>
    <t>File Name</t>
  </si>
  <si>
    <t>Hand Count Raw</t>
  </si>
  <si>
    <t>Hand Count Thresholded</t>
  </si>
  <si>
    <t>240829_19398_A_t5_1</t>
  </si>
  <si>
    <t>240829_19398_A_t5_2</t>
  </si>
  <si>
    <t>240829_19398_A_t5_3</t>
  </si>
  <si>
    <t>240829_19398_A_t5_4</t>
  </si>
  <si>
    <t>240829_19398_B_t5_1</t>
  </si>
  <si>
    <t>240829_19398_B_t5_2</t>
  </si>
  <si>
    <t>240829_19398_B_t5_3</t>
  </si>
  <si>
    <t>240829_19398_C_t5_1</t>
  </si>
  <si>
    <t>240829_19398_C_t5_2</t>
  </si>
  <si>
    <t>240829_19398_C_t5_3</t>
  </si>
  <si>
    <t>V3</t>
  </si>
  <si>
    <t>V4</t>
  </si>
  <si>
    <t>V5</t>
  </si>
  <si>
    <t>V6</t>
  </si>
  <si>
    <t>V7</t>
  </si>
  <si>
    <t>V8</t>
  </si>
  <si>
    <t>V9</t>
  </si>
  <si>
    <t>V10</t>
  </si>
  <si>
    <t>%</t>
  </si>
  <si>
    <t>V1: Changed upper_Size and lower_Size from 1.1 to 100 and 0.03 to 0.05 respectively.</t>
  </si>
  <si>
    <t>V2: Measured Scale and set a distance of 222.6 um given 10 pixels, determined through Oculus. Originally 167.7517 um to 10 pixels.</t>
  </si>
  <si>
    <t xml:space="preserve">V3: Maintained and Tested Triangle White and Black thresholding techniques. </t>
  </si>
  <si>
    <t>V4: Changed auto threshold method to Otsu's white method from Triangle white method. Implementation of watershed segmentation. Cleaned up Code and added Comments. Added 8 bit and 16 bit channel changing to make sure file is standardized.</t>
  </si>
  <si>
    <t xml:space="preserve">V5: Removal of Top Hat Filter and Testing Gaussian Filter cardinality. </t>
  </si>
  <si>
    <t>V6: Removal of the Dilation Function</t>
  </si>
  <si>
    <t>V7: Changing of Gaussian Values (utilization of Sigma 0.75 and Sigma 1.75)</t>
  </si>
  <si>
    <t xml:space="preserve">V9: Rolling background subtract from 10 to 15 pixels </t>
  </si>
  <si>
    <t xml:space="preserve">V10: Rolled Back to V5, applied V8 changes to lower broad range. </t>
  </si>
  <si>
    <t>V8:  (Reverted to V6) Change of lower_Size and upper_Size to 0.025 and 50</t>
  </si>
  <si>
    <t>V10: Rolled Back to V5, applied V8 changes in order to lower the size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</si>
</sst>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 applyFill="1" applyBorder="1" applyAlignment="1"/>
    <xf numFmtId="2" fontId="0" fillId="2" borderId="0" xfId="0" applyNumberFormat="1" applyFill="1"/>
    <xf numFmtId="2" fontId="1" fillId="0" borderId="0" xfId="0" applyNumberFormat="1" applyFont="1" applyFill="1" applyBorder="1" applyAlignment="1"/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2" fontId="1" fillId="0" borderId="3" xfId="0" applyNumberFormat="1" applyFont="1" applyFill="1" applyBorder="1" applyAlignment="1"/>
    <xf numFmtId="2" fontId="0" fillId="0" borderId="4" xfId="0" applyNumberFormat="1" applyBorder="1"/>
    <xf numFmtId="2" fontId="1" fillId="0" borderId="5" xfId="0" applyNumberFormat="1" applyFont="1" applyFill="1" applyBorder="1" applyAlignment="1"/>
    <xf numFmtId="2" fontId="0" fillId="0" borderId="6" xfId="0" applyNumberFormat="1" applyBorder="1"/>
    <xf numFmtId="2" fontId="1" fillId="0" borderId="4" xfId="0" applyNumberFormat="1" applyFont="1" applyFill="1" applyBorder="1" applyAlignment="1"/>
    <xf numFmtId="2" fontId="1" fillId="0" borderId="6" xfId="0" applyNumberFormat="1" applyFont="1" applyFill="1" applyBorder="1" applyAlignmen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1" fillId="0" borderId="3" xfId="0" applyFont="1" applyFill="1" applyBorder="1" applyAlignment="1"/>
    <xf numFmtId="0" fontId="1" fillId="0" borderId="5" xfId="0" applyFont="1" applyFill="1" applyBorder="1" applyAlignment="1"/>
    <xf numFmtId="0" fontId="1" fillId="0" borderId="7" xfId="0" applyFont="1" applyFill="1" applyBorder="1" applyAlignment="1"/>
    <xf numFmtId="2" fontId="1" fillId="0" borderId="8" xfId="0" applyNumberFormat="1" applyFont="1" applyFill="1" applyBorder="1" applyAlignment="1"/>
    <xf numFmtId="0" fontId="0" fillId="0" borderId="1" xfId="0" applyBorder="1"/>
    <xf numFmtId="2" fontId="0" fillId="0" borderId="2" xfId="0" applyNumberFormat="1" applyBorder="1"/>
    <xf numFmtId="2" fontId="0" fillId="0" borderId="0" xfId="0" applyNumberFormat="1" applyFill="1" applyBorder="1"/>
    <xf numFmtId="2" fontId="2" fillId="3" borderId="0" xfId="1" applyNumberFormat="1"/>
    <xf numFmtId="2" fontId="3" fillId="4" borderId="0" xfId="2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workbookViewId="0">
      <selection activeCell="R15" sqref="R15"/>
    </sheetView>
  </sheetViews>
  <sheetFormatPr defaultRowHeight="15" x14ac:dyDescent="0.25"/>
  <cols>
    <col min="1" max="1" width="24.7109375" customWidth="1"/>
    <col min="2" max="2" width="22.42578125" customWidth="1"/>
    <col min="3" max="3" width="11.5703125" customWidth="1"/>
    <col min="4" max="4" width="10.42578125" customWidth="1"/>
    <col min="5" max="5" width="11.140625" customWidth="1"/>
    <col min="6" max="6" width="9.7109375" customWidth="1"/>
    <col min="7" max="7" width="12.42578125" customWidth="1"/>
    <col min="8" max="8" width="10.42578125" customWidth="1"/>
    <col min="9" max="9" width="11.5703125" customWidth="1"/>
    <col min="10" max="10" width="12" customWidth="1"/>
    <col min="11" max="11" width="11.140625" customWidth="1"/>
    <col min="12" max="12" width="12" customWidth="1"/>
    <col min="13" max="13" width="11.28515625" customWidth="1"/>
    <col min="14" max="14" width="13.140625" customWidth="1"/>
    <col min="15" max="15" width="15" customWidth="1"/>
    <col min="16" max="16" width="12.5703125" customWidth="1"/>
    <col min="17" max="17" width="13.7109375" customWidth="1"/>
    <col min="18" max="18" width="16.5703125" customWidth="1"/>
  </cols>
  <sheetData>
    <row r="1" spans="1:20" x14ac:dyDescent="0.25">
      <c r="A1" s="1" t="s">
        <v>0</v>
      </c>
      <c r="B1" s="1" t="s">
        <v>1</v>
      </c>
      <c r="C1" s="4" t="s">
        <v>13</v>
      </c>
      <c r="D1" s="12"/>
      <c r="E1" s="4" t="s">
        <v>14</v>
      </c>
      <c r="F1" s="5"/>
      <c r="G1" s="4" t="s">
        <v>15</v>
      </c>
      <c r="H1" s="5"/>
      <c r="I1" s="4" t="s">
        <v>16</v>
      </c>
      <c r="J1" s="5"/>
      <c r="K1" s="4" t="s">
        <v>17</v>
      </c>
      <c r="L1" s="5"/>
      <c r="M1" s="4" t="s">
        <v>18</v>
      </c>
      <c r="N1" s="5"/>
      <c r="O1" s="4" t="s">
        <v>19</v>
      </c>
      <c r="P1" s="5"/>
      <c r="Q1" s="4" t="s">
        <v>20</v>
      </c>
      <c r="R1" s="5"/>
      <c r="T1" t="s">
        <v>22</v>
      </c>
    </row>
    <row r="2" spans="1:20" x14ac:dyDescent="0.25">
      <c r="A2" s="1" t="s">
        <v>3</v>
      </c>
      <c r="B2" s="1">
        <v>392</v>
      </c>
      <c r="C2" s="13">
        <v>737</v>
      </c>
      <c r="D2" s="7">
        <f>ABS(C2-B2)*100/B2</f>
        <v>88.010204081632651</v>
      </c>
      <c r="E2" s="15">
        <v>345</v>
      </c>
      <c r="F2" s="7">
        <f>ABS(E2-B2)*100/B2</f>
        <v>11.989795918367347</v>
      </c>
      <c r="G2" s="15">
        <v>401</v>
      </c>
      <c r="H2" s="7">
        <f>ABS(G2-B2)*100/B2</f>
        <v>2.295918367346939</v>
      </c>
      <c r="I2" s="15">
        <v>399</v>
      </c>
      <c r="J2" s="7">
        <f>ABS(I2-B2)*100/B2</f>
        <v>1.7857142857142858</v>
      </c>
      <c r="K2" s="15">
        <v>401</v>
      </c>
      <c r="L2" s="7">
        <f>ABS(K2-B2)*100/B2</f>
        <v>2.295918367346939</v>
      </c>
      <c r="M2" s="15">
        <v>401</v>
      </c>
      <c r="N2" s="7">
        <f>ABS(M2-B2)*100/B2</f>
        <v>2.295918367346939</v>
      </c>
      <c r="O2" s="15">
        <v>401</v>
      </c>
      <c r="P2" s="7">
        <f>ABS(O2-B2)*100/B2</f>
        <v>2.295918367346939</v>
      </c>
      <c r="Q2" s="15">
        <v>404</v>
      </c>
      <c r="R2" s="7">
        <f>ABS(Q2-B2)*100/B2</f>
        <v>3.0612244897959182</v>
      </c>
      <c r="T2" t="s">
        <v>23</v>
      </c>
    </row>
    <row r="3" spans="1:20" x14ac:dyDescent="0.25">
      <c r="A3" s="1" t="s">
        <v>4</v>
      </c>
      <c r="B3" s="1">
        <v>433</v>
      </c>
      <c r="C3" s="13">
        <v>663</v>
      </c>
      <c r="D3" s="7">
        <f>ABS(C3-B3)*100/B3</f>
        <v>53.117782909930717</v>
      </c>
      <c r="E3" s="15">
        <v>419</v>
      </c>
      <c r="F3" s="7">
        <f>ABS(E3-B3)*100/B3</f>
        <v>3.2332563510392611</v>
      </c>
      <c r="G3" s="15">
        <v>423</v>
      </c>
      <c r="H3" s="7">
        <f>ABS(G3-B3)*100/B3</f>
        <v>2.3094688221709005</v>
      </c>
      <c r="I3" s="13">
        <v>415</v>
      </c>
      <c r="J3" s="7">
        <f>ABS(I3-B3)*100/B3</f>
        <v>4.1570438799076213</v>
      </c>
      <c r="K3" s="15">
        <v>424</v>
      </c>
      <c r="L3" s="7">
        <f>ABS(K3-B3)*100/B3</f>
        <v>2.0785219399538106</v>
      </c>
      <c r="M3" s="15">
        <v>417</v>
      </c>
      <c r="N3" s="7">
        <f>ABS(M3-B3)*100/B3</f>
        <v>3.695150115473441</v>
      </c>
      <c r="O3" s="15">
        <v>415</v>
      </c>
      <c r="P3" s="7">
        <f>ABS(O3-B3)*100/B3</f>
        <v>4.1570438799076213</v>
      </c>
      <c r="Q3" s="15">
        <v>423</v>
      </c>
      <c r="R3" s="7">
        <f t="shared" ref="R3:R11" si="0">ABS(Q3-B3)*100/B3</f>
        <v>2.3094688221709005</v>
      </c>
      <c r="T3" t="s">
        <v>24</v>
      </c>
    </row>
    <row r="4" spans="1:20" x14ac:dyDescent="0.25">
      <c r="A4" s="1" t="s">
        <v>5</v>
      </c>
      <c r="B4" s="1">
        <v>384</v>
      </c>
      <c r="C4" s="13">
        <v>791</v>
      </c>
      <c r="D4" s="7">
        <f>ABS(C4-B4)*100/B4</f>
        <v>105.98958333333333</v>
      </c>
      <c r="E4" s="15">
        <v>389</v>
      </c>
      <c r="F4" s="7">
        <f>ABS(E4-B4)*100/B4</f>
        <v>1.3020833333333333</v>
      </c>
      <c r="G4" s="15">
        <v>384</v>
      </c>
      <c r="H4" s="7">
        <f>ABS(G4-B4)*100/B4</f>
        <v>0</v>
      </c>
      <c r="I4" s="15">
        <v>378</v>
      </c>
      <c r="J4" s="7">
        <f>ABS(I4-B4)*100/B4</f>
        <v>1.5625</v>
      </c>
      <c r="K4" s="15">
        <v>387</v>
      </c>
      <c r="L4" s="7">
        <f>ABS(K4-B4)*100/B4</f>
        <v>0.78125</v>
      </c>
      <c r="M4" s="15">
        <v>381</v>
      </c>
      <c r="N4" s="7">
        <f>ABS(M4-B4)*100/B4</f>
        <v>0.78125</v>
      </c>
      <c r="O4" s="15">
        <v>388</v>
      </c>
      <c r="P4" s="7">
        <f>ABS(O4-B4)*100/B4</f>
        <v>1.0416666666666667</v>
      </c>
      <c r="Q4" s="15">
        <v>387</v>
      </c>
      <c r="R4" s="7">
        <f t="shared" si="0"/>
        <v>0.78125</v>
      </c>
      <c r="T4" t="s">
        <v>25</v>
      </c>
    </row>
    <row r="5" spans="1:20" x14ac:dyDescent="0.25">
      <c r="A5" s="1" t="s">
        <v>6</v>
      </c>
      <c r="B5" s="1">
        <v>542</v>
      </c>
      <c r="C5" s="13">
        <v>496</v>
      </c>
      <c r="D5" s="7">
        <f>ABS(C5-B5)*100/B5</f>
        <v>8.4870848708487081</v>
      </c>
      <c r="E5" s="15">
        <v>532</v>
      </c>
      <c r="F5" s="7">
        <f>ABS(E5-B5)*100/B5</f>
        <v>1.8450184501845019</v>
      </c>
      <c r="G5" s="15">
        <v>543</v>
      </c>
      <c r="H5" s="7">
        <f>ABS(G5-B5)*100/B5</f>
        <v>0.18450184501845018</v>
      </c>
      <c r="I5" s="15">
        <v>539</v>
      </c>
      <c r="J5" s="7">
        <f>ABS(I5-B5)*100/B5</f>
        <v>0.55350553505535061</v>
      </c>
      <c r="K5" s="15">
        <v>554</v>
      </c>
      <c r="L5" s="7">
        <f>ABS(K5-B5)*100/B5</f>
        <v>2.2140221402214024</v>
      </c>
      <c r="M5" s="15">
        <v>543</v>
      </c>
      <c r="N5" s="7">
        <f>ABS(M5-B5)*100/B5</f>
        <v>0.18450184501845018</v>
      </c>
      <c r="O5" s="15">
        <v>545</v>
      </c>
      <c r="P5" s="7">
        <f>ABS(O5-B5)*100/B5</f>
        <v>0.55350553505535061</v>
      </c>
      <c r="Q5" s="15">
        <v>543</v>
      </c>
      <c r="R5" s="7">
        <f t="shared" si="0"/>
        <v>0.18450184501845018</v>
      </c>
      <c r="T5" t="s">
        <v>26</v>
      </c>
    </row>
    <row r="6" spans="1:20" x14ac:dyDescent="0.25">
      <c r="A6" s="1" t="s">
        <v>7</v>
      </c>
      <c r="B6" s="1">
        <v>304</v>
      </c>
      <c r="C6" s="13">
        <v>388</v>
      </c>
      <c r="D6" s="7">
        <f>ABS(C6-B6)*100/B6</f>
        <v>27.631578947368421</v>
      </c>
      <c r="E6" s="15">
        <v>237</v>
      </c>
      <c r="F6" s="7">
        <f>ABS(E6-B6)*100/B6</f>
        <v>22.039473684210527</v>
      </c>
      <c r="G6" s="15">
        <v>278</v>
      </c>
      <c r="H6" s="7">
        <f>ABS(G6-B6)*100/B6</f>
        <v>8.5526315789473681</v>
      </c>
      <c r="I6" s="15">
        <v>281</v>
      </c>
      <c r="J6" s="7">
        <f>ABS(I6-B6)*100/B6</f>
        <v>7.5657894736842106</v>
      </c>
      <c r="K6" s="15">
        <v>287</v>
      </c>
      <c r="L6" s="7">
        <f>ABS(K6-B6)*100/B6</f>
        <v>5.5921052631578947</v>
      </c>
      <c r="M6" s="15">
        <v>284</v>
      </c>
      <c r="N6" s="7">
        <f>ABS(M6-B6)*100/B6</f>
        <v>6.5789473684210522</v>
      </c>
      <c r="O6" s="15">
        <v>272</v>
      </c>
      <c r="P6" s="7">
        <f>ABS(O6-B6)*100/B6</f>
        <v>10.526315789473685</v>
      </c>
      <c r="Q6" s="15">
        <v>280</v>
      </c>
      <c r="R6" s="7">
        <f t="shared" si="0"/>
        <v>7.8947368421052628</v>
      </c>
      <c r="T6" t="s">
        <v>27</v>
      </c>
    </row>
    <row r="7" spans="1:20" x14ac:dyDescent="0.25">
      <c r="A7" s="1" t="s">
        <v>8</v>
      </c>
      <c r="B7" s="1">
        <v>313</v>
      </c>
      <c r="C7" s="13">
        <v>355</v>
      </c>
      <c r="D7" s="7">
        <f>ABS(C7-B7)*100/B7</f>
        <v>13.418530351437699</v>
      </c>
      <c r="E7" s="15">
        <v>284</v>
      </c>
      <c r="F7" s="7">
        <f>ABS(E7-B7)*100/B7</f>
        <v>9.2651757188498394</v>
      </c>
      <c r="G7" s="15">
        <v>305</v>
      </c>
      <c r="H7" s="7">
        <f>ABS(G7-B7)*100/B7</f>
        <v>2.5559105431309903</v>
      </c>
      <c r="I7" s="15">
        <v>305</v>
      </c>
      <c r="J7" s="7">
        <f>ABS(I7-B7)*100/B7</f>
        <v>2.5559105431309903</v>
      </c>
      <c r="K7" s="15">
        <v>308</v>
      </c>
      <c r="L7" s="7">
        <f>ABS(K7-B7)*100/B7</f>
        <v>1.5974440894568691</v>
      </c>
      <c r="M7" s="15">
        <v>306</v>
      </c>
      <c r="N7" s="7">
        <f>ABS(M7-B7)*100/B7</f>
        <v>2.2364217252396168</v>
      </c>
      <c r="O7" s="15">
        <v>305</v>
      </c>
      <c r="P7" s="7">
        <f>ABS(O7-B7)*100/B7</f>
        <v>2.5559105431309903</v>
      </c>
      <c r="Q7" s="15">
        <v>305</v>
      </c>
      <c r="R7" s="7">
        <f t="shared" si="0"/>
        <v>2.5559105431309903</v>
      </c>
      <c r="T7" t="s">
        <v>28</v>
      </c>
    </row>
    <row r="8" spans="1:20" x14ac:dyDescent="0.25">
      <c r="A8" s="1" t="s">
        <v>9</v>
      </c>
      <c r="B8" s="1">
        <v>287</v>
      </c>
      <c r="C8" s="13">
        <v>324</v>
      </c>
      <c r="D8" s="7">
        <f>ABS(C8-B8)*100/B8</f>
        <v>12.89198606271777</v>
      </c>
      <c r="E8" s="15">
        <v>277</v>
      </c>
      <c r="F8" s="7">
        <f>ABS(E8-B8)*100/B8</f>
        <v>3.484320557491289</v>
      </c>
      <c r="G8" s="15">
        <v>290</v>
      </c>
      <c r="H8" s="7">
        <f>ABS(G8-B8)*100/B8</f>
        <v>1.0452961672473868</v>
      </c>
      <c r="I8" s="15">
        <v>285</v>
      </c>
      <c r="J8" s="7">
        <f>ABS(I8-B8)*100/B8</f>
        <v>0.69686411149825789</v>
      </c>
      <c r="K8" s="15">
        <v>290</v>
      </c>
      <c r="L8" s="7">
        <f>ABS(K8-B8)*100/B8</f>
        <v>1.0452961672473868</v>
      </c>
      <c r="M8" s="15">
        <v>288</v>
      </c>
      <c r="N8" s="7">
        <f>ABS(M8-B8)*100/B8</f>
        <v>0.34843205574912894</v>
      </c>
      <c r="O8" s="15">
        <v>290</v>
      </c>
      <c r="P8" s="7">
        <f>ABS(O8-B8)*100/B8</f>
        <v>1.0452961672473868</v>
      </c>
      <c r="Q8" s="15">
        <v>291</v>
      </c>
      <c r="R8" s="7">
        <f t="shared" si="0"/>
        <v>1.3937282229965158</v>
      </c>
      <c r="T8" t="s">
        <v>31</v>
      </c>
    </row>
    <row r="9" spans="1:20" x14ac:dyDescent="0.25">
      <c r="A9" s="1" t="s">
        <v>10</v>
      </c>
      <c r="B9" s="1">
        <v>250</v>
      </c>
      <c r="C9" s="13">
        <v>286</v>
      </c>
      <c r="D9" s="7">
        <f>ABS(C9-B9)*100/B9</f>
        <v>14.4</v>
      </c>
      <c r="E9" s="15">
        <v>273</v>
      </c>
      <c r="F9" s="7">
        <f>ABS(E9-B9)*100/B9</f>
        <v>9.1999999999999993</v>
      </c>
      <c r="G9" s="15">
        <v>270</v>
      </c>
      <c r="H9" s="7">
        <f>ABS(G9-B9)*100/B9</f>
        <v>8</v>
      </c>
      <c r="I9" s="15">
        <v>267</v>
      </c>
      <c r="J9" s="7">
        <f>ABS(I9-B9)*100/B9</f>
        <v>6.8</v>
      </c>
      <c r="K9" s="15">
        <v>258</v>
      </c>
      <c r="L9" s="7">
        <f>ABS(K9-B9)*100/B9</f>
        <v>3.2</v>
      </c>
      <c r="M9" s="15">
        <v>269</v>
      </c>
      <c r="N9" s="7">
        <f>ABS(M9-B9)*100/B9</f>
        <v>7.6</v>
      </c>
      <c r="O9" s="15">
        <v>268</v>
      </c>
      <c r="P9" s="7">
        <f>ABS(O9-B9)*100/B9</f>
        <v>7.2</v>
      </c>
      <c r="Q9" s="15">
        <v>273</v>
      </c>
      <c r="R9" s="7">
        <f t="shared" si="0"/>
        <v>9.1999999999999993</v>
      </c>
      <c r="T9" t="s">
        <v>29</v>
      </c>
    </row>
    <row r="10" spans="1:20" x14ac:dyDescent="0.25">
      <c r="A10" s="1" t="s">
        <v>11</v>
      </c>
      <c r="B10" s="1">
        <v>281</v>
      </c>
      <c r="C10" s="13">
        <v>332</v>
      </c>
      <c r="D10" s="7">
        <f>ABS(C10-B10)*100/B10</f>
        <v>18.14946619217082</v>
      </c>
      <c r="E10" s="15">
        <v>288</v>
      </c>
      <c r="F10" s="7">
        <f>ABS(E10-B10)*100/B10</f>
        <v>2.4911032028469751</v>
      </c>
      <c r="G10" s="15">
        <v>290</v>
      </c>
      <c r="H10" s="7">
        <f>ABS(G10-B10)*100/B10</f>
        <v>3.2028469750889679</v>
      </c>
      <c r="I10" s="15">
        <v>293</v>
      </c>
      <c r="J10" s="7">
        <f>ABS(I10-B10)*100/B10</f>
        <v>4.2704626334519569</v>
      </c>
      <c r="K10" s="15">
        <v>298</v>
      </c>
      <c r="L10" s="7">
        <f>ABS(K10-B10)*100/B10</f>
        <v>6.0498220640569391</v>
      </c>
      <c r="M10" s="15">
        <v>296</v>
      </c>
      <c r="N10" s="7">
        <f>ABS(M10-B10)*100/B10</f>
        <v>5.3380782918149468</v>
      </c>
      <c r="O10" s="15">
        <v>292</v>
      </c>
      <c r="P10" s="7">
        <f>ABS(O10-B10)*100/B10</f>
        <v>3.9145907473309607</v>
      </c>
      <c r="Q10" s="15">
        <v>290</v>
      </c>
      <c r="R10" s="7">
        <f t="shared" si="0"/>
        <v>3.2028469750889679</v>
      </c>
      <c r="T10" t="s">
        <v>32</v>
      </c>
    </row>
    <row r="11" spans="1:20" ht="15.75" thickBot="1" x14ac:dyDescent="0.3">
      <c r="A11" s="1" t="s">
        <v>12</v>
      </c>
      <c r="B11" s="1">
        <v>236</v>
      </c>
      <c r="C11" s="14">
        <v>257</v>
      </c>
      <c r="D11" s="9">
        <f>ABS(C11-B11)*100/B11</f>
        <v>8.898305084745763</v>
      </c>
      <c r="E11" s="16">
        <v>268</v>
      </c>
      <c r="F11" s="9">
        <f>ABS(E11-B11)*100/B11</f>
        <v>13.559322033898304</v>
      </c>
      <c r="G11" s="16">
        <v>235</v>
      </c>
      <c r="H11" s="9">
        <f>ABS(G11-B11)*100/B11</f>
        <v>0.42372881355932202</v>
      </c>
      <c r="I11" s="16">
        <v>229</v>
      </c>
      <c r="J11" s="9">
        <f>ABS(I11-B11)*100/B11</f>
        <v>2.9661016949152543</v>
      </c>
      <c r="K11" s="16">
        <v>235</v>
      </c>
      <c r="L11" s="9">
        <f>ABS(K11-B11)*100/B11</f>
        <v>0.42372881355932202</v>
      </c>
      <c r="M11" s="16">
        <v>234</v>
      </c>
      <c r="N11" s="9">
        <f>ABS(M11-B11)*100/B11</f>
        <v>0.84745762711864403</v>
      </c>
      <c r="O11" s="16">
        <v>237</v>
      </c>
      <c r="P11" s="9">
        <f>ABS(O11-B11)*100/B11</f>
        <v>0.42372881355932202</v>
      </c>
      <c r="Q11" s="16">
        <v>236</v>
      </c>
      <c r="R11" s="9">
        <f t="shared" si="0"/>
        <v>0</v>
      </c>
    </row>
    <row r="12" spans="1:20" ht="15.75" thickBot="1" x14ac:dyDescent="0.3">
      <c r="A12" s="1"/>
      <c r="B12" s="1"/>
      <c r="D12" s="23">
        <f>AVERAGE(D2:D11)</f>
        <v>35.099452183418592</v>
      </c>
      <c r="F12" s="2">
        <f>AVERAGE(F2:F11)</f>
        <v>7.8409549250221371</v>
      </c>
      <c r="H12" s="2">
        <f>AVERAGE(H2:H11)</f>
        <v>2.8570303112510325</v>
      </c>
      <c r="J12" s="2">
        <f>AVERAGE(J2:J11)</f>
        <v>3.2913892157357929</v>
      </c>
      <c r="L12" s="22">
        <f>AVERAGE(L2:L11)</f>
        <v>2.5278108845000569</v>
      </c>
      <c r="N12" s="2">
        <f>AVERAGE(N2:N11)</f>
        <v>2.9906157396182218</v>
      </c>
      <c r="P12" s="2">
        <f>AVERAGE(P2:P11)</f>
        <v>3.3713976509718919</v>
      </c>
      <c r="R12" s="2">
        <f>AVERAGE(R2:R11)</f>
        <v>3.0583667740307003</v>
      </c>
    </row>
    <row r="13" spans="1:20" ht="15.75" thickBot="1" x14ac:dyDescent="0.3">
      <c r="A13" s="1" t="s">
        <v>0</v>
      </c>
      <c r="B13" s="1" t="s">
        <v>2</v>
      </c>
      <c r="C13" s="4" t="s">
        <v>13</v>
      </c>
      <c r="D13" s="5"/>
      <c r="E13" s="4" t="s">
        <v>14</v>
      </c>
      <c r="F13" s="5"/>
      <c r="G13" s="4" t="s">
        <v>15</v>
      </c>
      <c r="H13" s="5"/>
      <c r="I13" s="4" t="s">
        <v>16</v>
      </c>
      <c r="J13" s="5"/>
      <c r="K13" s="4" t="s">
        <v>17</v>
      </c>
      <c r="L13" s="5"/>
      <c r="M13" s="4" t="s">
        <v>18</v>
      </c>
      <c r="N13" s="5"/>
      <c r="O13" s="4" t="s">
        <v>19</v>
      </c>
      <c r="P13" s="12"/>
      <c r="Q13" s="4" t="s">
        <v>20</v>
      </c>
      <c r="R13" s="5"/>
    </row>
    <row r="14" spans="1:20" x14ac:dyDescent="0.25">
      <c r="A14" s="1" t="s">
        <v>3</v>
      </c>
      <c r="B14" s="1">
        <v>390</v>
      </c>
      <c r="C14" s="19">
        <v>737</v>
      </c>
      <c r="D14" s="20">
        <f>ABS(C14-B14)*100/B14</f>
        <v>88.974358974358978</v>
      </c>
      <c r="E14" s="15">
        <v>345</v>
      </c>
      <c r="F14" s="7">
        <f>ABS(E14-B14)*100/B14</f>
        <v>11.538461538461538</v>
      </c>
      <c r="G14" s="15">
        <v>401</v>
      </c>
      <c r="H14" s="7">
        <f>ABS(G2-B14)*100/B14</f>
        <v>2.8205128205128207</v>
      </c>
      <c r="I14" s="15">
        <v>399</v>
      </c>
      <c r="J14" s="7">
        <f>ABS(I14-B14)*100/B14</f>
        <v>2.3076923076923075</v>
      </c>
      <c r="K14" s="15">
        <v>401</v>
      </c>
      <c r="L14" s="7">
        <f>ABS(K2-B14)*100/B14</f>
        <v>2.8205128205128207</v>
      </c>
      <c r="M14" s="15">
        <v>401</v>
      </c>
      <c r="N14" s="7">
        <f>ABS(M2-B14)*100/B14</f>
        <v>2.8205128205128207</v>
      </c>
      <c r="O14" s="15">
        <v>401</v>
      </c>
      <c r="P14" s="7">
        <f>ABS(O2-B14)*100/B14</f>
        <v>2.8205128205128207</v>
      </c>
      <c r="Q14" s="15">
        <v>404</v>
      </c>
      <c r="R14" s="7">
        <f>ABS(Q14-B14)*100/B14</f>
        <v>3.5897435897435899</v>
      </c>
    </row>
    <row r="15" spans="1:20" x14ac:dyDescent="0.25">
      <c r="A15" s="1" t="s">
        <v>4</v>
      </c>
      <c r="B15" s="1">
        <v>423</v>
      </c>
      <c r="C15" s="13">
        <v>663</v>
      </c>
      <c r="D15" s="7">
        <f t="shared" ref="D15:D23" si="1">ABS(C15-B15)*100/B15</f>
        <v>56.737588652482266</v>
      </c>
      <c r="E15" s="15">
        <v>419</v>
      </c>
      <c r="F15" s="7">
        <f t="shared" ref="F15:F23" si="2">ABS(E15-B15)*100/B15</f>
        <v>0.94562647754137119</v>
      </c>
      <c r="G15" s="15">
        <v>423</v>
      </c>
      <c r="H15" s="7">
        <f>ABS(G3-B15)*100/B15</f>
        <v>0</v>
      </c>
      <c r="I15" s="13">
        <v>415</v>
      </c>
      <c r="J15" s="7">
        <f t="shared" ref="J15:J23" si="3">ABS(I15-B15)*100/B15</f>
        <v>1.8912529550827424</v>
      </c>
      <c r="K15" s="15">
        <v>424</v>
      </c>
      <c r="L15" s="7">
        <f>ABS(K3-B15)*100/B15</f>
        <v>0.2364066193853428</v>
      </c>
      <c r="M15" s="15">
        <v>417</v>
      </c>
      <c r="N15" s="7">
        <f>ABS(M3-B15)*100/B15</f>
        <v>1.4184397163120568</v>
      </c>
      <c r="O15" s="15">
        <v>415</v>
      </c>
      <c r="P15" s="7">
        <f>ABS(O3-B15)*100/B15</f>
        <v>1.8912529550827424</v>
      </c>
      <c r="Q15" s="15">
        <v>423</v>
      </c>
      <c r="R15" s="7">
        <f t="shared" ref="R15:R23" si="4">ABS(Q15-B15)*100/B15</f>
        <v>0</v>
      </c>
    </row>
    <row r="16" spans="1:20" x14ac:dyDescent="0.25">
      <c r="A16" s="1" t="s">
        <v>5</v>
      </c>
      <c r="B16" s="1">
        <v>382</v>
      </c>
      <c r="C16" s="13">
        <v>791</v>
      </c>
      <c r="D16" s="7">
        <f t="shared" si="1"/>
        <v>107.06806282722513</v>
      </c>
      <c r="E16" s="15">
        <v>389</v>
      </c>
      <c r="F16" s="7">
        <f t="shared" si="2"/>
        <v>1.8324607329842932</v>
      </c>
      <c r="G16" s="15">
        <v>384</v>
      </c>
      <c r="H16" s="7">
        <f>ABS(G4-B16)*100/B16</f>
        <v>0.52356020942408377</v>
      </c>
      <c r="I16" s="15">
        <v>378</v>
      </c>
      <c r="J16" s="7">
        <f t="shared" si="3"/>
        <v>1.0471204188481675</v>
      </c>
      <c r="K16" s="15">
        <v>387</v>
      </c>
      <c r="L16" s="7">
        <f>ABS(K4-B16)*100/B16</f>
        <v>1.3089005235602094</v>
      </c>
      <c r="M16" s="15">
        <v>381</v>
      </c>
      <c r="N16" s="7">
        <f>ABS(M4-B16)*100/B16</f>
        <v>0.26178010471204188</v>
      </c>
      <c r="O16" s="15">
        <v>388</v>
      </c>
      <c r="P16" s="7">
        <f>ABS(O4-B16)*100/B16</f>
        <v>1.5706806282722514</v>
      </c>
      <c r="Q16" s="15">
        <v>387</v>
      </c>
      <c r="R16" s="7">
        <f t="shared" si="4"/>
        <v>1.3089005235602094</v>
      </c>
    </row>
    <row r="17" spans="1:18" x14ac:dyDescent="0.25">
      <c r="A17" s="1" t="s">
        <v>6</v>
      </c>
      <c r="B17" s="1">
        <v>538</v>
      </c>
      <c r="C17" s="13">
        <v>496</v>
      </c>
      <c r="D17" s="7">
        <f t="shared" si="1"/>
        <v>7.8066914498141262</v>
      </c>
      <c r="E17" s="15">
        <v>532</v>
      </c>
      <c r="F17" s="7">
        <f t="shared" si="2"/>
        <v>1.1152416356877324</v>
      </c>
      <c r="G17" s="15">
        <v>543</v>
      </c>
      <c r="H17" s="7">
        <f>ABS(G5-B17)*100/B17</f>
        <v>0.92936802973977695</v>
      </c>
      <c r="I17" s="15">
        <v>539</v>
      </c>
      <c r="J17" s="7">
        <f t="shared" si="3"/>
        <v>0.18587360594795538</v>
      </c>
      <c r="K17" s="15">
        <v>554</v>
      </c>
      <c r="L17" s="7">
        <f>ABS(K5-B17)*100/B17</f>
        <v>2.9739776951672861</v>
      </c>
      <c r="M17" s="15">
        <v>543</v>
      </c>
      <c r="N17" s="7">
        <f>ABS(M5-B17)*100/B17</f>
        <v>0.92936802973977695</v>
      </c>
      <c r="O17" s="15">
        <v>545</v>
      </c>
      <c r="P17" s="7">
        <f>ABS(O5-B17)*100/B17</f>
        <v>1.3011152416356877</v>
      </c>
      <c r="Q17" s="15">
        <v>543</v>
      </c>
      <c r="R17" s="7">
        <f t="shared" si="4"/>
        <v>0.92936802973977695</v>
      </c>
    </row>
    <row r="18" spans="1:18" x14ac:dyDescent="0.25">
      <c r="A18" s="1" t="s">
        <v>7</v>
      </c>
      <c r="B18" s="1">
        <v>299</v>
      </c>
      <c r="C18" s="13">
        <v>388</v>
      </c>
      <c r="D18" s="7">
        <f t="shared" si="1"/>
        <v>29.765886287625417</v>
      </c>
      <c r="E18" s="15">
        <v>237</v>
      </c>
      <c r="F18" s="7">
        <f t="shared" si="2"/>
        <v>20.735785953177256</v>
      </c>
      <c r="G18" s="15">
        <v>278</v>
      </c>
      <c r="H18" s="7">
        <f>ABS(G6-B18)*100/B18</f>
        <v>7.023411371237458</v>
      </c>
      <c r="I18" s="15">
        <v>281</v>
      </c>
      <c r="J18" s="7">
        <f t="shared" si="3"/>
        <v>6.0200668896321075</v>
      </c>
      <c r="K18" s="15">
        <v>287</v>
      </c>
      <c r="L18" s="7">
        <f>ABS(K6-B18)*100/B18</f>
        <v>4.0133779264214047</v>
      </c>
      <c r="M18" s="15">
        <v>284</v>
      </c>
      <c r="N18" s="7">
        <f>ABS(M6-B18)*100/B18</f>
        <v>5.0167224080267561</v>
      </c>
      <c r="O18" s="15">
        <v>272</v>
      </c>
      <c r="P18" s="7">
        <f>ABS(O6-B18)*100/B18</f>
        <v>9.0301003344481607</v>
      </c>
      <c r="Q18" s="15">
        <v>280</v>
      </c>
      <c r="R18" s="7">
        <f t="shared" si="4"/>
        <v>6.3545150501672243</v>
      </c>
    </row>
    <row r="19" spans="1:18" x14ac:dyDescent="0.25">
      <c r="A19" s="1" t="s">
        <v>8</v>
      </c>
      <c r="B19" s="1">
        <v>301</v>
      </c>
      <c r="C19" s="13">
        <v>355</v>
      </c>
      <c r="D19" s="7">
        <f t="shared" si="1"/>
        <v>17.940199335548172</v>
      </c>
      <c r="E19" s="15">
        <v>284</v>
      </c>
      <c r="F19" s="7">
        <f t="shared" si="2"/>
        <v>5.6478405315614619</v>
      </c>
      <c r="G19" s="15">
        <v>305</v>
      </c>
      <c r="H19" s="7">
        <f>ABS(G7-B19)*100/B19</f>
        <v>1.3289036544850499</v>
      </c>
      <c r="I19" s="15">
        <v>305</v>
      </c>
      <c r="J19" s="7">
        <f t="shared" si="3"/>
        <v>1.3289036544850499</v>
      </c>
      <c r="K19" s="15">
        <v>308</v>
      </c>
      <c r="L19" s="7">
        <f>ABS(K7-B19)*100/B19</f>
        <v>2.3255813953488373</v>
      </c>
      <c r="M19" s="15">
        <v>306</v>
      </c>
      <c r="N19" s="7">
        <f>ABS(M7-B19)*100/B19</f>
        <v>1.6611295681063123</v>
      </c>
      <c r="O19" s="15">
        <v>305</v>
      </c>
      <c r="P19" s="7">
        <f>ABS(O7-B19)*100/B19</f>
        <v>1.3289036544850499</v>
      </c>
      <c r="Q19" s="15">
        <v>305</v>
      </c>
      <c r="R19" s="7">
        <f t="shared" si="4"/>
        <v>1.3289036544850499</v>
      </c>
    </row>
    <row r="20" spans="1:18" x14ac:dyDescent="0.25">
      <c r="A20" s="1" t="s">
        <v>9</v>
      </c>
      <c r="B20" s="1">
        <v>288</v>
      </c>
      <c r="C20" s="13">
        <v>324</v>
      </c>
      <c r="D20" s="7">
        <f t="shared" si="1"/>
        <v>12.5</v>
      </c>
      <c r="E20" s="15">
        <v>277</v>
      </c>
      <c r="F20" s="7">
        <f t="shared" si="2"/>
        <v>3.8194444444444446</v>
      </c>
      <c r="G20" s="15">
        <v>290</v>
      </c>
      <c r="H20" s="7">
        <f>ABS(G8-B20)*100/B20</f>
        <v>0.69444444444444442</v>
      </c>
      <c r="I20" s="15">
        <v>285</v>
      </c>
      <c r="J20" s="7">
        <f t="shared" si="3"/>
        <v>1.0416666666666667</v>
      </c>
      <c r="K20" s="15">
        <v>290</v>
      </c>
      <c r="L20" s="7">
        <f>ABS(K8-B20)*100/B20</f>
        <v>0.69444444444444442</v>
      </c>
      <c r="M20" s="15">
        <v>288</v>
      </c>
      <c r="N20" s="7">
        <f>ABS(M8-B20)*100/B20</f>
        <v>0</v>
      </c>
      <c r="O20" s="15">
        <v>290</v>
      </c>
      <c r="P20" s="7">
        <f>ABS(O8-B20)*100/B20</f>
        <v>0.69444444444444442</v>
      </c>
      <c r="Q20" s="15">
        <v>291</v>
      </c>
      <c r="R20" s="7">
        <f t="shared" si="4"/>
        <v>1.0416666666666667</v>
      </c>
    </row>
    <row r="21" spans="1:18" x14ac:dyDescent="0.25">
      <c r="A21" s="1" t="s">
        <v>10</v>
      </c>
      <c r="B21" s="1">
        <v>254</v>
      </c>
      <c r="C21" s="13">
        <v>286</v>
      </c>
      <c r="D21" s="7">
        <f t="shared" si="1"/>
        <v>12.598425196850394</v>
      </c>
      <c r="E21" s="15">
        <v>273</v>
      </c>
      <c r="F21" s="7">
        <f t="shared" si="2"/>
        <v>7.4803149606299213</v>
      </c>
      <c r="G21" s="15">
        <v>270</v>
      </c>
      <c r="H21" s="7">
        <f>ABS(G9-B21)*100/B21</f>
        <v>6.2992125984251972</v>
      </c>
      <c r="I21" s="15">
        <v>267</v>
      </c>
      <c r="J21" s="7">
        <f t="shared" si="3"/>
        <v>5.1181102362204722</v>
      </c>
      <c r="K21" s="15">
        <v>258</v>
      </c>
      <c r="L21" s="7">
        <f>ABS(K9-B21)*100/B21</f>
        <v>1.5748031496062993</v>
      </c>
      <c r="M21" s="15">
        <v>269</v>
      </c>
      <c r="N21" s="7">
        <f>ABS(M9-B21)*100/B21</f>
        <v>5.9055118110236222</v>
      </c>
      <c r="O21" s="15">
        <v>268</v>
      </c>
      <c r="P21" s="7">
        <f>ABS(O9-B21)*100/B21</f>
        <v>5.5118110236220472</v>
      </c>
      <c r="Q21" s="15">
        <v>273</v>
      </c>
      <c r="R21" s="7">
        <f t="shared" si="4"/>
        <v>7.4803149606299213</v>
      </c>
    </row>
    <row r="22" spans="1:18" x14ac:dyDescent="0.25">
      <c r="A22" s="1" t="s">
        <v>11</v>
      </c>
      <c r="B22" s="1">
        <v>272</v>
      </c>
      <c r="C22" s="13">
        <v>332</v>
      </c>
      <c r="D22" s="7">
        <f t="shared" si="1"/>
        <v>22.058823529411764</v>
      </c>
      <c r="E22" s="15">
        <v>288</v>
      </c>
      <c r="F22" s="7">
        <f t="shared" si="2"/>
        <v>5.882352941176471</v>
      </c>
      <c r="G22" s="15">
        <v>290</v>
      </c>
      <c r="H22" s="7">
        <f>ABS(G10-B22)*100/B22</f>
        <v>6.617647058823529</v>
      </c>
      <c r="I22" s="15">
        <v>293</v>
      </c>
      <c r="J22" s="7">
        <f t="shared" si="3"/>
        <v>7.7205882352941178</v>
      </c>
      <c r="K22" s="15">
        <v>298</v>
      </c>
      <c r="L22" s="7">
        <f>ABS(K10-B22)*100/B22</f>
        <v>9.5588235294117645</v>
      </c>
      <c r="M22" s="15">
        <v>296</v>
      </c>
      <c r="N22" s="7">
        <f>ABS(M10-B22)*100/B22</f>
        <v>8.8235294117647065</v>
      </c>
      <c r="O22" s="15">
        <v>292</v>
      </c>
      <c r="P22" s="7">
        <f>ABS(O10-B22)*100/B22</f>
        <v>7.3529411764705879</v>
      </c>
      <c r="Q22" s="15">
        <v>290</v>
      </c>
      <c r="R22" s="7">
        <f t="shared" si="4"/>
        <v>6.617647058823529</v>
      </c>
    </row>
    <row r="23" spans="1:18" ht="15.75" thickBot="1" x14ac:dyDescent="0.3">
      <c r="A23" s="1" t="s">
        <v>12</v>
      </c>
      <c r="B23" s="1">
        <v>229</v>
      </c>
      <c r="C23" s="14">
        <v>257</v>
      </c>
      <c r="D23" s="9">
        <f t="shared" si="1"/>
        <v>12.22707423580786</v>
      </c>
      <c r="E23" s="16">
        <v>268</v>
      </c>
      <c r="F23" s="9">
        <f t="shared" si="2"/>
        <v>17.030567685589521</v>
      </c>
      <c r="G23" s="16">
        <v>235</v>
      </c>
      <c r="H23" s="9">
        <f>ABS(G11-B23)*100/B23</f>
        <v>2.6200873362445414</v>
      </c>
      <c r="I23" s="16">
        <v>229</v>
      </c>
      <c r="J23" s="9">
        <f t="shared" si="3"/>
        <v>0</v>
      </c>
      <c r="K23" s="16">
        <v>235</v>
      </c>
      <c r="L23" s="9">
        <f>ABS(K11-B23)*100/B23</f>
        <v>2.6200873362445414</v>
      </c>
      <c r="M23" s="16">
        <v>234</v>
      </c>
      <c r="N23" s="9">
        <f>ABS(M11-B23)*100/B23</f>
        <v>2.1834061135371181</v>
      </c>
      <c r="O23" s="16">
        <v>237</v>
      </c>
      <c r="P23" s="9">
        <f>ABS(O11-B23)*100/B23</f>
        <v>3.4934497816593888</v>
      </c>
      <c r="Q23" s="16">
        <v>236</v>
      </c>
      <c r="R23" s="9">
        <f t="shared" si="4"/>
        <v>3.0567685589519651</v>
      </c>
    </row>
    <row r="24" spans="1:18" x14ac:dyDescent="0.25">
      <c r="A24" s="1"/>
      <c r="B24" s="1"/>
      <c r="D24" s="23">
        <f>AVERAGE(D14:D23)</f>
        <v>36.767711048912403</v>
      </c>
      <c r="F24" s="2">
        <f>AVERAGE(F14:F23)</f>
        <v>7.6028096901254001</v>
      </c>
      <c r="H24" s="2">
        <f>AVERAGE(H14:H23)</f>
        <v>2.8857147523336901</v>
      </c>
      <c r="J24" s="2">
        <f>AVERAGE(J14:J23)</f>
        <v>2.6661274969869586</v>
      </c>
      <c r="L24" s="22">
        <f>AVERAGE(L14:L23)</f>
        <v>2.8126915440102951</v>
      </c>
      <c r="N24" s="2">
        <f>AVERAGE(N14:N23)</f>
        <v>2.9020399983735214</v>
      </c>
      <c r="P24" s="2">
        <f>AVERAGE(P14:P23)</f>
        <v>3.4995212060633181</v>
      </c>
      <c r="R24" s="2">
        <f>AVERAGE(R14:R23)</f>
        <v>3.1707828092767931</v>
      </c>
    </row>
    <row r="25" spans="1:18" x14ac:dyDescent="0.25">
      <c r="E25" s="1"/>
      <c r="F25" s="1"/>
      <c r="G25" s="1"/>
      <c r="H25" s="1"/>
    </row>
    <row r="27" spans="1:18" x14ac:dyDescent="0.25">
      <c r="D27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T9" sqref="T9"/>
    </sheetView>
  </sheetViews>
  <sheetFormatPr defaultRowHeight="15" x14ac:dyDescent="0.25"/>
  <cols>
    <col min="1" max="1" width="24.7109375" customWidth="1"/>
    <col min="2" max="2" width="22.42578125" customWidth="1"/>
    <col min="3" max="3" width="11.5703125" customWidth="1"/>
    <col min="4" max="4" width="10.42578125" customWidth="1"/>
    <col min="5" max="5" width="11.140625" customWidth="1"/>
    <col min="6" max="6" width="9.7109375" customWidth="1"/>
    <col min="7" max="7" width="12.42578125" customWidth="1"/>
    <col min="8" max="8" width="10.42578125" customWidth="1"/>
    <col min="9" max="9" width="11.5703125" customWidth="1"/>
    <col min="10" max="10" width="12" customWidth="1"/>
    <col min="11" max="11" width="11.140625" customWidth="1"/>
    <col min="12" max="12" width="12" customWidth="1"/>
    <col min="13" max="13" width="11.28515625" customWidth="1"/>
    <col min="14" max="14" width="13.140625" customWidth="1"/>
    <col min="15" max="15" width="15" customWidth="1"/>
    <col min="16" max="16" width="12.5703125" customWidth="1"/>
    <col min="17" max="17" width="14.28515625" customWidth="1"/>
    <col min="18" max="18" width="17.42578125" customWidth="1"/>
    <col min="19" max="19" width="9.140625" customWidth="1"/>
  </cols>
  <sheetData>
    <row r="1" spans="1:20" x14ac:dyDescent="0.25">
      <c r="A1" s="1" t="s">
        <v>0</v>
      </c>
      <c r="B1" s="1" t="s">
        <v>1</v>
      </c>
      <c r="C1" s="4" t="s">
        <v>13</v>
      </c>
      <c r="D1" s="5" t="s">
        <v>21</v>
      </c>
      <c r="E1" s="4" t="s">
        <v>14</v>
      </c>
      <c r="F1" s="5" t="s">
        <v>21</v>
      </c>
      <c r="G1" s="4" t="s">
        <v>15</v>
      </c>
      <c r="H1" s="5" t="s">
        <v>21</v>
      </c>
      <c r="I1" s="4" t="s">
        <v>16</v>
      </c>
      <c r="J1" s="5" t="s">
        <v>21</v>
      </c>
      <c r="K1" s="4" t="s">
        <v>17</v>
      </c>
      <c r="L1" s="5" t="s">
        <v>21</v>
      </c>
      <c r="M1" s="4" t="s">
        <v>18</v>
      </c>
      <c r="N1" s="5" t="s">
        <v>21</v>
      </c>
      <c r="O1" s="4" t="s">
        <v>19</v>
      </c>
      <c r="P1" s="5" t="s">
        <v>21</v>
      </c>
      <c r="Q1" s="4" t="s">
        <v>20</v>
      </c>
      <c r="R1" s="5" t="s">
        <v>21</v>
      </c>
      <c r="T1" t="s">
        <v>22</v>
      </c>
    </row>
    <row r="2" spans="1:20" x14ac:dyDescent="0.25">
      <c r="A2" s="1" t="s">
        <v>3</v>
      </c>
      <c r="B2" s="3">
        <f>Counts!B2*221.67/(0.009604*1)/10^6</f>
        <v>9.0477551020408153</v>
      </c>
      <c r="C2" s="6">
        <f>Counts!C2*221.67/(0.009604*1)/10^6</f>
        <v>17.010702832153267</v>
      </c>
      <c r="D2" s="7">
        <f>ABS(C2-B2)*100/B2</f>
        <v>88.010204081632651</v>
      </c>
      <c r="E2" s="6">
        <f>Counts!E2*221.67/(0.009604*1)/10^6</f>
        <v>7.9629477301124529</v>
      </c>
      <c r="F2" s="10">
        <f>Counts!F2</f>
        <v>11.989795918367347</v>
      </c>
      <c r="G2" s="6">
        <f>Counts!G2*221.67/(0.009604*1)/10^6</f>
        <v>9.2554841732611415</v>
      </c>
      <c r="H2" s="10">
        <f>Counts!H2</f>
        <v>2.295918367346939</v>
      </c>
      <c r="I2" s="6">
        <f>Counts!I2*221.67/(0.009604*1)/10^6</f>
        <v>9.2093221574344017</v>
      </c>
      <c r="J2" s="10">
        <f>Counts!J2</f>
        <v>1.7857142857142858</v>
      </c>
      <c r="K2" s="6">
        <f>Counts!K2*221.67/(0.009604*1)/10^6</f>
        <v>9.2554841732611415</v>
      </c>
      <c r="L2" s="10">
        <f>Counts!L2</f>
        <v>2.295918367346939</v>
      </c>
      <c r="M2" s="6">
        <f>Counts!M2*221.67/(0.009604*1)/10^6</f>
        <v>9.2554841732611415</v>
      </c>
      <c r="N2" s="10">
        <f>Counts!N2</f>
        <v>2.295918367346939</v>
      </c>
      <c r="O2" s="6">
        <f>Counts!O2*221.67/(0.009604*1)/10^6</f>
        <v>9.2554841732611415</v>
      </c>
      <c r="P2" s="10">
        <f>Counts!P2</f>
        <v>2.295918367346939</v>
      </c>
      <c r="Q2" s="6">
        <f>Counts!Q2*221.67/(0.009604*1)/10^6</f>
        <v>9.3247271970012484</v>
      </c>
      <c r="R2" s="10">
        <f>Counts!R2</f>
        <v>3.0612244897959182</v>
      </c>
      <c r="T2" t="s">
        <v>23</v>
      </c>
    </row>
    <row r="3" spans="1:20" x14ac:dyDescent="0.25">
      <c r="A3" s="1" t="s">
        <v>4</v>
      </c>
      <c r="B3" s="3">
        <f>Counts!B3*221.67/(0.009604*1)/10^6</f>
        <v>9.9940764264889648</v>
      </c>
      <c r="C3" s="6">
        <f>Counts!C3*221.67/(0.009604*1)/10^6</f>
        <v>15.302708246563933</v>
      </c>
      <c r="D3" s="7">
        <f t="shared" ref="D3:D11" si="0">ABS(C3-B3)*100/B3</f>
        <v>53.117782909930696</v>
      </c>
      <c r="E3" s="6">
        <f>Counts!E3*221.67/(0.009604*1)/10^6</f>
        <v>9.6709423157017902</v>
      </c>
      <c r="F3" s="10">
        <f>Counts!F3</f>
        <v>3.2332563510392611</v>
      </c>
      <c r="G3" s="6">
        <f>Counts!G3*221.67/(0.009604*1)/10^6</f>
        <v>9.7632663473552679</v>
      </c>
      <c r="H3" s="10">
        <f>Counts!H3</f>
        <v>2.3094688221709005</v>
      </c>
      <c r="I3" s="6">
        <f>Counts!I3*221.67/(0.009604*1)/10^6</f>
        <v>9.5786182840483107</v>
      </c>
      <c r="J3" s="10">
        <f>Counts!J3</f>
        <v>4.1570438799076213</v>
      </c>
      <c r="K3" s="6">
        <f>Counts!K3*221.67/(0.009604*1)/10^6</f>
        <v>9.7863473552686386</v>
      </c>
      <c r="L3" s="10">
        <f>Counts!L3</f>
        <v>2.0785219399538106</v>
      </c>
      <c r="M3" s="6">
        <f>Counts!M3*221.67/(0.009604*1)/10^6</f>
        <v>9.6247802998750522</v>
      </c>
      <c r="N3" s="10">
        <f>Counts!N3</f>
        <v>3.695150115473441</v>
      </c>
      <c r="O3" s="6">
        <f>Counts!O3*221.67/(0.009604*1)/10^6</f>
        <v>9.5786182840483107</v>
      </c>
      <c r="P3" s="10">
        <f>Counts!P3</f>
        <v>4.1570438799076213</v>
      </c>
      <c r="Q3" s="6">
        <f>Counts!Q3*221.67/(0.009604*1)/10^6</f>
        <v>9.7632663473552679</v>
      </c>
      <c r="R3" s="10">
        <f>Counts!R3</f>
        <v>2.3094688221709005</v>
      </c>
      <c r="T3" t="s">
        <v>24</v>
      </c>
    </row>
    <row r="4" spans="1:20" x14ac:dyDescent="0.25">
      <c r="A4" s="1" t="s">
        <v>5</v>
      </c>
      <c r="B4" s="3">
        <f>Counts!B4*221.67/(0.009604*1)/10^6</f>
        <v>8.86310703873386</v>
      </c>
      <c r="C4" s="6">
        <f>Counts!C4*221.67/(0.009604*1)/10^6</f>
        <v>18.257077259475221</v>
      </c>
      <c r="D4" s="7">
        <f t="shared" si="0"/>
        <v>105.98958333333339</v>
      </c>
      <c r="E4" s="6">
        <f>Counts!E4*221.67/(0.009604*1)/10^6</f>
        <v>8.9785120783007066</v>
      </c>
      <c r="F4" s="10">
        <f>Counts!F4</f>
        <v>1.3020833333333333</v>
      </c>
      <c r="G4" s="6">
        <f>Counts!G4*221.67/(0.009604*1)/10^6</f>
        <v>8.86310703873386</v>
      </c>
      <c r="H4" s="10">
        <f>Counts!H4</f>
        <v>0</v>
      </c>
      <c r="I4" s="6">
        <f>Counts!I4*221.67/(0.009604*1)/10^6</f>
        <v>8.7246209912536443</v>
      </c>
      <c r="J4" s="10">
        <f>Counts!J4</f>
        <v>1.5625</v>
      </c>
      <c r="K4" s="6">
        <f>Counts!K4*221.67/(0.009604*1)/10^6</f>
        <v>8.9323500624739687</v>
      </c>
      <c r="L4" s="10">
        <f>Counts!L4</f>
        <v>0.78125</v>
      </c>
      <c r="M4" s="6">
        <f>Counts!M4*221.67/(0.009604*1)/10^6</f>
        <v>8.7938640149937513</v>
      </c>
      <c r="N4" s="10">
        <f>Counts!N4</f>
        <v>0.78125</v>
      </c>
      <c r="O4" s="6">
        <f>Counts!O4*221.67/(0.009604*1)/10^6</f>
        <v>8.9554310703873377</v>
      </c>
      <c r="P4" s="10">
        <f>Counts!P4</f>
        <v>1.0416666666666667</v>
      </c>
      <c r="Q4" s="6">
        <f>Counts!Q4*221.67/(0.009604*1)/10^6</f>
        <v>8.9323500624739687</v>
      </c>
      <c r="R4" s="10">
        <f>Counts!R4</f>
        <v>0.78125</v>
      </c>
      <c r="T4" t="s">
        <v>25</v>
      </c>
    </row>
    <row r="5" spans="1:20" x14ac:dyDescent="0.25">
      <c r="A5" s="1" t="s">
        <v>6</v>
      </c>
      <c r="B5" s="3">
        <f>Counts!B5*221.67/(0.009604*1)/10^6</f>
        <v>12.509906289046231</v>
      </c>
      <c r="C5" s="6">
        <f>Counts!C5*221.67/(0.009604*1)/10^6</f>
        <v>11.448179925031237</v>
      </c>
      <c r="D5" s="7">
        <f t="shared" si="0"/>
        <v>8.4870848708487134</v>
      </c>
      <c r="E5" s="6">
        <f>Counts!E5*221.67/(0.009604*1)/10^6</f>
        <v>12.279096209912534</v>
      </c>
      <c r="F5" s="10">
        <f>Counts!F5</f>
        <v>1.8450184501845019</v>
      </c>
      <c r="G5" s="6">
        <f>Counts!G5*221.67/(0.009604*1)/10^6</f>
        <v>12.5329872969596</v>
      </c>
      <c r="H5" s="10">
        <f>Counts!H5</f>
        <v>0.18450184501845018</v>
      </c>
      <c r="I5" s="6">
        <f>Counts!I5*221.67/(0.009604*1)/10^6</f>
        <v>12.440663265306123</v>
      </c>
      <c r="J5" s="10">
        <f>Counts!J5</f>
        <v>0.55350553505535061</v>
      </c>
      <c r="K5" s="6">
        <f>Counts!K5*221.67/(0.009604*1)/10^6</f>
        <v>12.786878384006664</v>
      </c>
      <c r="L5" s="10">
        <f>Counts!L5</f>
        <v>2.2140221402214024</v>
      </c>
      <c r="M5" s="6">
        <f>Counts!M5*221.67/(0.009604*1)/10^6</f>
        <v>12.5329872969596</v>
      </c>
      <c r="N5" s="10">
        <f>Counts!N5</f>
        <v>0.18450184501845018</v>
      </c>
      <c r="O5" s="6">
        <f>Counts!O5*221.67/(0.009604*1)/10^6</f>
        <v>12.579149312786338</v>
      </c>
      <c r="P5" s="10">
        <f>Counts!P5</f>
        <v>0.55350553505535061</v>
      </c>
      <c r="Q5" s="6">
        <f>Counts!Q5*221.67/(0.009604*1)/10^6</f>
        <v>12.5329872969596</v>
      </c>
      <c r="R5" s="10">
        <f>Counts!R5</f>
        <v>0.18450184501845018</v>
      </c>
      <c r="T5" t="s">
        <v>26</v>
      </c>
    </row>
    <row r="6" spans="1:20" x14ac:dyDescent="0.25">
      <c r="A6" s="1" t="s">
        <v>7</v>
      </c>
      <c r="B6" s="3">
        <f>Counts!B6*221.67/(0.009604*1)/10^6</f>
        <v>7.0166264056643062</v>
      </c>
      <c r="C6" s="6">
        <f>Counts!C6*221.67/(0.009604*1)/10^6</f>
        <v>8.9554310703873377</v>
      </c>
      <c r="D6" s="7">
        <f t="shared" si="0"/>
        <v>27.631578947368414</v>
      </c>
      <c r="E6" s="6">
        <f>Counts!E6*221.67/(0.009604*1)/10^6</f>
        <v>5.4701988754685535</v>
      </c>
      <c r="F6" s="10">
        <f>Counts!F6</f>
        <v>22.039473684210527</v>
      </c>
      <c r="G6" s="6">
        <f>Counts!G6*221.67/(0.009604*1)/10^6</f>
        <v>6.4165201999167012</v>
      </c>
      <c r="H6" s="10">
        <f>Counts!H6</f>
        <v>8.5526315789473681</v>
      </c>
      <c r="I6" s="6">
        <f>Counts!I6*221.67/(0.009604*1)/10^6</f>
        <v>6.4857632236568099</v>
      </c>
      <c r="J6" s="10">
        <f>Counts!J6</f>
        <v>7.5657894736842106</v>
      </c>
      <c r="K6" s="6">
        <f>Counts!K6*221.67/(0.009604*1)/10^6</f>
        <v>6.6242492711370264</v>
      </c>
      <c r="L6" s="10">
        <f>Counts!L6</f>
        <v>5.5921052631578947</v>
      </c>
      <c r="M6" s="6">
        <f>Counts!M6*221.67/(0.009604*1)/10^6</f>
        <v>6.5550062473969177</v>
      </c>
      <c r="N6" s="10">
        <f>Counts!N6</f>
        <v>6.5789473684210522</v>
      </c>
      <c r="O6" s="6">
        <f>Counts!O6*221.67/(0.009604*1)/10^6</f>
        <v>6.2780341524364847</v>
      </c>
      <c r="P6" s="10">
        <f>Counts!P6</f>
        <v>10.526315789473685</v>
      </c>
      <c r="Q6" s="6">
        <f>Counts!Q6*221.67/(0.009604*1)/10^6</f>
        <v>6.46268221574344</v>
      </c>
      <c r="R6" s="10">
        <f>Counts!R6</f>
        <v>7.8947368421052628</v>
      </c>
      <c r="T6" t="s">
        <v>27</v>
      </c>
    </row>
    <row r="7" spans="1:20" x14ac:dyDescent="0.25">
      <c r="A7" s="1" t="s">
        <v>8</v>
      </c>
      <c r="B7" s="3">
        <f>Counts!B7*221.67/(0.009604*1)/10^6</f>
        <v>7.2243554768846305</v>
      </c>
      <c r="C7" s="6">
        <f>Counts!C7*221.67/(0.009604*1)/10^6</f>
        <v>8.1937578092461472</v>
      </c>
      <c r="D7" s="7">
        <f t="shared" si="0"/>
        <v>13.41853035143771</v>
      </c>
      <c r="E7" s="6">
        <f>Counts!E7*221.67/(0.009604*1)/10^6</f>
        <v>6.5550062473969177</v>
      </c>
      <c r="F7" s="10">
        <f>Counts!F7</f>
        <v>9.2651757188498394</v>
      </c>
      <c r="G7" s="6">
        <f>Counts!G7*221.67/(0.009604*1)/10^6</f>
        <v>7.0397074135776752</v>
      </c>
      <c r="H7" s="10">
        <f>Counts!H7</f>
        <v>2.5559105431309903</v>
      </c>
      <c r="I7" s="6">
        <f>Counts!I7*221.67/(0.009604*1)/10^6</f>
        <v>7.0397074135776752</v>
      </c>
      <c r="J7" s="10">
        <f>Counts!J7</f>
        <v>2.5559105431309903</v>
      </c>
      <c r="K7" s="6">
        <f>Counts!K7*221.67/(0.009604*1)/10^6</f>
        <v>7.1089504373177848</v>
      </c>
      <c r="L7" s="10">
        <f>Counts!L7</f>
        <v>1.5974440894568691</v>
      </c>
      <c r="M7" s="6">
        <f>Counts!M7*221.67/(0.009604*1)/10^6</f>
        <v>7.0627884214910441</v>
      </c>
      <c r="N7" s="10">
        <f>Counts!N7</f>
        <v>2.2364217252396168</v>
      </c>
      <c r="O7" s="6">
        <f>Counts!O7*221.67/(0.009604*1)/10^6</f>
        <v>7.0397074135776752</v>
      </c>
      <c r="P7" s="10">
        <f>Counts!P7</f>
        <v>2.5559105431309903</v>
      </c>
      <c r="Q7" s="6">
        <f>Counts!Q7*221.67/(0.009604*1)/10^6</f>
        <v>7.0397074135776752</v>
      </c>
      <c r="R7" s="10">
        <f>Counts!R7</f>
        <v>2.5559105431309903</v>
      </c>
      <c r="T7" t="s">
        <v>28</v>
      </c>
    </row>
    <row r="8" spans="1:20" x14ac:dyDescent="0.25">
      <c r="A8" s="1" t="s">
        <v>9</v>
      </c>
      <c r="B8" s="3">
        <f>Counts!B8*221.67/(0.009604*1)/10^6</f>
        <v>6.6242492711370264</v>
      </c>
      <c r="C8" s="6">
        <f>Counts!C8*221.67/(0.009604*1)/10^6</f>
        <v>7.4782465639316955</v>
      </c>
      <c r="D8" s="7">
        <f t="shared" si="0"/>
        <v>12.891986062717773</v>
      </c>
      <c r="E8" s="6">
        <f>Counts!E8*221.67/(0.009604*1)/10^6</f>
        <v>6.3934391920033322</v>
      </c>
      <c r="F8" s="10">
        <f>Counts!F8</f>
        <v>3.484320557491289</v>
      </c>
      <c r="G8" s="6">
        <f>Counts!G8*221.67/(0.009604*1)/10^6</f>
        <v>6.6934922948771343</v>
      </c>
      <c r="H8" s="10">
        <f>Counts!H8</f>
        <v>1.0452961672473868</v>
      </c>
      <c r="I8" s="6">
        <f>Counts!I8*221.67/(0.009604*1)/10^6</f>
        <v>6.5780872553102876</v>
      </c>
      <c r="J8" s="10">
        <f>Counts!J8</f>
        <v>0.69686411149825789</v>
      </c>
      <c r="K8" s="6">
        <f>Counts!K8*221.67/(0.009604*1)/10^6</f>
        <v>6.6934922948771343</v>
      </c>
      <c r="L8" s="10">
        <f>Counts!L8</f>
        <v>1.0452961672473868</v>
      </c>
      <c r="M8" s="6">
        <f>Counts!M8*221.67/(0.009604*1)/10^6</f>
        <v>6.6473302790503954</v>
      </c>
      <c r="N8" s="10">
        <f>Counts!N8</f>
        <v>0.34843205574912894</v>
      </c>
      <c r="O8" s="6">
        <f>Counts!O8*221.67/(0.009604*1)/10^6</f>
        <v>6.6934922948771343</v>
      </c>
      <c r="P8" s="10">
        <f>Counts!P8</f>
        <v>1.0452961672473868</v>
      </c>
      <c r="Q8" s="6">
        <f>Counts!Q8*221.67/(0.009604*1)/10^6</f>
        <v>6.7165733027905041</v>
      </c>
      <c r="R8" s="10">
        <f>Counts!R8</f>
        <v>1.3937282229965158</v>
      </c>
      <c r="T8" t="s">
        <v>31</v>
      </c>
    </row>
    <row r="9" spans="1:20" x14ac:dyDescent="0.25">
      <c r="A9" s="1" t="s">
        <v>10</v>
      </c>
      <c r="B9" s="3">
        <f>Counts!B9*221.67/(0.009604*1)/10^6</f>
        <v>5.7702519783423574</v>
      </c>
      <c r="C9" s="6">
        <f>Counts!C9*221.67/(0.009604*1)/10^6</f>
        <v>6.6011682632236566</v>
      </c>
      <c r="D9" s="7">
        <f t="shared" si="0"/>
        <v>14.399999999999995</v>
      </c>
      <c r="E9" s="6">
        <f>Counts!E9*221.67/(0.009604*1)/10^6</f>
        <v>6.3011151603498545</v>
      </c>
      <c r="F9" s="10">
        <f>Counts!F9</f>
        <v>9.1999999999999993</v>
      </c>
      <c r="G9" s="6">
        <f>Counts!G9*221.67/(0.009604*1)/10^6</f>
        <v>6.2318721366097449</v>
      </c>
      <c r="H9" s="10">
        <f>Counts!H9</f>
        <v>8</v>
      </c>
      <c r="I9" s="6">
        <f>Counts!I9*221.67/(0.009604*1)/10^6</f>
        <v>6.162629112869638</v>
      </c>
      <c r="J9" s="10">
        <f>Counts!J9</f>
        <v>6.8</v>
      </c>
      <c r="K9" s="6">
        <f>Counts!K9*221.67/(0.009604*1)/10^6</f>
        <v>5.9549000416493127</v>
      </c>
      <c r="L9" s="10">
        <f>Counts!L9</f>
        <v>3.2</v>
      </c>
      <c r="M9" s="6">
        <f>Counts!M9*221.67/(0.009604*1)/10^6</f>
        <v>6.2087911286963768</v>
      </c>
      <c r="N9" s="10">
        <f>Counts!N9</f>
        <v>7.6</v>
      </c>
      <c r="O9" s="6">
        <f>Counts!O9*221.67/(0.009604*1)/10^6</f>
        <v>6.185710120783007</v>
      </c>
      <c r="P9" s="10">
        <f>Counts!P9</f>
        <v>7.2</v>
      </c>
      <c r="Q9" s="6">
        <f>Counts!Q9*221.67/(0.009604*1)/10^6</f>
        <v>6.3011151603498545</v>
      </c>
      <c r="R9" s="10">
        <f>Counts!R9</f>
        <v>9.1999999999999993</v>
      </c>
      <c r="T9" t="s">
        <v>29</v>
      </c>
    </row>
    <row r="10" spans="1:20" x14ac:dyDescent="0.25">
      <c r="A10" s="1" t="s">
        <v>11</v>
      </c>
      <c r="B10" s="3">
        <f>Counts!B10*221.67/(0.009604*1)/10^6</f>
        <v>6.4857632236568099</v>
      </c>
      <c r="C10" s="6">
        <f>Counts!C10*221.67/(0.009604*1)/10^6</f>
        <v>7.6628946272386509</v>
      </c>
      <c r="D10" s="7">
        <f t="shared" si="0"/>
        <v>18.149466192170816</v>
      </c>
      <c r="E10" s="6">
        <f>Counts!E10*221.67/(0.009604*1)/10^6</f>
        <v>6.6473302790503954</v>
      </c>
      <c r="F10" s="10">
        <f>Counts!F10</f>
        <v>2.4911032028469751</v>
      </c>
      <c r="G10" s="6">
        <f>Counts!G10*221.67/(0.009604*1)/10^6</f>
        <v>6.6934922948771343</v>
      </c>
      <c r="H10" s="10">
        <f>Counts!H10</f>
        <v>3.2028469750889679</v>
      </c>
      <c r="I10" s="6">
        <f>Counts!I10*221.67/(0.009604*1)/10^6</f>
        <v>6.7627353186172421</v>
      </c>
      <c r="J10" s="10">
        <f>Counts!J10</f>
        <v>4.2704626334519569</v>
      </c>
      <c r="K10" s="6">
        <f>Counts!K10*221.67/(0.009604*1)/10^6</f>
        <v>6.8781403581840905</v>
      </c>
      <c r="L10" s="10">
        <f>Counts!L10</f>
        <v>6.0498220640569391</v>
      </c>
      <c r="M10" s="6">
        <f>Counts!M10*221.67/(0.009604*1)/10^6</f>
        <v>6.8319783423573508</v>
      </c>
      <c r="N10" s="10">
        <f>Counts!N10</f>
        <v>5.3380782918149468</v>
      </c>
      <c r="O10" s="6">
        <f>Counts!O10*221.67/(0.009604*1)/10^6</f>
        <v>6.739654310703874</v>
      </c>
      <c r="P10" s="10">
        <f>Counts!P10</f>
        <v>3.9145907473309607</v>
      </c>
      <c r="Q10" s="6">
        <f>Counts!Q10*221.67/(0.009604*1)/10^6</f>
        <v>6.6934922948771343</v>
      </c>
      <c r="R10" s="10">
        <f>Counts!R10</f>
        <v>3.2028469750889679</v>
      </c>
      <c r="T10" t="s">
        <v>30</v>
      </c>
    </row>
    <row r="11" spans="1:20" ht="15.75" thickBot="1" x14ac:dyDescent="0.3">
      <c r="A11" s="1" t="s">
        <v>12</v>
      </c>
      <c r="B11" s="3">
        <f>Counts!B11*221.67/(0.009604*1)/10^6</f>
        <v>5.4471178675551855</v>
      </c>
      <c r="C11" s="8">
        <f>Counts!C11*221.67/(0.009604*1)/10^6</f>
        <v>5.9318190337359429</v>
      </c>
      <c r="D11" s="9">
        <f t="shared" si="0"/>
        <v>8.8983050847457523</v>
      </c>
      <c r="E11" s="8">
        <f>Counts!E11*221.67/(0.009604*1)/10^6</f>
        <v>6.185710120783007</v>
      </c>
      <c r="F11" s="11">
        <f>Counts!F11</f>
        <v>13.559322033898304</v>
      </c>
      <c r="G11" s="8">
        <f>Counts!G11*221.67/(0.009604*1)/10^6</f>
        <v>5.4240368596418156</v>
      </c>
      <c r="H11" s="11">
        <f>Counts!H11</f>
        <v>0.42372881355932202</v>
      </c>
      <c r="I11" s="8">
        <f>Counts!I11*221.67/(0.009604*1)/10^6</f>
        <v>5.2855508121615991</v>
      </c>
      <c r="J11" s="11">
        <f>Counts!J11</f>
        <v>2.9661016949152543</v>
      </c>
      <c r="K11" s="8">
        <f>Counts!K11*221.67/(0.009604*1)/10^6</f>
        <v>5.4240368596418156</v>
      </c>
      <c r="L11" s="11">
        <f>Counts!L11</f>
        <v>0.42372881355932202</v>
      </c>
      <c r="M11" s="8">
        <f>Counts!M11*221.67/(0.009604*1)/10^6</f>
        <v>5.4009558517284466</v>
      </c>
      <c r="N11" s="11">
        <f>Counts!N11</f>
        <v>0.84745762711864403</v>
      </c>
      <c r="O11" s="8">
        <f>Counts!O11*221.67/(0.009604*1)/10^6</f>
        <v>5.4701988754685535</v>
      </c>
      <c r="P11" s="11">
        <f>Counts!P11</f>
        <v>0.42372881355932202</v>
      </c>
      <c r="Q11" s="8">
        <f>Counts!Q11*221.67/(0.009604*1)/10^6</f>
        <v>5.4471178675551855</v>
      </c>
      <c r="R11" s="11">
        <f>Counts!R11</f>
        <v>0</v>
      </c>
    </row>
    <row r="12" spans="1:20" ht="15.75" thickBot="1" x14ac:dyDescent="0.3">
      <c r="A12" s="1"/>
      <c r="B12" s="1"/>
      <c r="D12" s="23">
        <f>AVERAGE(D2:D11)</f>
        <v>35.099452183418592</v>
      </c>
      <c r="F12" s="2">
        <f>AVERAGE(F2:F11)</f>
        <v>7.8409549250221371</v>
      </c>
      <c r="H12" s="2">
        <f>AVERAGE(H2:H11)</f>
        <v>2.8570303112510325</v>
      </c>
      <c r="J12" s="2">
        <f>AVERAGE(J2:J11)</f>
        <v>3.2913892157357929</v>
      </c>
      <c r="L12" s="22">
        <f>AVERAGE(L2:L11)</f>
        <v>2.5278108845000569</v>
      </c>
      <c r="N12" s="2">
        <f>AVERAGE(N2:N11)</f>
        <v>2.9906157396182218</v>
      </c>
      <c r="P12" s="2">
        <f>AVERAGE(P2:P11)</f>
        <v>3.3713976509718919</v>
      </c>
      <c r="R12" s="2">
        <f>AVERAGE(R2:R11)</f>
        <v>3.0583667740307003</v>
      </c>
    </row>
    <row r="13" spans="1:20" x14ac:dyDescent="0.25">
      <c r="A13" s="1" t="s">
        <v>0</v>
      </c>
      <c r="B13" s="1" t="s">
        <v>2</v>
      </c>
      <c r="C13" s="4" t="s">
        <v>13</v>
      </c>
      <c r="D13" s="5" t="s">
        <v>21</v>
      </c>
      <c r="E13" s="4" t="s">
        <v>14</v>
      </c>
      <c r="F13" s="5" t="s">
        <v>21</v>
      </c>
      <c r="G13" s="4" t="s">
        <v>15</v>
      </c>
      <c r="H13" s="5" t="s">
        <v>21</v>
      </c>
      <c r="I13" s="4" t="s">
        <v>16</v>
      </c>
      <c r="J13" s="5" t="s">
        <v>21</v>
      </c>
      <c r="K13" s="4" t="s">
        <v>17</v>
      </c>
      <c r="L13" s="5" t="s">
        <v>21</v>
      </c>
      <c r="M13" s="4" t="s">
        <v>18</v>
      </c>
      <c r="N13" s="5" t="s">
        <v>21</v>
      </c>
      <c r="O13" s="4" t="s">
        <v>19</v>
      </c>
      <c r="P13" s="17" t="s">
        <v>21</v>
      </c>
      <c r="Q13" s="4" t="s">
        <v>20</v>
      </c>
      <c r="R13" s="5" t="s">
        <v>21</v>
      </c>
    </row>
    <row r="14" spans="1:20" x14ac:dyDescent="0.25">
      <c r="A14" s="1" t="s">
        <v>3</v>
      </c>
      <c r="B14" s="3">
        <f>Counts!B14*221.67/(0.009604*1)/10^6</f>
        <v>9.0015930862140774</v>
      </c>
      <c r="C14" s="6">
        <f>Counts!C14*221.67/(0.009604*1)/10^6</f>
        <v>17.010702832153267</v>
      </c>
      <c r="D14" s="10">
        <f>Counts!D14</f>
        <v>88.974358974358978</v>
      </c>
      <c r="E14" s="6">
        <f>Counts!E14*221.67/(0.009604*1)/10^6</f>
        <v>7.9629477301124529</v>
      </c>
      <c r="F14" s="10">
        <f>Counts!F14</f>
        <v>11.538461538461538</v>
      </c>
      <c r="G14" s="6">
        <f>Counts!G14*221.67/(0.009604*1)/10^6</f>
        <v>9.2554841732611415</v>
      </c>
      <c r="H14" s="10">
        <f>Counts!H14</f>
        <v>2.8205128205128207</v>
      </c>
      <c r="I14" s="6">
        <f>Counts!I14*221.67/(0.009604*1)/10^6</f>
        <v>9.2093221574344017</v>
      </c>
      <c r="J14" s="10">
        <f>Counts!J14</f>
        <v>2.3076923076923075</v>
      </c>
      <c r="K14" s="6">
        <f>Counts!K14*221.67/(0.009604*1)/10^6</f>
        <v>9.2554841732611415</v>
      </c>
      <c r="L14" s="10">
        <f>Counts!L14</f>
        <v>2.8205128205128207</v>
      </c>
      <c r="M14" s="6">
        <f>Counts!M14*221.67/(0.009604*1)/10^6</f>
        <v>9.2554841732611415</v>
      </c>
      <c r="N14" s="10">
        <f>Counts!N14</f>
        <v>2.8205128205128207</v>
      </c>
      <c r="O14" s="6">
        <f>Counts!O14*221.67/(0.009604*1)/10^6</f>
        <v>9.2554841732611415</v>
      </c>
      <c r="P14" s="3">
        <f>Counts!P14</f>
        <v>2.8205128205128207</v>
      </c>
      <c r="Q14" s="6">
        <f>Counts!Q14*221.67/(0.009604*1)/10^6</f>
        <v>9.3247271970012484</v>
      </c>
      <c r="R14" s="10">
        <f>Counts!R14</f>
        <v>3.5897435897435899</v>
      </c>
    </row>
    <row r="15" spans="1:20" x14ac:dyDescent="0.25">
      <c r="A15" s="1" t="s">
        <v>4</v>
      </c>
      <c r="B15" s="3">
        <f>Counts!B15*221.67/(0.009604*1)/10^6</f>
        <v>9.7632663473552679</v>
      </c>
      <c r="C15" s="6">
        <f>Counts!C15*221.67/(0.009604*1)/10^6</f>
        <v>15.302708246563933</v>
      </c>
      <c r="D15" s="10">
        <f>Counts!D15</f>
        <v>56.737588652482266</v>
      </c>
      <c r="E15" s="6">
        <f>Counts!E15*221.67/(0.009604*1)/10^6</f>
        <v>9.6709423157017902</v>
      </c>
      <c r="F15" s="10">
        <f>Counts!F15</f>
        <v>0.94562647754137119</v>
      </c>
      <c r="G15" s="6">
        <f>Counts!G15*221.67/(0.009604*1)/10^6</f>
        <v>9.7632663473552679</v>
      </c>
      <c r="H15" s="10">
        <f>Counts!H15</f>
        <v>0</v>
      </c>
      <c r="I15" s="6">
        <f>Counts!I15*221.67/(0.009604*1)/10^6</f>
        <v>9.5786182840483107</v>
      </c>
      <c r="J15" s="10">
        <f>Counts!J15</f>
        <v>1.8912529550827424</v>
      </c>
      <c r="K15" s="6">
        <f>Counts!K15*221.67/(0.009604*1)/10^6</f>
        <v>9.7863473552686386</v>
      </c>
      <c r="L15" s="10">
        <f>Counts!L15</f>
        <v>0.2364066193853428</v>
      </c>
      <c r="M15" s="6">
        <f>Counts!M15*221.67/(0.009604*1)/10^6</f>
        <v>9.6247802998750522</v>
      </c>
      <c r="N15" s="10">
        <f>Counts!N15</f>
        <v>1.4184397163120568</v>
      </c>
      <c r="O15" s="6">
        <f>Counts!O15*221.67/(0.009604*1)/10^6</f>
        <v>9.5786182840483107</v>
      </c>
      <c r="P15" s="3">
        <f>Counts!P15</f>
        <v>1.8912529550827424</v>
      </c>
      <c r="Q15" s="6">
        <f>Counts!Q15*221.67/(0.009604*1)/10^6</f>
        <v>9.7632663473552679</v>
      </c>
      <c r="R15" s="10">
        <f>Counts!R15</f>
        <v>0</v>
      </c>
    </row>
    <row r="16" spans="1:20" x14ac:dyDescent="0.25">
      <c r="A16" s="1" t="s">
        <v>5</v>
      </c>
      <c r="B16" s="3">
        <f>Counts!B16*221.67/(0.009604*1)/10^6</f>
        <v>8.8169450229071238</v>
      </c>
      <c r="C16" s="6">
        <f>Counts!C16*221.67/(0.009604*1)/10^6</f>
        <v>18.257077259475221</v>
      </c>
      <c r="D16" s="10">
        <f>Counts!D16</f>
        <v>107.06806282722513</v>
      </c>
      <c r="E16" s="6">
        <f>Counts!E16*221.67/(0.009604*1)/10^6</f>
        <v>8.9785120783007066</v>
      </c>
      <c r="F16" s="10">
        <f>Counts!F16</f>
        <v>1.8324607329842932</v>
      </c>
      <c r="G16" s="6">
        <f>Counts!G16*221.67/(0.009604*1)/10^6</f>
        <v>8.86310703873386</v>
      </c>
      <c r="H16" s="10">
        <f>Counts!H16</f>
        <v>0.52356020942408377</v>
      </c>
      <c r="I16" s="6">
        <f>Counts!I16*221.67/(0.009604*1)/10^6</f>
        <v>8.7246209912536443</v>
      </c>
      <c r="J16" s="10">
        <f>Counts!J16</f>
        <v>1.0471204188481675</v>
      </c>
      <c r="K16" s="6">
        <f>Counts!K16*221.67/(0.009604*1)/10^6</f>
        <v>8.9323500624739687</v>
      </c>
      <c r="L16" s="10">
        <f>Counts!L16</f>
        <v>1.3089005235602094</v>
      </c>
      <c r="M16" s="6">
        <f>Counts!M16*221.67/(0.009604*1)/10^6</f>
        <v>8.7938640149937513</v>
      </c>
      <c r="N16" s="10">
        <f>Counts!N16</f>
        <v>0.26178010471204188</v>
      </c>
      <c r="O16" s="6">
        <f>Counts!O16*221.67/(0.009604*1)/10^6</f>
        <v>8.9554310703873377</v>
      </c>
      <c r="P16" s="3">
        <f>Counts!P16</f>
        <v>1.5706806282722514</v>
      </c>
      <c r="Q16" s="6">
        <f>Counts!Q16*221.67/(0.009604*1)/10^6</f>
        <v>8.9323500624739687</v>
      </c>
      <c r="R16" s="10">
        <f>Counts!R16</f>
        <v>1.3089005235602094</v>
      </c>
    </row>
    <row r="17" spans="1:18" x14ac:dyDescent="0.25">
      <c r="A17" s="1" t="s">
        <v>6</v>
      </c>
      <c r="B17" s="3">
        <f>Counts!B17*221.67/(0.009604*1)/10^6</f>
        <v>12.417582257392754</v>
      </c>
      <c r="C17" s="6">
        <f>Counts!C17*221.67/(0.009604*1)/10^6</f>
        <v>11.448179925031237</v>
      </c>
      <c r="D17" s="10">
        <f>Counts!D17</f>
        <v>7.8066914498141262</v>
      </c>
      <c r="E17" s="6">
        <f>Counts!E17*221.67/(0.009604*1)/10^6</f>
        <v>12.279096209912534</v>
      </c>
      <c r="F17" s="10">
        <f>Counts!F17</f>
        <v>1.1152416356877324</v>
      </c>
      <c r="G17" s="6">
        <f>Counts!G17*221.67/(0.009604*1)/10^6</f>
        <v>12.5329872969596</v>
      </c>
      <c r="H17" s="10">
        <f>Counts!H17</f>
        <v>0.92936802973977695</v>
      </c>
      <c r="I17" s="6">
        <f>Counts!I17*221.67/(0.009604*1)/10^6</f>
        <v>12.440663265306123</v>
      </c>
      <c r="J17" s="10">
        <f>Counts!J17</f>
        <v>0.18587360594795538</v>
      </c>
      <c r="K17" s="6">
        <f>Counts!K17*221.67/(0.009604*1)/10^6</f>
        <v>12.786878384006664</v>
      </c>
      <c r="L17" s="10">
        <f>Counts!L17</f>
        <v>2.9739776951672861</v>
      </c>
      <c r="M17" s="6">
        <f>Counts!M17*221.67/(0.009604*1)/10^6</f>
        <v>12.5329872969596</v>
      </c>
      <c r="N17" s="10">
        <f>Counts!N17</f>
        <v>0.92936802973977695</v>
      </c>
      <c r="O17" s="6">
        <f>Counts!O17*221.67/(0.009604*1)/10^6</f>
        <v>12.579149312786338</v>
      </c>
      <c r="P17" s="3">
        <f>Counts!P17</f>
        <v>1.3011152416356877</v>
      </c>
      <c r="Q17" s="6">
        <f>Counts!Q17*221.67/(0.009604*1)/10^6</f>
        <v>12.5329872969596</v>
      </c>
      <c r="R17" s="10">
        <f>Counts!R17</f>
        <v>0.92936802973977695</v>
      </c>
    </row>
    <row r="18" spans="1:18" x14ac:dyDescent="0.25">
      <c r="A18" s="1" t="s">
        <v>7</v>
      </c>
      <c r="B18" s="3">
        <f>Counts!B18*221.67/(0.009604*1)/10^6</f>
        <v>6.9012213660974595</v>
      </c>
      <c r="C18" s="6">
        <f>Counts!C18*221.67/(0.009604*1)/10^6</f>
        <v>8.9554310703873377</v>
      </c>
      <c r="D18" s="10">
        <f>Counts!D18</f>
        <v>29.765886287625417</v>
      </c>
      <c r="E18" s="6">
        <f>Counts!E18*221.67/(0.009604*1)/10^6</f>
        <v>5.4701988754685535</v>
      </c>
      <c r="F18" s="10">
        <f>Counts!F18</f>
        <v>20.735785953177256</v>
      </c>
      <c r="G18" s="6">
        <f>Counts!G18*221.67/(0.009604*1)/10^6</f>
        <v>6.4165201999167012</v>
      </c>
      <c r="H18" s="10">
        <f>Counts!H18</f>
        <v>7.023411371237458</v>
      </c>
      <c r="I18" s="6">
        <f>Counts!I18*221.67/(0.009604*1)/10^6</f>
        <v>6.4857632236568099</v>
      </c>
      <c r="J18" s="10">
        <f>Counts!J18</f>
        <v>6.0200668896321075</v>
      </c>
      <c r="K18" s="6">
        <f>Counts!K18*221.67/(0.009604*1)/10^6</f>
        <v>6.6242492711370264</v>
      </c>
      <c r="L18" s="10">
        <f>Counts!L18</f>
        <v>4.0133779264214047</v>
      </c>
      <c r="M18" s="6">
        <f>Counts!M18*221.67/(0.009604*1)/10^6</f>
        <v>6.5550062473969177</v>
      </c>
      <c r="N18" s="10">
        <f>Counts!N18</f>
        <v>5.0167224080267561</v>
      </c>
      <c r="O18" s="6">
        <f>Counts!O18*221.67/(0.009604*1)/10^6</f>
        <v>6.2780341524364847</v>
      </c>
      <c r="P18" s="3">
        <f>Counts!P18</f>
        <v>9.0301003344481607</v>
      </c>
      <c r="Q18" s="6">
        <f>Counts!Q18*221.67/(0.009604*1)/10^6</f>
        <v>6.46268221574344</v>
      </c>
      <c r="R18" s="10">
        <f>Counts!R18</f>
        <v>6.3545150501672243</v>
      </c>
    </row>
    <row r="19" spans="1:18" x14ac:dyDescent="0.25">
      <c r="A19" s="1" t="s">
        <v>8</v>
      </c>
      <c r="B19" s="3">
        <f>Counts!B19*221.67/(0.009604*1)/10^6</f>
        <v>6.9473833819241984</v>
      </c>
      <c r="C19" s="6">
        <f>Counts!C19*221.67/(0.009604*1)/10^6</f>
        <v>8.1937578092461472</v>
      </c>
      <c r="D19" s="10">
        <f>Counts!D19</f>
        <v>17.940199335548172</v>
      </c>
      <c r="E19" s="6">
        <f>Counts!E19*221.67/(0.009604*1)/10^6</f>
        <v>6.5550062473969177</v>
      </c>
      <c r="F19" s="10">
        <f>Counts!F19</f>
        <v>5.6478405315614619</v>
      </c>
      <c r="G19" s="6">
        <f>Counts!G19*221.67/(0.009604*1)/10^6</f>
        <v>7.0397074135776752</v>
      </c>
      <c r="H19" s="10">
        <f>Counts!H19</f>
        <v>1.3289036544850499</v>
      </c>
      <c r="I19" s="6">
        <f>Counts!I19*221.67/(0.009604*1)/10^6</f>
        <v>7.0397074135776752</v>
      </c>
      <c r="J19" s="10">
        <f>Counts!J19</f>
        <v>1.3289036544850499</v>
      </c>
      <c r="K19" s="6">
        <f>Counts!K19*221.67/(0.009604*1)/10^6</f>
        <v>7.1089504373177848</v>
      </c>
      <c r="L19" s="10">
        <f>Counts!L19</f>
        <v>2.3255813953488373</v>
      </c>
      <c r="M19" s="6">
        <f>Counts!M19*221.67/(0.009604*1)/10^6</f>
        <v>7.0627884214910441</v>
      </c>
      <c r="N19" s="10">
        <f>Counts!N19</f>
        <v>1.6611295681063123</v>
      </c>
      <c r="O19" s="6">
        <f>Counts!O19*221.67/(0.009604*1)/10^6</f>
        <v>7.0397074135776752</v>
      </c>
      <c r="P19" s="3">
        <f>Counts!P19</f>
        <v>1.3289036544850499</v>
      </c>
      <c r="Q19" s="6">
        <f>Counts!Q19*221.67/(0.009604*1)/10^6</f>
        <v>7.0397074135776752</v>
      </c>
      <c r="R19" s="10">
        <f>Counts!R19</f>
        <v>1.3289036544850499</v>
      </c>
    </row>
    <row r="20" spans="1:18" x14ac:dyDescent="0.25">
      <c r="A20" s="1" t="s">
        <v>9</v>
      </c>
      <c r="B20" s="3">
        <f>Counts!B20*221.67/(0.009604*1)/10^6</f>
        <v>6.6473302790503954</v>
      </c>
      <c r="C20" s="6">
        <f>Counts!C20*221.67/(0.009604*1)/10^6</f>
        <v>7.4782465639316955</v>
      </c>
      <c r="D20" s="10">
        <f>Counts!D20</f>
        <v>12.5</v>
      </c>
      <c r="E20" s="6">
        <f>Counts!E20*221.67/(0.009604*1)/10^6</f>
        <v>6.3934391920033322</v>
      </c>
      <c r="F20" s="10">
        <f>Counts!F20</f>
        <v>3.8194444444444446</v>
      </c>
      <c r="G20" s="6">
        <f>Counts!G20*221.67/(0.009604*1)/10^6</f>
        <v>6.6934922948771343</v>
      </c>
      <c r="H20" s="10">
        <f>Counts!H20</f>
        <v>0.69444444444444442</v>
      </c>
      <c r="I20" s="6">
        <f>Counts!I20*221.67/(0.009604*1)/10^6</f>
        <v>6.5780872553102876</v>
      </c>
      <c r="J20" s="10">
        <f>Counts!J20</f>
        <v>1.0416666666666667</v>
      </c>
      <c r="K20" s="6">
        <f>Counts!K20*221.67/(0.009604*1)/10^6</f>
        <v>6.6934922948771343</v>
      </c>
      <c r="L20" s="10">
        <f>Counts!L20</f>
        <v>0.69444444444444442</v>
      </c>
      <c r="M20" s="6">
        <f>Counts!M20*221.67/(0.009604*1)/10^6</f>
        <v>6.6473302790503954</v>
      </c>
      <c r="N20" s="10">
        <f>Counts!N20</f>
        <v>0</v>
      </c>
      <c r="O20" s="6">
        <f>Counts!O20*221.67/(0.009604*1)/10^6</f>
        <v>6.6934922948771343</v>
      </c>
      <c r="P20" s="3">
        <f>Counts!P20</f>
        <v>0.69444444444444442</v>
      </c>
      <c r="Q20" s="6">
        <f>Counts!Q20*221.67/(0.009604*1)/10^6</f>
        <v>6.7165733027905041</v>
      </c>
      <c r="R20" s="10">
        <f>Counts!R20</f>
        <v>1.0416666666666667</v>
      </c>
    </row>
    <row r="21" spans="1:18" x14ac:dyDescent="0.25">
      <c r="A21" s="1" t="s">
        <v>10</v>
      </c>
      <c r="B21" s="3">
        <f>Counts!B21*221.67/(0.009604*1)/10^6</f>
        <v>5.8625760099958351</v>
      </c>
      <c r="C21" s="6">
        <f>Counts!C21*221.67/(0.009604*1)/10^6</f>
        <v>6.6011682632236566</v>
      </c>
      <c r="D21" s="10">
        <f>Counts!D21</f>
        <v>12.598425196850394</v>
      </c>
      <c r="E21" s="6">
        <f>Counts!E21*221.67/(0.009604*1)/10^6</f>
        <v>6.3011151603498545</v>
      </c>
      <c r="F21" s="10">
        <f>Counts!F21</f>
        <v>7.4803149606299213</v>
      </c>
      <c r="G21" s="6">
        <f>Counts!G21*221.67/(0.009604*1)/10^6</f>
        <v>6.2318721366097449</v>
      </c>
      <c r="H21" s="10">
        <f>Counts!H21</f>
        <v>6.2992125984251972</v>
      </c>
      <c r="I21" s="6">
        <f>Counts!I21*221.67/(0.009604*1)/10^6</f>
        <v>6.162629112869638</v>
      </c>
      <c r="J21" s="10">
        <f>Counts!J21</f>
        <v>5.1181102362204722</v>
      </c>
      <c r="K21" s="6">
        <f>Counts!K21*221.67/(0.009604*1)/10^6</f>
        <v>5.9549000416493127</v>
      </c>
      <c r="L21" s="10">
        <f>Counts!L21</f>
        <v>1.5748031496062993</v>
      </c>
      <c r="M21" s="6">
        <f>Counts!M21*221.67/(0.009604*1)/10^6</f>
        <v>6.2087911286963768</v>
      </c>
      <c r="N21" s="10">
        <f>Counts!N21</f>
        <v>5.9055118110236222</v>
      </c>
      <c r="O21" s="6">
        <f>Counts!O21*221.67/(0.009604*1)/10^6</f>
        <v>6.185710120783007</v>
      </c>
      <c r="P21" s="3">
        <f>Counts!P21</f>
        <v>5.5118110236220472</v>
      </c>
      <c r="Q21" s="6">
        <f>Counts!Q21*221.67/(0.009604*1)/10^6</f>
        <v>6.3011151603498545</v>
      </c>
      <c r="R21" s="10">
        <f>Counts!R21</f>
        <v>7.4803149606299213</v>
      </c>
    </row>
    <row r="22" spans="1:18" x14ac:dyDescent="0.25">
      <c r="A22" s="1" t="s">
        <v>11</v>
      </c>
      <c r="B22" s="3">
        <f>Counts!B22*221.67/(0.009604*1)/10^6</f>
        <v>6.2780341524364847</v>
      </c>
      <c r="C22" s="6">
        <f>Counts!C22*221.67/(0.009604*1)/10^6</f>
        <v>7.6628946272386509</v>
      </c>
      <c r="D22" s="10">
        <f>Counts!D22</f>
        <v>22.058823529411764</v>
      </c>
      <c r="E22" s="6">
        <f>Counts!E22*221.67/(0.009604*1)/10^6</f>
        <v>6.6473302790503954</v>
      </c>
      <c r="F22" s="10">
        <f>Counts!F22</f>
        <v>5.882352941176471</v>
      </c>
      <c r="G22" s="6">
        <f>Counts!G22*221.67/(0.009604*1)/10^6</f>
        <v>6.6934922948771343</v>
      </c>
      <c r="H22" s="10">
        <f>Counts!H22</f>
        <v>6.617647058823529</v>
      </c>
      <c r="I22" s="6">
        <f>Counts!I22*221.67/(0.009604*1)/10^6</f>
        <v>6.7627353186172421</v>
      </c>
      <c r="J22" s="10">
        <f>Counts!J22</f>
        <v>7.7205882352941178</v>
      </c>
      <c r="K22" s="6">
        <f>Counts!K22*221.67/(0.009604*1)/10^6</f>
        <v>6.8781403581840905</v>
      </c>
      <c r="L22" s="10">
        <f>Counts!L22</f>
        <v>9.5588235294117645</v>
      </c>
      <c r="M22" s="6">
        <f>Counts!M22*221.67/(0.009604*1)/10^6</f>
        <v>6.8319783423573508</v>
      </c>
      <c r="N22" s="10">
        <f>Counts!N22</f>
        <v>8.8235294117647065</v>
      </c>
      <c r="O22" s="6">
        <f>Counts!O22*221.67/(0.009604*1)/10^6</f>
        <v>6.739654310703874</v>
      </c>
      <c r="P22" s="3">
        <f>Counts!P22</f>
        <v>7.3529411764705879</v>
      </c>
      <c r="Q22" s="6">
        <f>Counts!Q22*221.67/(0.009604*1)/10^6</f>
        <v>6.6934922948771343</v>
      </c>
      <c r="R22" s="10">
        <f>Counts!R22</f>
        <v>6.617647058823529</v>
      </c>
    </row>
    <row r="23" spans="1:18" ht="15.75" thickBot="1" x14ac:dyDescent="0.3">
      <c r="A23" s="1" t="s">
        <v>12</v>
      </c>
      <c r="B23" s="3">
        <f>Counts!B23*221.67/(0.009604*1)/10^6</f>
        <v>5.2855508121615991</v>
      </c>
      <c r="C23" s="8">
        <f>Counts!C23*221.67/(0.009604*1)/10^6</f>
        <v>5.9318190337359429</v>
      </c>
      <c r="D23" s="11">
        <f>Counts!D23</f>
        <v>12.22707423580786</v>
      </c>
      <c r="E23" s="8">
        <f>Counts!E23*221.67/(0.009604*1)/10^6</f>
        <v>6.185710120783007</v>
      </c>
      <c r="F23" s="11">
        <f>Counts!F23</f>
        <v>17.030567685589521</v>
      </c>
      <c r="G23" s="8">
        <f>Counts!G23*221.67/(0.009604*1)/10^6</f>
        <v>5.4240368596418156</v>
      </c>
      <c r="H23" s="11">
        <f>Counts!H23</f>
        <v>2.6200873362445414</v>
      </c>
      <c r="I23" s="8">
        <f>Counts!I23*221.67/(0.009604*1)/10^6</f>
        <v>5.2855508121615991</v>
      </c>
      <c r="J23" s="11">
        <f>Counts!J23</f>
        <v>0</v>
      </c>
      <c r="K23" s="8">
        <f>Counts!K23*221.67/(0.009604*1)/10^6</f>
        <v>5.4240368596418156</v>
      </c>
      <c r="L23" s="11">
        <f>Counts!L23</f>
        <v>2.6200873362445414</v>
      </c>
      <c r="M23" s="8">
        <f>Counts!M23*221.67/(0.009604*1)/10^6</f>
        <v>5.4009558517284466</v>
      </c>
      <c r="N23" s="11">
        <f>Counts!N23</f>
        <v>2.1834061135371181</v>
      </c>
      <c r="O23" s="8">
        <f>Counts!O23*221.67/(0.009604*1)/10^6</f>
        <v>5.4701988754685535</v>
      </c>
      <c r="P23" s="18">
        <f>Counts!P23</f>
        <v>3.4934497816593888</v>
      </c>
      <c r="Q23" s="8">
        <f>Counts!Q23*221.67/(0.009604*1)/10^6</f>
        <v>5.4471178675551855</v>
      </c>
      <c r="R23" s="11">
        <f>Counts!R23</f>
        <v>3.0567685589519651</v>
      </c>
    </row>
    <row r="24" spans="1:18" x14ac:dyDescent="0.25">
      <c r="A24" s="1"/>
      <c r="B24" s="1"/>
      <c r="D24" s="23">
        <f>AVERAGE(D14:D23)</f>
        <v>36.767711048912403</v>
      </c>
      <c r="F24" s="2">
        <f>AVERAGE(F14:F23)</f>
        <v>7.6028096901254001</v>
      </c>
      <c r="H24" s="2">
        <f>AVERAGE(H14:H23)</f>
        <v>2.8857147523336901</v>
      </c>
      <c r="J24" s="2">
        <f>AVERAGE(J14:J23)</f>
        <v>2.6661274969869586</v>
      </c>
      <c r="L24" s="22">
        <f>AVERAGE(L14:L23)</f>
        <v>2.8126915440102951</v>
      </c>
      <c r="N24" s="2">
        <f>AVERAGE(N14:N23)</f>
        <v>2.9020399983735214</v>
      </c>
      <c r="P24" s="2">
        <f>AVERAGE(P14:P23)</f>
        <v>3.4995212060633181</v>
      </c>
      <c r="R24" s="2">
        <f>AVERAGE(R14:R23)</f>
        <v>3.1707828092767931</v>
      </c>
    </row>
    <row r="25" spans="1:18" x14ac:dyDescent="0.25">
      <c r="E25" s="1"/>
      <c r="F25" s="1"/>
      <c r="G25" s="1"/>
      <c r="H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Counts</vt:lpstr>
      <vt:lpstr>Concentrations (10^6)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orphanlab</dc:creator>
  <cp:keywords/>
  <dc:description/>
  <cp:lastModifiedBy>orphanlab</cp:lastModifiedBy>
  <cp:revision/>
  <dcterms:created xsi:type="dcterms:W3CDTF">2024-12-16T23:24:23Z</dcterms:created>
  <dcterms:modified xsi:type="dcterms:W3CDTF">2025-04-16T23:00:57Z</dcterms:modified>
  <cp:category/>
  <cp:contentStatus/>
</cp:coreProperties>
</file>