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정우\Desktop\회사\정보\P2P_Bank\"/>
    </mc:Choice>
  </mc:AlternateContent>
  <bookViews>
    <workbookView xWindow="480" yWindow="90" windowWidth="19320" windowHeight="11475" tabRatio="907" firstSheet="3" activeTab="5"/>
  </bookViews>
  <sheets>
    <sheet name="표지" sheetId="22" r:id="rId1"/>
    <sheet name="변경이력" sheetId="3" r:id="rId2"/>
    <sheet name="인터페이스목록" sheetId="1" r:id="rId3"/>
    <sheet name="공통부" sheetId="2" r:id="rId4"/>
    <sheet name="001" sheetId="4" r:id="rId5"/>
    <sheet name="010" sheetId="7" r:id="rId6"/>
    <sheet name="020" sheetId="10" r:id="rId7"/>
    <sheet name="025" sheetId="12" r:id="rId8"/>
    <sheet name="B25" sheetId="21" r:id="rId9"/>
    <sheet name="B26" sheetId="27" r:id="rId10"/>
    <sheet name="031" sheetId="6" r:id="rId11"/>
    <sheet name="032" sheetId="9" r:id="rId12"/>
    <sheet name="033" sheetId="18" r:id="rId13"/>
    <sheet name="034" sheetId="26" r:id="rId14"/>
    <sheet name="035" sheetId="14" r:id="rId15"/>
    <sheet name="040" sheetId="13" r:id="rId16"/>
    <sheet name="041" sheetId="16" r:id="rId17"/>
    <sheet name="044" sheetId="15" r:id="rId18"/>
    <sheet name="MGT(대출등록)" sheetId="23" r:id="rId19"/>
    <sheet name="MGT(대출투자자등록)" sheetId="24" r:id="rId20"/>
    <sheet name="응답코드" sheetId="19" r:id="rId21"/>
    <sheet name="데이타딕셔너리" sheetId="17" r:id="rId22"/>
    <sheet name="B26_lod" sheetId="25" r:id="rId23"/>
  </sheets>
  <definedNames>
    <definedName name="_xlnm.Print_Area" localSheetId="5">'010'!$A$1:$M$146</definedName>
    <definedName name="_xlnm.Print_Area" localSheetId="12">'033'!$A$1:$L$38</definedName>
    <definedName name="_xlnm.Print_Area" localSheetId="3">공통부!$A$1:$K$67</definedName>
    <definedName name="_xlnm.Print_Area" localSheetId="1">변경이력!#REF!</definedName>
  </definedNames>
  <calcPr calcId="162913" calcMode="manual"/>
</workbook>
</file>

<file path=xl/calcChain.xml><?xml version="1.0" encoding="utf-8"?>
<calcChain xmlns="http://schemas.openxmlformats.org/spreadsheetml/2006/main">
  <c r="D10" i="7" l="1"/>
  <c r="D8" i="7"/>
  <c r="C195" i="7" l="1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E194" i="7"/>
  <c r="D194" i="7"/>
  <c r="G196" i="7"/>
  <c r="J194" i="7"/>
  <c r="J195" i="7"/>
  <c r="J196" i="7"/>
  <c r="J197" i="7"/>
  <c r="J209" i="7"/>
  <c r="J208" i="7"/>
  <c r="J207" i="7"/>
  <c r="J206" i="7"/>
  <c r="J205" i="7"/>
  <c r="J204" i="7"/>
  <c r="J203" i="7"/>
  <c r="J201" i="7"/>
  <c r="J202" i="7"/>
  <c r="J200" i="7"/>
  <c r="J199" i="7"/>
  <c r="J198" i="7"/>
  <c r="A188" i="7"/>
  <c r="K187" i="7"/>
  <c r="F197" i="7" l="1"/>
  <c r="G197" i="7" s="1"/>
  <c r="J191" i="7"/>
  <c r="J170" i="7"/>
  <c r="J171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57" i="7"/>
  <c r="J156" i="7"/>
  <c r="E158" i="7"/>
  <c r="E159" i="7"/>
  <c r="E160" i="7"/>
  <c r="E161" i="7"/>
  <c r="E162" i="7"/>
  <c r="J153" i="7" s="1"/>
  <c r="E163" i="7"/>
  <c r="E164" i="7"/>
  <c r="E165" i="7"/>
  <c r="E166" i="7"/>
  <c r="E167" i="7"/>
  <c r="E168" i="7"/>
  <c r="E169" i="7"/>
  <c r="E170" i="7"/>
  <c r="E171" i="7"/>
  <c r="E157" i="7"/>
  <c r="E156" i="7"/>
  <c r="D171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57" i="7"/>
  <c r="C156" i="7"/>
  <c r="D157" i="7"/>
  <c r="D156" i="7"/>
  <c r="G158" i="7"/>
  <c r="F159" i="7"/>
  <c r="G159" i="7" s="1"/>
  <c r="A150" i="7"/>
  <c r="K149" i="7"/>
  <c r="F198" i="7" l="1"/>
  <c r="F160" i="7"/>
  <c r="G160" i="7" s="1"/>
  <c r="G198" i="7" l="1"/>
  <c r="F199" i="7"/>
  <c r="F161" i="7"/>
  <c r="A2" i="27"/>
  <c r="E72" i="27"/>
  <c r="E57" i="27"/>
  <c r="E37" i="27"/>
  <c r="G199" i="7" l="1"/>
  <c r="F200" i="7"/>
  <c r="G161" i="7"/>
  <c r="F162" i="7"/>
  <c r="L34" i="16"/>
  <c r="L35" i="26"/>
  <c r="L36" i="26"/>
  <c r="L37" i="26"/>
  <c r="L34" i="26"/>
  <c r="L33" i="26"/>
  <c r="L32" i="26"/>
  <c r="L31" i="26"/>
  <c r="L30" i="26"/>
  <c r="L29" i="26"/>
  <c r="L28" i="26"/>
  <c r="L27" i="26"/>
  <c r="L26" i="26"/>
  <c r="L25" i="26"/>
  <c r="L24" i="26"/>
  <c r="J23" i="26"/>
  <c r="E23" i="26"/>
  <c r="D23" i="26"/>
  <c r="C23" i="26"/>
  <c r="L23" i="26" s="1"/>
  <c r="J22" i="26"/>
  <c r="E22" i="26"/>
  <c r="D22" i="26"/>
  <c r="C22" i="26"/>
  <c r="L22" i="26" s="1"/>
  <c r="J21" i="26"/>
  <c r="E21" i="26"/>
  <c r="D21" i="26"/>
  <c r="C21" i="26"/>
  <c r="L21" i="26" s="1"/>
  <c r="J20" i="26"/>
  <c r="E20" i="26"/>
  <c r="D20" i="26"/>
  <c r="C20" i="26"/>
  <c r="L20" i="26" s="1"/>
  <c r="J19" i="26"/>
  <c r="E19" i="26"/>
  <c r="D19" i="26"/>
  <c r="C19" i="26"/>
  <c r="L19" i="26" s="1"/>
  <c r="J18" i="26"/>
  <c r="E18" i="26"/>
  <c r="D18" i="26"/>
  <c r="C18" i="26"/>
  <c r="L18" i="26" s="1"/>
  <c r="J17" i="26"/>
  <c r="E17" i="26"/>
  <c r="D17" i="26"/>
  <c r="C17" i="26"/>
  <c r="L17" i="26" s="1"/>
  <c r="J16" i="26"/>
  <c r="E16" i="26"/>
  <c r="D16" i="26"/>
  <c r="C16" i="26"/>
  <c r="L16" i="26" s="1"/>
  <c r="J15" i="26"/>
  <c r="E15" i="26"/>
  <c r="D15" i="26"/>
  <c r="C15" i="26"/>
  <c r="L15" i="26" s="1"/>
  <c r="J14" i="26"/>
  <c r="E14" i="26"/>
  <c r="D14" i="26"/>
  <c r="C14" i="26"/>
  <c r="L14" i="26" s="1"/>
  <c r="J13" i="26"/>
  <c r="E13" i="26"/>
  <c r="D13" i="26"/>
  <c r="C13" i="26"/>
  <c r="L13" i="26" s="1"/>
  <c r="J12" i="26"/>
  <c r="E12" i="26"/>
  <c r="D12" i="26"/>
  <c r="C12" i="26"/>
  <c r="L12" i="26" s="1"/>
  <c r="J11" i="26"/>
  <c r="E11" i="26"/>
  <c r="D11" i="26"/>
  <c r="C11" i="26"/>
  <c r="L11" i="26" s="1"/>
  <c r="J10" i="26"/>
  <c r="E10" i="26"/>
  <c r="F11" i="26" s="1"/>
  <c r="D10" i="26"/>
  <c r="C10" i="26"/>
  <c r="L10" i="26" s="1"/>
  <c r="J9" i="26"/>
  <c r="E9" i="26"/>
  <c r="D9" i="26"/>
  <c r="C9" i="26"/>
  <c r="L9" i="26" s="1"/>
  <c r="J8" i="26"/>
  <c r="E8" i="26"/>
  <c r="D8" i="26"/>
  <c r="C8" i="26"/>
  <c r="L8" i="26" s="1"/>
  <c r="A2" i="26"/>
  <c r="K1" i="26"/>
  <c r="C18" i="9"/>
  <c r="D66" i="25"/>
  <c r="D52" i="25"/>
  <c r="D35" i="25"/>
  <c r="L1" i="21"/>
  <c r="A2" i="15"/>
  <c r="A2" i="16"/>
  <c r="A2" i="13"/>
  <c r="A2" i="14"/>
  <c r="A2" i="18"/>
  <c r="A2" i="9"/>
  <c r="A2" i="6"/>
  <c r="A2" i="21"/>
  <c r="A2" i="12"/>
  <c r="A110" i="7"/>
  <c r="A82" i="7"/>
  <c r="A42" i="7"/>
  <c r="A2" i="10"/>
  <c r="A2" i="7"/>
  <c r="A32" i="4"/>
  <c r="A2" i="2"/>
  <c r="A2" i="4" s="1"/>
  <c r="E34" i="21"/>
  <c r="E70" i="21"/>
  <c r="E53" i="21"/>
  <c r="G200" i="7" l="1"/>
  <c r="F201" i="7"/>
  <c r="G162" i="7"/>
  <c r="F163" i="7"/>
  <c r="G10" i="26"/>
  <c r="F12" i="26"/>
  <c r="G12" i="26" s="1"/>
  <c r="G11" i="26"/>
  <c r="L35" i="15"/>
  <c r="L36" i="15"/>
  <c r="L54" i="4"/>
  <c r="L25" i="16"/>
  <c r="L26" i="16"/>
  <c r="L27" i="16"/>
  <c r="L28" i="16"/>
  <c r="L29" i="16"/>
  <c r="L30" i="16"/>
  <c r="L31" i="16"/>
  <c r="L32" i="16"/>
  <c r="L33" i="16"/>
  <c r="L35" i="16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8" i="15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8" i="16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8" i="13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8" i="14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8" i="18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8" i="9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8" i="6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8" i="12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8" i="10"/>
  <c r="J63" i="7"/>
  <c r="J103" i="7"/>
  <c r="J131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16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88" i="7"/>
  <c r="J23" i="4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8" i="4"/>
  <c r="J48" i="7"/>
  <c r="J23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8" i="7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38" i="4"/>
  <c r="G201" i="7" l="1"/>
  <c r="F202" i="7"/>
  <c r="G163" i="7"/>
  <c r="F164" i="7"/>
  <c r="F13" i="26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5" i="2"/>
  <c r="C11" i="15"/>
  <c r="D11" i="15"/>
  <c r="E11" i="15"/>
  <c r="C12" i="15"/>
  <c r="L12" i="15" s="1"/>
  <c r="D12" i="15"/>
  <c r="E12" i="15"/>
  <c r="C13" i="15"/>
  <c r="L13" i="15" s="1"/>
  <c r="D13" i="15"/>
  <c r="E13" i="15"/>
  <c r="C14" i="15"/>
  <c r="L14" i="15" s="1"/>
  <c r="D14" i="15"/>
  <c r="E14" i="15"/>
  <c r="C15" i="15"/>
  <c r="D15" i="15"/>
  <c r="E15" i="15"/>
  <c r="C16" i="15"/>
  <c r="L16" i="15" s="1"/>
  <c r="D16" i="15"/>
  <c r="E16" i="15"/>
  <c r="C17" i="15"/>
  <c r="L17" i="15" s="1"/>
  <c r="D17" i="15"/>
  <c r="E17" i="15"/>
  <c r="C18" i="15"/>
  <c r="L18" i="15" s="1"/>
  <c r="D18" i="15"/>
  <c r="E18" i="15"/>
  <c r="C19" i="15"/>
  <c r="D19" i="15"/>
  <c r="E19" i="15"/>
  <c r="C20" i="15"/>
  <c r="L20" i="15" s="1"/>
  <c r="D20" i="15"/>
  <c r="E20" i="15"/>
  <c r="C21" i="15"/>
  <c r="L21" i="15" s="1"/>
  <c r="D21" i="15"/>
  <c r="E21" i="15"/>
  <c r="C22" i="15"/>
  <c r="L22" i="15" s="1"/>
  <c r="D22" i="15"/>
  <c r="E22" i="15"/>
  <c r="C23" i="15"/>
  <c r="L23" i="15" s="1"/>
  <c r="D23" i="15"/>
  <c r="E23" i="15"/>
  <c r="C11" i="16"/>
  <c r="L11" i="16" s="1"/>
  <c r="D11" i="16"/>
  <c r="E11" i="16"/>
  <c r="C12" i="16"/>
  <c r="L12" i="16" s="1"/>
  <c r="D12" i="16"/>
  <c r="E12" i="16"/>
  <c r="C13" i="16"/>
  <c r="L13" i="16" s="1"/>
  <c r="D13" i="16"/>
  <c r="E13" i="16"/>
  <c r="C14" i="16"/>
  <c r="D14" i="16"/>
  <c r="E14" i="16"/>
  <c r="C15" i="16"/>
  <c r="L15" i="16" s="1"/>
  <c r="D15" i="16"/>
  <c r="E15" i="16"/>
  <c r="C16" i="16"/>
  <c r="L16" i="16" s="1"/>
  <c r="D16" i="16"/>
  <c r="E16" i="16"/>
  <c r="C17" i="16"/>
  <c r="D17" i="16"/>
  <c r="E17" i="16"/>
  <c r="C18" i="16"/>
  <c r="D18" i="16"/>
  <c r="E18" i="16"/>
  <c r="C19" i="16"/>
  <c r="L19" i="16" s="1"/>
  <c r="D19" i="16"/>
  <c r="E19" i="16"/>
  <c r="C20" i="16"/>
  <c r="L20" i="16" s="1"/>
  <c r="D20" i="16"/>
  <c r="E20" i="16"/>
  <c r="C21" i="16"/>
  <c r="L21" i="16" s="1"/>
  <c r="D21" i="16"/>
  <c r="E21" i="16"/>
  <c r="C22" i="16"/>
  <c r="L22" i="16" s="1"/>
  <c r="D22" i="16"/>
  <c r="E22" i="16"/>
  <c r="C11" i="13"/>
  <c r="L11" i="13" s="1"/>
  <c r="D11" i="13"/>
  <c r="E11" i="13"/>
  <c r="C12" i="13"/>
  <c r="L12" i="13" s="1"/>
  <c r="D12" i="13"/>
  <c r="E12" i="13"/>
  <c r="C13" i="13"/>
  <c r="L13" i="13" s="1"/>
  <c r="D13" i="13"/>
  <c r="E13" i="13"/>
  <c r="C14" i="13"/>
  <c r="D14" i="13"/>
  <c r="E14" i="13"/>
  <c r="C15" i="13"/>
  <c r="L15" i="13" s="1"/>
  <c r="D15" i="13"/>
  <c r="E15" i="13"/>
  <c r="C16" i="13"/>
  <c r="L16" i="13" s="1"/>
  <c r="D16" i="13"/>
  <c r="E16" i="13"/>
  <c r="C17" i="13"/>
  <c r="L17" i="13" s="1"/>
  <c r="D17" i="13"/>
  <c r="E17" i="13"/>
  <c r="C18" i="13"/>
  <c r="D18" i="13"/>
  <c r="E18" i="13"/>
  <c r="C19" i="13"/>
  <c r="L19" i="13" s="1"/>
  <c r="D19" i="13"/>
  <c r="E19" i="13"/>
  <c r="C20" i="13"/>
  <c r="L20" i="13" s="1"/>
  <c r="D20" i="13"/>
  <c r="E20" i="13"/>
  <c r="C21" i="13"/>
  <c r="L21" i="13" s="1"/>
  <c r="D21" i="13"/>
  <c r="E21" i="13"/>
  <c r="C22" i="13"/>
  <c r="L22" i="13" s="1"/>
  <c r="D22" i="13"/>
  <c r="E22" i="13"/>
  <c r="C23" i="13"/>
  <c r="L23" i="13" s="1"/>
  <c r="D23" i="13"/>
  <c r="E23" i="13"/>
  <c r="C11" i="14"/>
  <c r="L11" i="14" s="1"/>
  <c r="D11" i="14"/>
  <c r="E11" i="14"/>
  <c r="C12" i="14"/>
  <c r="L12" i="14" s="1"/>
  <c r="D12" i="14"/>
  <c r="E12" i="14"/>
  <c r="C13" i="14"/>
  <c r="D13" i="14"/>
  <c r="E13" i="14"/>
  <c r="C14" i="14"/>
  <c r="L14" i="14" s="1"/>
  <c r="D14" i="14"/>
  <c r="E14" i="14"/>
  <c r="C15" i="14"/>
  <c r="L15" i="14" s="1"/>
  <c r="D15" i="14"/>
  <c r="E15" i="14"/>
  <c r="C16" i="14"/>
  <c r="L16" i="14" s="1"/>
  <c r="D16" i="14"/>
  <c r="E16" i="14"/>
  <c r="C17" i="14"/>
  <c r="D17" i="14"/>
  <c r="E17" i="14"/>
  <c r="C18" i="14"/>
  <c r="L18" i="14" s="1"/>
  <c r="D18" i="14"/>
  <c r="E18" i="14"/>
  <c r="C19" i="14"/>
  <c r="L19" i="14" s="1"/>
  <c r="D19" i="14"/>
  <c r="E19" i="14"/>
  <c r="C20" i="14"/>
  <c r="L20" i="14" s="1"/>
  <c r="D20" i="14"/>
  <c r="E20" i="14"/>
  <c r="C21" i="14"/>
  <c r="L21" i="14" s="1"/>
  <c r="D21" i="14"/>
  <c r="E21" i="14"/>
  <c r="C22" i="14"/>
  <c r="L22" i="14" s="1"/>
  <c r="D22" i="14"/>
  <c r="E22" i="14"/>
  <c r="C23" i="14"/>
  <c r="L23" i="14" s="1"/>
  <c r="D23" i="14"/>
  <c r="E23" i="14"/>
  <c r="C12" i="18"/>
  <c r="M12" i="18" s="1"/>
  <c r="D12" i="18"/>
  <c r="E12" i="18"/>
  <c r="C13" i="18"/>
  <c r="M13" i="18" s="1"/>
  <c r="D13" i="18"/>
  <c r="E13" i="18"/>
  <c r="C14" i="18"/>
  <c r="M14" i="18" s="1"/>
  <c r="D14" i="18"/>
  <c r="E14" i="18"/>
  <c r="C15" i="18"/>
  <c r="M15" i="18" s="1"/>
  <c r="D15" i="18"/>
  <c r="E15" i="18"/>
  <c r="C16" i="18"/>
  <c r="M16" i="18" s="1"/>
  <c r="D16" i="18"/>
  <c r="E16" i="18"/>
  <c r="C17" i="18"/>
  <c r="M17" i="18" s="1"/>
  <c r="D17" i="18"/>
  <c r="E17" i="18"/>
  <c r="C18" i="18"/>
  <c r="D18" i="18"/>
  <c r="E18" i="18"/>
  <c r="C19" i="18"/>
  <c r="M19" i="18" s="1"/>
  <c r="D19" i="18"/>
  <c r="E19" i="18"/>
  <c r="C20" i="18"/>
  <c r="M20" i="18" s="1"/>
  <c r="D20" i="18"/>
  <c r="E20" i="18"/>
  <c r="C21" i="18"/>
  <c r="M21" i="18" s="1"/>
  <c r="D21" i="18"/>
  <c r="E21" i="18"/>
  <c r="C22" i="18"/>
  <c r="M22" i="18" s="1"/>
  <c r="D22" i="18"/>
  <c r="E22" i="18"/>
  <c r="C23" i="18"/>
  <c r="M23" i="18" s="1"/>
  <c r="D23" i="18"/>
  <c r="E23" i="18"/>
  <c r="C11" i="9"/>
  <c r="M11" i="9" s="1"/>
  <c r="D11" i="9"/>
  <c r="E11" i="9"/>
  <c r="C12" i="9"/>
  <c r="M12" i="9" s="1"/>
  <c r="D12" i="9"/>
  <c r="E12" i="9"/>
  <c r="C13" i="9"/>
  <c r="M13" i="9" s="1"/>
  <c r="D13" i="9"/>
  <c r="E13" i="9"/>
  <c r="C14" i="9"/>
  <c r="M14" i="9" s="1"/>
  <c r="D14" i="9"/>
  <c r="E14" i="9"/>
  <c r="C15" i="9"/>
  <c r="M15" i="9" s="1"/>
  <c r="D15" i="9"/>
  <c r="E15" i="9"/>
  <c r="C16" i="9"/>
  <c r="D16" i="9"/>
  <c r="E16" i="9"/>
  <c r="C17" i="9"/>
  <c r="M17" i="9" s="1"/>
  <c r="D17" i="9"/>
  <c r="E17" i="9"/>
  <c r="M18" i="9"/>
  <c r="D18" i="9"/>
  <c r="E18" i="9"/>
  <c r="C19" i="9"/>
  <c r="M19" i="9" s="1"/>
  <c r="D19" i="9"/>
  <c r="E19" i="9"/>
  <c r="C20" i="9"/>
  <c r="D20" i="9"/>
  <c r="E20" i="9"/>
  <c r="C21" i="9"/>
  <c r="M21" i="9" s="1"/>
  <c r="D21" i="9"/>
  <c r="E21" i="9"/>
  <c r="C22" i="9"/>
  <c r="M22" i="9" s="1"/>
  <c r="D22" i="9"/>
  <c r="E22" i="9"/>
  <c r="C23" i="9"/>
  <c r="M23" i="9" s="1"/>
  <c r="D23" i="9"/>
  <c r="E23" i="9"/>
  <c r="C11" i="6"/>
  <c r="L11" i="6" s="1"/>
  <c r="D11" i="6"/>
  <c r="E11" i="6"/>
  <c r="C12" i="6"/>
  <c r="L12" i="6" s="1"/>
  <c r="D12" i="6"/>
  <c r="E12" i="6"/>
  <c r="C13" i="6"/>
  <c r="L13" i="6" s="1"/>
  <c r="D13" i="6"/>
  <c r="E13" i="6"/>
  <c r="C14" i="6"/>
  <c r="L14" i="6" s="1"/>
  <c r="D14" i="6"/>
  <c r="E14" i="6"/>
  <c r="C15" i="6"/>
  <c r="L15" i="6" s="1"/>
  <c r="D15" i="6"/>
  <c r="E15" i="6"/>
  <c r="C16" i="6"/>
  <c r="L16" i="6" s="1"/>
  <c r="D16" i="6"/>
  <c r="E16" i="6"/>
  <c r="C17" i="6"/>
  <c r="L17" i="6" s="1"/>
  <c r="D17" i="6"/>
  <c r="E17" i="6"/>
  <c r="C18" i="6"/>
  <c r="L18" i="6" s="1"/>
  <c r="D18" i="6"/>
  <c r="E18" i="6"/>
  <c r="C19" i="6"/>
  <c r="L19" i="6" s="1"/>
  <c r="D19" i="6"/>
  <c r="E19" i="6"/>
  <c r="C20" i="6"/>
  <c r="L20" i="6" s="1"/>
  <c r="D20" i="6"/>
  <c r="E20" i="6"/>
  <c r="C21" i="6"/>
  <c r="L21" i="6" s="1"/>
  <c r="D21" i="6"/>
  <c r="E21" i="6"/>
  <c r="C22" i="6"/>
  <c r="L22" i="6" s="1"/>
  <c r="D22" i="6"/>
  <c r="E22" i="6"/>
  <c r="C23" i="6"/>
  <c r="L23" i="6" s="1"/>
  <c r="D23" i="6"/>
  <c r="E23" i="6"/>
  <c r="C11" i="12"/>
  <c r="L11" i="12" s="1"/>
  <c r="D11" i="12"/>
  <c r="E11" i="12"/>
  <c r="C12" i="12"/>
  <c r="L12" i="12" s="1"/>
  <c r="D12" i="12"/>
  <c r="E12" i="12"/>
  <c r="C13" i="12"/>
  <c r="D13" i="12"/>
  <c r="E13" i="12"/>
  <c r="C14" i="12"/>
  <c r="D14" i="12"/>
  <c r="E14" i="12"/>
  <c r="C15" i="12"/>
  <c r="L15" i="12" s="1"/>
  <c r="D15" i="12"/>
  <c r="E15" i="12"/>
  <c r="C16" i="12"/>
  <c r="L16" i="12" s="1"/>
  <c r="D16" i="12"/>
  <c r="E16" i="12"/>
  <c r="C17" i="12"/>
  <c r="L17" i="12" s="1"/>
  <c r="D17" i="12"/>
  <c r="E17" i="12"/>
  <c r="C18" i="12"/>
  <c r="D18" i="12"/>
  <c r="E18" i="12"/>
  <c r="C19" i="12"/>
  <c r="L19" i="12" s="1"/>
  <c r="D19" i="12"/>
  <c r="E19" i="12"/>
  <c r="C20" i="12"/>
  <c r="L20" i="12" s="1"/>
  <c r="D20" i="12"/>
  <c r="E20" i="12"/>
  <c r="C21" i="12"/>
  <c r="L21" i="12" s="1"/>
  <c r="D21" i="12"/>
  <c r="E21" i="12"/>
  <c r="C22" i="12"/>
  <c r="L22" i="12" s="1"/>
  <c r="D22" i="12"/>
  <c r="E22" i="12"/>
  <c r="C23" i="12"/>
  <c r="L23" i="12" s="1"/>
  <c r="D23" i="12"/>
  <c r="E23" i="12"/>
  <c r="C11" i="10"/>
  <c r="R11" i="10" s="1"/>
  <c r="D11" i="10"/>
  <c r="E11" i="10"/>
  <c r="C12" i="10"/>
  <c r="R12" i="10" s="1"/>
  <c r="D12" i="10"/>
  <c r="E12" i="10"/>
  <c r="C13" i="10"/>
  <c r="R13" i="10" s="1"/>
  <c r="D13" i="10"/>
  <c r="E13" i="10"/>
  <c r="C14" i="10"/>
  <c r="R14" i="10" s="1"/>
  <c r="D14" i="10"/>
  <c r="E14" i="10"/>
  <c r="C15" i="10"/>
  <c r="R15" i="10" s="1"/>
  <c r="D15" i="10"/>
  <c r="E15" i="10"/>
  <c r="C16" i="10"/>
  <c r="R16" i="10" s="1"/>
  <c r="D16" i="10"/>
  <c r="E16" i="10"/>
  <c r="C17" i="10"/>
  <c r="R17" i="10" s="1"/>
  <c r="D17" i="10"/>
  <c r="E17" i="10"/>
  <c r="C18" i="10"/>
  <c r="R18" i="10" s="1"/>
  <c r="D18" i="10"/>
  <c r="E18" i="10"/>
  <c r="C19" i="10"/>
  <c r="R19" i="10" s="1"/>
  <c r="D19" i="10"/>
  <c r="E19" i="10"/>
  <c r="C20" i="10"/>
  <c r="R20" i="10" s="1"/>
  <c r="D20" i="10"/>
  <c r="E20" i="10"/>
  <c r="C21" i="10"/>
  <c r="R21" i="10" s="1"/>
  <c r="D21" i="10"/>
  <c r="E21" i="10"/>
  <c r="C22" i="10"/>
  <c r="R22" i="10" s="1"/>
  <c r="D22" i="10"/>
  <c r="E22" i="10"/>
  <c r="C23" i="10"/>
  <c r="R23" i="10" s="1"/>
  <c r="D23" i="10"/>
  <c r="E23" i="10"/>
  <c r="C119" i="7"/>
  <c r="D119" i="7"/>
  <c r="E119" i="7"/>
  <c r="C120" i="7"/>
  <c r="D120" i="7"/>
  <c r="E120" i="7"/>
  <c r="C121" i="7"/>
  <c r="D121" i="7"/>
  <c r="E121" i="7"/>
  <c r="C122" i="7"/>
  <c r="D122" i="7"/>
  <c r="E122" i="7"/>
  <c r="C123" i="7"/>
  <c r="D123" i="7"/>
  <c r="E123" i="7"/>
  <c r="C124" i="7"/>
  <c r="D124" i="7"/>
  <c r="E124" i="7"/>
  <c r="C125" i="7"/>
  <c r="D125" i="7"/>
  <c r="E125" i="7"/>
  <c r="C126" i="7"/>
  <c r="D126" i="7"/>
  <c r="E126" i="7"/>
  <c r="C127" i="7"/>
  <c r="D127" i="7"/>
  <c r="E127" i="7"/>
  <c r="C128" i="7"/>
  <c r="D128" i="7"/>
  <c r="E128" i="7"/>
  <c r="C129" i="7"/>
  <c r="D129" i="7"/>
  <c r="E129" i="7"/>
  <c r="C130" i="7"/>
  <c r="D130" i="7"/>
  <c r="E130" i="7"/>
  <c r="C131" i="7"/>
  <c r="D131" i="7"/>
  <c r="E13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C12" i="7"/>
  <c r="L12" i="7" s="1"/>
  <c r="D12" i="7"/>
  <c r="E12" i="7"/>
  <c r="C13" i="7"/>
  <c r="L13" i="7" s="1"/>
  <c r="D13" i="7"/>
  <c r="E13" i="7"/>
  <c r="C14" i="7"/>
  <c r="L14" i="7" s="1"/>
  <c r="D14" i="7"/>
  <c r="E14" i="7"/>
  <c r="C15" i="7"/>
  <c r="L15" i="7" s="1"/>
  <c r="D15" i="7"/>
  <c r="E15" i="7"/>
  <c r="C16" i="7"/>
  <c r="L16" i="7" s="1"/>
  <c r="D16" i="7"/>
  <c r="E16" i="7"/>
  <c r="C17" i="7"/>
  <c r="L17" i="7" s="1"/>
  <c r="D17" i="7"/>
  <c r="E17" i="7"/>
  <c r="C18" i="7"/>
  <c r="L18" i="7" s="1"/>
  <c r="D18" i="7"/>
  <c r="E18" i="7"/>
  <c r="C19" i="7"/>
  <c r="L19" i="7" s="1"/>
  <c r="D19" i="7"/>
  <c r="E19" i="7"/>
  <c r="C20" i="7"/>
  <c r="L20" i="7" s="1"/>
  <c r="D20" i="7"/>
  <c r="E20" i="7"/>
  <c r="C21" i="7"/>
  <c r="L21" i="7" s="1"/>
  <c r="D21" i="7"/>
  <c r="E21" i="7"/>
  <c r="C22" i="7"/>
  <c r="L22" i="7" s="1"/>
  <c r="D22" i="7"/>
  <c r="E22" i="7"/>
  <c r="C23" i="7"/>
  <c r="L23" i="7" s="1"/>
  <c r="D23" i="7"/>
  <c r="E23" i="7"/>
  <c r="D52" i="4"/>
  <c r="E52" i="4"/>
  <c r="D53" i="4"/>
  <c r="E53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38" i="4"/>
  <c r="E38" i="4"/>
  <c r="C39" i="4"/>
  <c r="L39" i="4" s="1"/>
  <c r="C40" i="4"/>
  <c r="L40" i="4" s="1"/>
  <c r="C41" i="4"/>
  <c r="L41" i="4" s="1"/>
  <c r="C42" i="4"/>
  <c r="L42" i="4" s="1"/>
  <c r="C43" i="4"/>
  <c r="L43" i="4" s="1"/>
  <c r="C44" i="4"/>
  <c r="L44" i="4" s="1"/>
  <c r="C45" i="4"/>
  <c r="L45" i="4" s="1"/>
  <c r="C46" i="4"/>
  <c r="L46" i="4" s="1"/>
  <c r="C47" i="4"/>
  <c r="L47" i="4" s="1"/>
  <c r="C48" i="4"/>
  <c r="L48" i="4" s="1"/>
  <c r="C49" i="4"/>
  <c r="L49" i="4" s="1"/>
  <c r="C50" i="4"/>
  <c r="L50" i="4" s="1"/>
  <c r="C51" i="4"/>
  <c r="L51" i="4" s="1"/>
  <c r="C52" i="4"/>
  <c r="L52" i="4" s="1"/>
  <c r="C53" i="4"/>
  <c r="L53" i="4" s="1"/>
  <c r="C38" i="4"/>
  <c r="L38" i="4" s="1"/>
  <c r="L24" i="4"/>
  <c r="L25" i="4"/>
  <c r="L26" i="4"/>
  <c r="L27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C11" i="4"/>
  <c r="L11" i="4" s="1"/>
  <c r="C12" i="4"/>
  <c r="L12" i="4" s="1"/>
  <c r="C13" i="4"/>
  <c r="L13" i="4" s="1"/>
  <c r="C14" i="4"/>
  <c r="L14" i="4" s="1"/>
  <c r="C15" i="4"/>
  <c r="L15" i="4" s="1"/>
  <c r="C16" i="4"/>
  <c r="L16" i="4" s="1"/>
  <c r="C17" i="4"/>
  <c r="L17" i="4" s="1"/>
  <c r="C18" i="4"/>
  <c r="L18" i="4" s="1"/>
  <c r="C19" i="4"/>
  <c r="L19" i="4" s="1"/>
  <c r="C20" i="4"/>
  <c r="L20" i="4" s="1"/>
  <c r="C21" i="4"/>
  <c r="L21" i="4" s="1"/>
  <c r="C22" i="4"/>
  <c r="L22" i="4" s="1"/>
  <c r="C23" i="4"/>
  <c r="L23" i="4" s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8" i="2"/>
  <c r="K31" i="4"/>
  <c r="R39" i="10"/>
  <c r="K1" i="15"/>
  <c r="K1" i="16"/>
  <c r="K1" i="13"/>
  <c r="K1" i="14"/>
  <c r="L1" i="18"/>
  <c r="L1" i="9"/>
  <c r="K1" i="6"/>
  <c r="K1" i="12"/>
  <c r="K109" i="7"/>
  <c r="K81" i="7"/>
  <c r="K41" i="7"/>
  <c r="K1" i="7"/>
  <c r="Q1" i="10"/>
  <c r="K1" i="4"/>
  <c r="K1" i="2"/>
  <c r="C9" i="4"/>
  <c r="L9" i="4" s="1"/>
  <c r="R31" i="10"/>
  <c r="M34" i="18"/>
  <c r="M35" i="18"/>
  <c r="M32" i="18"/>
  <c r="M33" i="18"/>
  <c r="M29" i="18"/>
  <c r="M30" i="18"/>
  <c r="M31" i="18"/>
  <c r="M24" i="18"/>
  <c r="M25" i="18"/>
  <c r="M26" i="18"/>
  <c r="M27" i="18"/>
  <c r="M28" i="18"/>
  <c r="M36" i="18"/>
  <c r="M37" i="18"/>
  <c r="M38" i="18"/>
  <c r="L26" i="14"/>
  <c r="L29" i="14"/>
  <c r="M18" i="18"/>
  <c r="E11" i="18"/>
  <c r="D11" i="18"/>
  <c r="C11" i="18"/>
  <c r="M11" i="18" s="1"/>
  <c r="E10" i="18"/>
  <c r="F11" i="18" s="1"/>
  <c r="D10" i="18"/>
  <c r="C10" i="18"/>
  <c r="M10" i="18" s="1"/>
  <c r="E9" i="18"/>
  <c r="D9" i="18"/>
  <c r="C9" i="18"/>
  <c r="M9" i="18" s="1"/>
  <c r="E8" i="18"/>
  <c r="D8" i="18"/>
  <c r="C8" i="18"/>
  <c r="M8" i="18" s="1"/>
  <c r="L32" i="14"/>
  <c r="L29" i="6"/>
  <c r="L27" i="12"/>
  <c r="L25" i="7"/>
  <c r="L31" i="7"/>
  <c r="C9" i="15"/>
  <c r="L9" i="15" s="1"/>
  <c r="D9" i="15"/>
  <c r="E9" i="15"/>
  <c r="C10" i="15"/>
  <c r="L10" i="15" s="1"/>
  <c r="D10" i="15"/>
  <c r="E10" i="15"/>
  <c r="F11" i="15" s="1"/>
  <c r="L11" i="15"/>
  <c r="L15" i="15"/>
  <c r="L19" i="15"/>
  <c r="D8" i="15"/>
  <c r="E8" i="15"/>
  <c r="C8" i="15"/>
  <c r="L8" i="15" s="1"/>
  <c r="C9" i="16"/>
  <c r="L9" i="16" s="1"/>
  <c r="D9" i="16"/>
  <c r="E9" i="16"/>
  <c r="C10" i="16"/>
  <c r="L10" i="16" s="1"/>
  <c r="D10" i="16"/>
  <c r="E10" i="16"/>
  <c r="G10" i="16" s="1"/>
  <c r="C23" i="16"/>
  <c r="L23" i="16" s="1"/>
  <c r="D23" i="16"/>
  <c r="E23" i="16"/>
  <c r="D8" i="16"/>
  <c r="E8" i="16"/>
  <c r="C8" i="16"/>
  <c r="L8" i="16" s="1"/>
  <c r="C9" i="13"/>
  <c r="L9" i="13" s="1"/>
  <c r="D9" i="13"/>
  <c r="E9" i="13"/>
  <c r="C10" i="13"/>
  <c r="L10" i="13" s="1"/>
  <c r="D10" i="13"/>
  <c r="E10" i="13"/>
  <c r="F11" i="13" s="1"/>
  <c r="L14" i="13"/>
  <c r="D8" i="13"/>
  <c r="E8" i="13"/>
  <c r="C8" i="13"/>
  <c r="L8" i="13" s="1"/>
  <c r="C9" i="14"/>
  <c r="L9" i="14" s="1"/>
  <c r="D9" i="14"/>
  <c r="E9" i="14"/>
  <c r="C10" i="14"/>
  <c r="L10" i="14" s="1"/>
  <c r="D10" i="14"/>
  <c r="E10" i="14"/>
  <c r="G10" i="14" s="1"/>
  <c r="L13" i="14"/>
  <c r="L17" i="14"/>
  <c r="D8" i="14"/>
  <c r="E8" i="14"/>
  <c r="C8" i="14"/>
  <c r="L8" i="14" s="1"/>
  <c r="C9" i="9"/>
  <c r="M9" i="9" s="1"/>
  <c r="D9" i="9"/>
  <c r="E9" i="9"/>
  <c r="C10" i="9"/>
  <c r="M10" i="9" s="1"/>
  <c r="D10" i="9"/>
  <c r="E10" i="9"/>
  <c r="M20" i="9"/>
  <c r="D8" i="9"/>
  <c r="E8" i="9"/>
  <c r="C8" i="9"/>
  <c r="M8" i="9" s="1"/>
  <c r="C9" i="6"/>
  <c r="L9" i="6" s="1"/>
  <c r="D9" i="6"/>
  <c r="E9" i="6"/>
  <c r="C10" i="6"/>
  <c r="L10" i="6" s="1"/>
  <c r="D10" i="6"/>
  <c r="E10" i="6"/>
  <c r="D8" i="6"/>
  <c r="E8" i="6"/>
  <c r="C8" i="6"/>
  <c r="L8" i="6" s="1"/>
  <c r="C9" i="12"/>
  <c r="L9" i="12" s="1"/>
  <c r="D9" i="12"/>
  <c r="E9" i="12"/>
  <c r="C10" i="12"/>
  <c r="L10" i="12" s="1"/>
  <c r="D10" i="12"/>
  <c r="E10" i="12"/>
  <c r="L13" i="12"/>
  <c r="L18" i="12"/>
  <c r="D8" i="12"/>
  <c r="E8" i="12"/>
  <c r="C8" i="12"/>
  <c r="L8" i="12" s="1"/>
  <c r="C9" i="10"/>
  <c r="R9" i="10" s="1"/>
  <c r="D9" i="10"/>
  <c r="E9" i="10"/>
  <c r="C10" i="10"/>
  <c r="R10" i="10" s="1"/>
  <c r="D10" i="10"/>
  <c r="E10" i="10"/>
  <c r="D8" i="10"/>
  <c r="E8" i="10"/>
  <c r="C8" i="10"/>
  <c r="R8" i="10" s="1"/>
  <c r="C117" i="7"/>
  <c r="D117" i="7"/>
  <c r="E117" i="7"/>
  <c r="C118" i="7"/>
  <c r="D118" i="7"/>
  <c r="E118" i="7"/>
  <c r="E116" i="7"/>
  <c r="D116" i="7"/>
  <c r="C116" i="7"/>
  <c r="C89" i="7"/>
  <c r="D89" i="7"/>
  <c r="E89" i="7"/>
  <c r="C90" i="7"/>
  <c r="D90" i="7"/>
  <c r="E90" i="7"/>
  <c r="C91" i="7"/>
  <c r="D91" i="7"/>
  <c r="E91" i="7"/>
  <c r="D88" i="7"/>
  <c r="E88" i="7"/>
  <c r="C88" i="7"/>
  <c r="C49" i="7"/>
  <c r="D49" i="7"/>
  <c r="E49" i="7"/>
  <c r="C50" i="7"/>
  <c r="D50" i="7"/>
  <c r="E50" i="7"/>
  <c r="D63" i="7"/>
  <c r="E63" i="7"/>
  <c r="D48" i="7"/>
  <c r="E48" i="7"/>
  <c r="C48" i="7"/>
  <c r="E11" i="7"/>
  <c r="D11" i="7"/>
  <c r="C11" i="7"/>
  <c r="L11" i="7" s="1"/>
  <c r="E10" i="7"/>
  <c r="C10" i="7"/>
  <c r="L10" i="7" s="1"/>
  <c r="E9" i="7"/>
  <c r="D9" i="7"/>
  <c r="C9" i="7"/>
  <c r="L9" i="7" s="1"/>
  <c r="E8" i="7"/>
  <c r="C8" i="7"/>
  <c r="L8" i="7" s="1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C10" i="4"/>
  <c r="L10" i="4" s="1"/>
  <c r="C8" i="4"/>
  <c r="L8" i="4" s="1"/>
  <c r="L24" i="15"/>
  <c r="L25" i="15"/>
  <c r="L26" i="15"/>
  <c r="L27" i="15"/>
  <c r="L28" i="15"/>
  <c r="L29" i="15"/>
  <c r="L30" i="15"/>
  <c r="L31" i="15"/>
  <c r="L32" i="15"/>
  <c r="L33" i="15"/>
  <c r="L34" i="15"/>
  <c r="L37" i="15"/>
  <c r="L14" i="16"/>
  <c r="L17" i="16"/>
  <c r="L18" i="16"/>
  <c r="L24" i="16"/>
  <c r="L18" i="13"/>
  <c r="L24" i="13"/>
  <c r="L25" i="13"/>
  <c r="L26" i="13"/>
  <c r="L27" i="13"/>
  <c r="L24" i="14"/>
  <c r="L25" i="14"/>
  <c r="L27" i="14"/>
  <c r="L28" i="14"/>
  <c r="L30" i="14"/>
  <c r="L31" i="14"/>
  <c r="L33" i="14"/>
  <c r="M16" i="9"/>
  <c r="M24" i="9"/>
  <c r="M25" i="9"/>
  <c r="M26" i="9"/>
  <c r="M27" i="9"/>
  <c r="M28" i="9"/>
  <c r="M29" i="9"/>
  <c r="M30" i="9"/>
  <c r="M31" i="9"/>
  <c r="M32" i="9"/>
  <c r="M33" i="9"/>
  <c r="M34" i="9"/>
  <c r="L24" i="6"/>
  <c r="L25" i="6"/>
  <c r="L26" i="6"/>
  <c r="L27" i="6"/>
  <c r="L28" i="6"/>
  <c r="L30" i="6"/>
  <c r="L31" i="6"/>
  <c r="L32" i="6"/>
  <c r="L33" i="6"/>
  <c r="L34" i="6"/>
  <c r="L35" i="6"/>
  <c r="L14" i="12"/>
  <c r="L24" i="12"/>
  <c r="L25" i="12"/>
  <c r="L26" i="12"/>
  <c r="L28" i="12"/>
  <c r="L29" i="12"/>
  <c r="L30" i="12"/>
  <c r="L31" i="12"/>
  <c r="L32" i="12"/>
  <c r="L33" i="12"/>
  <c r="L34" i="12"/>
  <c r="L35" i="12"/>
  <c r="R24" i="10"/>
  <c r="R25" i="10"/>
  <c r="R26" i="10"/>
  <c r="R27" i="10"/>
  <c r="R28" i="10"/>
  <c r="R29" i="10"/>
  <c r="R30" i="10"/>
  <c r="R32" i="10"/>
  <c r="R33" i="10"/>
  <c r="R34" i="10"/>
  <c r="R35" i="10"/>
  <c r="R36" i="10"/>
  <c r="R37" i="10"/>
  <c r="R38" i="10"/>
  <c r="R40" i="10"/>
  <c r="R41" i="10"/>
  <c r="R42" i="10"/>
  <c r="R43" i="10"/>
  <c r="L24" i="7"/>
  <c r="L26" i="7"/>
  <c r="L27" i="7"/>
  <c r="L28" i="7"/>
  <c r="L29" i="7"/>
  <c r="L30" i="7"/>
  <c r="L32" i="7"/>
  <c r="L33" i="7"/>
  <c r="L34" i="7"/>
  <c r="L35" i="7"/>
  <c r="L36" i="7"/>
  <c r="L37" i="7"/>
  <c r="L38" i="7"/>
  <c r="E35" i="10"/>
  <c r="F203" i="7" l="1"/>
  <c r="G202" i="7"/>
  <c r="G164" i="7"/>
  <c r="F165" i="7"/>
  <c r="G13" i="26"/>
  <c r="F14" i="26"/>
  <c r="G11" i="15"/>
  <c r="F11" i="16"/>
  <c r="F12" i="16" s="1"/>
  <c r="F13" i="16" s="1"/>
  <c r="G10" i="13"/>
  <c r="F41" i="4"/>
  <c r="F42" i="4" s="1"/>
  <c r="J35" i="4"/>
  <c r="G10" i="15"/>
  <c r="J113" i="7"/>
  <c r="J5" i="7"/>
  <c r="J45" i="7"/>
  <c r="J85" i="7"/>
  <c r="G40" i="4"/>
  <c r="F11" i="14"/>
  <c r="F12" i="14" s="1"/>
  <c r="F13" i="14" s="1"/>
  <c r="J5" i="4"/>
  <c r="G11" i="13"/>
  <c r="G10" i="18"/>
  <c r="G11" i="18"/>
  <c r="F12" i="18"/>
  <c r="G12" i="18" s="1"/>
  <c r="F12" i="15"/>
  <c r="F12" i="13"/>
  <c r="G11" i="16" l="1"/>
  <c r="G203" i="7"/>
  <c r="F204" i="7"/>
  <c r="G165" i="7"/>
  <c r="F166" i="7"/>
  <c r="G14" i="26"/>
  <c r="F15" i="26"/>
  <c r="G12" i="16"/>
  <c r="G12" i="14"/>
  <c r="G42" i="4"/>
  <c r="F43" i="4"/>
  <c r="F44" i="4" s="1"/>
  <c r="G41" i="4"/>
  <c r="G11" i="14"/>
  <c r="F13" i="18"/>
  <c r="F14" i="16"/>
  <c r="G13" i="16"/>
  <c r="G12" i="15"/>
  <c r="F13" i="15"/>
  <c r="F14" i="14"/>
  <c r="G13" i="14"/>
  <c r="G12" i="13"/>
  <c r="F13" i="13"/>
  <c r="F205" i="7" l="1"/>
  <c r="G204" i="7"/>
  <c r="G166" i="7"/>
  <c r="F167" i="7"/>
  <c r="G15" i="26"/>
  <c r="F16" i="26"/>
  <c r="G43" i="4"/>
  <c r="F45" i="4"/>
  <c r="G44" i="4"/>
  <c r="G13" i="18"/>
  <c r="F14" i="18"/>
  <c r="F15" i="16"/>
  <c r="F16" i="16" s="1"/>
  <c r="G14" i="16"/>
  <c r="G13" i="15"/>
  <c r="F14" i="15"/>
  <c r="G14" i="14"/>
  <c r="F15" i="14"/>
  <c r="F16" i="14" s="1"/>
  <c r="G13" i="13"/>
  <c r="F14" i="13"/>
  <c r="F206" i="7" l="1"/>
  <c r="G205" i="7"/>
  <c r="F168" i="7"/>
  <c r="G167" i="7"/>
  <c r="F17" i="26"/>
  <c r="G16" i="26"/>
  <c r="G16" i="14"/>
  <c r="F17" i="14"/>
  <c r="G16" i="16"/>
  <c r="F17" i="16"/>
  <c r="F46" i="4"/>
  <c r="G45" i="4"/>
  <c r="G14" i="18"/>
  <c r="F15" i="18"/>
  <c r="F16" i="18" s="1"/>
  <c r="G15" i="16"/>
  <c r="F15" i="15"/>
  <c r="F16" i="15" s="1"/>
  <c r="G14" i="15"/>
  <c r="G15" i="14"/>
  <c r="G14" i="13"/>
  <c r="F15" i="13"/>
  <c r="F16" i="13" s="1"/>
  <c r="G206" i="7" l="1"/>
  <c r="F207" i="7"/>
  <c r="F169" i="7"/>
  <c r="G168" i="7"/>
  <c r="G17" i="26"/>
  <c r="F18" i="26"/>
  <c r="F17" i="18"/>
  <c r="G16" i="18"/>
  <c r="G17" i="14"/>
  <c r="F18" i="14"/>
  <c r="G16" i="13"/>
  <c r="F17" i="13"/>
  <c r="F17" i="15"/>
  <c r="G16" i="15"/>
  <c r="G17" i="16"/>
  <c r="F18" i="16"/>
  <c r="F47" i="4"/>
  <c r="G46" i="4"/>
  <c r="G15" i="18"/>
  <c r="G15" i="15"/>
  <c r="G15" i="13"/>
  <c r="G207" i="7" l="1"/>
  <c r="F208" i="7"/>
  <c r="F170" i="7"/>
  <c r="G169" i="7"/>
  <c r="G18" i="26"/>
  <c r="F19" i="26"/>
  <c r="F19" i="16"/>
  <c r="G18" i="16"/>
  <c r="G17" i="13"/>
  <c r="F18" i="13"/>
  <c r="F19" i="14"/>
  <c r="G18" i="14"/>
  <c r="G17" i="15"/>
  <c r="F18" i="15"/>
  <c r="G17" i="18"/>
  <c r="F18" i="18"/>
  <c r="F48" i="4"/>
  <c r="G47" i="4"/>
  <c r="G208" i="7" l="1"/>
  <c r="F209" i="7"/>
  <c r="F210" i="7" s="1"/>
  <c r="F171" i="7"/>
  <c r="G170" i="7"/>
  <c r="G19" i="26"/>
  <c r="F20" i="26"/>
  <c r="F19" i="18"/>
  <c r="G18" i="18"/>
  <c r="G19" i="14"/>
  <c r="F20" i="14"/>
  <c r="F19" i="15"/>
  <c r="G18" i="15"/>
  <c r="G18" i="13"/>
  <c r="F19" i="13"/>
  <c r="G19" i="16"/>
  <c r="F20" i="16"/>
  <c r="F49" i="4"/>
  <c r="G48" i="4"/>
  <c r="G210" i="7" l="1"/>
  <c r="F211" i="7"/>
  <c r="G209" i="7"/>
  <c r="G171" i="7"/>
  <c r="F172" i="7"/>
  <c r="G20" i="26"/>
  <c r="F21" i="26"/>
  <c r="F21" i="16"/>
  <c r="G20" i="16"/>
  <c r="G19" i="15"/>
  <c r="F20" i="15"/>
  <c r="G19" i="18"/>
  <c r="F20" i="18"/>
  <c r="G19" i="13"/>
  <c r="F20" i="13"/>
  <c r="F21" i="14"/>
  <c r="G20" i="14"/>
  <c r="F50" i="4"/>
  <c r="G49" i="4"/>
  <c r="F212" i="7" l="1"/>
  <c r="G211" i="7"/>
  <c r="F173" i="7"/>
  <c r="F174" i="7" s="1"/>
  <c r="G172" i="7"/>
  <c r="G21" i="26"/>
  <c r="F22" i="26"/>
  <c r="F21" i="18"/>
  <c r="G20" i="18"/>
  <c r="G21" i="14"/>
  <c r="F22" i="14"/>
  <c r="F22" i="16"/>
  <c r="G21" i="16"/>
  <c r="F21" i="13"/>
  <c r="G20" i="13"/>
  <c r="F21" i="15"/>
  <c r="G20" i="15"/>
  <c r="F51" i="4"/>
  <c r="G50" i="4"/>
  <c r="G174" i="7" l="1"/>
  <c r="F175" i="7"/>
  <c r="F213" i="7"/>
  <c r="G212" i="7"/>
  <c r="G173" i="7"/>
  <c r="G22" i="26"/>
  <c r="F23" i="26"/>
  <c r="G21" i="15"/>
  <c r="F22" i="15"/>
  <c r="G22" i="16"/>
  <c r="F23" i="16"/>
  <c r="G21" i="18"/>
  <c r="F22" i="18"/>
  <c r="F23" i="14"/>
  <c r="G22" i="14"/>
  <c r="G21" i="13"/>
  <c r="F22" i="13"/>
  <c r="G51" i="4"/>
  <c r="F52" i="4"/>
  <c r="G213" i="7" l="1"/>
  <c r="F214" i="7"/>
  <c r="G175" i="7"/>
  <c r="F176" i="7"/>
  <c r="F24" i="26"/>
  <c r="G23" i="26"/>
  <c r="F23" i="13"/>
  <c r="G22" i="13"/>
  <c r="F23" i="18"/>
  <c r="G22" i="18"/>
  <c r="F23" i="15"/>
  <c r="G22" i="15"/>
  <c r="G23" i="16"/>
  <c r="F24" i="16"/>
  <c r="G23" i="14"/>
  <c r="F24" i="14"/>
  <c r="F53" i="4"/>
  <c r="G52" i="4"/>
  <c r="F11" i="12"/>
  <c r="G11" i="12" s="1"/>
  <c r="G10" i="12"/>
  <c r="F11" i="10"/>
  <c r="G10" i="10"/>
  <c r="F11" i="9"/>
  <c r="F12" i="9" s="1"/>
  <c r="G10" i="9"/>
  <c r="F119" i="7"/>
  <c r="G119" i="7" s="1"/>
  <c r="G118" i="7"/>
  <c r="F91" i="7"/>
  <c r="G90" i="7"/>
  <c r="F51" i="7"/>
  <c r="G51" i="7" s="1"/>
  <c r="G50" i="7"/>
  <c r="F11" i="7"/>
  <c r="F12" i="7" s="1"/>
  <c r="G10" i="7"/>
  <c r="F11" i="6"/>
  <c r="G11" i="6" s="1"/>
  <c r="G10" i="6"/>
  <c r="F11" i="4"/>
  <c r="G11" i="4" s="1"/>
  <c r="G10" i="4"/>
  <c r="G10" i="2"/>
  <c r="F11" i="2"/>
  <c r="G11" i="2" s="1"/>
  <c r="G176" i="7" l="1"/>
  <c r="F177" i="7"/>
  <c r="F215" i="7"/>
  <c r="G214" i="7"/>
  <c r="G24" i="26"/>
  <c r="F25" i="26"/>
  <c r="G53" i="4"/>
  <c r="F54" i="4"/>
  <c r="G54" i="4" s="1"/>
  <c r="F13" i="7"/>
  <c r="G12" i="7"/>
  <c r="F25" i="16"/>
  <c r="G24" i="16"/>
  <c r="G23" i="18"/>
  <c r="F24" i="18"/>
  <c r="F25" i="14"/>
  <c r="G24" i="14"/>
  <c r="G23" i="15"/>
  <c r="F24" i="15"/>
  <c r="F25" i="15" s="1"/>
  <c r="G23" i="13"/>
  <c r="F24" i="13"/>
  <c r="G91" i="7"/>
  <c r="F92" i="7"/>
  <c r="F12" i="10"/>
  <c r="F120" i="7"/>
  <c r="G120" i="7" s="1"/>
  <c r="F12" i="12"/>
  <c r="G12" i="12" s="1"/>
  <c r="G11" i="10"/>
  <c r="G11" i="9"/>
  <c r="F13" i="9"/>
  <c r="G12" i="9"/>
  <c r="F52" i="7"/>
  <c r="G11" i="7"/>
  <c r="F12" i="2"/>
  <c r="F12" i="6"/>
  <c r="F13" i="6" s="1"/>
  <c r="G13" i="6" s="1"/>
  <c r="F12" i="4"/>
  <c r="G215" i="7" l="1"/>
  <c r="F216" i="7"/>
  <c r="G177" i="7"/>
  <c r="F178" i="7"/>
  <c r="G25" i="26"/>
  <c r="F26" i="26"/>
  <c r="G13" i="7"/>
  <c r="F14" i="7"/>
  <c r="F26" i="15"/>
  <c r="G25" i="15"/>
  <c r="G25" i="14"/>
  <c r="F26" i="14"/>
  <c r="G25" i="16"/>
  <c r="F26" i="16"/>
  <c r="G24" i="15"/>
  <c r="F25" i="18"/>
  <c r="G24" i="18"/>
  <c r="F25" i="13"/>
  <c r="G24" i="13"/>
  <c r="F93" i="7"/>
  <c r="G92" i="7"/>
  <c r="F13" i="10"/>
  <c r="G12" i="10"/>
  <c r="F121" i="7"/>
  <c r="G121" i="7" s="1"/>
  <c r="F13" i="12"/>
  <c r="F14" i="12" s="1"/>
  <c r="G13" i="9"/>
  <c r="F14" i="9"/>
  <c r="G52" i="7"/>
  <c r="F53" i="7"/>
  <c r="F13" i="2"/>
  <c r="G12" i="2"/>
  <c r="F14" i="6"/>
  <c r="G14" i="6" s="1"/>
  <c r="G12" i="6"/>
  <c r="G12" i="4"/>
  <c r="F13" i="4"/>
  <c r="F179" i="7" l="1"/>
  <c r="G178" i="7"/>
  <c r="G216" i="7"/>
  <c r="F217" i="7"/>
  <c r="F27" i="26"/>
  <c r="G26" i="26"/>
  <c r="G14" i="7"/>
  <c r="F15" i="7"/>
  <c r="G26" i="15"/>
  <c r="F27" i="15"/>
  <c r="F27" i="14"/>
  <c r="G26" i="14"/>
  <c r="F27" i="16"/>
  <c r="G26" i="16"/>
  <c r="G25" i="18"/>
  <c r="F26" i="18"/>
  <c r="G25" i="13"/>
  <c r="F26" i="13"/>
  <c r="F94" i="7"/>
  <c r="G93" i="7"/>
  <c r="G13" i="10"/>
  <c r="F14" i="10"/>
  <c r="F122" i="7"/>
  <c r="F123" i="7" s="1"/>
  <c r="F124" i="7" s="1"/>
  <c r="G13" i="12"/>
  <c r="G14" i="12"/>
  <c r="F15" i="12"/>
  <c r="F16" i="12" s="1"/>
  <c r="F15" i="9"/>
  <c r="F16" i="9" s="1"/>
  <c r="G14" i="9"/>
  <c r="G53" i="7"/>
  <c r="F54" i="7"/>
  <c r="G13" i="2"/>
  <c r="F14" i="2"/>
  <c r="F15" i="6"/>
  <c r="F16" i="6" s="1"/>
  <c r="G13" i="4"/>
  <c r="F14" i="4"/>
  <c r="F218" i="7" l="1"/>
  <c r="G217" i="7"/>
  <c r="F180" i="7"/>
  <c r="G179" i="7"/>
  <c r="G27" i="26"/>
  <c r="F28" i="26"/>
  <c r="F16" i="7"/>
  <c r="G15" i="7"/>
  <c r="G27" i="15"/>
  <c r="F28" i="15"/>
  <c r="G16" i="6"/>
  <c r="F17" i="6"/>
  <c r="F125" i="7"/>
  <c r="G124" i="7"/>
  <c r="F17" i="12"/>
  <c r="G16" i="12"/>
  <c r="F27" i="13"/>
  <c r="G27" i="13" s="1"/>
  <c r="G26" i="13"/>
  <c r="G27" i="16"/>
  <c r="F28" i="16"/>
  <c r="F27" i="18"/>
  <c r="G26" i="18"/>
  <c r="G16" i="9"/>
  <c r="F17" i="9"/>
  <c r="G27" i="14"/>
  <c r="F28" i="14"/>
  <c r="F95" i="7"/>
  <c r="G94" i="7"/>
  <c r="F15" i="10"/>
  <c r="F16" i="10" s="1"/>
  <c r="G14" i="10"/>
  <c r="G122" i="7"/>
  <c r="G15" i="12"/>
  <c r="G15" i="9"/>
  <c r="G123" i="7"/>
  <c r="F55" i="7"/>
  <c r="F56" i="7" s="1"/>
  <c r="G54" i="7"/>
  <c r="G14" i="2"/>
  <c r="F15" i="2"/>
  <c r="F16" i="2" s="1"/>
  <c r="G15" i="6"/>
  <c r="G14" i="4"/>
  <c r="F15" i="4"/>
  <c r="G180" i="7" l="1"/>
  <c r="F181" i="7"/>
  <c r="F219" i="7"/>
  <c r="G218" i="7"/>
  <c r="G28" i="26"/>
  <c r="F29" i="26"/>
  <c r="G16" i="7"/>
  <c r="F17" i="7"/>
  <c r="F29" i="15"/>
  <c r="G28" i="15"/>
  <c r="F29" i="16"/>
  <c r="G28" i="16"/>
  <c r="F17" i="10"/>
  <c r="G16" i="10"/>
  <c r="G17" i="9"/>
  <c r="F18" i="9"/>
  <c r="G27" i="18"/>
  <c r="F28" i="18"/>
  <c r="G125" i="7"/>
  <c r="F126" i="7"/>
  <c r="F17" i="2"/>
  <c r="G16" i="2"/>
  <c r="F29" i="14"/>
  <c r="G28" i="14"/>
  <c r="G17" i="6"/>
  <c r="F18" i="6"/>
  <c r="G17" i="12"/>
  <c r="F18" i="12"/>
  <c r="G95" i="7"/>
  <c r="F96" i="7"/>
  <c r="F57" i="7"/>
  <c r="G56" i="7"/>
  <c r="G15" i="10"/>
  <c r="G55" i="7"/>
  <c r="G15" i="2"/>
  <c r="G15" i="4"/>
  <c r="F16" i="4"/>
  <c r="G219" i="7" l="1"/>
  <c r="F220" i="7"/>
  <c r="F182" i="7"/>
  <c r="G181" i="7"/>
  <c r="G29" i="26"/>
  <c r="F30" i="26"/>
  <c r="F18" i="7"/>
  <c r="G17" i="7"/>
  <c r="G29" i="15"/>
  <c r="F30" i="15"/>
  <c r="F127" i="7"/>
  <c r="G126" i="7"/>
  <c r="F19" i="12"/>
  <c r="G18" i="12"/>
  <c r="F19" i="6"/>
  <c r="G18" i="6"/>
  <c r="G28" i="18"/>
  <c r="F29" i="18"/>
  <c r="G17" i="2"/>
  <c r="F18" i="2"/>
  <c r="G17" i="10"/>
  <c r="F18" i="10"/>
  <c r="F19" i="9"/>
  <c r="G18" i="9"/>
  <c r="G29" i="14"/>
  <c r="F30" i="14"/>
  <c r="G29" i="16"/>
  <c r="F30" i="16"/>
  <c r="F97" i="7"/>
  <c r="G96" i="7"/>
  <c r="G57" i="7"/>
  <c r="F58" i="7"/>
  <c r="G16" i="4"/>
  <c r="F17" i="4"/>
  <c r="F183" i="7" l="1"/>
  <c r="G182" i="7"/>
  <c r="F221" i="7"/>
  <c r="G220" i="7"/>
  <c r="F31" i="26"/>
  <c r="G30" i="26"/>
  <c r="G18" i="7"/>
  <c r="F19" i="7"/>
  <c r="F31" i="15"/>
  <c r="G30" i="15"/>
  <c r="F31" i="14"/>
  <c r="G30" i="14"/>
  <c r="G29" i="18"/>
  <c r="F30" i="18"/>
  <c r="F31" i="16"/>
  <c r="G30" i="16"/>
  <c r="F19" i="2"/>
  <c r="G18" i="2"/>
  <c r="G19" i="9"/>
  <c r="F20" i="9"/>
  <c r="G19" i="6"/>
  <c r="F20" i="6"/>
  <c r="G127" i="7"/>
  <c r="F128" i="7"/>
  <c r="F19" i="10"/>
  <c r="G18" i="10"/>
  <c r="G19" i="12"/>
  <c r="F20" i="12"/>
  <c r="F98" i="7"/>
  <c r="G97" i="7"/>
  <c r="G58" i="7"/>
  <c r="F59" i="7"/>
  <c r="G17" i="4"/>
  <c r="F18" i="4"/>
  <c r="F222" i="7" l="1"/>
  <c r="G222" i="7" s="1"/>
  <c r="G221" i="7"/>
  <c r="F184" i="7"/>
  <c r="G184" i="7" s="1"/>
  <c r="G183" i="7"/>
  <c r="F32" i="26"/>
  <c r="G31" i="26"/>
  <c r="F20" i="7"/>
  <c r="G19" i="7"/>
  <c r="G31" i="15"/>
  <c r="F32" i="15"/>
  <c r="F21" i="12"/>
  <c r="G20" i="12"/>
  <c r="F129" i="7"/>
  <c r="G128" i="7"/>
  <c r="F21" i="6"/>
  <c r="G20" i="6"/>
  <c r="F31" i="18"/>
  <c r="G30" i="18"/>
  <c r="G19" i="10"/>
  <c r="F20" i="10"/>
  <c r="G19" i="2"/>
  <c r="F20" i="2"/>
  <c r="F21" i="9"/>
  <c r="G20" i="9"/>
  <c r="G31" i="16"/>
  <c r="F32" i="16"/>
  <c r="G31" i="14"/>
  <c r="F32" i="14"/>
  <c r="G98" i="7"/>
  <c r="F99" i="7"/>
  <c r="G59" i="7"/>
  <c r="F60" i="7"/>
  <c r="G18" i="4"/>
  <c r="F19" i="4"/>
  <c r="G32" i="26" l="1"/>
  <c r="F33" i="26"/>
  <c r="G20" i="7"/>
  <c r="F21" i="7"/>
  <c r="F33" i="15"/>
  <c r="G32" i="15"/>
  <c r="F33" i="16"/>
  <c r="F34" i="16" s="1"/>
  <c r="G32" i="16"/>
  <c r="G31" i="18"/>
  <c r="F32" i="18"/>
  <c r="F33" i="14"/>
  <c r="G33" i="14" s="1"/>
  <c r="G32" i="14"/>
  <c r="G20" i="10"/>
  <c r="F21" i="10"/>
  <c r="F22" i="9"/>
  <c r="G21" i="9"/>
  <c r="G21" i="6"/>
  <c r="F22" i="6"/>
  <c r="G129" i="7"/>
  <c r="F130" i="7"/>
  <c r="F21" i="2"/>
  <c r="G20" i="2"/>
  <c r="G21" i="12"/>
  <c r="F22" i="12"/>
  <c r="F100" i="7"/>
  <c r="G99" i="7"/>
  <c r="F61" i="7"/>
  <c r="G60" i="7"/>
  <c r="G19" i="4"/>
  <c r="F20" i="4"/>
  <c r="F35" i="16" l="1"/>
  <c r="G34" i="16"/>
  <c r="F34" i="26"/>
  <c r="F35" i="26" s="1"/>
  <c r="G33" i="26"/>
  <c r="F22" i="7"/>
  <c r="G21" i="7"/>
  <c r="G33" i="15"/>
  <c r="F34" i="15"/>
  <c r="F35" i="15" s="1"/>
  <c r="F131" i="7"/>
  <c r="G130" i="7"/>
  <c r="F23" i="9"/>
  <c r="G22" i="9"/>
  <c r="G33" i="16"/>
  <c r="G35" i="16"/>
  <c r="G22" i="12"/>
  <c r="F23" i="12"/>
  <c r="F23" i="6"/>
  <c r="G22" i="6"/>
  <c r="G21" i="10"/>
  <c r="F22" i="10"/>
  <c r="F33" i="18"/>
  <c r="G32" i="18"/>
  <c r="G21" i="2"/>
  <c r="F22" i="2"/>
  <c r="G100" i="7"/>
  <c r="F101" i="7"/>
  <c r="G61" i="7"/>
  <c r="F62" i="7"/>
  <c r="G20" i="4"/>
  <c r="F21" i="4"/>
  <c r="F22" i="4" s="1"/>
  <c r="F23" i="4" s="1"/>
  <c r="G35" i="26" l="1"/>
  <c r="F36" i="26"/>
  <c r="G34" i="26"/>
  <c r="F36" i="15"/>
  <c r="G35" i="15"/>
  <c r="G22" i="7"/>
  <c r="F23" i="7"/>
  <c r="G34" i="15"/>
  <c r="F34" i="18"/>
  <c r="G33" i="18"/>
  <c r="G23" i="6"/>
  <c r="F24" i="6"/>
  <c r="F23" i="2"/>
  <c r="G23" i="2" s="1"/>
  <c r="G22" i="2"/>
  <c r="F23" i="10"/>
  <c r="G22" i="10"/>
  <c r="G23" i="12"/>
  <c r="F24" i="12"/>
  <c r="F24" i="9"/>
  <c r="G23" i="9"/>
  <c r="G131" i="7"/>
  <c r="F132" i="7"/>
  <c r="F102" i="7"/>
  <c r="G101" i="7"/>
  <c r="G62" i="7"/>
  <c r="F63" i="7"/>
  <c r="F24" i="4"/>
  <c r="G23" i="4"/>
  <c r="G22" i="4"/>
  <c r="G21" i="4"/>
  <c r="F37" i="26" l="1"/>
  <c r="G37" i="26" s="1"/>
  <c r="G36" i="26"/>
  <c r="F37" i="15"/>
  <c r="G37" i="15" s="1"/>
  <c r="G36" i="15"/>
  <c r="F24" i="7"/>
  <c r="G23" i="7"/>
  <c r="G24" i="12"/>
  <c r="F25" i="12"/>
  <c r="F35" i="18"/>
  <c r="G34" i="18"/>
  <c r="F133" i="7"/>
  <c r="G132" i="7"/>
  <c r="F25" i="6"/>
  <c r="G24" i="6"/>
  <c r="F25" i="9"/>
  <c r="G24" i="9"/>
  <c r="G23" i="10"/>
  <c r="F24" i="10"/>
  <c r="G102" i="7"/>
  <c r="F103" i="7"/>
  <c r="F64" i="7"/>
  <c r="G63" i="7"/>
  <c r="G24" i="4"/>
  <c r="F25" i="4"/>
  <c r="G24" i="7" l="1"/>
  <c r="F25" i="7"/>
  <c r="F25" i="10"/>
  <c r="G24" i="10"/>
  <c r="G25" i="6"/>
  <c r="F26" i="6"/>
  <c r="G35" i="18"/>
  <c r="F36" i="18"/>
  <c r="G25" i="12"/>
  <c r="F26" i="12"/>
  <c r="F26" i="9"/>
  <c r="G25" i="9"/>
  <c r="G133" i="7"/>
  <c r="F134" i="7"/>
  <c r="F104" i="7"/>
  <c r="G103" i="7"/>
  <c r="G64" i="7"/>
  <c r="F65" i="7"/>
  <c r="F26" i="4"/>
  <c r="G25" i="4"/>
  <c r="F26" i="7" l="1"/>
  <c r="G25" i="7"/>
  <c r="F37" i="18"/>
  <c r="G36" i="18"/>
  <c r="F27" i="9"/>
  <c r="G26" i="9"/>
  <c r="G25" i="10"/>
  <c r="F26" i="10"/>
  <c r="F135" i="7"/>
  <c r="G134" i="7"/>
  <c r="F27" i="12"/>
  <c r="G26" i="12"/>
  <c r="F27" i="6"/>
  <c r="G26" i="6"/>
  <c r="G104" i="7"/>
  <c r="F105" i="7"/>
  <c r="F66" i="7"/>
  <c r="G65" i="7"/>
  <c r="G26" i="4"/>
  <c r="F27" i="4"/>
  <c r="G27" i="4" s="1"/>
  <c r="G26" i="7" l="1"/>
  <c r="F27" i="7"/>
  <c r="G26" i="10"/>
  <c r="F27" i="10"/>
  <c r="G27" i="12"/>
  <c r="F28" i="12"/>
  <c r="G37" i="18"/>
  <c r="F38" i="18"/>
  <c r="G38" i="18" s="1"/>
  <c r="G27" i="6"/>
  <c r="F28" i="6"/>
  <c r="G135" i="7"/>
  <c r="F136" i="7"/>
  <c r="G27" i="9"/>
  <c r="F28" i="9"/>
  <c r="F106" i="7"/>
  <c r="G106" i="7" s="1"/>
  <c r="G105" i="7"/>
  <c r="G66" i="7"/>
  <c r="F67" i="7"/>
  <c r="F28" i="7" l="1"/>
  <c r="G27" i="7"/>
  <c r="F137" i="7"/>
  <c r="G136" i="7"/>
  <c r="G27" i="10"/>
  <c r="F28" i="10"/>
  <c r="F29" i="9"/>
  <c r="G28" i="9"/>
  <c r="G28" i="6"/>
  <c r="F29" i="6"/>
  <c r="F29" i="12"/>
  <c r="G28" i="12"/>
  <c r="F68" i="7"/>
  <c r="G67" i="7"/>
  <c r="G28" i="7" l="1"/>
  <c r="F29" i="7"/>
  <c r="G29" i="12"/>
  <c r="F30" i="12"/>
  <c r="G29" i="9"/>
  <c r="F30" i="9"/>
  <c r="G137" i="7"/>
  <c r="F138" i="7"/>
  <c r="G29" i="6"/>
  <c r="F30" i="6"/>
  <c r="G28" i="10"/>
  <c r="F29" i="10"/>
  <c r="G68" i="7"/>
  <c r="F69" i="7"/>
  <c r="F30" i="7" l="1"/>
  <c r="G29" i="7"/>
  <c r="G29" i="10"/>
  <c r="F30" i="10"/>
  <c r="F139" i="7"/>
  <c r="G138" i="7"/>
  <c r="F31" i="12"/>
  <c r="G30" i="12"/>
  <c r="F31" i="6"/>
  <c r="G30" i="6"/>
  <c r="F31" i="9"/>
  <c r="G30" i="9"/>
  <c r="F70" i="7"/>
  <c r="G69" i="7"/>
  <c r="G30" i="7" l="1"/>
  <c r="F31" i="7"/>
  <c r="G30" i="10"/>
  <c r="F31" i="10"/>
  <c r="G31" i="9"/>
  <c r="F32" i="9"/>
  <c r="G31" i="12"/>
  <c r="F32" i="12"/>
  <c r="G31" i="6"/>
  <c r="F32" i="6"/>
  <c r="G139" i="7"/>
  <c r="F140" i="7"/>
  <c r="G70" i="7"/>
  <c r="F71" i="7"/>
  <c r="F32" i="7" l="1"/>
  <c r="G31" i="7"/>
  <c r="F141" i="7"/>
  <c r="G140" i="7"/>
  <c r="G32" i="12"/>
  <c r="F33" i="12"/>
  <c r="F32" i="10"/>
  <c r="G31" i="10"/>
  <c r="F33" i="6"/>
  <c r="G32" i="6"/>
  <c r="F33" i="9"/>
  <c r="G32" i="9"/>
  <c r="F72" i="7"/>
  <c r="G71" i="7"/>
  <c r="G32" i="7" l="1"/>
  <c r="F33" i="7"/>
  <c r="G33" i="9"/>
  <c r="F34" i="9"/>
  <c r="G34" i="9" s="1"/>
  <c r="F33" i="10"/>
  <c r="G32" i="10"/>
  <c r="G141" i="7"/>
  <c r="F142" i="7"/>
  <c r="G33" i="12"/>
  <c r="F34" i="12"/>
  <c r="F34" i="6"/>
  <c r="G33" i="6"/>
  <c r="G72" i="7"/>
  <c r="F73" i="7"/>
  <c r="F34" i="7" l="1"/>
  <c r="G33" i="7"/>
  <c r="F35" i="12"/>
  <c r="G35" i="12" s="1"/>
  <c r="G34" i="12"/>
  <c r="G33" i="10"/>
  <c r="F34" i="10"/>
  <c r="G142" i="7"/>
  <c r="F143" i="7"/>
  <c r="F35" i="6"/>
  <c r="G35" i="6" s="1"/>
  <c r="G34" i="6"/>
  <c r="F74" i="7"/>
  <c r="G73" i="7"/>
  <c r="G34" i="7" l="1"/>
  <c r="F35" i="7"/>
  <c r="F35" i="10"/>
  <c r="G34" i="10"/>
  <c r="G143" i="7"/>
  <c r="F144" i="7"/>
  <c r="G74" i="7"/>
  <c r="F75" i="7"/>
  <c r="F36" i="7" l="1"/>
  <c r="G35" i="7"/>
  <c r="F145" i="7"/>
  <c r="G144" i="7"/>
  <c r="G35" i="10"/>
  <c r="F39" i="10"/>
  <c r="F76" i="7"/>
  <c r="G75" i="7"/>
  <c r="G36" i="7" l="1"/>
  <c r="F37" i="7"/>
  <c r="G145" i="7"/>
  <c r="F146" i="7"/>
  <c r="G146" i="7" s="1"/>
  <c r="F40" i="10"/>
  <c r="G39" i="10"/>
  <c r="G76" i="7"/>
  <c r="F77" i="7"/>
  <c r="F38" i="7" l="1"/>
  <c r="G38" i="7" s="1"/>
  <c r="G37" i="7"/>
  <c r="F41" i="10"/>
  <c r="G40" i="10"/>
  <c r="F78" i="7"/>
  <c r="G78" i="7" s="1"/>
  <c r="G77" i="7"/>
  <c r="F42" i="10" l="1"/>
  <c r="G41" i="10"/>
  <c r="F43" i="10" l="1"/>
  <c r="G43" i="10" s="1"/>
  <c r="G42" i="10"/>
</calcChain>
</file>

<file path=xl/sharedStrings.xml><?xml version="1.0" encoding="utf-8"?>
<sst xmlns="http://schemas.openxmlformats.org/spreadsheetml/2006/main" count="4435" uniqueCount="1353">
  <si>
    <t>프로젝트명</t>
  </si>
  <si>
    <t>(외부)인터페이스 목록</t>
  </si>
  <si>
    <t>VERSION</t>
  </si>
  <si>
    <t>작성일</t>
  </si>
  <si>
    <t>작성자</t>
  </si>
  <si>
    <t>No</t>
  </si>
  <si>
    <t>전문종류</t>
  </si>
  <si>
    <t>전문종별코드</t>
  </si>
  <si>
    <t>거래구분코드</t>
  </si>
  <si>
    <t>전문발생기관</t>
  </si>
  <si>
    <t>전문번호</t>
  </si>
  <si>
    <t>비고</t>
  </si>
  <si>
    <t>요구</t>
  </si>
  <si>
    <t>응답</t>
  </si>
  <si>
    <t>신한은행</t>
  </si>
  <si>
    <t>개시</t>
  </si>
  <si>
    <t>0800</t>
  </si>
  <si>
    <t>0810</t>
  </si>
  <si>
    <t>○</t>
  </si>
  <si>
    <t>001</t>
  </si>
  <si>
    <t>종료</t>
  </si>
  <si>
    <t>장애설정</t>
  </si>
  <si>
    <t>정효복</t>
    <phoneticPr fontId="29" type="noConversion"/>
  </si>
  <si>
    <t>○</t>
    <phoneticPr fontId="29" type="noConversion"/>
  </si>
  <si>
    <t>TEST CALL</t>
    <phoneticPr fontId="29" type="noConversion"/>
  </si>
  <si>
    <t>(외부)인터페이스 정의</t>
  </si>
  <si>
    <t>목록</t>
  </si>
  <si>
    <t>전문명</t>
  </si>
  <si>
    <t>공통정보부</t>
  </si>
  <si>
    <t>전문길이</t>
  </si>
  <si>
    <t>구분</t>
  </si>
  <si>
    <t>항목번호</t>
  </si>
  <si>
    <t>DATA 항목</t>
  </si>
  <si>
    <t>표현</t>
  </si>
  <si>
    <t>POSITION</t>
  </si>
  <si>
    <t>SET 장소</t>
  </si>
  <si>
    <t>항목설명</t>
  </si>
  <si>
    <t>항목명</t>
  </si>
  <si>
    <t>속성</t>
  </si>
  <si>
    <t>길이</t>
  </si>
  <si>
    <t>시작</t>
  </si>
  <si>
    <t>끝</t>
  </si>
  <si>
    <t>공
통
정
보
부</t>
  </si>
  <si>
    <t>TRANSACTION CODE</t>
  </si>
  <si>
    <t>AN</t>
  </si>
  <si>
    <t>*</t>
  </si>
  <si>
    <t>N</t>
  </si>
  <si>
    <t>제휴 기관별 고유한 코드로 신한은행에서 부여한 번호를 사용한다.</t>
  </si>
  <si>
    <t xml:space="preserve">전문을 발생시키는 기관의 코드를 SET한다. </t>
  </si>
  <si>
    <t>송수신FLAG</t>
  </si>
  <si>
    <t>응답코드</t>
  </si>
  <si>
    <t xml:space="preserve"> - </t>
  </si>
  <si>
    <t>전문전송시간</t>
  </si>
  <si>
    <t>거래고유번호</t>
  </si>
  <si>
    <t>전문식별코드</t>
  </si>
  <si>
    <t>FILLER</t>
  </si>
  <si>
    <t>▷ FIELD SET 기준 코드</t>
  </si>
  <si>
    <t>▷ 속성 표현에 사용된 약자</t>
  </si>
  <si>
    <t xml:space="preserve"> *</t>
  </si>
  <si>
    <t>COPY</t>
  </si>
  <si>
    <t>A</t>
  </si>
  <si>
    <t>Alphabetic Characters</t>
  </si>
  <si>
    <t>SET하지 않음</t>
  </si>
  <si>
    <t>Numeric Characters</t>
  </si>
  <si>
    <t>▷ DATA ELEMENT 구조</t>
  </si>
  <si>
    <t>S</t>
  </si>
  <si>
    <t>Special Characters</t>
  </si>
  <si>
    <t>▪</t>
  </si>
  <si>
    <t>NUMERIC일 경우</t>
  </si>
  <si>
    <t>H</t>
  </si>
  <si>
    <t>한글</t>
  </si>
  <si>
    <t>RIGHT-JUSTIFIED 시키고 나머지는 "0"으로 SET한다.</t>
  </si>
  <si>
    <t>음수인 경우 '-' 를 첫 번째 문자에 SET한다.</t>
  </si>
  <si>
    <t>NON-NUMERIC (A, S, AN, ANS, AHS, AHNS) 일 경우</t>
  </si>
  <si>
    <t>LEFT-JUSTIFIED 시키고 나머지는 "BLANK"로 SET한다.</t>
  </si>
  <si>
    <t>정효복</t>
    <phoneticPr fontId="29" type="noConversion"/>
  </si>
  <si>
    <t>○</t>
    <phoneticPr fontId="29" type="noConversion"/>
  </si>
  <si>
    <t>△</t>
    <phoneticPr fontId="29" type="noConversion"/>
  </si>
  <si>
    <t>제휴업무에서 사용하는 고유한 SYSTEM ID로서 "P2P"를 사용한다.</t>
    <phoneticPr fontId="29" type="noConversion"/>
  </si>
  <si>
    <t>업무구분</t>
    <phoneticPr fontId="29" type="noConversion"/>
  </si>
  <si>
    <t>항목</t>
    <phoneticPr fontId="31" type="noConversion"/>
  </si>
  <si>
    <t>비    고</t>
    <phoneticPr fontId="31" type="noConversion"/>
  </si>
  <si>
    <t>AN</t>
    <phoneticPr fontId="29" type="noConversion"/>
  </si>
  <si>
    <t>신한은행</t>
    <phoneticPr fontId="29" type="noConversion"/>
  </si>
  <si>
    <t>전문전송일자</t>
    <phoneticPr fontId="29" type="noConversion"/>
  </si>
  <si>
    <t>0100</t>
    <phoneticPr fontId="29" type="noConversion"/>
  </si>
  <si>
    <t>0110</t>
    <phoneticPr fontId="29" type="noConversion"/>
  </si>
  <si>
    <t>0110</t>
    <phoneticPr fontId="29" type="noConversion"/>
  </si>
  <si>
    <t>0110</t>
    <phoneticPr fontId="29" type="noConversion"/>
  </si>
  <si>
    <t>8100</t>
    <phoneticPr fontId="29" type="noConversion"/>
  </si>
  <si>
    <t>8200</t>
    <phoneticPr fontId="29" type="noConversion"/>
  </si>
  <si>
    <t>8300</t>
    <phoneticPr fontId="29" type="noConversion"/>
  </si>
  <si>
    <t>8400</t>
    <phoneticPr fontId="29" type="noConversion"/>
  </si>
  <si>
    <t>8900</t>
    <phoneticPr fontId="29" type="noConversion"/>
  </si>
  <si>
    <t>1200</t>
    <phoneticPr fontId="29" type="noConversion"/>
  </si>
  <si>
    <t>입금</t>
    <phoneticPr fontId="29" type="noConversion"/>
  </si>
  <si>
    <t>0200</t>
    <phoneticPr fontId="29" type="noConversion"/>
  </si>
  <si>
    <t>0210</t>
    <phoneticPr fontId="29" type="noConversion"/>
  </si>
  <si>
    <t>2100</t>
    <phoneticPr fontId="29" type="noConversion"/>
  </si>
  <si>
    <t>거
래
정
보
부</t>
  </si>
  <si>
    <t>총입금금액</t>
  </si>
  <si>
    <t>현금금액</t>
  </si>
  <si>
    <t>자기앞수표금액</t>
  </si>
  <si>
    <t>의뢰인성명</t>
  </si>
  <si>
    <t>매체구분</t>
  </si>
  <si>
    <t>자금성격</t>
  </si>
  <si>
    <t>△</t>
  </si>
  <si>
    <t>입금계좌번호</t>
    <phoneticPr fontId="29" type="noConversion"/>
  </si>
  <si>
    <t>2017.03.28</t>
    <phoneticPr fontId="31" type="noConversion"/>
  </si>
  <si>
    <t>등
록
해
지
정
보
부</t>
    <phoneticPr fontId="31" type="noConversion"/>
  </si>
  <si>
    <t>*</t>
    <phoneticPr fontId="31" type="noConversion"/>
  </si>
  <si>
    <t>1300</t>
    <phoneticPr fontId="29" type="noConversion"/>
  </si>
  <si>
    <t>1400</t>
    <phoneticPr fontId="29" type="noConversion"/>
  </si>
  <si>
    <t>010 - 1100</t>
    <phoneticPr fontId="29" type="noConversion"/>
  </si>
  <si>
    <t>은행코드</t>
    <phoneticPr fontId="29" type="noConversion"/>
  </si>
  <si>
    <t>은행계좌</t>
    <phoneticPr fontId="29" type="noConversion"/>
  </si>
  <si>
    <t>입출금이 가능한 계좌번호(당/타행 가능)</t>
    <phoneticPr fontId="29" type="noConversion"/>
  </si>
  <si>
    <t>AN</t>
    <phoneticPr fontId="31" type="noConversion"/>
  </si>
  <si>
    <t>ANH</t>
    <phoneticPr fontId="31" type="noConversion"/>
  </si>
  <si>
    <t>010 - 1300</t>
    <phoneticPr fontId="29" type="noConversion"/>
  </si>
  <si>
    <t>010 - 1200</t>
    <phoneticPr fontId="29" type="noConversion"/>
  </si>
  <si>
    <t>거래구분</t>
    <phoneticPr fontId="29" type="noConversion"/>
  </si>
  <si>
    <t>1:등록, 2:변경, 3:해지, 4:조회</t>
    <phoneticPr fontId="29" type="noConversion"/>
  </si>
  <si>
    <t>FILLER</t>
    <phoneticPr fontId="29" type="noConversion"/>
  </si>
  <si>
    <t>010 - 1400</t>
    <phoneticPr fontId="29" type="noConversion"/>
  </si>
  <si>
    <t>ANH</t>
    <phoneticPr fontId="29" type="noConversion"/>
  </si>
  <si>
    <t>은행코드 "088"</t>
    <phoneticPr fontId="29" type="noConversion"/>
  </si>
  <si>
    <t>신한은행 가상계좌번호</t>
    <phoneticPr fontId="29" type="noConversion"/>
  </si>
  <si>
    <t>입금거래번호</t>
    <phoneticPr fontId="29" type="noConversion"/>
  </si>
  <si>
    <t>예비필드</t>
    <phoneticPr fontId="29" type="noConversion"/>
  </si>
  <si>
    <t xml:space="preserve"> - </t>
    <phoneticPr fontId="31" type="noConversion"/>
  </si>
  <si>
    <t>*</t>
    <phoneticPr fontId="31" type="noConversion"/>
  </si>
  <si>
    <t>필요시 작성</t>
    <phoneticPr fontId="29" type="noConversion"/>
  </si>
  <si>
    <t>010</t>
    <phoneticPr fontId="29" type="noConversion"/>
  </si>
  <si>
    <t>출금</t>
    <phoneticPr fontId="29" type="noConversion"/>
  </si>
  <si>
    <t>이체은행코드</t>
    <phoneticPr fontId="29" type="noConversion"/>
  </si>
  <si>
    <t>이체계좌번호</t>
    <phoneticPr fontId="29" type="noConversion"/>
  </si>
  <si>
    <t>수수료</t>
    <phoneticPr fontId="31" type="noConversion"/>
  </si>
  <si>
    <t>N</t>
    <phoneticPr fontId="31" type="noConversion"/>
  </si>
  <si>
    <t>이체계좌성명</t>
    <phoneticPr fontId="29" type="noConversion"/>
  </si>
  <si>
    <t>이체금액</t>
    <phoneticPr fontId="29" type="noConversion"/>
  </si>
  <si>
    <t>이체계좌통장메모</t>
    <phoneticPr fontId="29" type="noConversion"/>
  </si>
  <si>
    <t>지급계좌통장메모</t>
    <phoneticPr fontId="29" type="noConversion"/>
  </si>
  <si>
    <t>예치금계좌 모계좌(SHB)</t>
    <phoneticPr fontId="29" type="noConversion"/>
  </si>
  <si>
    <t>지급거래번호</t>
    <phoneticPr fontId="29" type="noConversion"/>
  </si>
  <si>
    <t>0300</t>
    <phoneticPr fontId="29" type="noConversion"/>
  </si>
  <si>
    <t>0310</t>
    <phoneticPr fontId="29" type="noConversion"/>
  </si>
  <si>
    <t>3100</t>
    <phoneticPr fontId="29" type="noConversion"/>
  </si>
  <si>
    <t>대출실행</t>
    <phoneticPr fontId="29" type="noConversion"/>
  </si>
  <si>
    <t>2200</t>
    <phoneticPr fontId="29" type="noConversion"/>
  </si>
  <si>
    <t>031</t>
    <phoneticPr fontId="29" type="noConversion"/>
  </si>
  <si>
    <t>031 - 3100</t>
    <phoneticPr fontId="29" type="noConversion"/>
  </si>
  <si>
    <t>032 - 3200</t>
    <phoneticPr fontId="29" type="noConversion"/>
  </si>
  <si>
    <t>대출식별번호</t>
    <phoneticPr fontId="29" type="noConversion"/>
  </si>
  <si>
    <t>AN</t>
    <phoneticPr fontId="29" type="noConversion"/>
  </si>
  <si>
    <t>총대출금</t>
    <phoneticPr fontId="29" type="noConversion"/>
  </si>
  <si>
    <t>AN</t>
    <phoneticPr fontId="29" type="noConversion"/>
  </si>
  <si>
    <t>대출입금계좌건수</t>
    <phoneticPr fontId="29" type="noConversion"/>
  </si>
  <si>
    <t>N</t>
    <phoneticPr fontId="29" type="noConversion"/>
  </si>
  <si>
    <t>대출입금계좌정보(5)</t>
    <phoneticPr fontId="29" type="noConversion"/>
  </si>
  <si>
    <t>N</t>
    <phoneticPr fontId="29" type="noConversion"/>
  </si>
  <si>
    <t>투자자건수</t>
    <phoneticPr fontId="29" type="noConversion"/>
  </si>
  <si>
    <t>○</t>
    <phoneticPr fontId="29" type="noConversion"/>
  </si>
  <si>
    <t>거래내역조회</t>
    <phoneticPr fontId="29" type="noConversion"/>
  </si>
  <si>
    <t>대출내역조회</t>
    <phoneticPr fontId="29" type="noConversion"/>
  </si>
  <si>
    <t>042</t>
    <phoneticPr fontId="29" type="noConversion"/>
  </si>
  <si>
    <t>집계조회</t>
    <phoneticPr fontId="29" type="noConversion"/>
  </si>
  <si>
    <t>043</t>
    <phoneticPr fontId="29" type="noConversion"/>
  </si>
  <si>
    <t>0400</t>
    <phoneticPr fontId="29" type="noConversion"/>
  </si>
  <si>
    <t>0400</t>
    <phoneticPr fontId="29" type="noConversion"/>
  </si>
  <si>
    <t>0410</t>
    <phoneticPr fontId="29" type="noConversion"/>
  </si>
  <si>
    <t>4200</t>
    <phoneticPr fontId="29" type="noConversion"/>
  </si>
  <si>
    <t>4300</t>
    <phoneticPr fontId="29" type="noConversion"/>
  </si>
  <si>
    <t>4400</t>
    <phoneticPr fontId="29" type="noConversion"/>
  </si>
  <si>
    <t>020</t>
    <phoneticPr fontId="29" type="noConversion"/>
  </si>
  <si>
    <t>0300</t>
    <phoneticPr fontId="29" type="noConversion"/>
  </si>
  <si>
    <t>0310</t>
    <phoneticPr fontId="29" type="noConversion"/>
  </si>
  <si>
    <t>3200</t>
    <phoneticPr fontId="29" type="noConversion"/>
  </si>
  <si>
    <t>032</t>
    <phoneticPr fontId="29" type="noConversion"/>
  </si>
  <si>
    <t>원리금지급요청</t>
    <phoneticPr fontId="29" type="noConversion"/>
  </si>
  <si>
    <t>2300</t>
    <phoneticPr fontId="29" type="noConversion"/>
  </si>
  <si>
    <t>N</t>
    <phoneticPr fontId="29" type="noConversion"/>
  </si>
  <si>
    <t>예치금환급</t>
    <phoneticPr fontId="29" type="noConversion"/>
  </si>
  <si>
    <t>고객정보 조회</t>
    <phoneticPr fontId="29" type="noConversion"/>
  </si>
  <si>
    <t>0400</t>
    <phoneticPr fontId="29" type="noConversion"/>
  </si>
  <si>
    <t>0410</t>
    <phoneticPr fontId="29" type="noConversion"/>
  </si>
  <si>
    <t>4100</t>
    <phoneticPr fontId="29" type="noConversion"/>
  </si>
  <si>
    <t>4000</t>
    <phoneticPr fontId="29" type="noConversion"/>
  </si>
  <si>
    <t>수취인조회</t>
    <phoneticPr fontId="29" type="noConversion"/>
  </si>
  <si>
    <t>조
회
정
보
부</t>
    <phoneticPr fontId="29" type="noConversion"/>
  </si>
  <si>
    <t>계좌번호</t>
    <phoneticPr fontId="29" type="noConversion"/>
  </si>
  <si>
    <t>예금주명</t>
    <phoneticPr fontId="29" type="noConversion"/>
  </si>
  <si>
    <t>예치금계좌 모계좌(SHB) 지급거래번호</t>
    <phoneticPr fontId="29" type="noConversion"/>
  </si>
  <si>
    <t>휴대폰지역번호</t>
    <phoneticPr fontId="29" type="noConversion"/>
  </si>
  <si>
    <t>AN</t>
    <phoneticPr fontId="29" type="noConversion"/>
  </si>
  <si>
    <t>휴대폰국번호</t>
    <phoneticPr fontId="29" type="noConversion"/>
  </si>
  <si>
    <t>휴대폰일련번호</t>
    <phoneticPr fontId="38"/>
  </si>
  <si>
    <t>고객ID</t>
    <phoneticPr fontId="29" type="noConversion"/>
  </si>
  <si>
    <t>고객명</t>
    <phoneticPr fontId="38"/>
  </si>
  <si>
    <t>고객부기명</t>
    <phoneticPr fontId="29" type="noConversion"/>
  </si>
  <si>
    <t>대표자고객명</t>
    <phoneticPr fontId="29" type="noConversion"/>
  </si>
  <si>
    <t>생년월일자</t>
    <phoneticPr fontId="29" type="noConversion"/>
  </si>
  <si>
    <t>사업자번호</t>
    <phoneticPr fontId="29" type="noConversion"/>
  </si>
  <si>
    <t>가상계좌번호</t>
    <phoneticPr fontId="29" type="noConversion"/>
  </si>
  <si>
    <t>고객변경</t>
    <phoneticPr fontId="29" type="noConversion"/>
  </si>
  <si>
    <t>고객해지</t>
    <phoneticPr fontId="29" type="noConversion"/>
  </si>
  <si>
    <t>고객ID</t>
    <phoneticPr fontId="29" type="noConversion"/>
  </si>
  <si>
    <t>고객관리 항목 추가</t>
    <phoneticPr fontId="29" type="noConversion"/>
  </si>
  <si>
    <t>사업자번호, 대표자고객명</t>
    <phoneticPr fontId="29" type="noConversion"/>
  </si>
  <si>
    <t>고객정보 등록</t>
    <phoneticPr fontId="29" type="noConversion"/>
  </si>
  <si>
    <t>고객정보 변경</t>
    <phoneticPr fontId="29" type="noConversion"/>
  </si>
  <si>
    <t>고객정보 해지</t>
    <phoneticPr fontId="29" type="noConversion"/>
  </si>
  <si>
    <t>고객정보 조회</t>
    <phoneticPr fontId="29" type="noConversion"/>
  </si>
  <si>
    <t>대출자고객ID</t>
    <phoneticPr fontId="29" type="noConversion"/>
  </si>
  <si>
    <t>033 - 3300</t>
    <phoneticPr fontId="29" type="noConversion"/>
  </si>
  <si>
    <t>고객ID</t>
    <phoneticPr fontId="29" type="noConversion"/>
  </si>
  <si>
    <t>A</t>
    <phoneticPr fontId="29" type="noConversion"/>
  </si>
  <si>
    <t>등록일자</t>
    <phoneticPr fontId="29" type="noConversion"/>
  </si>
  <si>
    <t>등록회차</t>
    <phoneticPr fontId="29" type="noConversion"/>
  </si>
  <si>
    <t xml:space="preserve"> Y : 정상, N : 미처리(에러)</t>
    <phoneticPr fontId="29" type="noConversion"/>
  </si>
  <si>
    <t xml:space="preserve"> 코드값 정의</t>
    <phoneticPr fontId="29" type="noConversion"/>
  </si>
  <si>
    <t>044 - 4400</t>
    <phoneticPr fontId="29" type="noConversion"/>
  </si>
  <si>
    <t>기준일자</t>
    <phoneticPr fontId="29" type="noConversion"/>
  </si>
  <si>
    <t>예치금입금건수</t>
    <phoneticPr fontId="29" type="noConversion"/>
  </si>
  <si>
    <t>예치금입금금액</t>
    <phoneticPr fontId="29" type="noConversion"/>
  </si>
  <si>
    <t>N</t>
    <phoneticPr fontId="29" type="noConversion"/>
  </si>
  <si>
    <t>N</t>
    <phoneticPr fontId="29" type="noConversion"/>
  </si>
  <si>
    <t>예치금환급건수</t>
    <phoneticPr fontId="29" type="noConversion"/>
  </si>
  <si>
    <t>예치금환급금액</t>
    <phoneticPr fontId="29" type="noConversion"/>
  </si>
  <si>
    <t>상환금입금건수</t>
    <phoneticPr fontId="29" type="noConversion"/>
  </si>
  <si>
    <t>상환금입금금액</t>
    <phoneticPr fontId="29" type="noConversion"/>
  </si>
  <si>
    <t>대출실행건수</t>
    <phoneticPr fontId="29" type="noConversion"/>
  </si>
  <si>
    <t>대출실행금액</t>
    <phoneticPr fontId="29" type="noConversion"/>
  </si>
  <si>
    <t>원리금처리건수</t>
    <phoneticPr fontId="29" type="noConversion"/>
  </si>
  <si>
    <t>원리금처리금액</t>
    <phoneticPr fontId="29" type="noConversion"/>
  </si>
  <si>
    <t>투자금액</t>
    <phoneticPr fontId="29" type="noConversion"/>
  </si>
  <si>
    <t>투자예정금액</t>
    <phoneticPr fontId="29" type="noConversion"/>
  </si>
  <si>
    <t>투자예치금최종거래일자</t>
    <phoneticPr fontId="29" type="noConversion"/>
  </si>
  <si>
    <t>예치금반환최종거래일자</t>
    <phoneticPr fontId="29" type="noConversion"/>
  </si>
  <si>
    <t>투자금최종거래일자</t>
    <phoneticPr fontId="29" type="noConversion"/>
  </si>
  <si>
    <t>041</t>
    <phoneticPr fontId="29" type="noConversion"/>
  </si>
  <si>
    <t>대출건수</t>
    <phoneticPr fontId="29" type="noConversion"/>
  </si>
  <si>
    <t>투자건수</t>
    <phoneticPr fontId="29" type="noConversion"/>
  </si>
  <si>
    <t>대출금액</t>
    <phoneticPr fontId="29" type="noConversion"/>
  </si>
  <si>
    <t>고객등록</t>
    <phoneticPr fontId="29" type="noConversion"/>
  </si>
  <si>
    <t>투자자식별번호</t>
    <phoneticPr fontId="29" type="noConversion"/>
  </si>
  <si>
    <t>원리금수취권번호</t>
    <phoneticPr fontId="29" type="noConversion"/>
  </si>
  <si>
    <t>SET 장소</t>
    <phoneticPr fontId="29" type="noConversion"/>
  </si>
  <si>
    <t>-</t>
    <phoneticPr fontId="29" type="noConversion"/>
  </si>
  <si>
    <t>2400</t>
    <phoneticPr fontId="29" type="noConversion"/>
  </si>
  <si>
    <t>등록회차</t>
    <phoneticPr fontId="29" type="noConversion"/>
  </si>
  <si>
    <t>지급요청일자</t>
    <phoneticPr fontId="29" type="noConversion"/>
  </si>
  <si>
    <t>투자자고객ID</t>
    <phoneticPr fontId="29" type="noConversion"/>
  </si>
  <si>
    <t>세후투자수익금</t>
    <phoneticPr fontId="29" type="noConversion"/>
  </si>
  <si>
    <t>투자자수수료</t>
    <phoneticPr fontId="29" type="noConversion"/>
  </si>
  <si>
    <t>원리금지급건수</t>
    <phoneticPr fontId="29" type="noConversion"/>
  </si>
  <si>
    <t>지급일자</t>
    <phoneticPr fontId="29" type="noConversion"/>
  </si>
  <si>
    <t>투자자고객ID</t>
    <phoneticPr fontId="29" type="noConversion"/>
  </si>
  <si>
    <t>처리여부</t>
    <phoneticPr fontId="29" type="noConversion"/>
  </si>
  <si>
    <t>에러사유코드</t>
    <phoneticPr fontId="29" type="noConversion"/>
  </si>
  <si>
    <t>등
록
해
지
정
보
부</t>
    <phoneticPr fontId="31" type="noConversion"/>
  </si>
  <si>
    <t>등
록
해
지
정
보
부</t>
    <phoneticPr fontId="29" type="noConversion"/>
  </si>
  <si>
    <t>출금</t>
    <phoneticPr fontId="29" type="noConversion"/>
  </si>
  <si>
    <t>2017.04.19</t>
    <phoneticPr fontId="29" type="noConversion"/>
  </si>
  <si>
    <t>△</t>
    <phoneticPr fontId="29" type="noConversion"/>
  </si>
  <si>
    <t>가상계좌번호</t>
    <phoneticPr fontId="29" type="noConversion"/>
  </si>
  <si>
    <t>신한은행에서 발급한 가상계좌번호(상환용)</t>
    <phoneticPr fontId="29" type="noConversion"/>
  </si>
  <si>
    <t>신한은행에서 발급한 가상계좌번호(예치용)</t>
    <phoneticPr fontId="29" type="noConversion"/>
  </si>
  <si>
    <t>대출취소</t>
    <phoneticPr fontId="29" type="noConversion"/>
  </si>
  <si>
    <t>025 - 2500</t>
    <phoneticPr fontId="29" type="noConversion"/>
  </si>
  <si>
    <t>2017.04.21</t>
    <phoneticPr fontId="29" type="noConversion"/>
  </si>
  <si>
    <t>필수 -&gt; 선택
거래구분코드(2500)</t>
    <phoneticPr fontId="29" type="noConversion"/>
  </si>
  <si>
    <t>상태필드번호</t>
    <phoneticPr fontId="29" type="noConversion"/>
  </si>
  <si>
    <t>신한은행 "B",  HOST(기관) "H"</t>
    <phoneticPr fontId="29" type="noConversion"/>
  </si>
  <si>
    <t>4 -&gt; 8자리 - A(3)+N(5)</t>
    <phoneticPr fontId="29" type="noConversion"/>
  </si>
  <si>
    <t>전문번호 031 항목 중 '제휴기관처리번호' 삭제</t>
    <phoneticPr fontId="29" type="noConversion"/>
  </si>
  <si>
    <t>응답코드로 확인</t>
    <phoneticPr fontId="29" type="noConversion"/>
  </si>
  <si>
    <t>3300</t>
    <phoneticPr fontId="29" type="noConversion"/>
  </si>
  <si>
    <t>2017.04.25</t>
    <phoneticPr fontId="29" type="noConversion"/>
  </si>
  <si>
    <t>거래구분코드</t>
    <phoneticPr fontId="29" type="noConversion"/>
  </si>
  <si>
    <t>제휴기관처리번호</t>
    <phoneticPr fontId="29" type="noConversion"/>
  </si>
  <si>
    <t>전문종류</t>
    <phoneticPr fontId="31" type="noConversion"/>
  </si>
  <si>
    <t>공통부 transaction code 속성변경
대출취소 전문 신규</t>
    <phoneticPr fontId="29" type="noConversion"/>
  </si>
  <si>
    <t>제휴기관코드</t>
    <phoneticPr fontId="29" type="noConversion"/>
  </si>
  <si>
    <t>공통부</t>
    <phoneticPr fontId="29" type="noConversion"/>
  </si>
  <si>
    <t>N(3) -&gt; AN(5)</t>
    <phoneticPr fontId="29" type="noConversion"/>
  </si>
  <si>
    <t>AN</t>
    <phoneticPr fontId="29" type="noConversion"/>
  </si>
  <si>
    <t>배치처리</t>
    <phoneticPr fontId="29" type="noConversion"/>
  </si>
  <si>
    <t>사용코드 : ASCII</t>
  </si>
  <si>
    <t>속성변경</t>
    <phoneticPr fontId="29" type="noConversion"/>
  </si>
  <si>
    <t>대출실행일자</t>
    <phoneticPr fontId="29" type="noConversion"/>
  </si>
  <si>
    <t>대출만기일자</t>
    <phoneticPr fontId="29" type="noConversion"/>
  </si>
  <si>
    <t>2017.04.27</t>
    <phoneticPr fontId="29" type="noConversion"/>
  </si>
  <si>
    <t>대출관리-투자등록</t>
    <phoneticPr fontId="29" type="noConversion"/>
  </si>
  <si>
    <t>자금관리-원리금지급</t>
    <phoneticPr fontId="29" type="noConversion"/>
  </si>
  <si>
    <t>항목 추가 - 대출실행일자, 대출만기일자</t>
    <phoneticPr fontId="29" type="noConversion"/>
  </si>
  <si>
    <t>▷ 전문전송일자</t>
    <phoneticPr fontId="29" type="noConversion"/>
  </si>
  <si>
    <t>YYYYMMDD</t>
    <phoneticPr fontId="29" type="noConversion"/>
  </si>
  <si>
    <t>▷ 전문전송시간</t>
    <phoneticPr fontId="29" type="noConversion"/>
  </si>
  <si>
    <t>▷ 거래고유번호</t>
    <phoneticPr fontId="29" type="noConversion"/>
  </si>
  <si>
    <t>▷ 전문식별코드</t>
    <phoneticPr fontId="29" type="noConversion"/>
  </si>
  <si>
    <t>▷ 상태필드번호</t>
    <phoneticPr fontId="29" type="noConversion"/>
  </si>
  <si>
    <t>전문 Format Error 발생시 오류가 발생된 전문의 항목번호(XXXX)를 SET한다.</t>
    <phoneticPr fontId="29" type="noConversion"/>
  </si>
  <si>
    <t>"SHB"</t>
    <phoneticPr fontId="29" type="noConversion"/>
  </si>
  <si>
    <t>"P0001"</t>
    <phoneticPr fontId="29" type="noConversion"/>
  </si>
  <si>
    <t>▷ 전문종별코드</t>
    <phoneticPr fontId="29" type="noConversion"/>
  </si>
  <si>
    <t>인터페이스목록-전문종별코드 참조</t>
    <phoneticPr fontId="29" type="noConversion"/>
  </si>
  <si>
    <t>▷ 거래구분코드</t>
    <phoneticPr fontId="29" type="noConversion"/>
  </si>
  <si>
    <t>인터페이스목록-거래구분코드 참조</t>
    <phoneticPr fontId="29" type="noConversion"/>
  </si>
  <si>
    <t>▷ 전문 기본 양식</t>
    <phoneticPr fontId="29" type="noConversion"/>
  </si>
  <si>
    <t>※ 다만 TRANSACTION코드부분은 예외이며 한글을 사용하는 DATA ELEMENT는 KSC 5601정보교환용 코드의 16단위 코드를 사용함</t>
    <phoneticPr fontId="29" type="noConversion"/>
  </si>
  <si>
    <t>인코딩방식 : EUC-KR</t>
    <phoneticPr fontId="29" type="noConversion"/>
  </si>
  <si>
    <t>▷ 송수신FLAG</t>
    <phoneticPr fontId="29" type="noConversion"/>
  </si>
  <si>
    <t>○</t>
    <phoneticPr fontId="29" type="noConversion"/>
  </si>
  <si>
    <t>필수</t>
    <phoneticPr fontId="29" type="noConversion"/>
  </si>
  <si>
    <t>신한은행 "B",  HOST(기관) "H"</t>
    <phoneticPr fontId="29" type="noConversion"/>
  </si>
  <si>
    <t>선택</t>
    <phoneticPr fontId="29" type="noConversion"/>
  </si>
  <si>
    <t>▷ 응답코드</t>
    <phoneticPr fontId="29" type="noConversion"/>
  </si>
  <si>
    <t>업무구분(SYSTEM ID)</t>
    <phoneticPr fontId="29" type="noConversion"/>
  </si>
  <si>
    <t>전문발생기관</t>
    <phoneticPr fontId="29" type="noConversion"/>
  </si>
  <si>
    <t>AN -&gt; A</t>
    <phoneticPr fontId="29" type="noConversion"/>
  </si>
  <si>
    <t>영문명</t>
    <phoneticPr fontId="29" type="noConversion"/>
  </si>
  <si>
    <t>TX_C</t>
  </si>
  <si>
    <t>MSG_LEN</t>
  </si>
  <si>
    <t>SYS_ID</t>
  </si>
  <si>
    <t>MSG_OCCR_ORG</t>
  </si>
  <si>
    <t>MSG_JONGBY_C</t>
  </si>
  <si>
    <t>TRX_G_C</t>
  </si>
  <si>
    <t>TWAY_G</t>
  </si>
  <si>
    <t>RESP_C</t>
  </si>
  <si>
    <t>MSG_SND_DT</t>
  </si>
  <si>
    <t>MSG_SND_TIME</t>
  </si>
  <si>
    <t>TRX_NATV_NO</t>
  </si>
  <si>
    <t>MSG_DISTG_C</t>
  </si>
  <si>
    <t>S_PIL_NO</t>
  </si>
  <si>
    <t>업무구분</t>
  </si>
  <si>
    <t>FILLER1</t>
    <phoneticPr fontId="29" type="noConversion"/>
  </si>
  <si>
    <t>CUS_NM</t>
  </si>
  <si>
    <t>BIZNO</t>
  </si>
  <si>
    <t>ACNO</t>
  </si>
  <si>
    <t>기관CODE</t>
  </si>
  <si>
    <t>ORG_C</t>
  </si>
  <si>
    <t>투자자ID</t>
  </si>
  <si>
    <t>INVSTR_ID</t>
  </si>
  <si>
    <t>고객명</t>
  </si>
  <si>
    <t>고객부기명</t>
  </si>
  <si>
    <t>CUS_BKKP_NM</t>
  </si>
  <si>
    <t>대표자고객명</t>
  </si>
  <si>
    <t>CEO_CUS_NM</t>
  </si>
  <si>
    <t>생년월일자</t>
  </si>
  <si>
    <t>BIRYR_M_DT</t>
  </si>
  <si>
    <t>사업자번호</t>
  </si>
  <si>
    <t>휴대폰지역번호</t>
  </si>
  <si>
    <t>HP_T1NO</t>
  </si>
  <si>
    <t>휴대폰국번호</t>
  </si>
  <si>
    <t>HP_T2NO</t>
  </si>
  <si>
    <t>HP_T3NO</t>
  </si>
  <si>
    <t>가상계좌번호</t>
  </si>
  <si>
    <t>VRTL_ACNO</t>
  </si>
  <si>
    <t>은행CODE</t>
  </si>
  <si>
    <t>BNK_C</t>
  </si>
  <si>
    <t>계좌번호</t>
  </si>
  <si>
    <t>예치금액</t>
  </si>
  <si>
    <t>SAVE_AMT</t>
  </si>
  <si>
    <t>투자금액</t>
  </si>
  <si>
    <t>INVS_AMT</t>
  </si>
  <si>
    <t>투자예정금액</t>
  </si>
  <si>
    <t>INVS_ESTM_AMT</t>
  </si>
  <si>
    <t>대출식별번호</t>
  </si>
  <si>
    <t>DC_DISTG_NO</t>
  </si>
  <si>
    <t>DCMN_ID</t>
  </si>
  <si>
    <t>TOT_DCAMT</t>
  </si>
  <si>
    <t>TRT_FEAMT</t>
  </si>
  <si>
    <t>대출실행일자</t>
  </si>
  <si>
    <t>DC_EXE_DT</t>
  </si>
  <si>
    <t>대출만기일자</t>
  </si>
  <si>
    <t>DC_DUDT</t>
  </si>
  <si>
    <t>총대출상환금액</t>
  </si>
  <si>
    <t>TOT_DC_SHWAMT</t>
  </si>
  <si>
    <t>대출금집행일자</t>
  </si>
  <si>
    <t>DCAMT_EXEC_DT</t>
  </si>
  <si>
    <t>대출금집행시각</t>
  </si>
  <si>
    <t>DCAMT_EXEC_TIME</t>
  </si>
  <si>
    <t>투자자일련번호</t>
  </si>
  <si>
    <t>원리금수취증서번호</t>
  </si>
  <si>
    <t>WONRI_RCPT_PROFD_NO</t>
  </si>
  <si>
    <t>계좌종류</t>
  </si>
  <si>
    <t>AC_K</t>
  </si>
  <si>
    <t>계좌종류명</t>
  </si>
  <si>
    <t>AC_K_NM</t>
  </si>
  <si>
    <t>거래시각</t>
  </si>
  <si>
    <t>TRX_TIME</t>
  </si>
  <si>
    <t>UPMU_G</t>
  </si>
  <si>
    <t>거래금액</t>
  </si>
  <si>
    <t>TRAMT</t>
  </si>
  <si>
    <t>CSH_AMT</t>
  </si>
  <si>
    <t>대체금액</t>
  </si>
  <si>
    <t>DCH_AMT</t>
  </si>
  <si>
    <t>타점금액</t>
  </si>
  <si>
    <t>TJUM_AMT</t>
  </si>
  <si>
    <t>거래후잔액</t>
  </si>
  <si>
    <t>TRXAF_JAN</t>
  </si>
  <si>
    <t>CHAN_U</t>
  </si>
  <si>
    <t>거래주석내용</t>
  </si>
  <si>
    <t>TRX_CMMT_CTNT</t>
  </si>
  <si>
    <t>지급이자금액</t>
  </si>
  <si>
    <t>JI_INT_AMT</t>
  </si>
  <si>
    <t>징수소득세금액</t>
  </si>
  <si>
    <t>JINGSU_SDTAX_AMT</t>
  </si>
  <si>
    <t>징수지방소득세금액</t>
  </si>
  <si>
    <t>JINGSU_JIBANG_SDTAX_AMT</t>
  </si>
  <si>
    <t>징수법인세금액</t>
  </si>
  <si>
    <t>JINGSU_COTAX_AMT</t>
  </si>
  <si>
    <t>수수료거래일련번호</t>
  </si>
  <si>
    <t>FEE_TRX_SER</t>
  </si>
  <si>
    <t>타행거래점번호</t>
  </si>
  <si>
    <t>TBNK_TRXBRNO</t>
  </si>
  <si>
    <t>타행거래은행CODE</t>
  </si>
  <si>
    <t>TBNK_TRX_BNK_C</t>
  </si>
  <si>
    <t>등록일자</t>
  </si>
  <si>
    <t>DRDT</t>
  </si>
  <si>
    <t>DR_TRN</t>
  </si>
  <si>
    <t>자료일련번호</t>
  </si>
  <si>
    <t>DATA_SER</t>
  </si>
  <si>
    <t>JIDT</t>
  </si>
  <si>
    <t>TAXAF_INVS_SUIK_AMT</t>
  </si>
  <si>
    <t>WITHHD_AMT</t>
  </si>
  <si>
    <t>INVSTR_FEAMT</t>
  </si>
  <si>
    <t>기준일자</t>
  </si>
  <si>
    <t>GJDT</t>
  </si>
  <si>
    <t>예치금입금건수</t>
  </si>
  <si>
    <t>DEP_IPCNT</t>
  </si>
  <si>
    <t>예치금입금금액</t>
  </si>
  <si>
    <t>DEP_IPAMT</t>
  </si>
  <si>
    <t>예치금환급건수</t>
  </si>
  <si>
    <t>DEP_TOUT_CNT</t>
  </si>
  <si>
    <t>예치금환급금액</t>
  </si>
  <si>
    <t>DEP_TOUT_AMT</t>
  </si>
  <si>
    <t>상환금입금건수</t>
  </si>
  <si>
    <t>SHND_IPCNT</t>
  </si>
  <si>
    <t>상환금입금금액</t>
  </si>
  <si>
    <t>SHND_IPAMT</t>
  </si>
  <si>
    <t>대출실행건수</t>
  </si>
  <si>
    <t>DC_EXE_CNT</t>
  </si>
  <si>
    <t>대출실행금액</t>
  </si>
  <si>
    <t>DC_EXE_AMT</t>
  </si>
  <si>
    <t>WONRI_PROC_CNT</t>
  </si>
  <si>
    <t>WONRI_PROC_AMT</t>
  </si>
  <si>
    <t>휴대폰일련번호</t>
    <phoneticPr fontId="29" type="noConversion"/>
  </si>
  <si>
    <t>거래구분</t>
    <phoneticPr fontId="29" type="noConversion"/>
  </si>
  <si>
    <t>TRX_G</t>
    <phoneticPr fontId="29" type="noConversion"/>
  </si>
  <si>
    <t>기관코드</t>
    <phoneticPr fontId="29" type="noConversion"/>
  </si>
  <si>
    <t>은행코드</t>
    <phoneticPr fontId="29" type="noConversion"/>
  </si>
  <si>
    <t>고객ID</t>
    <phoneticPr fontId="29" type="noConversion"/>
  </si>
  <si>
    <t>투자자건수</t>
    <phoneticPr fontId="29" type="noConversion"/>
  </si>
  <si>
    <t>INVSTR_CNT</t>
    <phoneticPr fontId="29" type="noConversion"/>
  </si>
  <si>
    <t>DC_CNT</t>
    <phoneticPr fontId="29" type="noConversion"/>
  </si>
  <si>
    <t>대출입금계좌건수</t>
    <phoneticPr fontId="29" type="noConversion"/>
  </si>
  <si>
    <t>DC_IP_ACT_CNT</t>
    <phoneticPr fontId="29" type="noConversion"/>
  </si>
  <si>
    <t>대출금입금은행CODE</t>
    <phoneticPr fontId="29" type="noConversion"/>
  </si>
  <si>
    <t>DCAMT_IPBNK_CD</t>
    <phoneticPr fontId="29" type="noConversion"/>
  </si>
  <si>
    <t>DCAMT_IP_ACNO</t>
    <phoneticPr fontId="29" type="noConversion"/>
  </si>
  <si>
    <t>INVSTR_SER</t>
    <phoneticPr fontId="29" type="noConversion"/>
  </si>
  <si>
    <t>INVSTR_DISTG_NO</t>
    <phoneticPr fontId="29" type="noConversion"/>
  </si>
  <si>
    <t>IPAMT</t>
    <phoneticPr fontId="29" type="noConversion"/>
  </si>
  <si>
    <t>입금금액</t>
    <phoneticPr fontId="29" type="noConversion"/>
  </si>
  <si>
    <t>원리금지급금액</t>
    <phoneticPr fontId="29" type="noConversion"/>
  </si>
  <si>
    <t>세후투자수익금</t>
    <phoneticPr fontId="29" type="noConversion"/>
  </si>
  <si>
    <t>원천징수세금</t>
    <phoneticPr fontId="29" type="noConversion"/>
  </si>
  <si>
    <t>원천징수세금</t>
    <phoneticPr fontId="29" type="noConversion"/>
  </si>
  <si>
    <t>투자자수수료</t>
    <phoneticPr fontId="29" type="noConversion"/>
  </si>
  <si>
    <t>입금은행코드</t>
  </si>
  <si>
    <t>입금계좌번호</t>
    <phoneticPr fontId="29" type="noConversion"/>
  </si>
  <si>
    <t>입금은행코드</t>
    <phoneticPr fontId="29" type="noConversion"/>
  </si>
  <si>
    <t>총입금금액</t>
    <phoneticPr fontId="29" type="noConversion"/>
  </si>
  <si>
    <t>TOT_IPAMT</t>
    <phoneticPr fontId="29" type="noConversion"/>
  </si>
  <si>
    <t>매체구분</t>
    <phoneticPr fontId="29" type="noConversion"/>
  </si>
  <si>
    <t>ACNO_NM</t>
    <phoneticPr fontId="29" type="noConversion"/>
  </si>
  <si>
    <t>DC_AMT</t>
    <phoneticPr fontId="29" type="noConversion"/>
  </si>
  <si>
    <t>ERR_CD</t>
    <phoneticPr fontId="29" type="noConversion"/>
  </si>
  <si>
    <t>JI_DT</t>
    <phoneticPr fontId="29" type="noConversion"/>
  </si>
  <si>
    <t>IP_TRXNO</t>
    <phoneticPr fontId="29" type="noConversion"/>
  </si>
  <si>
    <t>JI_TRXNO</t>
    <phoneticPr fontId="29" type="noConversion"/>
  </si>
  <si>
    <t>BNKCHK</t>
    <phoneticPr fontId="29" type="noConversion"/>
  </si>
  <si>
    <t>RQST_NM</t>
    <phoneticPr fontId="29" type="noConversion"/>
  </si>
  <si>
    <t>FUND_CHAR</t>
    <phoneticPr fontId="29" type="noConversion"/>
  </si>
  <si>
    <t>ICHE_AMT</t>
    <phoneticPr fontId="29" type="noConversion"/>
  </si>
  <si>
    <t>FEE_AMT</t>
    <phoneticPr fontId="29" type="noConversion"/>
  </si>
  <si>
    <t>ICHE_MEMO</t>
    <phoneticPr fontId="29" type="noConversion"/>
  </si>
  <si>
    <t>JI_MEMO</t>
    <phoneticPr fontId="29" type="noConversion"/>
  </si>
  <si>
    <t>PROC_YN</t>
    <phoneticPr fontId="29" type="noConversion"/>
  </si>
  <si>
    <t>TRANSACTION CODE</t>
    <phoneticPr fontId="29" type="noConversion"/>
  </si>
  <si>
    <t>업무구분(SYSTEM ID)</t>
    <phoneticPr fontId="29" type="noConversion"/>
  </si>
  <si>
    <t>2017.05.02</t>
    <phoneticPr fontId="29" type="noConversion"/>
  </si>
  <si>
    <t>개인사업자구분</t>
    <phoneticPr fontId="29" type="noConversion"/>
  </si>
  <si>
    <t>N</t>
    <phoneticPr fontId="29" type="noConversion"/>
  </si>
  <si>
    <t xml:space="preserve"> 1:개인, 2:개인사업자, 기업(법인)</t>
    <phoneticPr fontId="29" type="noConversion"/>
  </si>
  <si>
    <t xml:space="preserve"> (개인사업자:필수)</t>
    <phoneticPr fontId="29" type="noConversion"/>
  </si>
  <si>
    <t xml:space="preserve"> (개인/개인사업:X, 기업/법인:필수)</t>
    <phoneticPr fontId="29" type="noConversion"/>
  </si>
  <si>
    <t xml:space="preserve"> (개인/개인사업:개인성명, 기업/법인:사업자명)</t>
    <phoneticPr fontId="29" type="noConversion"/>
  </si>
  <si>
    <t xml:space="preserve"> (개인:X, 개인사업자/기업/법인:필수)</t>
    <phoneticPr fontId="29" type="noConversion"/>
  </si>
  <si>
    <t>고객관리</t>
    <phoneticPr fontId="29" type="noConversion"/>
  </si>
  <si>
    <t>0100</t>
    <phoneticPr fontId="29" type="noConversion"/>
  </si>
  <si>
    <t>1100</t>
    <phoneticPr fontId="29" type="noConversion"/>
  </si>
  <si>
    <t>항목추가 - 개인사업자구분</t>
    <phoneticPr fontId="29" type="noConversion"/>
  </si>
  <si>
    <t>PSN_CORP_G</t>
    <phoneticPr fontId="29" type="noConversion"/>
  </si>
  <si>
    <t>대출원금금액</t>
    <phoneticPr fontId="29" type="noConversion"/>
  </si>
  <si>
    <t>DC_PRAMT</t>
    <phoneticPr fontId="29" type="noConversion"/>
  </si>
  <si>
    <t>원리금지급요청</t>
    <phoneticPr fontId="29" type="noConversion"/>
  </si>
  <si>
    <t>대출원금금액</t>
    <phoneticPr fontId="29" type="noConversion"/>
  </si>
  <si>
    <t>대체금액</t>
    <phoneticPr fontId="29" type="noConversion"/>
  </si>
  <si>
    <t>N</t>
    <phoneticPr fontId="29" type="noConversion"/>
  </si>
  <si>
    <t>대체금액</t>
    <phoneticPr fontId="29" type="noConversion"/>
  </si>
  <si>
    <t>자금관리 - 입금</t>
    <phoneticPr fontId="29" type="noConversion"/>
  </si>
  <si>
    <t>생년월일자</t>
    <phoneticPr fontId="29" type="noConversion"/>
  </si>
  <si>
    <t xml:space="preserve">1 : 개인
고객명:고객명, 고객부기명:△, 대표자명:X, 생년월일자:O 사업자번호:X
2 : 개인사업자
고객명 : 고객명, 고객부기명:사업자명, 대표자명:X, 생년월일자:O, 사업자번호: O
3: 기업/법인
고객명 : 사업자명, 고객부기명:△, 대표자명:대표자명, 생년월일자:O, 사업자번호: O
</t>
    <phoneticPr fontId="29" type="noConversion"/>
  </si>
  <si>
    <t>CUS_ID</t>
    <phoneticPr fontId="29" type="noConversion"/>
  </si>
  <si>
    <t>통신망관리 - 테스트콜</t>
    <phoneticPr fontId="29" type="noConversion"/>
  </si>
  <si>
    <t>001 - 8900</t>
    <phoneticPr fontId="29" type="noConversion"/>
  </si>
  <si>
    <t>001 - 8400</t>
    <phoneticPr fontId="29" type="noConversion"/>
  </si>
  <si>
    <t>통신망관리 - 결번요청</t>
    <phoneticPr fontId="29" type="noConversion"/>
  </si>
  <si>
    <t>거래일자</t>
    <phoneticPr fontId="29" type="noConversion"/>
  </si>
  <si>
    <t>원거래고유번호</t>
    <phoneticPr fontId="29" type="noConversion"/>
  </si>
  <si>
    <t>조
회
정
보
부</t>
    <phoneticPr fontId="29" type="noConversion"/>
  </si>
  <si>
    <t>조
회
정
보
부</t>
    <phoneticPr fontId="29" type="noConversion"/>
  </si>
  <si>
    <t>AN</t>
    <phoneticPr fontId="29" type="noConversion"/>
  </si>
  <si>
    <t>원거래응답코드</t>
    <phoneticPr fontId="29" type="noConversion"/>
  </si>
  <si>
    <t>OTRX_NATV_NO</t>
    <phoneticPr fontId="29" type="noConversion"/>
  </si>
  <si>
    <t>OTRX_RESP_C</t>
    <phoneticPr fontId="29" type="noConversion"/>
  </si>
  <si>
    <t>결번처리</t>
    <phoneticPr fontId="29" type="noConversion"/>
  </si>
  <si>
    <t>2017.05.09</t>
    <phoneticPr fontId="29" type="noConversion"/>
  </si>
  <si>
    <t>통신망관리</t>
    <phoneticPr fontId="29" type="noConversion"/>
  </si>
  <si>
    <t>통신망관리 - 결번처리</t>
    <phoneticPr fontId="29" type="noConversion"/>
  </si>
  <si>
    <t>에러코드</t>
    <phoneticPr fontId="29" type="noConversion"/>
  </si>
  <si>
    <t>ERR_C</t>
    <phoneticPr fontId="29" type="noConversion"/>
  </si>
  <si>
    <t>ERROR내용</t>
    <phoneticPr fontId="29" type="noConversion"/>
  </si>
  <si>
    <t>원리금지급</t>
    <phoneticPr fontId="29" type="noConversion"/>
  </si>
  <si>
    <t>자금관리 - 원리금지급</t>
    <phoneticPr fontId="29" type="noConversion"/>
  </si>
  <si>
    <t>에러코드</t>
    <phoneticPr fontId="29" type="noConversion"/>
  </si>
  <si>
    <t>예치금/상환금</t>
    <phoneticPr fontId="29" type="noConversion"/>
  </si>
  <si>
    <t>대출금입금</t>
    <phoneticPr fontId="29" type="noConversion"/>
  </si>
  <si>
    <t>2017.05.10</t>
    <phoneticPr fontId="29" type="noConversion"/>
  </si>
  <si>
    <t>자금관리</t>
    <phoneticPr fontId="29" type="noConversion"/>
  </si>
  <si>
    <t>033 - 3500</t>
    <phoneticPr fontId="29" type="noConversion"/>
  </si>
  <si>
    <t>033</t>
    <phoneticPr fontId="29" type="noConversion"/>
  </si>
  <si>
    <t>3300
3500</t>
    <phoneticPr fontId="29" type="noConversion"/>
  </si>
  <si>
    <t>대출금입금 신규
원리금지급 거래구분코드 변경</t>
    <phoneticPr fontId="29" type="noConversion"/>
  </si>
  <si>
    <t>사이즈변경</t>
    <phoneticPr fontId="29" type="noConversion"/>
  </si>
  <si>
    <t>공통부 응답코드 사이즈변경</t>
    <phoneticPr fontId="29" type="noConversion"/>
  </si>
  <si>
    <t>거
래
정
보
부</t>
    <phoneticPr fontId="29" type="noConversion"/>
  </si>
  <si>
    <t>예치금지급건수</t>
    <phoneticPr fontId="29" type="noConversion"/>
  </si>
  <si>
    <t>예치금지급금액</t>
    <phoneticPr fontId="29" type="noConversion"/>
  </si>
  <si>
    <t>DEP_JIAMT</t>
    <phoneticPr fontId="29" type="noConversion"/>
  </si>
  <si>
    <t>DEP_JICNT</t>
    <phoneticPr fontId="29" type="noConversion"/>
  </si>
  <si>
    <t>지급시각</t>
    <phoneticPr fontId="29" type="noConversion"/>
  </si>
  <si>
    <t>JI_TIME</t>
    <phoneticPr fontId="29" type="noConversion"/>
  </si>
  <si>
    <t>지급시각</t>
    <phoneticPr fontId="29" type="noConversion"/>
  </si>
  <si>
    <t>AN</t>
    <phoneticPr fontId="29" type="noConversion"/>
  </si>
  <si>
    <t>지급시각</t>
    <phoneticPr fontId="29" type="noConversion"/>
  </si>
  <si>
    <t>DC_NO</t>
    <phoneticPr fontId="29" type="noConversion"/>
  </si>
  <si>
    <t>대출식별번호</t>
    <phoneticPr fontId="29" type="noConversion"/>
  </si>
  <si>
    <t>입금일자</t>
    <phoneticPr fontId="29" type="noConversion"/>
  </si>
  <si>
    <t>입금시각</t>
    <phoneticPr fontId="29" type="noConversion"/>
  </si>
  <si>
    <t>예치지급금액</t>
    <phoneticPr fontId="29" type="noConversion"/>
  </si>
  <si>
    <t>SAVE_JIAMT</t>
    <phoneticPr fontId="29" type="noConversion"/>
  </si>
  <si>
    <t>ORG_C</t>
    <phoneticPr fontId="29" type="noConversion"/>
  </si>
  <si>
    <t>기관코드</t>
    <phoneticPr fontId="29" type="noConversion"/>
  </si>
  <si>
    <t>입금일자</t>
    <phoneticPr fontId="29" type="noConversion"/>
  </si>
  <si>
    <t>입금시각</t>
    <phoneticPr fontId="29" type="noConversion"/>
  </si>
  <si>
    <t>IP_DT</t>
    <phoneticPr fontId="29" type="noConversion"/>
  </si>
  <si>
    <t>IP_TIME</t>
    <phoneticPr fontId="29" type="noConversion"/>
  </si>
  <si>
    <t>ERR_CTNT</t>
    <phoneticPr fontId="29" type="noConversion"/>
  </si>
  <si>
    <t>신한은행
(투자자)</t>
    <phoneticPr fontId="29" type="noConversion"/>
  </si>
  <si>
    <t>신한은행
(대출자)</t>
    <phoneticPr fontId="29" type="noConversion"/>
  </si>
  <si>
    <t>대출금입금계좌번호</t>
    <phoneticPr fontId="29" type="noConversion"/>
  </si>
  <si>
    <t>대출금입금금액</t>
    <phoneticPr fontId="29" type="noConversion"/>
  </si>
  <si>
    <t>대출금입금은행코드</t>
    <phoneticPr fontId="29" type="noConversion"/>
  </si>
  <si>
    <t>대출금입금은행코드</t>
    <phoneticPr fontId="29" type="noConversion"/>
  </si>
  <si>
    <t>DCAMT_IPBNK_C</t>
    <phoneticPr fontId="29" type="noConversion"/>
  </si>
  <si>
    <t>DCAMT_IP_ACNO</t>
    <phoneticPr fontId="29" type="noConversion"/>
  </si>
  <si>
    <t>DCAMT_IPAMT</t>
    <phoneticPr fontId="29" type="noConversion"/>
  </si>
  <si>
    <t>기표금액</t>
    <phoneticPr fontId="29" type="noConversion"/>
  </si>
  <si>
    <t>N</t>
    <phoneticPr fontId="29" type="noConversion"/>
  </si>
  <si>
    <t>기표금액</t>
    <phoneticPr fontId="29" type="noConversion"/>
  </si>
  <si>
    <t>실대출금액</t>
    <phoneticPr fontId="29" type="noConversion"/>
  </si>
  <si>
    <t>REAL_DCAMT</t>
    <phoneticPr fontId="29" type="noConversion"/>
  </si>
  <si>
    <t>취급수수료</t>
    <phoneticPr fontId="29" type="noConversion"/>
  </si>
  <si>
    <t>취급수수료</t>
    <phoneticPr fontId="29" type="noConversion"/>
  </si>
  <si>
    <t>수수료를 제외하고 각 은행계좌에입금된 대출금의 합</t>
    <phoneticPr fontId="29" type="noConversion"/>
  </si>
  <si>
    <t>대출금입금 3300
원리금지급 3300 -&gt; 3500</t>
    <phoneticPr fontId="29" type="noConversion"/>
  </si>
  <si>
    <t>대출자고객명</t>
    <phoneticPr fontId="29" type="noConversion"/>
  </si>
  <si>
    <t>AN</t>
    <phoneticPr fontId="29" type="noConversion"/>
  </si>
  <si>
    <t>대출자고객명</t>
    <phoneticPr fontId="29" type="noConversion"/>
  </si>
  <si>
    <t>DCMN_NM</t>
    <phoneticPr fontId="29" type="noConversion"/>
  </si>
  <si>
    <t>항목추가</t>
    <phoneticPr fontId="29" type="noConversion"/>
  </si>
  <si>
    <t>10 예치금</t>
    <phoneticPr fontId="29" type="noConversion"/>
  </si>
  <si>
    <t>10 예치금, 20 상환금</t>
    <phoneticPr fontId="29" type="noConversion"/>
  </si>
  <si>
    <t>"HF"</t>
    <phoneticPr fontId="29" type="noConversion"/>
  </si>
  <si>
    <t>대출등록</t>
    <phoneticPr fontId="29" type="noConversion"/>
  </si>
  <si>
    <t>대출투자자등록</t>
    <phoneticPr fontId="29" type="noConversion"/>
  </si>
  <si>
    <t>투자자일련번호</t>
    <phoneticPr fontId="29" type="noConversion"/>
  </si>
  <si>
    <t>N</t>
    <phoneticPr fontId="29" type="noConversion"/>
  </si>
  <si>
    <t>투자자일련번호</t>
    <phoneticPr fontId="29" type="noConversion"/>
  </si>
  <si>
    <t>INVSTR_SER</t>
    <phoneticPr fontId="29" type="noConversion"/>
  </si>
  <si>
    <t>대출등록시 투자자건수에 대한 일련번호 SET</t>
    <phoneticPr fontId="29" type="noConversion"/>
  </si>
  <si>
    <t>N(7) - 투자자자료에 대한 일련번호</t>
    <phoneticPr fontId="29" type="noConversion"/>
  </si>
  <si>
    <t>2017.05.14</t>
    <phoneticPr fontId="29" type="noConversion"/>
  </si>
  <si>
    <t>투자자고객ID</t>
  </si>
  <si>
    <t>투자자고객ID</t>
    <phoneticPr fontId="29" type="noConversion"/>
  </si>
  <si>
    <t>투자자/대출자 고객ID</t>
    <phoneticPr fontId="29" type="noConversion"/>
  </si>
  <si>
    <t>투자자 고객ID</t>
    <phoneticPr fontId="29" type="noConversion"/>
  </si>
  <si>
    <t>이체시 송금수수료 금액</t>
    <phoneticPr fontId="29" type="noConversion"/>
  </si>
  <si>
    <t>△</t>
    <phoneticPr fontId="29" type="noConversion"/>
  </si>
  <si>
    <t>응답메세지</t>
    <phoneticPr fontId="29" type="noConversion"/>
  </si>
  <si>
    <t>ANH</t>
    <phoneticPr fontId="29" type="noConversion"/>
  </si>
  <si>
    <t>RESP_MSG_CTNT</t>
    <phoneticPr fontId="29" type="noConversion"/>
  </si>
  <si>
    <t>에러메세지 항목 추가
통신망관련 이외 전문 - 600byte 통일</t>
    <phoneticPr fontId="29" type="noConversion"/>
  </si>
  <si>
    <t>고객정보조회</t>
    <phoneticPr fontId="29" type="noConversion"/>
  </si>
  <si>
    <t>041 - 4100</t>
    <phoneticPr fontId="29" type="noConversion"/>
  </si>
  <si>
    <t>040 - 4000</t>
    <phoneticPr fontId="29" type="noConversion"/>
  </si>
  <si>
    <t>040</t>
    <phoneticPr fontId="29" type="noConversion"/>
  </si>
  <si>
    <t>응답코드</t>
    <phoneticPr fontId="29" type="noConversion"/>
  </si>
  <si>
    <t>대분류 내용</t>
    <phoneticPr fontId="29" type="noConversion"/>
  </si>
  <si>
    <t>응답 메세지-업무별 상세메세지 정의</t>
    <phoneticPr fontId="29" type="noConversion"/>
  </si>
  <si>
    <t>AGE00010</t>
    <phoneticPr fontId="29" type="noConversion"/>
  </si>
  <si>
    <t>전문 오류 (FORMAT ERROR)</t>
  </si>
  <si>
    <t>AGE00011</t>
    <phoneticPr fontId="29" type="noConversion"/>
  </si>
  <si>
    <t>서비스 불가</t>
    <phoneticPr fontId="29" type="noConversion"/>
  </si>
  <si>
    <t>AGE00012</t>
    <phoneticPr fontId="29" type="noConversion"/>
  </si>
  <si>
    <t>해당 이용기관 정보 없음</t>
    <phoneticPr fontId="29" type="noConversion"/>
  </si>
  <si>
    <t>AGE00013</t>
    <phoneticPr fontId="29" type="noConversion"/>
  </si>
  <si>
    <t>DB처리오류</t>
    <phoneticPr fontId="29" type="noConversion"/>
  </si>
  <si>
    <t>AGE00014</t>
    <phoneticPr fontId="29" type="noConversion"/>
  </si>
  <si>
    <t>통신장애</t>
    <phoneticPr fontId="29" type="noConversion"/>
  </si>
  <si>
    <t>AGE00015</t>
    <phoneticPr fontId="29" type="noConversion"/>
  </si>
  <si>
    <t>응답코드오류</t>
    <phoneticPr fontId="29" type="noConversion"/>
  </si>
  <si>
    <t>AGE00100</t>
    <phoneticPr fontId="29" type="noConversion"/>
  </si>
  <si>
    <t>계좌오류</t>
    <phoneticPr fontId="29" type="noConversion"/>
  </si>
  <si>
    <t>AGE00101</t>
    <phoneticPr fontId="29" type="noConversion"/>
  </si>
  <si>
    <t>잔액부족</t>
    <phoneticPr fontId="29" type="noConversion"/>
  </si>
  <si>
    <t>AGE00102</t>
    <phoneticPr fontId="29" type="noConversion"/>
  </si>
  <si>
    <t>원거래없음</t>
    <phoneticPr fontId="29" type="noConversion"/>
  </si>
  <si>
    <t>AGE00103</t>
    <phoneticPr fontId="29" type="noConversion"/>
  </si>
  <si>
    <t>기 처리 오류(이미 처리완료)</t>
    <phoneticPr fontId="29" type="noConversion"/>
  </si>
  <si>
    <t>AGE00104</t>
    <phoneticPr fontId="29" type="noConversion"/>
  </si>
  <si>
    <t>거래 금액오류</t>
    <phoneticPr fontId="29" type="noConversion"/>
  </si>
  <si>
    <t>AGE00105</t>
  </si>
  <si>
    <t>원장/거래내역 미존재</t>
    <phoneticPr fontId="29" type="noConversion"/>
  </si>
  <si>
    <t>AGE00107</t>
  </si>
  <si>
    <t>거래정보오류</t>
    <phoneticPr fontId="29" type="noConversion"/>
  </si>
  <si>
    <t>AGE09999</t>
    <phoneticPr fontId="29" type="noConversion"/>
  </si>
  <si>
    <t>기타오류</t>
    <phoneticPr fontId="29" type="noConversion"/>
  </si>
  <si>
    <t>코드값</t>
    <phoneticPr fontId="29" type="noConversion"/>
  </si>
  <si>
    <t>AGE00016</t>
    <phoneticPr fontId="29" type="noConversion"/>
  </si>
  <si>
    <t>시스템오류</t>
    <phoneticPr fontId="29" type="noConversion"/>
  </si>
  <si>
    <t>시스템오류(날짜,시간)</t>
    <phoneticPr fontId="29" type="noConversion"/>
  </si>
  <si>
    <t>AGE00018</t>
    <phoneticPr fontId="29" type="noConversion"/>
  </si>
  <si>
    <t>시스템오류(공통모듈)</t>
    <phoneticPr fontId="29" type="noConversion"/>
  </si>
  <si>
    <t>AGE00200</t>
    <phoneticPr fontId="29" type="noConversion"/>
  </si>
  <si>
    <t>입력값오류(내부)</t>
    <phoneticPr fontId="29" type="noConversion"/>
  </si>
  <si>
    <t>AGE00201</t>
    <phoneticPr fontId="29" type="noConversion"/>
  </si>
  <si>
    <t>입력값오류(외부)</t>
    <phoneticPr fontId="29" type="noConversion"/>
  </si>
  <si>
    <t>AGE00017</t>
    <phoneticPr fontId="29" type="noConversion"/>
  </si>
  <si>
    <t>2017.05.17</t>
    <phoneticPr fontId="29" type="noConversion"/>
  </si>
  <si>
    <t>고개정보 등록시 필드 SET 구분 변경</t>
    <phoneticPr fontId="29" type="noConversion"/>
  </si>
  <si>
    <t>개인사업자구분</t>
    <phoneticPr fontId="29" type="noConversion"/>
  </si>
  <si>
    <t>개인사업자구분 
- 개인사업자일 경우 고객부기명에 사업자명 없을시 고객명 SET 가능
- 기업/법인 의 경우 대표자명, 대표자생년월일 필수 =&gt; 없으면 NULL 가능</t>
    <phoneticPr fontId="29" type="noConversion"/>
  </si>
  <si>
    <t>1100
1200
1400</t>
    <phoneticPr fontId="29" type="noConversion"/>
  </si>
  <si>
    <t>1100, 1200</t>
    <phoneticPr fontId="29" type="noConversion"/>
  </si>
  <si>
    <t>ex) 은행 : 88+N(8) - 일자별 유니크 값으로 채번</t>
    <phoneticPr fontId="29" type="noConversion"/>
  </si>
  <si>
    <t>▷ 응답메세지</t>
    <phoneticPr fontId="29" type="noConversion"/>
  </si>
  <si>
    <t>에러응답시 SET</t>
    <phoneticPr fontId="29" type="noConversion"/>
  </si>
  <si>
    <t>인터페이스목록-거래구분코드</t>
    <phoneticPr fontId="29" type="noConversion"/>
  </si>
  <si>
    <t>인터페이스목록-거래종별코드</t>
    <phoneticPr fontId="29" type="noConversion"/>
  </si>
  <si>
    <t xml:space="preserve">전문 Format Error 발생시 오류가 발생된 전문의 항목번호를 SET한다. </t>
    <phoneticPr fontId="29" type="noConversion"/>
  </si>
  <si>
    <t>전문전송일자</t>
    <phoneticPr fontId="29" type="noConversion"/>
  </si>
  <si>
    <t>전문전송일자</t>
    <phoneticPr fontId="29" type="noConversion"/>
  </si>
  <si>
    <t>전문전송시간</t>
    <phoneticPr fontId="29" type="noConversion"/>
  </si>
  <si>
    <t>-</t>
    <phoneticPr fontId="29" type="noConversion"/>
  </si>
  <si>
    <t>3-&gt;8 자리 변경 (filler1 - 302 변경)
집계조회 당시 업체 집계내역 전달 후 은행 집계내역 응답 전송</t>
    <phoneticPr fontId="29" type="noConversion"/>
  </si>
  <si>
    <t>작성일(갱신일)</t>
    <phoneticPr fontId="29" type="noConversion"/>
  </si>
  <si>
    <t>상환원리금중 수수료,세금 등을 제외한 원금금액 SET</t>
    <phoneticPr fontId="29" type="noConversion"/>
  </si>
  <si>
    <t>일중 배치처리를 위한 순번</t>
    <phoneticPr fontId="29" type="noConversion"/>
  </si>
  <si>
    <t>오류코드</t>
    <phoneticPr fontId="29" type="noConversion"/>
  </si>
  <si>
    <t>SAVE_AMT_LST_DT</t>
    <phoneticPr fontId="29" type="noConversion"/>
  </si>
  <si>
    <t>SAVE_BANHWAN_LST_DT</t>
    <phoneticPr fontId="29" type="noConversion"/>
  </si>
  <si>
    <t>INVSTR_AMT_LST_DT</t>
    <phoneticPr fontId="29" type="noConversion"/>
  </si>
  <si>
    <t>- 기준일자 자리수 오타 수정
- 집계내역 상호 검증으로 변경</t>
    <phoneticPr fontId="29" type="noConversion"/>
  </si>
  <si>
    <t>N</t>
    <phoneticPr fontId="29" type="noConversion"/>
  </si>
  <si>
    <t>FILLER1</t>
    <phoneticPr fontId="29" type="noConversion"/>
  </si>
  <si>
    <t>AN</t>
    <phoneticPr fontId="29" type="noConversion"/>
  </si>
  <si>
    <t>예치금액</t>
    <phoneticPr fontId="29" type="noConversion"/>
  </si>
  <si>
    <t>- 예치금액 자리수 오타 수정</t>
    <phoneticPr fontId="29" type="noConversion"/>
  </si>
  <si>
    <t>20-&gt;18 자리 변경 (filler1 - 320 변경)
AN -&gt; N (속성변경)</t>
    <phoneticPr fontId="29" type="noConversion"/>
  </si>
  <si>
    <t>0200</t>
    <phoneticPr fontId="29" type="noConversion"/>
  </si>
  <si>
    <t>0210</t>
    <phoneticPr fontId="29" type="noConversion"/>
  </si>
  <si>
    <t>2500</t>
    <phoneticPr fontId="29" type="noConversion"/>
  </si>
  <si>
    <t>○</t>
    <phoneticPr fontId="29" type="noConversion"/>
  </si>
  <si>
    <t>025</t>
    <phoneticPr fontId="29" type="noConversion"/>
  </si>
  <si>
    <t>인터페이스ID(전문번호)</t>
    <phoneticPr fontId="29" type="noConversion"/>
  </si>
  <si>
    <t>순번</t>
    <phoneticPr fontId="29" type="noConversion"/>
  </si>
  <si>
    <t>항목명</t>
    <phoneticPr fontId="29" type="noConversion"/>
  </si>
  <si>
    <t>길이</t>
    <phoneticPr fontId="29" type="noConversion"/>
  </si>
  <si>
    <t>항목설명</t>
    <phoneticPr fontId="29" type="noConversion"/>
  </si>
  <si>
    <t>데이터구분</t>
    <phoneticPr fontId="29" type="noConversion"/>
  </si>
  <si>
    <t>총 DATA RECORD 수</t>
    <phoneticPr fontId="29" type="noConversion"/>
  </si>
  <si>
    <t>전문발송일자</t>
    <phoneticPr fontId="29" type="noConversion"/>
  </si>
  <si>
    <t>전문발송시간</t>
    <phoneticPr fontId="29" type="noConversion"/>
  </si>
  <si>
    <t>hhmmss</t>
    <phoneticPr fontId="29" type="noConversion"/>
  </si>
  <si>
    <t>일련번호</t>
    <phoneticPr fontId="29" type="noConversion"/>
  </si>
  <si>
    <t>N</t>
    <phoneticPr fontId="29" type="noConversion"/>
  </si>
  <si>
    <t>예치금신탁계좌잔액</t>
    <phoneticPr fontId="29" type="noConversion"/>
  </si>
  <si>
    <t>DEP_AC_AMT</t>
    <phoneticPr fontId="29" type="noConversion"/>
  </si>
  <si>
    <t>예치금총잔액</t>
    <phoneticPr fontId="29" type="noConversion"/>
  </si>
  <si>
    <t>SAVE_TOT_AMT</t>
    <phoneticPr fontId="29" type="noConversion"/>
  </si>
  <si>
    <t>투자자ID</t>
    <phoneticPr fontId="29" type="noConversion"/>
  </si>
  <si>
    <t>세금</t>
    <phoneticPr fontId="29" type="noConversion"/>
  </si>
  <si>
    <t>수수료</t>
    <phoneticPr fontId="29" type="noConversion"/>
  </si>
  <si>
    <t>원금금액</t>
    <phoneticPr fontId="29" type="noConversion"/>
  </si>
  <si>
    <t>은행</t>
    <phoneticPr fontId="29" type="noConversion"/>
  </si>
  <si>
    <t>신한은행 P2P Lending Platform 서비스 전문 변경 내역</t>
    <phoneticPr fontId="31" type="noConversion"/>
  </si>
  <si>
    <t>기관</t>
    <phoneticPr fontId="29" type="noConversion"/>
  </si>
  <si>
    <t>기관
대출등록</t>
    <phoneticPr fontId="29" type="noConversion"/>
  </si>
  <si>
    <t>기관
대출투자자등록</t>
    <phoneticPr fontId="29" type="noConversion"/>
  </si>
  <si>
    <t>기관
대출실행</t>
    <phoneticPr fontId="29" type="noConversion"/>
  </si>
  <si>
    <t>기관
대출취소</t>
    <phoneticPr fontId="29" type="noConversion"/>
  </si>
  <si>
    <t>○</t>
    <phoneticPr fontId="29" type="noConversion"/>
  </si>
  <si>
    <t>*</t>
    <phoneticPr fontId="29" type="noConversion"/>
  </si>
  <si>
    <t>개별응답코드</t>
    <phoneticPr fontId="29" type="noConversion"/>
  </si>
  <si>
    <t>총 입금금액</t>
    <phoneticPr fontId="29" type="noConversion"/>
  </si>
  <si>
    <t>총 원금금액</t>
    <phoneticPr fontId="29" type="noConversion"/>
  </si>
  <si>
    <t>총 수수료금액</t>
    <phoneticPr fontId="29" type="noConversion"/>
  </si>
  <si>
    <t>총 세금금액</t>
    <phoneticPr fontId="29" type="noConversion"/>
  </si>
  <si>
    <t>총 정상처리건수</t>
    <phoneticPr fontId="29" type="noConversion"/>
  </si>
  <si>
    <t>총 에러처리건수</t>
    <phoneticPr fontId="29" type="noConversion"/>
  </si>
  <si>
    <t>속성</t>
    <phoneticPr fontId="29" type="noConversion"/>
  </si>
  <si>
    <t>처리일자</t>
    <phoneticPr fontId="29" type="noConversion"/>
  </si>
  <si>
    <t>처리시간</t>
    <phoneticPr fontId="29" type="noConversion"/>
  </si>
  <si>
    <t>○</t>
    <phoneticPr fontId="29" type="noConversion"/>
  </si>
  <si>
    <t>원리금지급</t>
    <phoneticPr fontId="29" type="noConversion"/>
  </si>
  <si>
    <t>0300</t>
    <phoneticPr fontId="29" type="noConversion"/>
  </si>
  <si>
    <t>0310</t>
    <phoneticPr fontId="29" type="noConversion"/>
  </si>
  <si>
    <t>3500</t>
    <phoneticPr fontId="29" type="noConversion"/>
  </si>
  <si>
    <t>035</t>
    <phoneticPr fontId="29" type="noConversion"/>
  </si>
  <si>
    <t>B2500</t>
    <phoneticPr fontId="29" type="noConversion"/>
  </si>
  <si>
    <t>배치처리(파일)</t>
    <phoneticPr fontId="29" type="noConversion"/>
  </si>
  <si>
    <t>○</t>
    <phoneticPr fontId="29" type="noConversion"/>
  </si>
  <si>
    <t>원리금지급요청(B2500)</t>
    <phoneticPr fontId="29" type="noConversion"/>
  </si>
  <si>
    <t>요구사항</t>
    <phoneticPr fontId="29" type="noConversion"/>
  </si>
  <si>
    <t>2017.06.15</t>
    <phoneticPr fontId="29" type="noConversion"/>
  </si>
  <si>
    <t>신한은행 P2P Lending Platform 서비스</t>
    <phoneticPr fontId="29" type="noConversion"/>
  </si>
  <si>
    <t>H : Header Record</t>
    <phoneticPr fontId="29" type="noConversion"/>
  </si>
  <si>
    <t>일련번호 "0000000"</t>
    <phoneticPr fontId="29" type="noConversion"/>
  </si>
  <si>
    <t>신한은행에서 부여한 업체고유번호 (P0000)</t>
    <phoneticPr fontId="29" type="noConversion"/>
  </si>
  <si>
    <t>YYYYMMDD</t>
    <phoneticPr fontId="29" type="noConversion"/>
  </si>
  <si>
    <t>hhmmss</t>
    <phoneticPr fontId="29" type="noConversion"/>
  </si>
  <si>
    <t>정상 : "00000000" 이외 미처리(에러)</t>
    <phoneticPr fontId="29" type="noConversion"/>
  </si>
  <si>
    <t>D : Data Record</t>
    <phoneticPr fontId="29" type="noConversion"/>
  </si>
  <si>
    <t>“0000001” ～</t>
    <phoneticPr fontId="29" type="noConversion"/>
  </si>
  <si>
    <t>세후 투자수익금(세금+수수료를 제외한 재예치 대상 수익금)</t>
    <phoneticPr fontId="29" type="noConversion"/>
  </si>
  <si>
    <t>세후 투자수익금중 투자자 원금금액</t>
    <phoneticPr fontId="29" type="noConversion"/>
  </si>
  <si>
    <t>원천징수세금</t>
    <phoneticPr fontId="29" type="noConversion"/>
  </si>
  <si>
    <t>투자자수수료</t>
    <phoneticPr fontId="29" type="noConversion"/>
  </si>
  <si>
    <t>업체에서 부여한 고유한 원리금수취권번호</t>
    <phoneticPr fontId="29" type="noConversion"/>
  </si>
  <si>
    <t>T : Trailer Record</t>
    <phoneticPr fontId="29" type="noConversion"/>
  </si>
  <si>
    <t>"9999999"</t>
    <phoneticPr fontId="29" type="noConversion"/>
  </si>
  <si>
    <t>항목</t>
    <phoneticPr fontId="29" type="noConversion"/>
  </si>
  <si>
    <t>1. HEADER RECORD</t>
    <phoneticPr fontId="29" type="noConversion"/>
  </si>
  <si>
    <t>2. DATA RECORD</t>
    <phoneticPr fontId="29" type="noConversion"/>
  </si>
  <si>
    <t>3. TRAILER RECORD</t>
    <phoneticPr fontId="29" type="noConversion"/>
  </si>
  <si>
    <t>이체계좌성명</t>
    <phoneticPr fontId="29" type="noConversion"/>
  </si>
  <si>
    <t>조회</t>
    <phoneticPr fontId="29" type="noConversion"/>
  </si>
  <si>
    <t>집계조회</t>
    <phoneticPr fontId="29" type="noConversion"/>
  </si>
  <si>
    <t>예치금총잔액</t>
    <phoneticPr fontId="29" type="noConversion"/>
  </si>
  <si>
    <t>예치금신탁계좌잔액</t>
    <phoneticPr fontId="29" type="noConversion"/>
  </si>
  <si>
    <t>- 예치금총잔액, 예치금신탁계좌잔액 추가</t>
    <phoneticPr fontId="29" type="noConversion"/>
  </si>
  <si>
    <t>대출관리</t>
    <phoneticPr fontId="29" type="noConversion"/>
  </si>
  <si>
    <t>원리금지급요청</t>
    <phoneticPr fontId="29" type="noConversion"/>
  </si>
  <si>
    <t>- 원리금지급요청/원리금지급 전문 추가</t>
    <phoneticPr fontId="29" type="noConversion"/>
  </si>
  <si>
    <t>원리금지급요청
원리금지급</t>
    <phoneticPr fontId="29" type="noConversion"/>
  </si>
  <si>
    <t>B25</t>
    <phoneticPr fontId="29" type="noConversion"/>
  </si>
  <si>
    <t>배치처리</t>
    <phoneticPr fontId="29" type="noConversion"/>
  </si>
  <si>
    <t>B2500</t>
    <phoneticPr fontId="29" type="noConversion"/>
  </si>
  <si>
    <t>원리금지급</t>
    <phoneticPr fontId="29" type="noConversion"/>
  </si>
  <si>
    <t>tcp/ip</t>
    <phoneticPr fontId="29" type="noConversion"/>
  </si>
  <si>
    <t xml:space="preserve">미완료 내역 "P" : 미완료 내역 전문에는 P를 SET한다. </t>
    <phoneticPr fontId="29" type="noConversion"/>
  </si>
  <si>
    <t>에러응답시 SET 한다.</t>
    <phoneticPr fontId="29" type="noConversion"/>
  </si>
  <si>
    <t>RESPONSE 전문에서는 해당 응답코드를 SET하고, REQUEST전문에서는 "BLANK"를 SET 한다.</t>
    <phoneticPr fontId="29" type="noConversion"/>
  </si>
  <si>
    <t>전문을 유일하게 구분하기 위해 전문 발생기관에서 부여하는 일련번호로 응답전문에서도 바뀌지 않고 SET되어야 한다.</t>
    <phoneticPr fontId="29" type="noConversion"/>
  </si>
  <si>
    <t>"SYSTEM ID" 항목부터 해당되는 전문의 길이를 SET한다.</t>
    <phoneticPr fontId="29" type="noConversion"/>
  </si>
  <si>
    <t>어니스트펀드</t>
    <phoneticPr fontId="29" type="noConversion"/>
  </si>
  <si>
    <t>렌딩사이언스</t>
    <phoneticPr fontId="29" type="noConversion"/>
  </si>
  <si>
    <t>"LND"</t>
    <phoneticPr fontId="29" type="noConversion"/>
  </si>
  <si>
    <t>테라핀테크</t>
    <phoneticPr fontId="29" type="noConversion"/>
  </si>
  <si>
    <t>"TER"</t>
    <phoneticPr fontId="29" type="noConversion"/>
  </si>
  <si>
    <t>펀디드</t>
    <phoneticPr fontId="29" type="noConversion"/>
  </si>
  <si>
    <t>"FDD"</t>
    <phoneticPr fontId="29" type="noConversion"/>
  </si>
  <si>
    <t>렌딧</t>
    <phoneticPr fontId="29" type="noConversion"/>
  </si>
  <si>
    <t>"LEN"</t>
    <phoneticPr fontId="29" type="noConversion"/>
  </si>
  <si>
    <t>"P0002"</t>
    <phoneticPr fontId="29" type="noConversion"/>
  </si>
  <si>
    <t>"P0003"</t>
    <phoneticPr fontId="29" type="noConversion"/>
  </si>
  <si>
    <t>"P0004"</t>
    <phoneticPr fontId="29" type="noConversion"/>
  </si>
  <si>
    <t>"P0005"</t>
    <phoneticPr fontId="29" type="noConversion"/>
  </si>
  <si>
    <t>모아핀테크</t>
    <phoneticPr fontId="29" type="noConversion"/>
  </si>
  <si>
    <t>크라우드연구소</t>
    <phoneticPr fontId="29" type="noConversion"/>
  </si>
  <si>
    <t>"MOA"</t>
    <phoneticPr fontId="29" type="noConversion"/>
  </si>
  <si>
    <t>"CRW"</t>
    <phoneticPr fontId="29" type="noConversion"/>
  </si>
  <si>
    <t>"P0006"</t>
    <phoneticPr fontId="29" type="noConversion"/>
  </si>
  <si>
    <t>"P0007"</t>
    <phoneticPr fontId="29" type="noConversion"/>
  </si>
  <si>
    <t>▷ 전문발생기관 / ▷ 제휴기관코드</t>
    <phoneticPr fontId="29" type="noConversion"/>
  </si>
  <si>
    <t>"P0008"</t>
  </si>
  <si>
    <t>"P0009"</t>
  </si>
  <si>
    <t>"P0010"</t>
  </si>
  <si>
    <t>"P0011"</t>
  </si>
  <si>
    <t>"P0012"</t>
  </si>
  <si>
    <t>"P0013"</t>
  </si>
  <si>
    <t>"P0014"</t>
  </si>
  <si>
    <t>비욘드플랫폼</t>
    <phoneticPr fontId="29" type="noConversion"/>
  </si>
  <si>
    <t>펀듀</t>
    <phoneticPr fontId="29" type="noConversion"/>
  </si>
  <si>
    <t>루프펀딩</t>
    <phoneticPr fontId="29" type="noConversion"/>
  </si>
  <si>
    <t>이디움펀딩</t>
    <phoneticPr fontId="29" type="noConversion"/>
  </si>
  <si>
    <t>헬로핀테크</t>
    <phoneticPr fontId="29" type="noConversion"/>
  </si>
  <si>
    <t>바로펀딩</t>
    <phoneticPr fontId="29" type="noConversion"/>
  </si>
  <si>
    <t>펀다</t>
    <phoneticPr fontId="29" type="noConversion"/>
  </si>
  <si>
    <t>"BYD"</t>
    <phoneticPr fontId="29" type="noConversion"/>
  </si>
  <si>
    <t>"FDU"</t>
    <phoneticPr fontId="29" type="noConversion"/>
  </si>
  <si>
    <t>"ROF"</t>
    <phoneticPr fontId="29" type="noConversion"/>
  </si>
  <si>
    <t>"EDU"</t>
    <phoneticPr fontId="29" type="noConversion"/>
  </si>
  <si>
    <t>"HEL"</t>
    <phoneticPr fontId="29" type="noConversion"/>
  </si>
  <si>
    <t>"BAR"</t>
    <phoneticPr fontId="29" type="noConversion"/>
  </si>
  <si>
    <t>"FDA"</t>
    <phoneticPr fontId="29" type="noConversion"/>
  </si>
  <si>
    <t>팝펀딩</t>
    <phoneticPr fontId="29" type="noConversion"/>
  </si>
  <si>
    <t>"POP"</t>
    <phoneticPr fontId="29" type="noConversion"/>
  </si>
  <si>
    <t>"P0015"</t>
    <phoneticPr fontId="29" type="noConversion"/>
  </si>
  <si>
    <t xml:space="preserve">     기관 : 전문발생기관코드(3)+N(7) 유니크 값으로 채번</t>
    <phoneticPr fontId="29" type="noConversion"/>
  </si>
  <si>
    <t>미완료 전문 : P</t>
    <phoneticPr fontId="29" type="noConversion"/>
  </si>
  <si>
    <t>기관</t>
    <phoneticPr fontId="29" type="noConversion"/>
  </si>
  <si>
    <t>인터페이스명(전문명)</t>
    <phoneticPr fontId="29" type="noConversion"/>
  </si>
  <si>
    <t>인터페이스설명(전문설명)</t>
    <phoneticPr fontId="29" type="noConversion"/>
  </si>
  <si>
    <t>레코드 길이</t>
    <phoneticPr fontId="29" type="noConversion"/>
  </si>
  <si>
    <t>레코드 수(최대레코드 수)</t>
    <phoneticPr fontId="29" type="noConversion"/>
  </si>
  <si>
    <t>인터페이스(전송) 방식</t>
    <phoneticPr fontId="29" type="noConversion"/>
  </si>
  <si>
    <t>인터페이스 처리유형</t>
    <phoneticPr fontId="29" type="noConversion"/>
  </si>
  <si>
    <t>파일명</t>
    <phoneticPr fontId="29" type="noConversion"/>
  </si>
  <si>
    <t>업체번호</t>
    <phoneticPr fontId="29" type="noConversion"/>
  </si>
  <si>
    <t>에러응답시 SET</t>
    <phoneticPr fontId="29" type="noConversion"/>
  </si>
  <si>
    <t>처리기준</t>
    <phoneticPr fontId="29" type="noConversion"/>
  </si>
  <si>
    <t>원리금지급 내역 파일로 전송 받아 배분 실행</t>
    <phoneticPr fontId="29" type="noConversion"/>
  </si>
  <si>
    <t>2017.06.21</t>
    <phoneticPr fontId="29" type="noConversion"/>
  </si>
  <si>
    <t>가변파일명 -&gt; 고정파일명</t>
    <phoneticPr fontId="29" type="noConversion"/>
  </si>
  <si>
    <t>기관
(예치금)</t>
    <phoneticPr fontId="29" type="noConversion"/>
  </si>
  <si>
    <t>기관
(상환금)</t>
    <phoneticPr fontId="29" type="noConversion"/>
  </si>
  <si>
    <t>대출자 고객ID</t>
    <phoneticPr fontId="29" type="noConversion"/>
  </si>
  <si>
    <t>상환금계좌 모계좌(기관) 지급거래번호</t>
    <phoneticPr fontId="29" type="noConversion"/>
  </si>
  <si>
    <t>상환금계좌 모계좌(기관)</t>
    <phoneticPr fontId="29" type="noConversion"/>
  </si>
  <si>
    <t>2017.06.22</t>
    <phoneticPr fontId="29" type="noConversion"/>
  </si>
  <si>
    <t>- 상환용모계좌 지급 -&gt; 사업용모계좌 입금 처리
- 해당 거래금액 전액 출금만 가능
- 이행일정은 추후 통보예정</t>
    <phoneticPr fontId="29" type="noConversion"/>
  </si>
  <si>
    <t>사이즈제한은 현재 없음</t>
    <phoneticPr fontId="29" type="noConversion"/>
  </si>
  <si>
    <t>200 byte</t>
    <phoneticPr fontId="29" type="noConversion"/>
  </si>
  <si>
    <t>취급수수료</t>
    <phoneticPr fontId="38"/>
  </si>
  <si>
    <t>2100, 2200
2300, 2400</t>
    <phoneticPr fontId="29" type="noConversion"/>
  </si>
  <si>
    <t>대출관리</t>
    <phoneticPr fontId="29" type="noConversion"/>
  </si>
  <si>
    <t>대출금입금</t>
    <phoneticPr fontId="29" type="noConversion"/>
  </si>
  <si>
    <t>대출관리
(대출등록/대출투자자등록/대출실행/대출취소)</t>
    <phoneticPr fontId="29" type="noConversion"/>
  </si>
  <si>
    <t>자금관리 - 대출금입금</t>
    <phoneticPr fontId="29" type="noConversion"/>
  </si>
  <si>
    <t>자금관리 - 출금</t>
    <phoneticPr fontId="29" type="noConversion"/>
  </si>
  <si>
    <t>집계조회</t>
  </si>
  <si>
    <t>- 파일사이즈 변경</t>
    <phoneticPr fontId="29" type="noConversion"/>
  </si>
  <si>
    <t>- 300byte -&gt; 200byte (송/수신 시간 고려)
- 데이터부 개별응답메세지 삭제</t>
    <phoneticPr fontId="29" type="noConversion"/>
  </si>
  <si>
    <t xml:space="preserve">  신한은행 P2P Lending Platform 서비스</t>
    <phoneticPr fontId="31" type="noConversion"/>
  </si>
  <si>
    <t>2017.06.</t>
    <phoneticPr fontId="31" type="noConversion"/>
  </si>
  <si>
    <t>대상금액</t>
    <phoneticPr fontId="29" type="noConversion"/>
  </si>
  <si>
    <t>출금신청한 예치금을 입금받고자 하는 은행코드</t>
    <phoneticPr fontId="29" type="noConversion"/>
  </si>
  <si>
    <t>△</t>
    <phoneticPr fontId="29" type="noConversion"/>
  </si>
  <si>
    <t>운영상 1시간 이내 전송으로 관리 검토
120byte 기준 : 약60만건 25분 소요
300byte 기준 : 약60만건 1시간 ~ 1시간 10분 소요</t>
    <phoneticPr fontId="29" type="noConversion"/>
  </si>
  <si>
    <t>Cr &amp; Lf</t>
    <phoneticPr fontId="29" type="noConversion"/>
  </si>
  <si>
    <r>
      <t xml:space="preserve">당일처리 원칙(현재일자 </t>
    </r>
    <r>
      <rPr>
        <sz val="10"/>
        <color theme="1"/>
        <rFont val="나눔명조"/>
        <family val="1"/>
        <charset val="129"/>
      </rPr>
      <t>≠</t>
    </r>
    <r>
      <rPr>
        <sz val="10"/>
        <color theme="1"/>
        <rFont val="맑은 고딕"/>
        <family val="3"/>
        <charset val="129"/>
      </rPr>
      <t xml:space="preserve"> 전문발송일자 에러처리)</t>
    </r>
    <phoneticPr fontId="29" type="noConversion"/>
  </si>
  <si>
    <t>일괄처리전문</t>
    <phoneticPr fontId="29" type="noConversion"/>
  </si>
  <si>
    <t>Cr &amp; Lf</t>
    <phoneticPr fontId="29" type="noConversion"/>
  </si>
  <si>
    <t>CR &amp; LF</t>
    <phoneticPr fontId="29" type="noConversion"/>
  </si>
  <si>
    <t>CR &amp; LF</t>
    <phoneticPr fontId="29" type="noConversion"/>
  </si>
  <si>
    <t>CR &amp; LF</t>
    <phoneticPr fontId="29" type="noConversion"/>
  </si>
  <si>
    <t>Ver</t>
    <phoneticPr fontId="29" type="noConversion"/>
  </si>
  <si>
    <t>기관
대출정보변경</t>
    <phoneticPr fontId="29" type="noConversion"/>
  </si>
  <si>
    <t>기관
투자자변경/취소</t>
    <phoneticPr fontId="29" type="noConversion"/>
  </si>
  <si>
    <t>2600</t>
    <phoneticPr fontId="29" type="noConversion"/>
  </si>
  <si>
    <t>대출정보변경</t>
    <phoneticPr fontId="29" type="noConversion"/>
  </si>
  <si>
    <t>대출투자자변경/취소</t>
    <phoneticPr fontId="29" type="noConversion"/>
  </si>
  <si>
    <t>* 대출정보 변경 불가항목: 대출자 고객ID, 대출자 고객명</t>
    <phoneticPr fontId="29" type="noConversion"/>
  </si>
  <si>
    <t>* 투자자 변경 불가항목: 투자자일련번호, 투자자고객ID</t>
    <phoneticPr fontId="29" type="noConversion"/>
  </si>
  <si>
    <t>* 대출/투자자정보 변경 시, 변경 외 필수 항목 최종 정보 SET</t>
    <phoneticPr fontId="29" type="noConversion"/>
  </si>
  <si>
    <t>* 투자자정보 취소 시, 필수 항목 불일치 할 경우 취소 불가</t>
    <phoneticPr fontId="29" type="noConversion"/>
  </si>
  <si>
    <t>기관</t>
    <phoneticPr fontId="29" type="noConversion"/>
  </si>
  <si>
    <t>기관
대출상환완료</t>
    <phoneticPr fontId="29" type="noConversion"/>
  </si>
  <si>
    <t xml:space="preserve"> 1:대출등록, 2:투자자등록, 3:대출실행, 4:대출취소, 
 5:대출정보변경, 6: 투자자정보변경, 7: 투자자취소, 8:대출상환완료</t>
    <phoneticPr fontId="29" type="noConversion"/>
  </si>
  <si>
    <t>020 - 2100, 2200
      2300, 2400
      2500, 2600
      2700</t>
    <phoneticPr fontId="29" type="noConversion"/>
  </si>
  <si>
    <t>대출등록/대출투자자등록/
대출실행/대출취소/
대출정보변경/투자자정보변경.취소
대출상환완료</t>
    <phoneticPr fontId="29" type="noConversion"/>
  </si>
  <si>
    <t>2700</t>
    <phoneticPr fontId="29" type="noConversion"/>
  </si>
  <si>
    <t>대출상환완료</t>
    <phoneticPr fontId="29" type="noConversion"/>
  </si>
  <si>
    <t>○
(대출상환금액)</t>
    <phoneticPr fontId="29" type="noConversion"/>
  </si>
  <si>
    <t>○
(대출상환일자)</t>
    <phoneticPr fontId="29" type="noConversion"/>
  </si>
  <si>
    <t>전문길이</t>
    <phoneticPr fontId="29" type="noConversion"/>
  </si>
  <si>
    <t>AGE09998</t>
    <phoneticPr fontId="29" type="noConversion"/>
  </si>
  <si>
    <t>대출금 입금에서만 사용하는 잔액부족 및 금액오류</t>
    <phoneticPr fontId="29" type="noConversion"/>
  </si>
  <si>
    <t>데이터구분</t>
    <phoneticPr fontId="29" type="noConversion"/>
  </si>
  <si>
    <t>거래구분코드</t>
    <phoneticPr fontId="29" type="noConversion"/>
  </si>
  <si>
    <t>예시) 100만원 투자 / 10개월 상환 스케줄
원리금 : 17
입금금액 : 14 (원금 10, 수익금 4)
세금 : 2
수수료 : 1</t>
    <phoneticPr fontId="29" type="noConversion"/>
  </si>
  <si>
    <t>#2700 거래 안내
  1) 기대출건 취소용 : 대출상환금액 0 set. 대출상환일자 = 대출실행일자 set
  2) 기대출건 중도상환용 : 대출상환금액 = 중도상환전납부금액 set. 대출상환일자 = 대출중도상환일자 set
  3) 기대출건 상환용 : 대출상환금액 = 총대출금 set. 대출상환일자 set</t>
    <phoneticPr fontId="29" type="noConversion"/>
  </si>
  <si>
    <t>한국어음중개</t>
    <phoneticPr fontId="29" type="noConversion"/>
  </si>
  <si>
    <t>"KRO"</t>
    <phoneticPr fontId="29" type="noConversion"/>
  </si>
  <si>
    <t>"P0016"</t>
    <phoneticPr fontId="29" type="noConversion"/>
  </si>
  <si>
    <t>044</t>
    <phoneticPr fontId="29" type="noConversion"/>
  </si>
  <si>
    <t>○ : 필수</t>
    <phoneticPr fontId="29" type="noConversion"/>
  </si>
  <si>
    <t>신한은행</t>
    <phoneticPr fontId="29" type="noConversion"/>
  </si>
  <si>
    <t>기관</t>
    <phoneticPr fontId="29" type="noConversion"/>
  </si>
  <si>
    <t>△ : 선택</t>
    <phoneticPr fontId="29" type="noConversion"/>
  </si>
  <si>
    <t>*</t>
    <phoneticPr fontId="31" type="noConversion"/>
  </si>
  <si>
    <t>대출금 입금이 완료된 대출번호</t>
    <phoneticPr fontId="29" type="noConversion"/>
  </si>
  <si>
    <t>ㅡ : 입력X</t>
    <phoneticPr fontId="29" type="noConversion"/>
  </si>
  <si>
    <t>대출자고객ID</t>
  </si>
  <si>
    <t>대출자고객명</t>
  </si>
  <si>
    <t>총대출금</t>
  </si>
  <si>
    <t>총대출금=대출금입금금액(1~5) + 취급수수료</t>
    <phoneticPr fontId="29" type="noConversion"/>
  </si>
  <si>
    <t>취급수수료</t>
  </si>
  <si>
    <t>대출이 실행된 날짜(2300전문)</t>
    <phoneticPr fontId="29" type="noConversion"/>
  </si>
  <si>
    <t>신한은행에서 발급한 가상계좌번호(상환용)</t>
    <phoneticPr fontId="29" type="noConversion"/>
  </si>
  <si>
    <t>투자자건수</t>
  </si>
  <si>
    <t>*</t>
    <phoneticPr fontId="31" type="noConversion"/>
  </si>
  <si>
    <t xml:space="preserve">대출에 투자한 투자자 수 </t>
    <phoneticPr fontId="29" type="noConversion"/>
  </si>
  <si>
    <t>대출입금계좌건수</t>
  </si>
  <si>
    <t>대출금 입금 계좌 1~5 등록된 계좌의 건수</t>
    <phoneticPr fontId="29" type="noConversion"/>
  </si>
  <si>
    <t>대출금입금은행코드(1)</t>
  </si>
  <si>
    <t>대출금입금계좌번호(1)</t>
  </si>
  <si>
    <t>대출금입금금액(1)</t>
  </si>
  <si>
    <t>대출금입금은행코드(2)</t>
  </si>
  <si>
    <t>△</t>
    <phoneticPr fontId="29" type="noConversion"/>
  </si>
  <si>
    <t>대출금입금계좌건수가 2일경우 필수입력</t>
    <phoneticPr fontId="29" type="noConversion"/>
  </si>
  <si>
    <t>대출금입금계좌번호(2)</t>
  </si>
  <si>
    <t>대출금입금금액(2)</t>
  </si>
  <si>
    <t>대출금입금은행코드(3)</t>
  </si>
  <si>
    <t>대출금입금계좌건수가 3일경우 필수입력</t>
    <phoneticPr fontId="29" type="noConversion"/>
  </si>
  <si>
    <t>대출금입금계좌번호(3)</t>
  </si>
  <si>
    <t>대출금입금금액(3)</t>
  </si>
  <si>
    <t>대출금입금은행코드(4)</t>
  </si>
  <si>
    <t>대출금입금계좌건수가 4일경우 필수입력</t>
    <phoneticPr fontId="29" type="noConversion"/>
  </si>
  <si>
    <t>대출금입금계좌번호(4)</t>
  </si>
  <si>
    <t>대출금입금금액(4)</t>
  </si>
  <si>
    <t>대출금입금은행코드(5)</t>
  </si>
  <si>
    <t>대출금입금계좌건수가 5일경우 필수입력</t>
    <phoneticPr fontId="29" type="noConversion"/>
  </si>
  <si>
    <t>대출금입금계좌번호(5)</t>
  </si>
  <si>
    <t>대출금입금금액(5)</t>
  </si>
  <si>
    <t>-</t>
  </si>
  <si>
    <t>원리금수취권번호</t>
  </si>
  <si>
    <t>대출금집행일자</t>
    <phoneticPr fontId="29" type="noConversion"/>
  </si>
  <si>
    <t>대출금집행시각</t>
    <phoneticPr fontId="29" type="noConversion"/>
  </si>
  <si>
    <t>등록일자</t>
    <phoneticPr fontId="29" type="noConversion"/>
  </si>
  <si>
    <t>등록시각</t>
    <phoneticPr fontId="29" type="noConversion"/>
  </si>
  <si>
    <t xml:space="preserve">기대출 MASTER 원장 데이터 </t>
    <phoneticPr fontId="29" type="noConversion"/>
  </si>
  <si>
    <t>총대출금</t>
    <phoneticPr fontId="29" type="noConversion"/>
  </si>
  <si>
    <t>취급수수료</t>
    <phoneticPr fontId="29" type="noConversion"/>
  </si>
  <si>
    <t>대출실행일자</t>
    <phoneticPr fontId="29" type="noConversion"/>
  </si>
  <si>
    <t>대출만기일자</t>
    <phoneticPr fontId="29" type="noConversion"/>
  </si>
  <si>
    <t>투자자건수</t>
    <phoneticPr fontId="29" type="noConversion"/>
  </si>
  <si>
    <t>대출금입금은행코드1</t>
  </si>
  <si>
    <t>대출금입금계좌번호1</t>
  </si>
  <si>
    <t>대출금입금금액1</t>
  </si>
  <si>
    <t>대출금입금은행코드2</t>
  </si>
  <si>
    <t>대출금입금계좌번호2</t>
  </si>
  <si>
    <t>대출금입금금액2</t>
  </si>
  <si>
    <t>대출금입금은행코드3</t>
  </si>
  <si>
    <t>대출금입금계좌번호3</t>
  </si>
  <si>
    <t>대출금입금금액3</t>
  </si>
  <si>
    <t>대출금입금은행코드4</t>
  </si>
  <si>
    <t>대출금입금계좌번호4</t>
  </si>
  <si>
    <t>대출금입금금액4</t>
  </si>
  <si>
    <t>대출금입금은행코드5</t>
  </si>
  <si>
    <t>대출금입금계좌번호5</t>
  </si>
  <si>
    <t>대출금입금금액5</t>
  </si>
  <si>
    <t xml:space="preserve">                       대출등록 </t>
    <phoneticPr fontId="29" type="noConversion"/>
  </si>
  <si>
    <t>기대출건 마이그레이션 양식</t>
    <phoneticPr fontId="29" type="noConversion"/>
  </si>
  <si>
    <t>MGT(대출등록)</t>
    <phoneticPr fontId="29" type="noConversion"/>
  </si>
  <si>
    <t>MGT(대출투자자등록)</t>
    <phoneticPr fontId="29" type="noConversion"/>
  </si>
  <si>
    <t>P2P기관</t>
    <phoneticPr fontId="29" type="noConversion"/>
  </si>
  <si>
    <t>투자자가 투자한 대출의 대출번호</t>
    <phoneticPr fontId="29" type="noConversion"/>
  </si>
  <si>
    <t>대출등록시 투자자건수에 대한 일련번호 SET</t>
    <phoneticPr fontId="29" type="noConversion"/>
  </si>
  <si>
    <t>등록일자</t>
    <phoneticPr fontId="29" type="noConversion"/>
  </si>
  <si>
    <t>등록시각</t>
    <phoneticPr fontId="29" type="noConversion"/>
  </si>
  <si>
    <t>지급일자</t>
    <phoneticPr fontId="29" type="noConversion"/>
  </si>
  <si>
    <t>대출자에게 대출금 지급 일자</t>
    <phoneticPr fontId="29" type="noConversion"/>
  </si>
  <si>
    <t xml:space="preserve">기대출건 대출 SLV 원장 데이터 </t>
    <phoneticPr fontId="29" type="noConversion"/>
  </si>
  <si>
    <t>YYYYMMDD (개인/개인사업자:생년월일, 기업/법인:대표자:생년월일)</t>
    <phoneticPr fontId="29" type="noConversion"/>
  </si>
  <si>
    <t>대출투자자등록일자(2200전문) ex(YYYYMMDD)</t>
    <phoneticPr fontId="29" type="noConversion"/>
  </si>
  <si>
    <t>대출투자자등록시각(2200전문) ex(HHMISS)</t>
    <phoneticPr fontId="29" type="noConversion"/>
  </si>
  <si>
    <t>대출등록시각(2100번전문) ex(HHMISS)</t>
    <phoneticPr fontId="29" type="noConversion"/>
  </si>
  <si>
    <t>대출등록일자(2100번전문)  ex(YYYYMMDD)</t>
    <phoneticPr fontId="29" type="noConversion"/>
  </si>
  <si>
    <t>대출금이 대출자에게 입금된 일자(3300번전문)   ex(YYYYMMDD)</t>
    <phoneticPr fontId="29" type="noConversion"/>
  </si>
  <si>
    <t>대출금이 대출자에게 입금된 시각(3300번전문)    ex(HHMISS)</t>
    <phoneticPr fontId="29" type="noConversion"/>
  </si>
  <si>
    <t>MGT(1)</t>
    <phoneticPr fontId="29" type="noConversion"/>
  </si>
  <si>
    <t>MGT(2)</t>
    <phoneticPr fontId="29" type="noConversion"/>
  </si>
  <si>
    <t xml:space="preserve">                대출투자자등록</t>
    <phoneticPr fontId="29" type="noConversion"/>
  </si>
  <si>
    <t>(미설정시 업체명 표기)</t>
    <phoneticPr fontId="29" type="noConversion"/>
  </si>
  <si>
    <t>출금신청한 예치금을 입금받고자 하는 계좌번호</t>
    <phoneticPr fontId="29" type="noConversion"/>
  </si>
  <si>
    <t>출금신청한 예치금을 입금받고자 하는 계좌 예금주명</t>
    <phoneticPr fontId="29" type="noConversion"/>
  </si>
  <si>
    <t>- 자리수 변경 7 -&gt; 18
- 이행일정은 추후 통보예정(이행일 : 2017.8.2)</t>
    <phoneticPr fontId="29" type="noConversion"/>
  </si>
  <si>
    <t>01 - 1회차(5시), 02 - 2회차(10시), 03 - 3회차(17시)</t>
    <phoneticPr fontId="29" type="noConversion"/>
  </si>
  <si>
    <t>인터페이스 발생주기</t>
    <phoneticPr fontId="29" type="noConversion"/>
  </si>
  <si>
    <t>실시간 처리(P2P업체 임의 부여, 01~99)</t>
    <phoneticPr fontId="29" type="noConversion"/>
  </si>
  <si>
    <t>등록회차</t>
    <phoneticPr fontId="29" type="noConversion"/>
  </si>
  <si>
    <r>
      <t>- 일 3회(5, 10, 17시)</t>
    </r>
    <r>
      <rPr>
        <sz val="10"/>
        <color theme="1"/>
        <rFont val="맑은 고딕"/>
        <family val="3"/>
        <charset val="129"/>
        <scheme val="minor"/>
      </rPr>
      <t xml:space="preserve">  -&gt;  05:00~17:00</t>
    </r>
    <phoneticPr fontId="29" type="noConversion"/>
  </si>
  <si>
    <t>이행일 : 2018.4.13</t>
    <phoneticPr fontId="29" type="noConversion"/>
  </si>
  <si>
    <t>신한은행 P2P Lending Platform 서비스</t>
  </si>
  <si>
    <t>이승우</t>
  </si>
  <si>
    <t>항목</t>
  </si>
  <si>
    <t>요구사항</t>
  </si>
  <si>
    <t>처리기준</t>
  </si>
  <si>
    <t>인터페이스ID(전문번호)</t>
  </si>
  <si>
    <t>B2600</t>
    <phoneticPr fontId="29" type="noConversion"/>
  </si>
  <si>
    <t>인터페이스명(전문명)</t>
  </si>
  <si>
    <t>대출투자자등록</t>
    <phoneticPr fontId="29" type="noConversion"/>
  </si>
  <si>
    <t>인터페이스설명(전문설명)</t>
  </si>
  <si>
    <t>대출투자자 내역 파일로 전송 받아 등록</t>
    <phoneticPr fontId="29" type="noConversion"/>
  </si>
  <si>
    <t>레코드 길이</t>
  </si>
  <si>
    <t>200 byte</t>
  </si>
  <si>
    <t>레코드 수(최대레코드 수)</t>
  </si>
  <si>
    <t>사이즈제한은 현재 없음</t>
  </si>
  <si>
    <t>인터페이스(전송) 방식</t>
  </si>
  <si>
    <t>tcp/ip</t>
  </si>
  <si>
    <t>인터페이스 처리유형</t>
  </si>
  <si>
    <t>일괄처리전문</t>
  </si>
  <si>
    <t>인터페이스 발생주기</t>
  </si>
  <si>
    <t>00:00~24:00</t>
  </si>
  <si>
    <t xml:space="preserve">이행일 : </t>
  </si>
  <si>
    <t>파일명</t>
  </si>
  <si>
    <t>은행 P2P_업체코드_대출번호_B  ex) P2P_P0001_360_B
기관 P2P_업체코드_대출번호_H      P2P_P0001_360_H</t>
    <phoneticPr fontId="29" type="noConversion"/>
  </si>
  <si>
    <t>1. HEADER RECORD</t>
  </si>
  <si>
    <t>순번</t>
  </si>
  <si>
    <t>은행</t>
  </si>
  <si>
    <t>기관</t>
  </si>
  <si>
    <t>데이터구분(data_g)</t>
    <phoneticPr fontId="29" type="noConversion"/>
  </si>
  <si>
    <t>H : Header Record</t>
  </si>
  <si>
    <t>파일구분(file_g)</t>
    <phoneticPr fontId="29" type="noConversion"/>
  </si>
  <si>
    <t>B2500</t>
  </si>
  <si>
    <t>일련번호(data_seq)</t>
    <phoneticPr fontId="29" type="noConversion"/>
  </si>
  <si>
    <t>일련번호 "0000000"</t>
  </si>
  <si>
    <t>업체번호(org_c)</t>
    <phoneticPr fontId="29" type="noConversion"/>
  </si>
  <si>
    <t>신한은행에서 부여한 업체고유번호 (P0000)</t>
  </si>
  <si>
    <t>대출식별번호(dc_no)</t>
    <phoneticPr fontId="29" type="noConversion"/>
  </si>
  <si>
    <t>총투자금액(tot_invs_amt)</t>
    <phoneticPr fontId="29" type="noConversion"/>
  </si>
  <si>
    <t>총 DATA RECORD 수(tot_dr_rec)</t>
    <phoneticPr fontId="29" type="noConversion"/>
  </si>
  <si>
    <t>대출투자자건수</t>
  </si>
  <si>
    <t>전문발송일자(snd_dt)</t>
    <phoneticPr fontId="29" type="noConversion"/>
  </si>
  <si>
    <t>YYYYMMDD</t>
  </si>
  <si>
    <r>
      <t xml:space="preserve">당일처리 원칙(현재일자 </t>
    </r>
    <r>
      <rPr>
        <sz val="10"/>
        <color theme="1"/>
        <rFont val="나눔명조"/>
        <family val="1"/>
        <charset val="129"/>
      </rPr>
      <t>≠</t>
    </r>
    <r>
      <rPr>
        <sz val="10"/>
        <color theme="1"/>
        <rFont val="맑은 고딕"/>
        <family val="3"/>
        <charset val="129"/>
      </rPr>
      <t xml:space="preserve"> 전문발송일자 에러처리)</t>
    </r>
  </si>
  <si>
    <t>전문발송시간(snd_time)</t>
    <phoneticPr fontId="29" type="noConversion"/>
  </si>
  <si>
    <t>hhmmss</t>
  </si>
  <si>
    <t>처리일자(cpt_date)</t>
    <phoneticPr fontId="29" type="noConversion"/>
  </si>
  <si>
    <t>처리시간(cpt_time)</t>
    <phoneticPr fontId="29" type="noConversion"/>
  </si>
  <si>
    <t>응답코드(err_cd)</t>
    <phoneticPr fontId="29" type="noConversion"/>
  </si>
  <si>
    <t>정상 : "00000000" 이외 미처리(에러)</t>
  </si>
  <si>
    <t>응답메세지(drr_msg)</t>
    <phoneticPr fontId="29" type="noConversion"/>
  </si>
  <si>
    <t>ANH</t>
  </si>
  <si>
    <t>에러응답시 SET</t>
  </si>
  <si>
    <t>Cr &amp; Lf</t>
  </si>
  <si>
    <t>CR &amp; LF</t>
  </si>
  <si>
    <t>2. DATA RECORD</t>
  </si>
  <si>
    <t>데이터구분</t>
  </si>
  <si>
    <t>D : Data Record</t>
  </si>
  <si>
    <t>파일구분</t>
    <phoneticPr fontId="29" type="noConversion"/>
  </si>
  <si>
    <t>일련번호</t>
  </si>
  <si>
    <t>“0000001” ～</t>
  </si>
  <si>
    <t>업체번호</t>
  </si>
  <si>
    <t>세후 투자수익금(세금+수수료를 제외한 재예치 대상 수익금)</t>
  </si>
  <si>
    <t>세후 투자수익금중 투자자 원금금액</t>
  </si>
  <si>
    <t>등록일자</t>
    <phoneticPr fontId="29" type="noConversion"/>
  </si>
  <si>
    <t>등록시각</t>
    <phoneticPr fontId="29" type="noConversion"/>
  </si>
  <si>
    <t>개별응답코드</t>
    <phoneticPr fontId="29" type="noConversion"/>
  </si>
  <si>
    <t>3. TRAILER RECORD</t>
  </si>
  <si>
    <t>T : Trailer Record</t>
  </si>
  <si>
    <t>"9999999"</t>
  </si>
  <si>
    <t>업체번호</t>
    <phoneticPr fontId="29" type="noConversion"/>
  </si>
  <si>
    <t>총 DATA RECORD 수</t>
  </si>
  <si>
    <t>총 투자금액</t>
  </si>
  <si>
    <t>총 투자자건수</t>
  </si>
  <si>
    <t>총 정상처리건수</t>
  </si>
  <si>
    <t>총 에러처리건수</t>
  </si>
  <si>
    <t>대출투자자 대량 파일등록 요청(B2600)</t>
    <phoneticPr fontId="29" type="noConversion"/>
  </si>
  <si>
    <t>운영상 1시간 이내 전송으로 관리 검토
120byte 기준 : 약**만건 *분 소요
300byte 기준 : 약**만건 **간 **분 소요</t>
    <phoneticPr fontId="29" type="noConversion"/>
  </si>
  <si>
    <t>○</t>
    <phoneticPr fontId="29" type="noConversion"/>
  </si>
  <si>
    <t>금융개발부 DS개발팀</t>
    <phoneticPr fontId="31" type="noConversion"/>
  </si>
  <si>
    <t>2019.05.22</t>
    <phoneticPr fontId="29" type="noConversion"/>
  </si>
  <si>
    <t>예치금/상환용 모계좌(SHB) 입금거래번호(가상계좌 거래고유번호)</t>
    <phoneticPr fontId="29" type="noConversion"/>
  </si>
  <si>
    <t>입금취소</t>
    <phoneticPr fontId="29" type="noConversion"/>
  </si>
  <si>
    <t>3400</t>
    <phoneticPr fontId="29" type="noConversion"/>
  </si>
  <si>
    <t>예치금/상환금</t>
    <phoneticPr fontId="29" type="noConversion"/>
  </si>
  <si>
    <t>034</t>
    <phoneticPr fontId="29" type="noConversion"/>
  </si>
  <si>
    <t>프로젝트명</t>
    <phoneticPr fontId="29" type="noConversion"/>
  </si>
  <si>
    <t>031 - 3400</t>
    <phoneticPr fontId="29" type="noConversion"/>
  </si>
  <si>
    <t>입금취소</t>
    <phoneticPr fontId="29" type="noConversion"/>
  </si>
  <si>
    <t>원거래고유번호</t>
    <phoneticPr fontId="29" type="noConversion"/>
  </si>
  <si>
    <t>공통부9-거래고유번호의 원거래번호</t>
    <phoneticPr fontId="29" type="noConversion"/>
  </si>
  <si>
    <t>원거래일자</t>
    <phoneticPr fontId="29" type="noConversion"/>
  </si>
  <si>
    <t>공통부7-전문전송일자의 원거래일자</t>
    <phoneticPr fontId="29" type="noConversion"/>
  </si>
  <si>
    <t>원거래일자</t>
    <phoneticPr fontId="29" type="noConversion"/>
  </si>
  <si>
    <t>TRXDT</t>
    <phoneticPr fontId="29" type="noConversion"/>
  </si>
  <si>
    <t>ORGN_TRXDT</t>
    <phoneticPr fontId="29" type="noConversion"/>
  </si>
  <si>
    <t>원거래일자</t>
    <phoneticPr fontId="29" type="noConversion"/>
  </si>
  <si>
    <t>AGE00301</t>
  </si>
  <si>
    <t>지연출금 오류</t>
    <phoneticPr fontId="29" type="noConversion"/>
  </si>
  <si>
    <t>거래가 불가합니다. 업체에 문의바람</t>
    <phoneticPr fontId="29" type="noConversion"/>
  </si>
  <si>
    <t>AGE00302</t>
    <phoneticPr fontId="29" type="noConversion"/>
  </si>
  <si>
    <t>예치금입금 취소전문</t>
    <phoneticPr fontId="29" type="noConversion"/>
  </si>
  <si>
    <t>예치금 가상계좌 입금 취소 건 입니다.</t>
    <phoneticPr fontId="29" type="noConversion"/>
  </si>
  <si>
    <t>2019.09.09</t>
    <phoneticPr fontId="29" type="noConversion"/>
  </si>
  <si>
    <t>출금가능금액</t>
    <phoneticPr fontId="29" type="noConversion"/>
  </si>
  <si>
    <t>출금가능금액</t>
    <phoneticPr fontId="29" type="noConversion"/>
  </si>
  <si>
    <t>PBL_AMT</t>
    <phoneticPr fontId="29" type="noConversion"/>
  </si>
  <si>
    <t>투자자배치요청(B2600)</t>
    <phoneticPr fontId="29" type="noConversion"/>
  </si>
  <si>
    <t>투자자배치요청</t>
    <phoneticPr fontId="29" type="noConversion"/>
  </si>
  <si>
    <t>투자자 등록 / 변경 / 해지 배치처리</t>
    <phoneticPr fontId="29" type="noConversion"/>
  </si>
  <si>
    <t>일련번호</t>
    <phoneticPr fontId="29" type="noConversion"/>
  </si>
  <si>
    <t>등록회차</t>
    <phoneticPr fontId="29" type="noConversion"/>
  </si>
  <si>
    <t>대출번호</t>
    <phoneticPr fontId="29" type="noConversion"/>
  </si>
  <si>
    <t>총투자금액</t>
    <phoneticPr fontId="29" type="noConversion"/>
  </si>
  <si>
    <t>전문발송일자</t>
    <phoneticPr fontId="29" type="noConversion"/>
  </si>
  <si>
    <t>전문발송시간</t>
    <phoneticPr fontId="29" type="noConversion"/>
  </si>
  <si>
    <t>처리일자</t>
    <phoneticPr fontId="29" type="noConversion"/>
  </si>
  <si>
    <t>처리시간</t>
    <phoneticPr fontId="29" type="noConversion"/>
  </si>
  <si>
    <t>응답코드</t>
    <phoneticPr fontId="29" type="noConversion"/>
  </si>
  <si>
    <t>응답메세지</t>
    <phoneticPr fontId="29" type="noConversion"/>
  </si>
  <si>
    <t>필러</t>
    <phoneticPr fontId="29" type="noConversion"/>
  </si>
  <si>
    <t>총등록건수</t>
    <phoneticPr fontId="29" type="noConversion"/>
  </si>
  <si>
    <t>전문을 발생시키는 기관코드를 SET 한다</t>
    <phoneticPr fontId="29" type="noConversion"/>
  </si>
  <si>
    <t>거래고유번호</t>
    <phoneticPr fontId="29" type="noConversion"/>
  </si>
  <si>
    <t>거래구분코드</t>
    <phoneticPr fontId="29" type="noConversion"/>
  </si>
  <si>
    <t>대출식별번호</t>
    <phoneticPr fontId="29" type="noConversion"/>
  </si>
  <si>
    <t>투자자일련번호</t>
    <phoneticPr fontId="29" type="noConversion"/>
  </si>
  <si>
    <t>투자자아이디</t>
    <phoneticPr fontId="29" type="noConversion"/>
  </si>
  <si>
    <t>원리금수취권번호</t>
    <phoneticPr fontId="29" type="noConversion"/>
  </si>
  <si>
    <t>등록일자</t>
    <phoneticPr fontId="29" type="noConversion"/>
  </si>
  <si>
    <t>등록시간</t>
    <phoneticPr fontId="29" type="noConversion"/>
  </si>
  <si>
    <t>거래구분</t>
    <phoneticPr fontId="29" type="noConversion"/>
  </si>
  <si>
    <t>2: 투자자등록 / 6: 투자자변경 / 7: 투자자 취소</t>
    <phoneticPr fontId="29" type="noConversion"/>
  </si>
  <si>
    <t>2200 / 2600</t>
    <phoneticPr fontId="29" type="noConversion"/>
  </si>
  <si>
    <t>투자자 아이디</t>
    <phoneticPr fontId="29" type="noConversion"/>
  </si>
  <si>
    <t>투자자 일련번호</t>
    <phoneticPr fontId="29" type="noConversion"/>
  </si>
  <si>
    <t>대출 번호</t>
    <phoneticPr fontId="29" type="noConversion"/>
  </si>
  <si>
    <t>\r\n</t>
    <phoneticPr fontId="29" type="noConversion"/>
  </si>
  <si>
    <t>파일구분</t>
    <phoneticPr fontId="29" type="noConversion"/>
  </si>
  <si>
    <t>일련번호</t>
    <phoneticPr fontId="29" type="noConversion"/>
  </si>
  <si>
    <t>전문발생기관</t>
    <phoneticPr fontId="29" type="noConversion"/>
  </si>
  <si>
    <t>총 에러건수</t>
    <phoneticPr fontId="29" type="noConversion"/>
  </si>
  <si>
    <t>총 정상건수</t>
    <phoneticPr fontId="29" type="noConversion"/>
  </si>
  <si>
    <t>총 투자금액</t>
    <phoneticPr fontId="29" type="noConversion"/>
  </si>
  <si>
    <t>총 등록건수</t>
    <phoneticPr fontId="29" type="noConversion"/>
  </si>
  <si>
    <t>A</t>
    <phoneticPr fontId="29" type="noConversion"/>
  </si>
  <si>
    <t>비고</t>
    <phoneticPr fontId="29" type="noConversion"/>
  </si>
  <si>
    <t>data_g</t>
    <phoneticPr fontId="29" type="noConversion"/>
  </si>
  <si>
    <t>file_g</t>
    <phoneticPr fontId="29" type="noConversion"/>
  </si>
  <si>
    <t>data_seq</t>
    <phoneticPr fontId="29" type="noConversion"/>
  </si>
  <si>
    <t>msg_occr_org</t>
    <phoneticPr fontId="29" type="noConversion"/>
  </si>
  <si>
    <t>org_c</t>
    <phoneticPr fontId="29" type="noConversion"/>
  </si>
  <si>
    <t>dr_seq</t>
    <phoneticPr fontId="29" type="noConversion"/>
  </si>
  <si>
    <t>dc_no</t>
    <phoneticPr fontId="29" type="noConversion"/>
  </si>
  <si>
    <t>tot_invs_amt</t>
    <phoneticPr fontId="29" type="noConversion"/>
  </si>
  <si>
    <t>tot_dr_rec</t>
    <phoneticPr fontId="29" type="noConversion"/>
  </si>
  <si>
    <t>snd_dt</t>
    <phoneticPr fontId="29" type="noConversion"/>
  </si>
  <si>
    <t>snd_time</t>
    <phoneticPr fontId="29" type="noConversion"/>
  </si>
  <si>
    <t>cpt_dt</t>
    <phoneticPr fontId="29" type="noConversion"/>
  </si>
  <si>
    <t>cpt_time</t>
    <phoneticPr fontId="29" type="noConversion"/>
  </si>
  <si>
    <t>err_cd</t>
    <phoneticPr fontId="29" type="noConversion"/>
  </si>
  <si>
    <t>err_msg</t>
    <phoneticPr fontId="29" type="noConversion"/>
  </si>
  <si>
    <t>filler</t>
    <phoneticPr fontId="29" type="noConversion"/>
  </si>
  <si>
    <t>영문항목명</t>
    <phoneticPr fontId="29" type="noConversion"/>
  </si>
  <si>
    <t>data_g</t>
    <phoneticPr fontId="29" type="noConversion"/>
  </si>
  <si>
    <t>data_seq</t>
    <phoneticPr fontId="29" type="noConversion"/>
  </si>
  <si>
    <t>trx_natv_no</t>
    <phoneticPr fontId="29" type="noConversion"/>
  </si>
  <si>
    <t>trx_g_c</t>
    <phoneticPr fontId="29" type="noConversion"/>
  </si>
  <si>
    <t>invstr_ser</t>
    <phoneticPr fontId="29" type="noConversion"/>
  </si>
  <si>
    <t>invstr_id</t>
    <phoneticPr fontId="29" type="noConversion"/>
  </si>
  <si>
    <t>wonri_rcpt_profd_no</t>
    <phoneticPr fontId="29" type="noConversion"/>
  </si>
  <si>
    <t>invs_amt</t>
    <phoneticPr fontId="29" type="noConversion"/>
  </si>
  <si>
    <t>drdt</t>
    <phoneticPr fontId="29" type="noConversion"/>
  </si>
  <si>
    <t>dr_time</t>
    <phoneticPr fontId="29" type="noConversion"/>
  </si>
  <si>
    <t>err_cd</t>
    <phoneticPr fontId="29" type="noConversion"/>
  </si>
  <si>
    <t>file_g</t>
    <phoneticPr fontId="29" type="noConversion"/>
  </si>
  <si>
    <t>msg_occr_org</t>
    <phoneticPr fontId="29" type="noConversion"/>
  </si>
  <si>
    <t>org_c</t>
    <phoneticPr fontId="29" type="noConversion"/>
  </si>
  <si>
    <t>tot_dr_rec</t>
    <phoneticPr fontId="29" type="noConversion"/>
  </si>
  <si>
    <t>tot_normal_cnt</t>
    <phoneticPr fontId="29" type="noConversion"/>
  </si>
  <si>
    <t>tot_error_cnt</t>
    <phoneticPr fontId="29" type="noConversion"/>
  </si>
  <si>
    <t>이행일 : 미정</t>
    <phoneticPr fontId="29" type="noConversion"/>
  </si>
  <si>
    <t>0200</t>
    <phoneticPr fontId="29" type="noConversion"/>
  </si>
  <si>
    <t>210</t>
    <phoneticPr fontId="29" type="noConversion"/>
  </si>
  <si>
    <t xml:space="preserve"> B2600</t>
    <phoneticPr fontId="29" type="noConversion"/>
  </si>
  <si>
    <t>B26</t>
    <phoneticPr fontId="29" type="noConversion"/>
  </si>
  <si>
    <t>trx_g</t>
    <phoneticPr fontId="29" type="noConversion"/>
  </si>
  <si>
    <t>은행 P2P_업체코드_날짜_회차_B  ex) P2P_P0001_20190101_01_B
기관 P2P_업체코드_날짜_회차_H      P2P_P0001_20190101_01_H</t>
    <phoneticPr fontId="29" type="noConversion"/>
  </si>
  <si>
    <t>은행 P2P_업체코드_INVS_날짜_회차_B  ex) P2P_P0001_INVS_20191114_001_B
기관 P2P_업체코드_INVS_날짜_회차_H      P2P_P0001_INVS_20191114_001_H</t>
    <phoneticPr fontId="29" type="noConversion"/>
  </si>
  <si>
    <t>신규대출 : 미입력, 가상계좌중복대출 : 기존대출번호 SET</t>
    <phoneticPr fontId="29" type="noConversion"/>
  </si>
  <si>
    <t>20 상환금</t>
    <phoneticPr fontId="29" type="noConversion"/>
  </si>
  <si>
    <t>거래구분 : 5 (양도인투자자ID)
거래구분 : 6, 7 (포인트배분(입,출금) 투자자ID)</t>
    <phoneticPr fontId="29" type="noConversion"/>
  </si>
  <si>
    <t>1:등록, 2:변경, 3:해지, 4:조회, 5:원리금수취권양수도, 
6:포인트배분(입금), 7:포인트배분(출금)</t>
    <phoneticPr fontId="29" type="noConversion"/>
  </si>
  <si>
    <t>일    자</t>
    <phoneticPr fontId="31" type="noConversion"/>
  </si>
  <si>
    <t>변경내용</t>
    <phoneticPr fontId="31" type="noConversion"/>
  </si>
  <si>
    <t>초안작성</t>
    <phoneticPr fontId="31" type="noConversion"/>
  </si>
  <si>
    <t>- 샘플작성</t>
    <phoneticPr fontId="29" type="noConversion"/>
  </si>
  <si>
    <t>2017.04.17</t>
    <phoneticPr fontId="29" type="noConversion"/>
  </si>
  <si>
    <t>2017.05.02</t>
    <phoneticPr fontId="29" type="noConversion"/>
  </si>
  <si>
    <t>대출관리 - 원리금지급요청</t>
    <phoneticPr fontId="29" type="noConversion"/>
  </si>
  <si>
    <t>대출원금금액</t>
    <phoneticPr fontId="29" type="noConversion"/>
  </si>
  <si>
    <t>항목추가 - 대출원금금액</t>
    <phoneticPr fontId="29" type="noConversion"/>
  </si>
  <si>
    <t>2017.05.03</t>
    <phoneticPr fontId="29" type="noConversion"/>
  </si>
  <si>
    <t>항목추가 - 대체금액</t>
    <phoneticPr fontId="29" type="noConversion"/>
  </si>
  <si>
    <t>2017.05.09</t>
    <phoneticPr fontId="29" type="noConversion"/>
  </si>
  <si>
    <t>결번처리 전문 추가</t>
    <phoneticPr fontId="29" type="noConversion"/>
  </si>
  <si>
    <t>에러코드</t>
    <phoneticPr fontId="29" type="noConversion"/>
  </si>
  <si>
    <t>AN(3) -&gt; AN(8)</t>
    <phoneticPr fontId="29" type="noConversion"/>
  </si>
  <si>
    <t>자금관리 - 대출금입금
              - 원리금지급</t>
    <phoneticPr fontId="29" type="noConversion"/>
  </si>
  <si>
    <t>대출관리</t>
    <phoneticPr fontId="29" type="noConversion"/>
  </si>
  <si>
    <t>2100,2200
2300,2400</t>
    <phoneticPr fontId="29" type="noConversion"/>
  </si>
  <si>
    <t>대출자고객명</t>
    <phoneticPr fontId="29" type="noConversion"/>
  </si>
  <si>
    <t>AN(30)</t>
    <phoneticPr fontId="29" type="noConversion"/>
  </si>
  <si>
    <t>대출관리 - 대출투자자등록</t>
    <phoneticPr fontId="29" type="noConversion"/>
  </si>
  <si>
    <t>항목추가</t>
    <phoneticPr fontId="29" type="noConversion"/>
  </si>
  <si>
    <t>2017.05.15</t>
    <phoneticPr fontId="29" type="noConversion"/>
  </si>
  <si>
    <t>고객관리</t>
    <phoneticPr fontId="29" type="noConversion"/>
  </si>
  <si>
    <t>2017.05.17</t>
    <phoneticPr fontId="29" type="noConversion"/>
  </si>
  <si>
    <t>조회</t>
    <phoneticPr fontId="29" type="noConversion"/>
  </si>
  <si>
    <t>2017.05.21</t>
    <phoneticPr fontId="29" type="noConversion"/>
  </si>
  <si>
    <t>2017.06.15</t>
    <phoneticPr fontId="29" type="noConversion"/>
  </si>
  <si>
    <t>이체계좌성명</t>
    <phoneticPr fontId="29" type="noConversion"/>
  </si>
  <si>
    <t>- 이체계좌성명 속성변경</t>
    <phoneticPr fontId="29" type="noConversion"/>
  </si>
  <si>
    <t>선택 -&gt; 필수</t>
    <phoneticPr fontId="29" type="noConversion"/>
  </si>
  <si>
    <t>조회 - 집계조회</t>
    <phoneticPr fontId="29" type="noConversion"/>
  </si>
  <si>
    <t>이행일정은 추후 통보예정(이행일 : 2017.7.6)</t>
    <phoneticPr fontId="29" type="noConversion"/>
  </si>
  <si>
    <t>원리금지급요청
원리금지급</t>
    <phoneticPr fontId="29" type="noConversion"/>
  </si>
  <si>
    <t>이행일정은 추후 통보예정(이행일 : 2017.11.1)</t>
    <phoneticPr fontId="29" type="noConversion"/>
  </si>
  <si>
    <t>- 파일명 변경</t>
    <phoneticPr fontId="29" type="noConversion"/>
  </si>
  <si>
    <t>자금관리 - 출금</t>
    <phoneticPr fontId="29" type="noConversion"/>
  </si>
  <si>
    <t>- 상환금 출금 신규
- 자금성격(20 : 상환금)으로 거래 구분</t>
    <phoneticPr fontId="29" type="noConversion"/>
  </si>
  <si>
    <t>2017.06.22</t>
    <phoneticPr fontId="29" type="noConversion"/>
  </si>
  <si>
    <t>B2500</t>
    <phoneticPr fontId="29" type="noConversion"/>
  </si>
  <si>
    <t>2017.06.27</t>
    <phoneticPr fontId="29" type="noConversion"/>
  </si>
  <si>
    <t>- 속성변경</t>
    <phoneticPr fontId="29" type="noConversion"/>
  </si>
  <si>
    <t>자금관리 - 대출금입금</t>
    <phoneticPr fontId="29" type="noConversion"/>
  </si>
  <si>
    <t>취급수수료</t>
    <phoneticPr fontId="29" type="noConversion"/>
  </si>
  <si>
    <t>- 자리수 변경 7 -&gt; 18
- 이행일정은 추후 통보예정(이행일 : 2017.8.2)</t>
    <phoneticPr fontId="29" type="noConversion"/>
  </si>
  <si>
    <t>2017.07.12</t>
    <phoneticPr fontId="29" type="noConversion"/>
  </si>
  <si>
    <t>- 항목추가, 파일명 변경</t>
    <phoneticPr fontId="29" type="noConversion"/>
  </si>
  <si>
    <t>- CR &amp; LF 추가 (CR &amp; LF 추가로 filler 사이즈 조절)</t>
    <phoneticPr fontId="29" type="noConversion"/>
  </si>
  <si>
    <t>2500/2600</t>
    <phoneticPr fontId="29" type="noConversion"/>
  </si>
  <si>
    <t>- 전문 추가</t>
    <phoneticPr fontId="29" type="noConversion"/>
  </si>
  <si>
    <t>- 대출정보 변경 (2500)
- 투자자정보 변경/취소 (2600)
- 이행일정은 추후 통보예정(이행일 : 2017.8.2)</t>
    <phoneticPr fontId="29" type="noConversion"/>
  </si>
  <si>
    <t>2017.07.17</t>
    <phoneticPr fontId="29" type="noConversion"/>
  </si>
  <si>
    <t>- 대출상환 완료(2700)
- 이행일정은 추후 통보예정(이행일 : 2017.9.7)</t>
    <phoneticPr fontId="29" type="noConversion"/>
  </si>
  <si>
    <t>2017.08.17</t>
    <phoneticPr fontId="29" type="noConversion"/>
  </si>
  <si>
    <t>데이터구분
거래구분코드</t>
    <phoneticPr fontId="29" type="noConversion"/>
  </si>
  <si>
    <t>- 항목 위치 변경</t>
    <phoneticPr fontId="29" type="noConversion"/>
  </si>
  <si>
    <t>- 데이터구분코드 &lt;-&gt; 데이터구분 위치 변경</t>
    <phoneticPr fontId="29" type="noConversion"/>
  </si>
  <si>
    <t>2017.10.23</t>
    <phoneticPr fontId="29" type="noConversion"/>
  </si>
  <si>
    <t>마이그레이션</t>
    <phoneticPr fontId="29" type="noConversion"/>
  </si>
  <si>
    <t>MGT1,2</t>
    <phoneticPr fontId="29" type="noConversion"/>
  </si>
  <si>
    <t>대출등록,대출투자자등록</t>
    <phoneticPr fontId="29" type="noConversion"/>
  </si>
  <si>
    <t>- 신규</t>
    <phoneticPr fontId="29" type="noConversion"/>
  </si>
  <si>
    <t>- MIGRATION CTL 작업을 위한 양식 작성(기관용)</t>
    <phoneticPr fontId="29" type="noConversion"/>
  </si>
  <si>
    <t>2018.04.05</t>
    <phoneticPr fontId="29" type="noConversion"/>
  </si>
  <si>
    <t>인터페이스 발생주기
등록회차</t>
    <phoneticPr fontId="29" type="noConversion"/>
  </si>
  <si>
    <t>- 일 3회(05, 10, 17시) 삭제</t>
    <phoneticPr fontId="29" type="noConversion"/>
  </si>
  <si>
    <t>- 업체 채번(sequence) 후 실시간 파일 처리 가능 (99 회차까지 가능)
- 작업시간은 05:00 ~ 17:00
- 이행일 : 2018.4.13</t>
    <phoneticPr fontId="29" type="noConversion"/>
  </si>
  <si>
    <t>2018.09.20</t>
    <phoneticPr fontId="29" type="noConversion"/>
  </si>
  <si>
    <t>대출실행</t>
    <phoneticPr fontId="29" type="noConversion"/>
  </si>
  <si>
    <t xml:space="preserve"> - SET 컬럼 추가</t>
    <phoneticPr fontId="29" type="noConversion"/>
  </si>
  <si>
    <t>- 투자자의 예치금이 투자금액보다 적으면 INVSTR_ID 컬럼에 해당 투자자아이디 값을 SET함</t>
    <phoneticPr fontId="29" type="noConversion"/>
  </si>
  <si>
    <t>2018.10.26</t>
    <phoneticPr fontId="29" type="noConversion"/>
  </si>
  <si>
    <t>출금제한</t>
    <phoneticPr fontId="29" type="noConversion"/>
  </si>
  <si>
    <t xml:space="preserve"> - 로직 변경</t>
    <phoneticPr fontId="29" type="noConversion"/>
  </si>
  <si>
    <t>- 기관원장의 FIL_100_CTNT1 컬럼 2번째 비트가 1이면 출금시에 고객원장의 출금계좌번호와 출금전문에 SET된 계좌번호와 다르면 출금제한.</t>
    <phoneticPr fontId="29" type="noConversion"/>
  </si>
  <si>
    <t>2018.10.26</t>
    <phoneticPr fontId="29" type="noConversion"/>
  </si>
  <si>
    <t xml:space="preserve"> - 거래상세구분 추가</t>
    <phoneticPr fontId="29" type="noConversion"/>
  </si>
  <si>
    <t>- P2P/크라우드펀딩 모계좌 입/지급 거래 채널 제한 (기관원장의 FIL_100_CTNT1 컬럼 0번째 비트 (1:제한, 0:제외)     - 가상계좌 이외 미대면 채널 거래 불가*/</t>
    <phoneticPr fontId="29" type="noConversion"/>
  </si>
  <si>
    <t>2018.11.26</t>
    <phoneticPr fontId="29" type="noConversion"/>
  </si>
  <si>
    <t>자금관리 - 지급거래</t>
    <phoneticPr fontId="29" type="noConversion"/>
  </si>
  <si>
    <t>3200/3300</t>
    <phoneticPr fontId="29" type="noConversion"/>
  </si>
  <si>
    <t>연동입금은행,계좌번호</t>
    <phoneticPr fontId="29" type="noConversion"/>
  </si>
  <si>
    <t xml:space="preserve"> - 연동입금은행,계좌번호 추가</t>
    <phoneticPr fontId="29" type="noConversion"/>
  </si>
  <si>
    <t>- 예치금출금, 대출금지급시에 연동입금은행,연동상대계좌번호를 추가하였음.</t>
    <phoneticPr fontId="29" type="noConversion"/>
  </si>
  <si>
    <t>2018.12.15</t>
    <phoneticPr fontId="29" type="noConversion"/>
  </si>
  <si>
    <t>대출금입금</t>
    <phoneticPr fontId="29" type="noConversion"/>
  </si>
  <si>
    <t>- 기관원장의 FIL_100_CTNT1 컬럼 1번째 비트가 1이면 대출금 입금시에 FIL_100_CTNT2에 저장된 대부명의로 입금자명 SET 된다.</t>
    <phoneticPr fontId="29" type="noConversion"/>
  </si>
  <si>
    <t>자금관리 - 입금취소</t>
    <phoneticPr fontId="29" type="noConversion"/>
  </si>
  <si>
    <t>입금취소 전문 신규</t>
    <phoneticPr fontId="29" type="noConversion"/>
  </si>
  <si>
    <t>- 내부처리 중 비정상 종료로 발생시 입금전문(3100) 발송 후 원거래에 대한 취소 내송 재발송</t>
    <phoneticPr fontId="29" type="noConversion"/>
  </si>
  <si>
    <t>- 2분 단위로 상주 모니터링</t>
    <phoneticPr fontId="29" type="noConversion"/>
  </si>
  <si>
    <t>고객정보조회</t>
    <phoneticPr fontId="29" type="noConversion"/>
  </si>
  <si>
    <t>출금가능금액 추가</t>
    <phoneticPr fontId="29" type="noConversion"/>
  </si>
  <si>
    <t>필러 앞자리 18자리를 잘라 출금가능금액 추가</t>
    <phoneticPr fontId="29" type="noConversion"/>
  </si>
  <si>
    <t>- P2P 업체 기준 지연 이체 출금가능 금액임</t>
    <phoneticPr fontId="29" type="noConversion"/>
  </si>
  <si>
    <t>2019.10.10</t>
    <phoneticPr fontId="29" type="noConversion"/>
  </si>
  <si>
    <t>투자자등록/변경/삭제 배치처리</t>
    <phoneticPr fontId="29" type="noConversion"/>
  </si>
  <si>
    <t>B2600</t>
    <phoneticPr fontId="29" type="noConversion"/>
  </si>
  <si>
    <t>배치 전문 규격 추가</t>
    <phoneticPr fontId="29" type="noConversion"/>
  </si>
  <si>
    <t>- 배치 전문 규격 추가</t>
    <phoneticPr fontId="29" type="noConversion"/>
  </si>
  <si>
    <t>2021.03.22</t>
    <phoneticPr fontId="29" type="noConversion"/>
  </si>
  <si>
    <t>- 상환금 과오납이체 신규
- 자금성격(20 : 상환금)으로 거래 구분</t>
    <phoneticPr fontId="29" type="noConversion"/>
  </si>
  <si>
    <t>- 대출상환금이체 거래시 단순이체만 처리</t>
    <phoneticPr fontId="29" type="noConversion"/>
  </si>
  <si>
    <t>고객관리 - 고객변경</t>
    <phoneticPr fontId="29" type="noConversion"/>
  </si>
  <si>
    <t>거래구분코드</t>
    <phoneticPr fontId="29" type="noConversion"/>
  </si>
  <si>
    <t>- 원리금수취권 양수도 신규
- 거래구분코드(5 : 원리금수취권 양수도) 추가</t>
    <phoneticPr fontId="29" type="noConversion"/>
  </si>
  <si>
    <t>- 양도인, 양수인(투자자) 투자금액, 예치금액 변경</t>
    <phoneticPr fontId="29" type="noConversion"/>
  </si>
  <si>
    <t>- 고객 포인트 배분
- 거래구분코드(6 : 포인트입금, 7 : 포인트지급) 추가</t>
    <phoneticPr fontId="29" type="noConversion"/>
  </si>
  <si>
    <t>- 투자자 예치금액, 업체 포인트관리자 예치금액 변경</t>
    <phoneticPr fontId="29" type="noConversion"/>
  </si>
  <si>
    <t>2021.03.30</t>
    <phoneticPr fontId="29" type="noConversion"/>
  </si>
  <si>
    <t>집계조회</t>
    <phoneticPr fontId="29" type="noConversion"/>
  </si>
  <si>
    <t>잔액조회구분코드</t>
    <phoneticPr fontId="29" type="noConversion"/>
  </si>
  <si>
    <t>- FILLER1에 P2P집계구분코드 추가
- P2P집계구분코드(2:잔액조회)</t>
    <phoneticPr fontId="29" type="noConversion"/>
  </si>
  <si>
    <t>- P2P집계구분코드(2:잔액조회)인 경우 집계 하지 않고 단순잔액만 조회</t>
    <phoneticPr fontId="29" type="noConversion"/>
  </si>
  <si>
    <t>원리금수취권증서번호</t>
    <phoneticPr fontId="29" type="noConversion"/>
  </si>
  <si>
    <t>- FILLER1(원리금수취권증서번호) 추가</t>
    <phoneticPr fontId="29" type="noConversion"/>
  </si>
  <si>
    <t>- 중앙기록관리기관 API호출 시 원리금수취권증서번호 필요</t>
    <phoneticPr fontId="29" type="noConversion"/>
  </si>
  <si>
    <t>2021.10.01</t>
    <phoneticPr fontId="29" type="noConversion"/>
  </si>
  <si>
    <t>거래구분 : 5 (양수인투자자ID(20)양도금액(18)원리금수취권증서번호(20))
거래구분 : 6,7 (업체포인트관리 투자자ID(20)포인트금액(18))</t>
    <phoneticPr fontId="29" type="noConversion"/>
  </si>
  <si>
    <t>P2P집계구분코드(2:잔액조회) - 회수금예치계좌 잔액조회</t>
    <phoneticPr fontId="29" type="noConversion"/>
  </si>
  <si>
    <t>원리금지급처리</t>
    <phoneticPr fontId="29" type="noConversion"/>
  </si>
  <si>
    <t>B2500</t>
    <phoneticPr fontId="29" type="noConversion"/>
  </si>
  <si>
    <t>투자자구분코드</t>
    <phoneticPr fontId="29" type="noConversion"/>
  </si>
  <si>
    <t xml:space="preserve"> - 대부명의로 대출금 입금자명 변경 가능하도록 수정</t>
    <phoneticPr fontId="29" type="noConversion"/>
  </si>
  <si>
    <t>- FILLER1(투자자구분코드) 추가</t>
    <phoneticPr fontId="29" type="noConversion"/>
  </si>
  <si>
    <t>- 투자자구분코드(공백 : 기존투자자, 1:양도양수투자자)</t>
    <phoneticPr fontId="29" type="noConversion"/>
  </si>
  <si>
    <t>투자자구분코드(공백:기존투자자, 1:양도양수투자자)</t>
    <phoneticPr fontId="29" type="noConversion"/>
  </si>
  <si>
    <t>2021.10.</t>
    <phoneticPr fontId="29" type="noConversion"/>
  </si>
  <si>
    <t>은행코드1</t>
    <phoneticPr fontId="29" type="noConversion"/>
  </si>
  <si>
    <t>은행계좌1</t>
    <phoneticPr fontId="29" type="noConversion"/>
  </si>
  <si>
    <t>은행코드2</t>
  </si>
  <si>
    <t>은행계좌2</t>
  </si>
  <si>
    <t>은행코드3</t>
  </si>
  <si>
    <t>은행계좌3</t>
  </si>
  <si>
    <t>은행코드4</t>
  </si>
  <si>
    <t>은행계좌4</t>
  </si>
  <si>
    <t>은행코드5</t>
  </si>
  <si>
    <t>은행계좌5</t>
  </si>
  <si>
    <t>010 - 1500</t>
    <phoneticPr fontId="29" type="noConversion"/>
  </si>
  <si>
    <t>이강국</t>
    <phoneticPr fontId="29" type="noConversion"/>
  </si>
  <si>
    <t>고객계좌등록</t>
    <phoneticPr fontId="29" type="noConversion"/>
  </si>
  <si>
    <t>고객조회</t>
    <phoneticPr fontId="29" type="noConversion"/>
  </si>
  <si>
    <t>1500</t>
    <phoneticPr fontId="29" type="noConversion"/>
  </si>
  <si>
    <t>2023.02.17</t>
    <phoneticPr fontId="29" type="noConversion"/>
  </si>
  <si>
    <t>1:등록, 4:조회</t>
    <phoneticPr fontId="29" type="noConversion"/>
  </si>
  <si>
    <t>010 - 1600</t>
    <phoneticPr fontId="29" type="noConversion"/>
  </si>
  <si>
    <t>1:등록, 4:조회</t>
    <phoneticPr fontId="29" type="noConversion"/>
  </si>
  <si>
    <t>1500, 1600</t>
    <phoneticPr fontId="29" type="noConversion"/>
  </si>
  <si>
    <t>고객관리-고객계좌등록, 조회</t>
    <phoneticPr fontId="29" type="noConversion"/>
  </si>
  <si>
    <t>- 고객계좌등록, 고객계좌조회 신규추가</t>
    <phoneticPr fontId="29" type="noConversion"/>
  </si>
  <si>
    <t>BLANK(요구전문), 00000000(처리완료), 오류시 신한은행에서 부여한 에러코드 SET - 문자(3)숫자(5)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</si>
</sst>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)"/>
    <numFmt numFmtId="177" formatCode="0.00_)"/>
    <numFmt numFmtId="178" formatCode="0.0_ "/>
  </numFmts>
  <fonts count="6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ＭＳ ゴシック"/>
      <family val="3"/>
      <charset val="128"/>
    </font>
    <font>
      <sz val="11"/>
      <name val="ＭＳ Ｐゴシック"/>
      <family val="2"/>
      <charset val="128"/>
    </font>
    <font>
      <sz val="11"/>
      <name val="Tms Rmn"/>
      <family val="1"/>
    </font>
    <font>
      <u/>
      <sz val="8.4"/>
      <color indexed="12"/>
      <name val="Arial"/>
      <family val="2"/>
    </font>
    <font>
      <b/>
      <i/>
      <sz val="16"/>
      <name val="Helv"/>
      <family val="2"/>
    </font>
    <font>
      <sz val="9"/>
      <name val="바탕체"/>
      <family val="1"/>
      <charset val="129"/>
    </font>
    <font>
      <sz val="16"/>
      <name val="바탕체"/>
      <family val="1"/>
      <charset val="129"/>
    </font>
    <font>
      <sz val="10"/>
      <name val="바탕체"/>
      <family val="1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8"/>
      <name val="바탕체"/>
      <family val="1"/>
      <charset val="129"/>
    </font>
    <font>
      <sz val="11"/>
      <name val="바탕체"/>
      <family val="1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b/>
      <u/>
      <sz val="16"/>
      <name val="돋움"/>
      <family val="3"/>
      <charset val="129"/>
    </font>
    <font>
      <sz val="6"/>
      <name val="ＭＳ Ｐゴシック"/>
      <family val="2"/>
      <charset val="128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sz val="10"/>
      <name val="굴림"/>
      <family val="3"/>
      <charset val="129"/>
    </font>
    <font>
      <sz val="8"/>
      <color theme="1"/>
      <name val="돋움"/>
      <family val="3"/>
      <charset val="129"/>
    </font>
    <font>
      <strike/>
      <sz val="10"/>
      <name val="맑은 고딕"/>
      <family val="3"/>
      <charset val="129"/>
    </font>
    <font>
      <strike/>
      <u/>
      <sz val="11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trike/>
      <sz val="10"/>
      <name val="바탕체"/>
      <family val="1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나눔명조"/>
      <family val="1"/>
      <charset val="129"/>
    </font>
    <font>
      <sz val="10"/>
      <color theme="1"/>
      <name val="맑은 고딕"/>
      <family val="3"/>
      <charset val="129"/>
    </font>
    <font>
      <b/>
      <sz val="2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0"/>
      <name val="Arial"/>
      <family val="2"/>
    </font>
    <font>
      <sz val="9"/>
      <color theme="1"/>
      <name val="돋움"/>
      <family val="3"/>
      <charset val="129"/>
    </font>
    <font>
      <strike/>
      <sz val="10"/>
      <name val="돋움"/>
      <family val="3"/>
      <charset val="129"/>
    </font>
    <font>
      <b/>
      <strike/>
      <sz val="10"/>
      <name val="돋움"/>
      <family val="3"/>
      <charset val="129"/>
    </font>
    <font>
      <b/>
      <sz val="18"/>
      <name val="바탕체"/>
      <family val="1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>
      <alignment vertical="center"/>
    </xf>
    <xf numFmtId="0" fontId="1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3" borderId="3" applyNumberFormat="0" applyAlignment="0" applyProtection="0">
      <alignment vertical="center"/>
    </xf>
    <xf numFmtId="0" fontId="3" fillId="0" borderId="0"/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21" fillId="0" borderId="0"/>
    <xf numFmtId="0" fontId="22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177" fontId="25" fillId="0" borderId="0"/>
    <xf numFmtId="0" fontId="1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57" fillId="0" borderId="0"/>
    <xf numFmtId="0" fontId="57" fillId="0" borderId="0"/>
    <xf numFmtId="0" fontId="57" fillId="0" borderId="0"/>
    <xf numFmtId="0" fontId="57" fillId="0" borderId="0" applyNumberFormat="0" applyFont="0" applyFill="0" applyBorder="0" applyAlignment="0" applyProtection="0"/>
  </cellStyleXfs>
  <cellXfs count="60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1" fillId="0" borderId="0" xfId="1" applyFont="1" applyBorder="1" applyAlignment="1">
      <alignment vertical="center" wrapText="1"/>
    </xf>
    <xf numFmtId="0" fontId="26" fillId="0" borderId="0" xfId="45" applyFont="1" applyFill="1" applyBorder="1" applyAlignment="1">
      <alignment horizontal="center" vertical="center" wrapText="1"/>
    </xf>
    <xf numFmtId="0" fontId="26" fillId="0" borderId="0" xfId="45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8" fillId="0" borderId="27" xfId="1" applyFont="1" applyBorder="1">
      <alignment vertical="center"/>
    </xf>
    <xf numFmtId="0" fontId="2" fillId="0" borderId="29" xfId="1" applyFont="1" applyBorder="1" applyAlignment="1">
      <alignment horizontal="center" vertical="center"/>
    </xf>
    <xf numFmtId="49" fontId="28" fillId="26" borderId="18" xfId="1" applyNumberFormat="1" applyFont="1" applyFill="1" applyBorder="1" applyAlignment="1">
      <alignment horizontal="center" vertical="center"/>
    </xf>
    <xf numFmtId="0" fontId="28" fillId="26" borderId="18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49" fontId="2" fillId="25" borderId="10" xfId="0" applyNumberFormat="1" applyFont="1" applyFill="1" applyBorder="1" applyAlignment="1">
      <alignment horizontal="center" vertical="center"/>
    </xf>
    <xf numFmtId="0" fontId="2" fillId="25" borderId="10" xfId="0" applyNumberFormat="1" applyFont="1" applyFill="1" applyBorder="1" applyAlignment="1">
      <alignment horizontal="center" vertical="center"/>
    </xf>
    <xf numFmtId="0" fontId="2" fillId="25" borderId="10" xfId="0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1" fillId="0" borderId="0" xfId="1">
      <alignment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0" xfId="1" applyFont="1" applyBorder="1">
      <alignment vertical="center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14" fontId="26" fillId="0" borderId="15" xfId="45" applyNumberFormat="1" applyFont="1" applyBorder="1" applyAlignment="1">
      <alignment horizontal="left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6" fillId="0" borderId="17" xfId="45" applyFont="1" applyBorder="1" applyAlignment="1">
      <alignment horizontal="left" vertical="center" wrapText="1"/>
    </xf>
    <xf numFmtId="0" fontId="26" fillId="0" borderId="0" xfId="45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8" fillId="0" borderId="21" xfId="1" applyFont="1" applyBorder="1">
      <alignment vertical="center"/>
    </xf>
    <xf numFmtId="0" fontId="2" fillId="0" borderId="0" xfId="1" applyFont="1">
      <alignment vertical="center"/>
    </xf>
    <xf numFmtId="0" fontId="28" fillId="0" borderId="24" xfId="1" applyFont="1" applyBorder="1">
      <alignment vertical="center"/>
    </xf>
    <xf numFmtId="49" fontId="2" fillId="0" borderId="31" xfId="1" applyNumberFormat="1" applyFont="1" applyBorder="1" applyAlignment="1">
      <alignment horizontal="center" vertical="center"/>
    </xf>
    <xf numFmtId="49" fontId="2" fillId="0" borderId="32" xfId="1" applyNumberFormat="1" applyFont="1" applyBorder="1" applyAlignment="1">
      <alignment horizontal="center" vertical="center"/>
    </xf>
    <xf numFmtId="0" fontId="26" fillId="24" borderId="33" xfId="45" applyFont="1" applyFill="1" applyBorder="1" applyAlignment="1">
      <alignment horizontal="center" vertical="center"/>
    </xf>
    <xf numFmtId="0" fontId="33" fillId="0" borderId="0" xfId="1" applyFont="1" applyBorder="1" applyAlignment="1">
      <alignment vertical="center" wrapText="1"/>
    </xf>
    <xf numFmtId="0" fontId="26" fillId="28" borderId="10" xfId="1" applyFont="1" applyFill="1" applyBorder="1" applyAlignment="1">
      <alignment vertical="center" wrapText="1"/>
    </xf>
    <xf numFmtId="0" fontId="34" fillId="24" borderId="10" xfId="1" applyFont="1" applyFill="1" applyBorder="1" applyAlignment="1">
      <alignment vertical="center"/>
    </xf>
    <xf numFmtId="0" fontId="26" fillId="28" borderId="10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/>
    </xf>
    <xf numFmtId="0" fontId="28" fillId="0" borderId="0" xfId="1" applyFont="1">
      <alignment vertical="center"/>
    </xf>
    <xf numFmtId="0" fontId="2" fillId="0" borderId="10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/>
    </xf>
    <xf numFmtId="0" fontId="2" fillId="27" borderId="10" xfId="1" applyFont="1" applyFill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49" fontId="28" fillId="0" borderId="0" xfId="1" applyNumberFormat="1" applyFont="1">
      <alignment vertical="center"/>
    </xf>
    <xf numFmtId="0" fontId="32" fillId="0" borderId="0" xfId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Font="1" applyFill="1" applyBorder="1">
      <alignment vertical="center"/>
    </xf>
    <xf numFmtId="0" fontId="2" fillId="0" borderId="0" xfId="1" applyFont="1" applyAlignment="1">
      <alignment horizontal="left" vertical="center"/>
    </xf>
    <xf numFmtId="0" fontId="35" fillId="0" borderId="0" xfId="1" applyFont="1">
      <alignment vertical="center"/>
    </xf>
    <xf numFmtId="49" fontId="1" fillId="0" borderId="0" xfId="1" applyNumberFormat="1">
      <alignment vertical="center"/>
    </xf>
    <xf numFmtId="0" fontId="36" fillId="0" borderId="0" xfId="1" applyFont="1">
      <alignment vertical="center"/>
    </xf>
    <xf numFmtId="0" fontId="2" fillId="0" borderId="10" xfId="0" quotePrefix="1" applyFont="1" applyBorder="1" applyAlignment="1">
      <alignment horizontal="left" vertical="center"/>
    </xf>
    <xf numFmtId="0" fontId="34" fillId="24" borderId="10" xfId="1" quotePrefix="1" applyFont="1" applyFill="1" applyBorder="1" applyAlignment="1">
      <alignment vertical="center"/>
    </xf>
    <xf numFmtId="0" fontId="30" fillId="0" borderId="0" xfId="57" applyBorder="1" applyAlignment="1" applyProtection="1">
      <alignment horizontal="left" vertical="center" wrapText="1"/>
    </xf>
    <xf numFmtId="0" fontId="2" fillId="0" borderId="10" xfId="1" applyFont="1" applyBorder="1">
      <alignment vertical="center"/>
    </xf>
    <xf numFmtId="0" fontId="28" fillId="28" borderId="10" xfId="1" applyFont="1" applyFill="1" applyBorder="1" applyAlignment="1">
      <alignment horizontal="center" vertical="center"/>
    </xf>
    <xf numFmtId="0" fontId="1" fillId="0" borderId="0" xfId="1">
      <alignment vertical="center"/>
    </xf>
    <xf numFmtId="0" fontId="2" fillId="0" borderId="10" xfId="1" applyFont="1" applyBorder="1" applyAlignment="1">
      <alignment horizontal="center" vertical="center"/>
    </xf>
    <xf numFmtId="49" fontId="2" fillId="0" borderId="20" xfId="1" applyNumberFormat="1" applyFont="1" applyBorder="1" applyAlignment="1">
      <alignment horizontal="center" vertical="center"/>
    </xf>
    <xf numFmtId="49" fontId="2" fillId="0" borderId="23" xfId="1" applyNumberFormat="1" applyFont="1" applyBorder="1" applyAlignment="1">
      <alignment horizontal="center" vertical="center"/>
    </xf>
    <xf numFmtId="49" fontId="2" fillId="0" borderId="26" xfId="1" applyNumberFormat="1" applyFont="1" applyBorder="1" applyAlignment="1">
      <alignment horizontal="center" vertical="center"/>
    </xf>
    <xf numFmtId="0" fontId="32" fillId="0" borderId="10" xfId="1" applyFont="1" applyBorder="1" applyAlignment="1">
      <alignment horizontal="center" vertical="center"/>
    </xf>
    <xf numFmtId="0" fontId="2" fillId="27" borderId="10" xfId="1" applyFont="1" applyFill="1" applyBorder="1" applyAlignment="1">
      <alignment horizontal="center" vertical="center"/>
    </xf>
    <xf numFmtId="0" fontId="2" fillId="0" borderId="31" xfId="1" applyFont="1" applyBorder="1">
      <alignment vertical="center"/>
    </xf>
    <xf numFmtId="0" fontId="2" fillId="0" borderId="32" xfId="1" applyFont="1" applyBorder="1">
      <alignment vertical="center"/>
    </xf>
    <xf numFmtId="0" fontId="1" fillId="0" borderId="0" xfId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0" xfId="1" applyFont="1" applyBorder="1">
      <alignment vertical="center"/>
    </xf>
    <xf numFmtId="0" fontId="2" fillId="0" borderId="10" xfId="1" applyFont="1" applyBorder="1" applyAlignment="1">
      <alignment horizontal="center" vertical="center" wrapText="1"/>
    </xf>
    <xf numFmtId="0" fontId="2" fillId="27" borderId="10" xfId="1" applyFont="1" applyFill="1" applyBorder="1" applyAlignment="1">
      <alignment horizontal="center" vertical="center"/>
    </xf>
    <xf numFmtId="0" fontId="32" fillId="0" borderId="10" xfId="1" applyFont="1" applyBorder="1">
      <alignment vertical="center"/>
    </xf>
    <xf numFmtId="0" fontId="2" fillId="0" borderId="10" xfId="1" applyFont="1" applyBorder="1">
      <alignment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8" fillId="28" borderId="10" xfId="1" applyFont="1" applyFill="1" applyBorder="1" applyAlignment="1">
      <alignment horizontal="center" vertical="center"/>
    </xf>
    <xf numFmtId="0" fontId="32" fillId="0" borderId="10" xfId="1" applyFont="1" applyBorder="1" applyAlignment="1">
      <alignment horizontal="center" vertical="center"/>
    </xf>
    <xf numFmtId="0" fontId="32" fillId="0" borderId="10" xfId="1" applyFont="1" applyBorder="1">
      <alignment vertical="center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32" fillId="0" borderId="10" xfId="0" applyFont="1" applyBorder="1">
      <alignment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55" xfId="1" applyFont="1" applyBorder="1">
      <alignment vertical="center"/>
    </xf>
    <xf numFmtId="0" fontId="28" fillId="0" borderId="56" xfId="1" applyFont="1" applyBorder="1">
      <alignment vertical="center"/>
    </xf>
    <xf numFmtId="49" fontId="2" fillId="0" borderId="57" xfId="1" applyNumberFormat="1" applyFont="1" applyBorder="1" applyAlignment="1">
      <alignment horizontal="center" vertical="center"/>
    </xf>
    <xf numFmtId="49" fontId="2" fillId="0" borderId="28" xfId="1" applyNumberFormat="1" applyFont="1" applyBorder="1" applyAlignment="1">
      <alignment horizontal="center" vertical="center"/>
    </xf>
    <xf numFmtId="0" fontId="28" fillId="0" borderId="28" xfId="1" applyFont="1" applyBorder="1" applyAlignment="1">
      <alignment horizontal="center" vertical="center"/>
    </xf>
    <xf numFmtId="0" fontId="2" fillId="0" borderId="58" xfId="1" applyFont="1" applyBorder="1">
      <alignment vertical="center"/>
    </xf>
    <xf numFmtId="49" fontId="2" fillId="0" borderId="58" xfId="1" applyNumberFormat="1" applyFont="1" applyBorder="1" applyAlignment="1">
      <alignment horizontal="center" vertical="center"/>
    </xf>
    <xf numFmtId="0" fontId="28" fillId="0" borderId="58" xfId="1" applyFont="1" applyBorder="1" applyAlignment="1">
      <alignment horizontal="center" vertical="center"/>
    </xf>
    <xf numFmtId="0" fontId="2" fillId="0" borderId="58" xfId="1" applyFont="1" applyBorder="1" applyAlignment="1">
      <alignment horizontal="center" vertical="center"/>
    </xf>
    <xf numFmtId="0" fontId="30" fillId="0" borderId="58" xfId="57" quotePrefix="1" applyBorder="1" applyAlignment="1" applyProtection="1">
      <alignment horizontal="center" vertical="center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49" fontId="2" fillId="0" borderId="36" xfId="1" applyNumberFormat="1" applyFont="1" applyBorder="1" applyAlignment="1">
      <alignment horizontal="center" vertical="center"/>
    </xf>
    <xf numFmtId="0" fontId="28" fillId="0" borderId="36" xfId="1" applyFont="1" applyBorder="1" applyAlignment="1">
      <alignment horizontal="center" vertical="center"/>
    </xf>
    <xf numFmtId="49" fontId="2" fillId="0" borderId="59" xfId="1" applyNumberFormat="1" applyFont="1" applyBorder="1" applyAlignment="1">
      <alignment horizontal="center" vertical="center"/>
    </xf>
    <xf numFmtId="0" fontId="2" fillId="0" borderId="59" xfId="1" applyFont="1" applyBorder="1" applyAlignment="1">
      <alignment horizontal="center" vertical="center"/>
    </xf>
    <xf numFmtId="0" fontId="28" fillId="0" borderId="59" xfId="1" applyFont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49" fontId="2" fillId="0" borderId="60" xfId="1" applyNumberFormat="1" applyFont="1" applyBorder="1" applyAlignment="1">
      <alignment horizontal="center" vertical="center"/>
    </xf>
    <xf numFmtId="0" fontId="2" fillId="0" borderId="60" xfId="1" applyFont="1" applyBorder="1" applyAlignment="1">
      <alignment horizontal="center" vertical="center"/>
    </xf>
    <xf numFmtId="0" fontId="28" fillId="0" borderId="60" xfId="1" applyFont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2" fillId="0" borderId="44" xfId="1" applyFont="1" applyBorder="1">
      <alignment vertical="center"/>
    </xf>
    <xf numFmtId="0" fontId="2" fillId="0" borderId="61" xfId="1" applyFont="1" applyBorder="1">
      <alignment vertical="center"/>
    </xf>
    <xf numFmtId="0" fontId="2" fillId="0" borderId="62" xfId="1" applyFont="1" applyBorder="1">
      <alignment vertical="center"/>
    </xf>
    <xf numFmtId="0" fontId="2" fillId="0" borderId="63" xfId="1" applyFont="1" applyBorder="1">
      <alignment vertical="center"/>
    </xf>
    <xf numFmtId="0" fontId="28" fillId="0" borderId="51" xfId="1" applyFont="1" applyBorder="1">
      <alignment vertical="center"/>
    </xf>
    <xf numFmtId="0" fontId="28" fillId="0" borderId="64" xfId="1" applyFont="1" applyBorder="1">
      <alignment vertical="center"/>
    </xf>
    <xf numFmtId="0" fontId="28" fillId="0" borderId="65" xfId="1" applyFont="1" applyBorder="1">
      <alignment vertical="center"/>
    </xf>
    <xf numFmtId="0" fontId="2" fillId="0" borderId="66" xfId="1" applyFont="1" applyBorder="1">
      <alignment vertical="center"/>
    </xf>
    <xf numFmtId="0" fontId="2" fillId="0" borderId="67" xfId="1" applyFont="1" applyBorder="1">
      <alignment vertical="center"/>
    </xf>
    <xf numFmtId="0" fontId="28" fillId="0" borderId="20" xfId="1" applyFont="1" applyBorder="1" applyAlignment="1">
      <alignment horizontal="center" vertical="center"/>
    </xf>
    <xf numFmtId="0" fontId="28" fillId="0" borderId="23" xfId="1" applyFont="1" applyBorder="1" applyAlignment="1">
      <alignment horizontal="center" vertical="center"/>
    </xf>
    <xf numFmtId="0" fontId="28" fillId="0" borderId="26" xfId="1" applyFont="1" applyBorder="1" applyAlignment="1">
      <alignment horizontal="center" vertical="center"/>
    </xf>
    <xf numFmtId="0" fontId="2" fillId="0" borderId="60" xfId="1" applyFont="1" applyBorder="1">
      <alignment vertical="center"/>
    </xf>
    <xf numFmtId="0" fontId="28" fillId="0" borderId="68" xfId="1" applyFont="1" applyBorder="1" applyAlignment="1">
      <alignment horizontal="center" vertical="center"/>
    </xf>
    <xf numFmtId="0" fontId="2" fillId="0" borderId="69" xfId="1" applyFont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0" fontId="28" fillId="0" borderId="11" xfId="1" applyFont="1" applyBorder="1" applyAlignment="1">
      <alignment horizontal="center" vertical="center"/>
    </xf>
    <xf numFmtId="0" fontId="30" fillId="0" borderId="60" xfId="57" quotePrefix="1" applyBorder="1" applyAlignment="1" applyProtection="1">
      <alignment horizontal="center" vertical="center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>
      <alignment vertical="center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7" borderId="0" xfId="0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Border="1" applyAlignment="1">
      <alignment vertical="center" wrapText="1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28" fillId="0" borderId="71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49" fontId="2" fillId="0" borderId="68" xfId="1" applyNumberFormat="1" applyFont="1" applyBorder="1" applyAlignment="1">
      <alignment horizontal="center" vertical="center"/>
    </xf>
    <xf numFmtId="0" fontId="2" fillId="27" borderId="0" xfId="1" applyFont="1" applyFill="1" applyBorder="1" applyAlignment="1">
      <alignment horizontal="center" vertical="center"/>
    </xf>
    <xf numFmtId="0" fontId="2" fillId="0" borderId="59" xfId="1" applyFont="1" applyBorder="1">
      <alignment vertical="center"/>
    </xf>
    <xf numFmtId="0" fontId="34" fillId="24" borderId="10" xfId="1" quotePrefix="1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39" fillId="0" borderId="0" xfId="0" applyFont="1">
      <alignment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0" fillId="0" borderId="0" xfId="0" applyFont="1">
      <alignment vertical="center"/>
    </xf>
    <xf numFmtId="0" fontId="40" fillId="0" borderId="0" xfId="0" applyFont="1" applyAlignment="1">
      <alignment vertical="center"/>
    </xf>
    <xf numFmtId="0" fontId="39" fillId="0" borderId="0" xfId="0" applyFont="1" applyAlignment="1">
      <alignment horizontal="left" vertical="center"/>
    </xf>
    <xf numFmtId="0" fontId="41" fillId="0" borderId="10" xfId="0" applyFont="1" applyBorder="1">
      <alignment vertical="center"/>
    </xf>
    <xf numFmtId="0" fontId="0" fillId="0" borderId="0" xfId="0">
      <alignment vertical="center"/>
    </xf>
    <xf numFmtId="0" fontId="42" fillId="30" borderId="10" xfId="1" applyFont="1" applyFill="1" applyBorder="1">
      <alignment vertical="center"/>
    </xf>
    <xf numFmtId="0" fontId="41" fillId="30" borderId="10" xfId="0" applyFont="1" applyFill="1" applyBorder="1">
      <alignment vertical="center"/>
    </xf>
    <xf numFmtId="0" fontId="42" fillId="30" borderId="10" xfId="0" applyFont="1" applyFill="1" applyBorder="1">
      <alignment vertical="center"/>
    </xf>
    <xf numFmtId="3" fontId="41" fillId="30" borderId="10" xfId="0" quotePrefix="1" applyNumberFormat="1" applyFont="1" applyFill="1" applyBorder="1">
      <alignment vertical="center"/>
    </xf>
    <xf numFmtId="3" fontId="41" fillId="30" borderId="10" xfId="0" applyNumberFormat="1" applyFont="1" applyFill="1" applyBorder="1">
      <alignment vertical="center"/>
    </xf>
    <xf numFmtId="0" fontId="32" fillId="30" borderId="10" xfId="0" applyFont="1" applyFill="1" applyBorder="1">
      <alignment vertical="center"/>
    </xf>
    <xf numFmtId="0" fontId="0" fillId="30" borderId="10" xfId="0" applyFill="1" applyBorder="1">
      <alignment vertical="center"/>
    </xf>
    <xf numFmtId="0" fontId="32" fillId="30" borderId="10" xfId="1" applyFont="1" applyFill="1" applyBorder="1">
      <alignment vertical="center"/>
    </xf>
    <xf numFmtId="0" fontId="2" fillId="30" borderId="10" xfId="1" applyFont="1" applyFill="1" applyBorder="1">
      <alignment vertical="center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left" vertical="center" wrapText="1"/>
    </xf>
    <xf numFmtId="49" fontId="0" fillId="0" borderId="0" xfId="0" applyNumberFormat="1">
      <alignment vertical="center"/>
    </xf>
    <xf numFmtId="178" fontId="26" fillId="0" borderId="12" xfId="45" applyNumberFormat="1" applyFont="1" applyBorder="1" applyAlignment="1">
      <alignment horizontal="left" vertical="center" wrapText="1"/>
    </xf>
    <xf numFmtId="0" fontId="26" fillId="28" borderId="10" xfId="1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30" fillId="0" borderId="11" xfId="57" quotePrefix="1" applyBorder="1" applyAlignment="1" applyProtection="1">
      <alignment horizontal="center" vertical="center"/>
    </xf>
    <xf numFmtId="0" fontId="2" fillId="0" borderId="36" xfId="1" applyFont="1" applyBorder="1" applyAlignment="1">
      <alignment vertical="center"/>
    </xf>
    <xf numFmtId="0" fontId="2" fillId="0" borderId="36" xfId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0" fillId="0" borderId="10" xfId="0" applyNumberFormat="1" applyBorder="1" applyAlignment="1">
      <alignment vertical="center"/>
    </xf>
    <xf numFmtId="0" fontId="30" fillId="0" borderId="36" xfId="57" applyBorder="1" applyAlignment="1" applyProtection="1">
      <alignment horizontal="center" vertical="center"/>
    </xf>
    <xf numFmtId="0" fontId="26" fillId="24" borderId="14" xfId="45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0" xfId="0" quotePrefix="1" applyFont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0" borderId="74" xfId="1" applyFont="1" applyBorder="1">
      <alignment vertical="center"/>
    </xf>
    <xf numFmtId="0" fontId="44" fillId="0" borderId="60" xfId="1" applyFont="1" applyBorder="1">
      <alignment vertical="center"/>
    </xf>
    <xf numFmtId="49" fontId="44" fillId="0" borderId="60" xfId="1" applyNumberFormat="1" applyFont="1" applyBorder="1" applyAlignment="1">
      <alignment horizontal="center" vertical="center"/>
    </xf>
    <xf numFmtId="0" fontId="44" fillId="0" borderId="60" xfId="1" applyFont="1" applyBorder="1" applyAlignment="1">
      <alignment horizontal="center" vertical="center"/>
    </xf>
    <xf numFmtId="0" fontId="45" fillId="0" borderId="59" xfId="57" quotePrefix="1" applyFont="1" applyBorder="1" applyAlignment="1" applyProtection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>
      <alignment vertical="center"/>
    </xf>
    <xf numFmtId="0" fontId="47" fillId="0" borderId="75" xfId="0" applyFont="1" applyBorder="1" applyAlignment="1">
      <alignment horizontal="center" vertical="center"/>
    </xf>
    <xf numFmtId="0" fontId="47" fillId="0" borderId="0" xfId="0" applyFont="1">
      <alignment vertical="center"/>
    </xf>
    <xf numFmtId="0" fontId="44" fillId="0" borderId="61" xfId="1" applyFont="1" applyBorder="1">
      <alignment vertical="center"/>
    </xf>
    <xf numFmtId="0" fontId="45" fillId="0" borderId="60" xfId="57" quotePrefix="1" applyFont="1" applyBorder="1" applyAlignment="1" applyProtection="1">
      <alignment horizontal="center" vertical="center"/>
    </xf>
    <xf numFmtId="0" fontId="44" fillId="0" borderId="64" xfId="1" applyFont="1" applyBorder="1">
      <alignment vertical="center"/>
    </xf>
    <xf numFmtId="0" fontId="48" fillId="0" borderId="74" xfId="1" applyFont="1" applyBorder="1">
      <alignment vertical="center"/>
    </xf>
    <xf numFmtId="0" fontId="1" fillId="0" borderId="34" xfId="1" applyBorder="1">
      <alignment vertical="center"/>
    </xf>
    <xf numFmtId="0" fontId="50" fillId="0" borderId="75" xfId="0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wrapText="1"/>
    </xf>
    <xf numFmtId="0" fontId="30" fillId="0" borderId="0" xfId="57" applyAlignment="1" applyProtection="1">
      <alignment horizontal="center" vertical="center"/>
    </xf>
    <xf numFmtId="0" fontId="30" fillId="0" borderId="68" xfId="57" applyBorder="1" applyAlignment="1" applyProtection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49" fontId="31" fillId="0" borderId="14" xfId="1" applyNumberFormat="1" applyFont="1" applyBorder="1" applyAlignment="1">
      <alignment vertical="center" wrapText="1"/>
    </xf>
    <xf numFmtId="0" fontId="28" fillId="28" borderId="10" xfId="1" applyFont="1" applyFill="1" applyBorder="1" applyAlignment="1">
      <alignment horizontal="center" vertical="center" wrapText="1"/>
    </xf>
    <xf numFmtId="49" fontId="31" fillId="0" borderId="10" xfId="1" applyNumberFormat="1" applyFont="1" applyBorder="1" applyAlignment="1">
      <alignment vertical="center" wrapText="1"/>
    </xf>
    <xf numFmtId="0" fontId="47" fillId="0" borderId="0" xfId="0" applyFont="1" applyAlignment="1">
      <alignment vertical="center" wrapText="1"/>
    </xf>
    <xf numFmtId="49" fontId="31" fillId="0" borderId="14" xfId="1" applyNumberFormat="1" applyFont="1" applyBorder="1" applyAlignment="1">
      <alignment vertical="center" wrapText="1"/>
    </xf>
    <xf numFmtId="49" fontId="31" fillId="0" borderId="10" xfId="1" applyNumberFormat="1" applyFont="1" applyBorder="1" applyAlignment="1">
      <alignment vertical="center" wrapText="1"/>
    </xf>
    <xf numFmtId="0" fontId="2" fillId="31" borderId="10" xfId="0" applyFont="1" applyFill="1" applyBorder="1" applyAlignment="1">
      <alignment horizontal="center" vertical="center"/>
    </xf>
    <xf numFmtId="49" fontId="2" fillId="31" borderId="10" xfId="1" applyNumberFormat="1" applyFont="1" applyFill="1" applyBorder="1" applyAlignment="1">
      <alignment horizontal="center" vertical="center"/>
    </xf>
    <xf numFmtId="49" fontId="2" fillId="31" borderId="10" xfId="0" applyNumberFormat="1" applyFont="1" applyFill="1" applyBorder="1" applyAlignment="1">
      <alignment horizontal="center" vertical="center"/>
    </xf>
    <xf numFmtId="0" fontId="48" fillId="31" borderId="10" xfId="1" applyFont="1" applyFill="1" applyBorder="1" applyAlignment="1">
      <alignment horizontal="center" vertical="center" wrapText="1"/>
    </xf>
    <xf numFmtId="0" fontId="2" fillId="0" borderId="10" xfId="0" quotePrefix="1" applyFont="1" applyBorder="1" applyAlignment="1">
      <alignment horizontal="left" vertical="center" wrapText="1"/>
    </xf>
    <xf numFmtId="49" fontId="31" fillId="0" borderId="14" xfId="1" applyNumberFormat="1" applyFont="1" applyBorder="1" applyAlignment="1">
      <alignment vertical="center" wrapText="1"/>
    </xf>
    <xf numFmtId="49" fontId="31" fillId="0" borderId="10" xfId="1" applyNumberFormat="1" applyFont="1" applyBorder="1" applyAlignment="1">
      <alignment vertical="center" wrapText="1"/>
    </xf>
    <xf numFmtId="0" fontId="0" fillId="0" borderId="0" xfId="1" applyNumberFormat="1" applyFont="1" applyFill="1" applyBorder="1" applyAlignment="1"/>
    <xf numFmtId="0" fontId="54" fillId="0" borderId="70" xfId="1" applyNumberFormat="1" applyFont="1" applyFill="1" applyBorder="1" applyAlignment="1"/>
    <xf numFmtId="0" fontId="0" fillId="0" borderId="70" xfId="1" applyNumberFormat="1" applyFont="1" applyFill="1" applyBorder="1" applyAlignment="1"/>
    <xf numFmtId="0" fontId="55" fillId="0" borderId="0" xfId="1" applyNumberFormat="1" applyFont="1" applyFill="1" applyBorder="1" applyAlignment="1">
      <alignment horizontal="right"/>
    </xf>
    <xf numFmtId="0" fontId="56" fillId="0" borderId="0" xfId="1" applyNumberFormat="1" applyFont="1" applyFill="1" applyBorder="1" applyAlignment="1"/>
    <xf numFmtId="0" fontId="2" fillId="0" borderId="69" xfId="1" applyFont="1" applyBorder="1">
      <alignment vertical="center"/>
    </xf>
    <xf numFmtId="49" fontId="2" fillId="0" borderId="69" xfId="1" applyNumberFormat="1" applyFont="1" applyBorder="1" applyAlignment="1">
      <alignment horizontal="center" vertical="center"/>
    </xf>
    <xf numFmtId="0" fontId="28" fillId="0" borderId="69" xfId="1" applyFont="1" applyBorder="1" applyAlignment="1">
      <alignment horizontal="center" vertical="center"/>
    </xf>
    <xf numFmtId="0" fontId="28" fillId="0" borderId="81" xfId="1" applyFont="1" applyBorder="1">
      <alignment vertical="center"/>
    </xf>
    <xf numFmtId="0" fontId="32" fillId="0" borderId="0" xfId="1" applyFont="1">
      <alignment vertical="center"/>
    </xf>
    <xf numFmtId="0" fontId="58" fillId="0" borderId="0" xfId="0" applyFont="1">
      <alignment vertical="center"/>
    </xf>
    <xf numFmtId="0" fontId="28" fillId="28" borderId="34" xfId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8" fillId="28" borderId="10" xfId="1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59" fillId="0" borderId="0" xfId="1" applyFont="1" applyAlignment="1">
      <alignment horizontal="left" vertical="center"/>
    </xf>
    <xf numFmtId="0" fontId="60" fillId="0" borderId="0" xfId="1" applyFont="1">
      <alignment vertical="center"/>
    </xf>
    <xf numFmtId="0" fontId="30" fillId="0" borderId="11" xfId="57" quotePrefix="1" applyBorder="1" applyAlignment="1" applyProtection="1">
      <alignment horizontal="center" vertical="center"/>
    </xf>
    <xf numFmtId="49" fontId="31" fillId="0" borderId="14" xfId="1" applyNumberFormat="1" applyFont="1" applyBorder="1" applyAlignment="1">
      <alignment vertical="center" wrapText="1"/>
    </xf>
    <xf numFmtId="0" fontId="2" fillId="0" borderId="11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49" fontId="31" fillId="0" borderId="10" xfId="1" applyNumberFormat="1" applyFont="1" applyBorder="1" applyAlignment="1">
      <alignment vertical="center" wrapText="1"/>
    </xf>
    <xf numFmtId="0" fontId="0" fillId="32" borderId="70" xfId="0" applyFill="1" applyBorder="1">
      <alignment vertical="center"/>
    </xf>
    <xf numFmtId="0" fontId="0" fillId="32" borderId="34" xfId="0" applyFill="1" applyBorder="1">
      <alignment vertical="center"/>
    </xf>
    <xf numFmtId="0" fontId="28" fillId="28" borderId="36" xfId="1" applyFont="1" applyFill="1" applyBorder="1" applyAlignment="1">
      <alignment horizontal="center" vertical="center" wrapText="1"/>
    </xf>
    <xf numFmtId="0" fontId="2" fillId="33" borderId="10" xfId="0" applyFont="1" applyFill="1" applyBorder="1" applyAlignment="1">
      <alignment horizontal="center" vertical="center"/>
    </xf>
    <xf numFmtId="0" fontId="62" fillId="0" borderId="14" xfId="0" applyFont="1" applyBorder="1" applyAlignment="1">
      <alignment horizontal="left" vertical="center"/>
    </xf>
    <xf numFmtId="0" fontId="62" fillId="0" borderId="34" xfId="0" applyFont="1" applyBorder="1" applyAlignment="1">
      <alignment horizontal="left" vertical="center"/>
    </xf>
    <xf numFmtId="49" fontId="64" fillId="0" borderId="0" xfId="0" applyNumberFormat="1" applyFont="1" applyBorder="1" applyAlignment="1">
      <alignment horizontal="left" vertical="center" wrapText="1"/>
    </xf>
    <xf numFmtId="0" fontId="66" fillId="0" borderId="0" xfId="0" applyFont="1" applyAlignment="1">
      <alignment horizontal="left" vertical="center"/>
    </xf>
    <xf numFmtId="0" fontId="32" fillId="34" borderId="10" xfId="0" applyFont="1" applyFill="1" applyBorder="1">
      <alignment vertical="center"/>
    </xf>
    <xf numFmtId="0" fontId="2" fillId="34" borderId="10" xfId="0" applyFont="1" applyFill="1" applyBorder="1" applyAlignment="1">
      <alignment horizontal="center" vertical="center"/>
    </xf>
    <xf numFmtId="49" fontId="2" fillId="34" borderId="10" xfId="0" applyNumberFormat="1" applyFont="1" applyFill="1" applyBorder="1" applyAlignment="1">
      <alignment horizontal="center" vertical="center"/>
    </xf>
    <xf numFmtId="0" fontId="62" fillId="0" borderId="14" xfId="0" applyFont="1" applyBorder="1" applyAlignment="1">
      <alignment vertical="center"/>
    </xf>
    <xf numFmtId="0" fontId="63" fillId="0" borderId="34" xfId="0" applyFont="1" applyBorder="1" applyAlignment="1">
      <alignment vertical="center"/>
    </xf>
    <xf numFmtId="0" fontId="32" fillId="0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35" borderId="10" xfId="0" applyFill="1" applyBorder="1">
      <alignment vertical="center"/>
    </xf>
    <xf numFmtId="0" fontId="32" fillId="35" borderId="35" xfId="0" applyFont="1" applyFill="1" applyBorder="1" applyAlignment="1">
      <alignment horizontal="center" vertical="center"/>
    </xf>
    <xf numFmtId="0" fontId="62" fillId="35" borderId="3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4" borderId="10" xfId="1" applyFont="1" applyFill="1" applyBorder="1" applyAlignment="1">
      <alignment horizontal="center" vertical="center" wrapText="1"/>
    </xf>
    <xf numFmtId="0" fontId="32" fillId="35" borderId="10" xfId="0" applyFont="1" applyFill="1" applyBorder="1" applyAlignment="1">
      <alignment horizontal="center" vertical="center"/>
    </xf>
    <xf numFmtId="0" fontId="30" fillId="0" borderId="36" xfId="57" applyFont="1" applyBorder="1" applyAlignment="1" applyProtection="1">
      <alignment horizontal="center" vertical="center"/>
    </xf>
    <xf numFmtId="0" fontId="34" fillId="0" borderId="65" xfId="1" applyFont="1" applyBorder="1">
      <alignment vertical="center"/>
    </xf>
    <xf numFmtId="0" fontId="2" fillId="0" borderId="13" xfId="1" applyFont="1" applyBorder="1">
      <alignment vertical="center"/>
    </xf>
    <xf numFmtId="0" fontId="28" fillId="0" borderId="83" xfId="1" applyFont="1" applyBorder="1">
      <alignment vertical="center"/>
    </xf>
    <xf numFmtId="0" fontId="2" fillId="0" borderId="49" xfId="1" applyFont="1" applyBorder="1">
      <alignment vertical="center"/>
    </xf>
    <xf numFmtId="49" fontId="2" fillId="0" borderId="48" xfId="1" applyNumberFormat="1" applyFont="1" applyBorder="1" applyAlignment="1">
      <alignment horizontal="center" vertical="center"/>
    </xf>
    <xf numFmtId="0" fontId="2" fillId="0" borderId="48" xfId="1" applyFont="1" applyBorder="1" applyAlignment="1">
      <alignment horizontal="center" vertical="center"/>
    </xf>
    <xf numFmtId="0" fontId="28" fillId="0" borderId="48" xfId="1" applyFont="1" applyBorder="1" applyAlignment="1">
      <alignment horizontal="center" vertical="center"/>
    </xf>
    <xf numFmtId="0" fontId="30" fillId="0" borderId="48" xfId="57" applyFont="1" applyBorder="1" applyAlignment="1" applyProtection="1">
      <alignment horizontal="center" vertical="center"/>
    </xf>
    <xf numFmtId="0" fontId="34" fillId="0" borderId="12" xfId="1" applyFont="1" applyBorder="1">
      <alignment vertical="center"/>
    </xf>
    <xf numFmtId="178" fontId="2" fillId="0" borderId="10" xfId="0" applyNumberFormat="1" applyFont="1" applyBorder="1" applyAlignment="1">
      <alignment horizontal="center" vertical="center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50" fillId="0" borderId="75" xfId="0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0" fontId="47" fillId="0" borderId="76" xfId="0" applyFont="1" applyBorder="1">
      <alignment vertical="center"/>
    </xf>
    <xf numFmtId="0" fontId="47" fillId="0" borderId="78" xfId="0" applyFont="1" applyBorder="1" applyAlignment="1">
      <alignment horizontal="center" vertical="center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47" fillId="36" borderId="76" xfId="0" applyFont="1" applyFill="1" applyBorder="1">
      <alignment vertical="center"/>
    </xf>
    <xf numFmtId="0" fontId="2" fillId="0" borderId="10" xfId="1" applyFont="1" applyBorder="1" applyAlignment="1">
      <alignment horizontal="center"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50" fillId="0" borderId="75" xfId="0" applyFont="1" applyBorder="1" applyAlignment="1">
      <alignment horizontal="center" vertical="center"/>
    </xf>
    <xf numFmtId="0" fontId="68" fillId="0" borderId="75" xfId="0" applyFont="1" applyBorder="1" applyAlignment="1">
      <alignment horizontal="left" vertical="center"/>
    </xf>
    <xf numFmtId="0" fontId="67" fillId="0" borderId="75" xfId="0" applyFont="1" applyBorder="1" applyAlignment="1">
      <alignment horizontal="left" vertical="center"/>
    </xf>
    <xf numFmtId="178" fontId="26" fillId="0" borderId="0" xfId="45" applyNumberFormat="1" applyFont="1" applyBorder="1" applyAlignment="1">
      <alignment horizontal="left" vertical="center" wrapText="1"/>
    </xf>
    <xf numFmtId="14" fontId="26" fillId="0" borderId="0" xfId="45" applyNumberFormat="1" applyFont="1" applyBorder="1" applyAlignment="1">
      <alignment horizontal="left" vertical="center" wrapText="1"/>
    </xf>
    <xf numFmtId="0" fontId="46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47" fillId="0" borderId="0" xfId="0" applyFont="1" applyBorder="1" applyAlignment="1">
      <alignment horizontal="left" vertical="center"/>
    </xf>
    <xf numFmtId="0" fontId="47" fillId="0" borderId="80" xfId="0" applyFont="1" applyBorder="1" applyAlignment="1">
      <alignment horizontal="left" vertical="center"/>
    </xf>
    <xf numFmtId="0" fontId="28" fillId="0" borderId="84" xfId="1" applyFont="1" applyBorder="1">
      <alignment vertical="center"/>
    </xf>
    <xf numFmtId="0" fontId="28" fillId="0" borderId="85" xfId="1" applyFont="1" applyBorder="1">
      <alignment vertical="center"/>
    </xf>
    <xf numFmtId="0" fontId="47" fillId="0" borderId="80" xfId="0" applyFont="1" applyBorder="1" applyAlignment="1">
      <alignment vertical="center"/>
    </xf>
    <xf numFmtId="49" fontId="2" fillId="0" borderId="10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87" xfId="1" applyFont="1" applyBorder="1" applyAlignment="1">
      <alignment horizontal="center" vertical="center"/>
    </xf>
    <xf numFmtId="0" fontId="2" fillId="0" borderId="46" xfId="1" applyFont="1" applyBorder="1">
      <alignment vertical="center"/>
    </xf>
    <xf numFmtId="49" fontId="2" fillId="0" borderId="46" xfId="1" applyNumberFormat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8" fillId="0" borderId="47" xfId="1" applyFont="1" applyBorder="1" applyAlignment="1">
      <alignment horizontal="center" vertical="center"/>
    </xf>
    <xf numFmtId="0" fontId="28" fillId="0" borderId="61" xfId="1" applyFont="1" applyBorder="1" applyAlignment="1">
      <alignment horizontal="center" vertical="center"/>
    </xf>
    <xf numFmtId="0" fontId="2" fillId="0" borderId="88" xfId="1" applyFont="1" applyBorder="1" applyAlignment="1">
      <alignment horizontal="center" vertical="center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26" fillId="28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left" vertical="center" wrapText="1"/>
    </xf>
    <xf numFmtId="0" fontId="37" fillId="0" borderId="0" xfId="0" applyFont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5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36" xfId="0" applyNumberFormat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/>
    </xf>
    <xf numFmtId="0" fontId="2" fillId="0" borderId="36" xfId="1" applyFont="1" applyBorder="1" applyAlignment="1">
      <alignment horizontal="left" vertical="center"/>
    </xf>
    <xf numFmtId="0" fontId="28" fillId="26" borderId="51" xfId="1" applyFont="1" applyFill="1" applyBorder="1" applyAlignment="1">
      <alignment horizontal="center" vertical="center" wrapText="1"/>
    </xf>
    <xf numFmtId="0" fontId="28" fillId="26" borderId="52" xfId="1" applyFont="1" applyFill="1" applyBorder="1" applyAlignment="1">
      <alignment horizontal="center" vertical="center" wrapText="1"/>
    </xf>
    <xf numFmtId="0" fontId="30" fillId="0" borderId="53" xfId="57" applyBorder="1" applyAlignment="1" applyProtection="1">
      <alignment horizontal="center" vertical="center"/>
    </xf>
    <xf numFmtId="0" fontId="30" fillId="0" borderId="11" xfId="57" applyBorder="1" applyAlignment="1" applyProtection="1">
      <alignment horizontal="center" vertical="center"/>
    </xf>
    <xf numFmtId="0" fontId="30" fillId="0" borderId="28" xfId="57" applyBorder="1" applyAlignment="1" applyProtection="1">
      <alignment horizontal="center" vertical="center"/>
    </xf>
    <xf numFmtId="0" fontId="28" fillId="26" borderId="53" xfId="1" applyFont="1" applyFill="1" applyBorder="1" applyAlignment="1">
      <alignment horizontal="center" vertical="center" wrapText="1"/>
    </xf>
    <xf numFmtId="0" fontId="1" fillId="26" borderId="28" xfId="1" applyFont="1" applyFill="1" applyBorder="1" applyAlignment="1">
      <alignment horizontal="center" vertical="center" wrapText="1"/>
    </xf>
    <xf numFmtId="0" fontId="2" fillId="0" borderId="58" xfId="1" applyFont="1" applyBorder="1" applyAlignment="1">
      <alignment vertical="center" wrapText="1"/>
    </xf>
    <xf numFmtId="0" fontId="2" fillId="0" borderId="60" xfId="1" applyFont="1" applyBorder="1" applyAlignment="1">
      <alignment vertical="center" wrapText="1"/>
    </xf>
    <xf numFmtId="0" fontId="2" fillId="0" borderId="68" xfId="1" applyFont="1" applyBorder="1" applyAlignment="1">
      <alignment vertical="center" wrapText="1"/>
    </xf>
    <xf numFmtId="0" fontId="28" fillId="26" borderId="48" xfId="1" applyFont="1" applyFill="1" applyBorder="1" applyAlignment="1">
      <alignment horizontal="center" vertical="center" wrapText="1"/>
    </xf>
    <xf numFmtId="0" fontId="28" fillId="26" borderId="18" xfId="1" applyFont="1" applyFill="1" applyBorder="1" applyAlignment="1">
      <alignment horizontal="center" vertical="center" wrapText="1"/>
    </xf>
    <xf numFmtId="49" fontId="28" fillId="26" borderId="48" xfId="1" applyNumberFormat="1" applyFont="1" applyFill="1" applyBorder="1" applyAlignment="1">
      <alignment horizontal="center" vertical="center" wrapText="1"/>
    </xf>
    <xf numFmtId="0" fontId="2" fillId="0" borderId="53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53" xfId="1" applyFont="1" applyBorder="1" applyAlignment="1">
      <alignment vertical="center" wrapText="1"/>
    </xf>
    <xf numFmtId="0" fontId="2" fillId="0" borderId="11" xfId="1" applyFont="1" applyBorder="1" applyAlignment="1">
      <alignment vertical="center" wrapText="1"/>
    </xf>
    <xf numFmtId="0" fontId="2" fillId="0" borderId="48" xfId="1" applyFont="1" applyBorder="1" applyAlignment="1">
      <alignment vertical="center" wrapText="1"/>
    </xf>
    <xf numFmtId="0" fontId="1" fillId="0" borderId="10" xfId="1" applyFont="1" applyBorder="1" applyAlignment="1">
      <alignment vertical="center" wrapText="1"/>
    </xf>
    <xf numFmtId="0" fontId="1" fillId="0" borderId="35" xfId="1" applyFont="1" applyBorder="1" applyAlignment="1">
      <alignment vertical="center" wrapText="1"/>
    </xf>
    <xf numFmtId="0" fontId="1" fillId="0" borderId="18" xfId="1" applyFont="1" applyBorder="1" applyAlignment="1">
      <alignment vertical="center" wrapText="1"/>
    </xf>
    <xf numFmtId="0" fontId="30" fillId="0" borderId="53" xfId="57" quotePrefix="1" applyBorder="1" applyAlignment="1" applyProtection="1">
      <alignment horizontal="center" vertical="center"/>
    </xf>
    <xf numFmtId="0" fontId="30" fillId="0" borderId="11" xfId="57" quotePrefix="1" applyBorder="1" applyAlignment="1" applyProtection="1">
      <alignment horizontal="center" vertical="center"/>
    </xf>
    <xf numFmtId="0" fontId="30" fillId="0" borderId="59" xfId="57" quotePrefix="1" applyBorder="1" applyAlignment="1" applyProtection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11" xfId="1" applyFont="1" applyBorder="1" applyAlignment="1">
      <alignment horizontal="left" vertical="center" wrapText="1"/>
    </xf>
    <xf numFmtId="0" fontId="2" fillId="0" borderId="28" xfId="1" applyFont="1" applyBorder="1" applyAlignment="1">
      <alignment horizontal="left" vertical="center" wrapText="1"/>
    </xf>
    <xf numFmtId="0" fontId="26" fillId="24" borderId="37" xfId="45" applyFont="1" applyFill="1" applyBorder="1" applyAlignment="1">
      <alignment horizontal="center" vertical="center" wrapText="1"/>
    </xf>
    <xf numFmtId="0" fontId="1" fillId="0" borderId="38" xfId="1" applyBorder="1" applyAlignment="1">
      <alignment horizontal="center" vertical="center" wrapText="1"/>
    </xf>
    <xf numFmtId="0" fontId="26" fillId="0" borderId="39" xfId="45" applyFont="1" applyFill="1" applyBorder="1" applyAlignment="1">
      <alignment vertical="center" wrapText="1"/>
    </xf>
    <xf numFmtId="0" fontId="1" fillId="0" borderId="40" xfId="1" applyBorder="1" applyAlignment="1">
      <alignment vertical="center" wrapText="1"/>
    </xf>
    <xf numFmtId="0" fontId="1" fillId="0" borderId="41" xfId="1" applyBorder="1" applyAlignment="1">
      <alignment vertical="center" wrapText="1"/>
    </xf>
    <xf numFmtId="0" fontId="1" fillId="0" borderId="30" xfId="1" applyBorder="1" applyAlignment="1">
      <alignment vertical="center" wrapText="1"/>
    </xf>
    <xf numFmtId="0" fontId="27" fillId="25" borderId="42" xfId="45" applyFont="1" applyFill="1" applyBorder="1" applyAlignment="1">
      <alignment horizontal="center" vertical="center" wrapText="1"/>
    </xf>
    <xf numFmtId="0" fontId="1" fillId="0" borderId="43" xfId="1" applyBorder="1" applyAlignment="1">
      <alignment vertical="center" wrapText="1"/>
    </xf>
    <xf numFmtId="0" fontId="1" fillId="0" borderId="44" xfId="1" applyBorder="1" applyAlignment="1">
      <alignment vertical="center" wrapText="1"/>
    </xf>
    <xf numFmtId="0" fontId="1" fillId="0" borderId="45" xfId="1" applyBorder="1" applyAlignment="1">
      <alignment vertical="center" wrapText="1"/>
    </xf>
    <xf numFmtId="0" fontId="1" fillId="0" borderId="0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1" fillId="0" borderId="46" xfId="1" applyBorder="1" applyAlignment="1">
      <alignment vertical="center" wrapText="1"/>
    </xf>
    <xf numFmtId="0" fontId="1" fillId="0" borderId="47" xfId="1" applyBorder="1" applyAlignment="1">
      <alignment vertical="center" wrapText="1"/>
    </xf>
    <xf numFmtId="0" fontId="28" fillId="26" borderId="72" xfId="1" applyFont="1" applyFill="1" applyBorder="1" applyAlignment="1">
      <alignment horizontal="center" vertical="center" wrapText="1"/>
    </xf>
    <xf numFmtId="0" fontId="28" fillId="26" borderId="73" xfId="1" applyFont="1" applyFill="1" applyBorder="1" applyAlignment="1">
      <alignment horizontal="center" vertical="center" wrapText="1"/>
    </xf>
    <xf numFmtId="49" fontId="28" fillId="26" borderId="18" xfId="1" applyNumberFormat="1" applyFont="1" applyFill="1" applyBorder="1" applyAlignment="1">
      <alignment horizontal="center" vertical="center" wrapText="1"/>
    </xf>
    <xf numFmtId="0" fontId="26" fillId="24" borderId="33" xfId="45" applyFont="1" applyFill="1" applyBorder="1" applyAlignment="1">
      <alignment horizontal="center" vertical="center" wrapText="1"/>
    </xf>
    <xf numFmtId="0" fontId="26" fillId="24" borderId="49" xfId="45" applyFont="1" applyFill="1" applyBorder="1" applyAlignment="1">
      <alignment horizontal="center" vertical="center" wrapText="1"/>
    </xf>
    <xf numFmtId="0" fontId="26" fillId="24" borderId="14" xfId="45" applyFont="1" applyFill="1" applyBorder="1" applyAlignment="1">
      <alignment horizontal="center" vertical="center" wrapText="1"/>
    </xf>
    <xf numFmtId="0" fontId="26" fillId="24" borderId="34" xfId="45" applyFont="1" applyFill="1" applyBorder="1" applyAlignment="1">
      <alignment horizontal="center" vertical="center" wrapText="1"/>
    </xf>
    <xf numFmtId="0" fontId="26" fillId="24" borderId="16" xfId="45" applyFont="1" applyFill="1" applyBorder="1" applyAlignment="1">
      <alignment horizontal="center" vertical="center" wrapText="1"/>
    </xf>
    <xf numFmtId="0" fontId="26" fillId="24" borderId="50" xfId="45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40" fillId="0" borderId="0" xfId="0" applyFont="1" applyAlignment="1">
      <alignment vertical="center"/>
    </xf>
    <xf numFmtId="0" fontId="26" fillId="24" borderId="38" xfId="45" applyFont="1" applyFill="1" applyBorder="1" applyAlignment="1">
      <alignment horizontal="center" vertical="center" wrapText="1"/>
    </xf>
    <xf numFmtId="0" fontId="26" fillId="0" borderId="40" xfId="45" applyFont="1" applyFill="1" applyBorder="1" applyAlignment="1">
      <alignment vertical="center" wrapText="1"/>
    </xf>
    <xf numFmtId="0" fontId="26" fillId="0" borderId="54" xfId="45" applyFont="1" applyFill="1" applyBorder="1" applyAlignment="1">
      <alignment vertical="center" wrapText="1"/>
    </xf>
    <xf numFmtId="0" fontId="26" fillId="0" borderId="41" xfId="45" applyFont="1" applyFill="1" applyBorder="1" applyAlignment="1">
      <alignment vertical="center" wrapText="1"/>
    </xf>
    <xf numFmtId="0" fontId="26" fillId="0" borderId="30" xfId="45" applyFont="1" applyFill="1" applyBorder="1" applyAlignment="1">
      <alignment vertical="center" wrapText="1"/>
    </xf>
    <xf numFmtId="0" fontId="26" fillId="0" borderId="47" xfId="45" applyFont="1" applyFill="1" applyBorder="1" applyAlignment="1">
      <alignment vertical="center" wrapText="1"/>
    </xf>
    <xf numFmtId="49" fontId="31" fillId="0" borderId="14" xfId="1" applyNumberFormat="1" applyFont="1" applyBorder="1" applyAlignment="1">
      <alignment vertical="center" wrapText="1"/>
    </xf>
    <xf numFmtId="49" fontId="31" fillId="0" borderId="34" xfId="1" applyNumberFormat="1" applyFont="1" applyBorder="1" applyAlignment="1">
      <alignment vertical="center" wrapText="1"/>
    </xf>
    <xf numFmtId="0" fontId="27" fillId="25" borderId="43" xfId="45" applyFont="1" applyFill="1" applyBorder="1" applyAlignment="1">
      <alignment horizontal="center" vertical="center" wrapText="1"/>
    </xf>
    <xf numFmtId="0" fontId="27" fillId="25" borderId="44" xfId="45" applyFont="1" applyFill="1" applyBorder="1" applyAlignment="1">
      <alignment horizontal="center" vertical="center" wrapText="1"/>
    </xf>
    <xf numFmtId="0" fontId="27" fillId="25" borderId="0" xfId="45" applyFont="1" applyFill="1" applyBorder="1" applyAlignment="1">
      <alignment horizontal="center" vertical="center" wrapText="1"/>
    </xf>
    <xf numFmtId="0" fontId="27" fillId="25" borderId="13" xfId="45" applyFont="1" applyFill="1" applyBorder="1" applyAlignment="1">
      <alignment horizontal="center" vertical="center" wrapText="1"/>
    </xf>
    <xf numFmtId="0" fontId="27" fillId="25" borderId="30" xfId="45" applyFont="1" applyFill="1" applyBorder="1" applyAlignment="1">
      <alignment horizontal="center" vertical="center" wrapText="1"/>
    </xf>
    <xf numFmtId="0" fontId="27" fillId="25" borderId="47" xfId="45" applyFont="1" applyFill="1" applyBorder="1" applyAlignment="1">
      <alignment horizontal="center" vertical="center" wrapText="1"/>
    </xf>
    <xf numFmtId="0" fontId="26" fillId="24" borderId="10" xfId="1" applyFont="1" applyFill="1" applyBorder="1" applyAlignment="1">
      <alignment horizontal="left" vertical="center" wrapText="1"/>
    </xf>
    <xf numFmtId="0" fontId="32" fillId="0" borderId="10" xfId="1" applyFont="1" applyBorder="1" applyAlignment="1">
      <alignment horizontal="left" vertical="center" wrapText="1"/>
    </xf>
    <xf numFmtId="0" fontId="28" fillId="28" borderId="10" xfId="1" applyFont="1" applyFill="1" applyBorder="1" applyAlignment="1">
      <alignment horizontal="center" vertical="center" wrapText="1"/>
    </xf>
    <xf numFmtId="0" fontId="1" fillId="0" borderId="10" xfId="1" applyBorder="1" applyAlignment="1">
      <alignment vertical="center" wrapText="1"/>
    </xf>
    <xf numFmtId="0" fontId="26" fillId="28" borderId="10" xfId="1" applyFont="1" applyFill="1" applyBorder="1" applyAlignment="1">
      <alignment vertical="center" wrapText="1"/>
    </xf>
    <xf numFmtId="0" fontId="1" fillId="28" borderId="10" xfId="1" applyFill="1" applyBorder="1" applyAlignment="1">
      <alignment horizontal="center" vertical="center"/>
    </xf>
    <xf numFmtId="0" fontId="1" fillId="24" borderId="10" xfId="1" applyFill="1" applyBorder="1" applyAlignment="1">
      <alignment horizontal="left" vertical="center" wrapText="1"/>
    </xf>
    <xf numFmtId="0" fontId="1" fillId="28" borderId="10" xfId="1" applyFill="1" applyBorder="1" applyAlignment="1">
      <alignment vertical="center"/>
    </xf>
    <xf numFmtId="0" fontId="1" fillId="0" borderId="10" xfId="1" applyBorder="1" applyAlignment="1">
      <alignment vertical="center"/>
    </xf>
    <xf numFmtId="0" fontId="2" fillId="0" borderId="10" xfId="1" applyFont="1" applyBorder="1" applyAlignment="1">
      <alignment horizontal="center" vertical="center" wrapText="1"/>
    </xf>
    <xf numFmtId="49" fontId="28" fillId="28" borderId="10" xfId="1" applyNumberFormat="1" applyFont="1" applyFill="1" applyBorder="1" applyAlignment="1">
      <alignment horizontal="center" vertical="center"/>
    </xf>
    <xf numFmtId="0" fontId="32" fillId="0" borderId="35" xfId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49" fontId="43" fillId="0" borderId="14" xfId="0" applyNumberFormat="1" applyFont="1" applyBorder="1">
      <alignment vertical="center"/>
    </xf>
    <xf numFmtId="0" fontId="43" fillId="0" borderId="34" xfId="0" applyFont="1" applyBorder="1">
      <alignment vertical="center"/>
    </xf>
    <xf numFmtId="0" fontId="2" fillId="0" borderId="3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31" fillId="0" borderId="34" xfId="1" applyNumberFormat="1" applyFont="1" applyBorder="1" applyAlignment="1">
      <alignment vertical="center" wrapText="1"/>
    </xf>
    <xf numFmtId="49" fontId="43" fillId="0" borderId="14" xfId="0" applyNumberFormat="1" applyFont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26" fillId="24" borderId="14" xfId="1" applyFont="1" applyFill="1" applyBorder="1" applyAlignment="1">
      <alignment horizontal="left" vertical="center" wrapText="1"/>
    </xf>
    <xf numFmtId="0" fontId="0" fillId="0" borderId="34" xfId="0" applyBorder="1">
      <alignment vertical="center"/>
    </xf>
    <xf numFmtId="49" fontId="31" fillId="0" borderId="10" xfId="0" applyNumberFormat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9" fontId="31" fillId="0" borderId="14" xfId="0" applyNumberFormat="1" applyFont="1" applyBorder="1" applyAlignment="1">
      <alignment vertical="center" wrapText="1"/>
    </xf>
    <xf numFmtId="49" fontId="31" fillId="0" borderId="34" xfId="0" applyNumberFormat="1" applyFont="1" applyBorder="1" applyAlignment="1">
      <alignment vertical="center" wrapText="1"/>
    </xf>
    <xf numFmtId="0" fontId="28" fillId="28" borderId="14" xfId="1" applyFont="1" applyFill="1" applyBorder="1" applyAlignment="1">
      <alignment horizontal="center" vertical="center" wrapText="1"/>
    </xf>
    <xf numFmtId="0" fontId="28" fillId="28" borderId="34" xfId="1" applyFont="1" applyFill="1" applyBorder="1" applyAlignment="1">
      <alignment horizontal="center" vertical="center" wrapText="1"/>
    </xf>
    <xf numFmtId="0" fontId="26" fillId="28" borderId="14" xfId="1" applyFont="1" applyFill="1" applyBorder="1" applyAlignment="1">
      <alignment vertical="center" wrapText="1"/>
    </xf>
    <xf numFmtId="0" fontId="26" fillId="28" borderId="34" xfId="1" applyFont="1" applyFill="1" applyBorder="1" applyAlignment="1">
      <alignment vertical="center" wrapText="1"/>
    </xf>
    <xf numFmtId="0" fontId="26" fillId="24" borderId="70" xfId="1" applyFont="1" applyFill="1" applyBorder="1" applyAlignment="1">
      <alignment horizontal="left" vertical="center" wrapText="1"/>
    </xf>
    <xf numFmtId="0" fontId="26" fillId="24" borderId="34" xfId="1" applyFont="1" applyFill="1" applyBorder="1" applyAlignment="1">
      <alignment horizontal="left" vertical="center" wrapText="1"/>
    </xf>
    <xf numFmtId="0" fontId="28" fillId="28" borderId="70" xfId="1" applyFont="1" applyFill="1" applyBorder="1" applyAlignment="1">
      <alignment horizontal="center" vertical="center" wrapText="1"/>
    </xf>
    <xf numFmtId="49" fontId="31" fillId="0" borderId="10" xfId="1" applyNumberFormat="1" applyFont="1" applyBorder="1" applyAlignment="1">
      <alignment vertical="center" wrapText="1"/>
    </xf>
    <xf numFmtId="0" fontId="1" fillId="0" borderId="10" xfId="1" applyNumberFormat="1" applyBorder="1" applyAlignment="1">
      <alignment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0" fontId="47" fillId="0" borderId="80" xfId="0" applyFont="1" applyBorder="1" applyAlignment="1">
      <alignment vertical="center" wrapText="1"/>
    </xf>
    <xf numFmtId="0" fontId="47" fillId="0" borderId="75" xfId="0" applyFont="1" applyBorder="1" applyAlignment="1">
      <alignment horizontal="left" vertical="center"/>
    </xf>
    <xf numFmtId="0" fontId="50" fillId="0" borderId="75" xfId="0" applyFont="1" applyBorder="1" applyAlignment="1">
      <alignment horizontal="center" vertical="center"/>
    </xf>
    <xf numFmtId="0" fontId="68" fillId="0" borderId="75" xfId="0" applyFont="1" applyBorder="1" applyAlignment="1">
      <alignment horizontal="left" vertical="center"/>
    </xf>
    <xf numFmtId="0" fontId="67" fillId="0" borderId="75" xfId="0" applyFont="1" applyBorder="1" applyAlignment="1">
      <alignment horizontal="left" vertical="center"/>
    </xf>
    <xf numFmtId="0" fontId="50" fillId="0" borderId="76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50" fillId="0" borderId="77" xfId="0" applyFont="1" applyBorder="1" applyAlignment="1">
      <alignment horizontal="center" vertical="center"/>
    </xf>
    <xf numFmtId="0" fontId="46" fillId="0" borderId="76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6" fillId="0" borderId="77" xfId="0" applyFont="1" applyBorder="1" applyAlignment="1">
      <alignment horizontal="center" vertical="center"/>
    </xf>
    <xf numFmtId="0" fontId="47" fillId="0" borderId="76" xfId="0" applyFont="1" applyBorder="1">
      <alignment vertical="center"/>
    </xf>
    <xf numFmtId="0" fontId="47" fillId="0" borderId="23" xfId="0" applyFont="1" applyBorder="1">
      <alignment vertical="center"/>
    </xf>
    <xf numFmtId="0" fontId="47" fillId="0" borderId="77" xfId="0" applyFont="1" applyBorder="1">
      <alignment vertical="center"/>
    </xf>
    <xf numFmtId="0" fontId="46" fillId="0" borderId="75" xfId="0" applyFont="1" applyBorder="1" applyAlignment="1">
      <alignment horizontal="center" vertical="center"/>
    </xf>
    <xf numFmtId="0" fontId="26" fillId="0" borderId="39" xfId="45" applyFont="1" applyFill="1" applyBorder="1" applyAlignment="1">
      <alignment horizontal="center" vertical="center" wrapText="1"/>
    </xf>
    <xf numFmtId="0" fontId="26" fillId="0" borderId="40" xfId="45" applyFont="1" applyFill="1" applyBorder="1" applyAlignment="1">
      <alignment horizontal="center" vertical="center" wrapText="1"/>
    </xf>
    <xf numFmtId="0" fontId="26" fillId="0" borderId="41" xfId="45" applyFont="1" applyFill="1" applyBorder="1" applyAlignment="1">
      <alignment horizontal="center" vertical="center" wrapText="1"/>
    </xf>
    <xf numFmtId="0" fontId="26" fillId="0" borderId="30" xfId="45" applyFont="1" applyFill="1" applyBorder="1" applyAlignment="1">
      <alignment horizontal="center" vertical="center" wrapText="1"/>
    </xf>
    <xf numFmtId="0" fontId="49" fillId="0" borderId="79" xfId="0" applyFont="1" applyBorder="1" applyAlignment="1">
      <alignment horizontal="left" vertical="center"/>
    </xf>
    <xf numFmtId="0" fontId="51" fillId="0" borderId="75" xfId="0" applyFont="1" applyBorder="1" applyAlignment="1">
      <alignment horizontal="left" vertical="center"/>
    </xf>
    <xf numFmtId="0" fontId="51" fillId="0" borderId="75" xfId="0" applyFont="1" applyBorder="1" applyAlignment="1">
      <alignment horizontal="left" vertical="center" wrapText="1"/>
    </xf>
    <xf numFmtId="0" fontId="67" fillId="0" borderId="75" xfId="0" quotePrefix="1" applyFont="1" applyBorder="1" applyAlignment="1">
      <alignment horizontal="left" vertical="center"/>
    </xf>
    <xf numFmtId="0" fontId="47" fillId="0" borderId="0" xfId="0" applyFont="1" applyBorder="1" applyAlignment="1">
      <alignment horizontal="center" vertical="center"/>
    </xf>
    <xf numFmtId="0" fontId="46" fillId="0" borderId="79" xfId="0" applyFont="1" applyBorder="1">
      <alignment vertical="center"/>
    </xf>
    <xf numFmtId="0" fontId="47" fillId="0" borderId="78" xfId="0" applyFont="1" applyBorder="1" applyAlignment="1">
      <alignment horizontal="center" vertical="center"/>
    </xf>
    <xf numFmtId="0" fontId="47" fillId="0" borderId="76" xfId="0" applyFont="1" applyBorder="1" applyAlignment="1">
      <alignment horizontal="left" vertical="center"/>
    </xf>
    <xf numFmtId="0" fontId="47" fillId="0" borderId="23" xfId="0" applyFont="1" applyBorder="1" applyAlignment="1">
      <alignment horizontal="left" vertical="center"/>
    </xf>
    <xf numFmtId="0" fontId="47" fillId="0" borderId="77" xfId="0" applyFont="1" applyBorder="1" applyAlignment="1">
      <alignment horizontal="left" vertical="center"/>
    </xf>
    <xf numFmtId="0" fontId="1" fillId="0" borderId="10" xfId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0" fillId="34" borderId="14" xfId="0" applyFill="1" applyBorder="1" applyAlignment="1">
      <alignment horizontal="left" vertical="center"/>
    </xf>
    <xf numFmtId="0" fontId="0" fillId="34" borderId="34" xfId="0" applyFill="1" applyBorder="1" applyAlignment="1">
      <alignment horizontal="left" vertical="center"/>
    </xf>
    <xf numFmtId="0" fontId="62" fillId="0" borderId="14" xfId="0" applyFont="1" applyBorder="1" applyAlignment="1">
      <alignment horizontal="left" vertical="center"/>
    </xf>
    <xf numFmtId="0" fontId="62" fillId="0" borderId="34" xfId="0" applyFont="1" applyBorder="1" applyAlignment="1">
      <alignment horizontal="left" vertical="center"/>
    </xf>
    <xf numFmtId="0" fontId="63" fillId="0" borderId="14" xfId="0" applyFont="1" applyBorder="1" applyAlignment="1">
      <alignment horizontal="left" vertical="center"/>
    </xf>
    <xf numFmtId="0" fontId="63" fillId="0" borderId="34" xfId="0" applyFont="1" applyBorder="1" applyAlignment="1">
      <alignment horizontal="left" vertical="center"/>
    </xf>
    <xf numFmtId="0" fontId="0" fillId="33" borderId="14" xfId="0" applyFill="1" applyBorder="1" applyAlignment="1">
      <alignment horizontal="center" vertical="center"/>
    </xf>
    <xf numFmtId="0" fontId="0" fillId="33" borderId="70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63" fillId="0" borderId="45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2" fillId="0" borderId="45" xfId="0" applyFont="1" applyBorder="1" applyAlignment="1">
      <alignment horizontal="left" vertical="center"/>
    </xf>
    <xf numFmtId="0" fontId="62" fillId="0" borderId="0" xfId="0" applyFont="1" applyBorder="1" applyAlignment="1">
      <alignment horizontal="left" vertical="center"/>
    </xf>
    <xf numFmtId="0" fontId="65" fillId="0" borderId="14" xfId="0" applyFont="1" applyBorder="1" applyAlignment="1">
      <alignment horizontal="left" vertical="center"/>
    </xf>
    <xf numFmtId="0" fontId="66" fillId="0" borderId="34" xfId="0" applyFont="1" applyBorder="1" applyAlignment="1">
      <alignment horizontal="left" vertical="center"/>
    </xf>
    <xf numFmtId="0" fontId="62" fillId="34" borderId="14" xfId="0" applyFont="1" applyFill="1" applyBorder="1" applyAlignment="1">
      <alignment horizontal="left" vertical="center"/>
    </xf>
    <xf numFmtId="0" fontId="62" fillId="34" borderId="34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49" fontId="64" fillId="0" borderId="14" xfId="0" applyNumberFormat="1" applyFont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61" fillId="32" borderId="14" xfId="1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 vertical="center"/>
    </xf>
    <xf numFmtId="0" fontId="28" fillId="28" borderId="36" xfId="1" applyFont="1" applyFill="1" applyBorder="1" applyAlignment="1">
      <alignment horizontal="center" vertical="center" wrapText="1"/>
    </xf>
    <xf numFmtId="0" fontId="1" fillId="28" borderId="36" xfId="1" applyFill="1" applyBorder="1" applyAlignment="1">
      <alignment horizontal="center" vertical="center"/>
    </xf>
    <xf numFmtId="0" fontId="28" fillId="28" borderId="82" xfId="1" applyFont="1" applyFill="1" applyBorder="1" applyAlignment="1">
      <alignment horizontal="center" vertical="center" wrapText="1"/>
    </xf>
    <xf numFmtId="0" fontId="28" fillId="28" borderId="63" xfId="1" applyFont="1" applyFill="1" applyBorder="1" applyAlignment="1">
      <alignment horizontal="center" vertical="center" wrapText="1"/>
    </xf>
    <xf numFmtId="0" fontId="28" fillId="28" borderId="45" xfId="1" applyFont="1" applyFill="1" applyBorder="1" applyAlignment="1">
      <alignment horizontal="center" vertical="center" wrapText="1"/>
    </xf>
    <xf numFmtId="0" fontId="28" fillId="28" borderId="13" xfId="1" applyFont="1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0" fontId="62" fillId="0" borderId="34" xfId="0" applyFont="1" applyBorder="1" applyAlignment="1">
      <alignment horizontal="center" vertical="center"/>
    </xf>
    <xf numFmtId="0" fontId="63" fillId="0" borderId="14" xfId="0" applyFont="1" applyBorder="1" applyAlignment="1">
      <alignment horizontal="center" vertical="center"/>
    </xf>
    <xf numFmtId="0" fontId="63" fillId="0" borderId="34" xfId="0" applyFont="1" applyBorder="1" applyAlignment="1">
      <alignment horizontal="center" vertical="center"/>
    </xf>
    <xf numFmtId="0" fontId="62" fillId="34" borderId="14" xfId="0" applyFont="1" applyFill="1" applyBorder="1" applyAlignment="1">
      <alignment horizontal="center" vertical="center"/>
    </xf>
    <xf numFmtId="0" fontId="62" fillId="34" borderId="34" xfId="0" applyFont="1" applyFill="1" applyBorder="1" applyAlignment="1">
      <alignment horizontal="center" vertical="center"/>
    </xf>
    <xf numFmtId="0" fontId="28" fillId="32" borderId="70" xfId="1" applyFont="1" applyFill="1" applyBorder="1" applyAlignment="1">
      <alignment horizontal="center" vertical="center" wrapText="1"/>
    </xf>
  </cellXfs>
  <cellStyles count="62">
    <cellStyle name="20% - 강조색1 2" xfId="2"/>
    <cellStyle name="20% - 강조색2 2" xfId="3"/>
    <cellStyle name="20% - 강조색3 2" xfId="4"/>
    <cellStyle name="20% - 강조색4 2" xfId="5"/>
    <cellStyle name="20% - 강조색5 2" xfId="6"/>
    <cellStyle name="20% - 강조색6 2" xfId="7"/>
    <cellStyle name="40% - 강조색1 2" xfId="8"/>
    <cellStyle name="40% - 강조색2 2" xfId="9"/>
    <cellStyle name="40% - 강조색3 2" xfId="10"/>
    <cellStyle name="40% - 강조색4 2" xfId="11"/>
    <cellStyle name="40% - 강조색5 2" xfId="12"/>
    <cellStyle name="40% - 강조색6 2" xfId="13"/>
    <cellStyle name="60% - 강조색1 2" xfId="14"/>
    <cellStyle name="60% - 강조색2 2" xfId="15"/>
    <cellStyle name="60% - 강조색3 2" xfId="16"/>
    <cellStyle name="60% - 강조색4 2" xfId="17"/>
    <cellStyle name="60% - 강조색5 2" xfId="18"/>
    <cellStyle name="60% - 강조색6 2" xfId="19"/>
    <cellStyle name="Comma  - Style1" xfId="46"/>
    <cellStyle name="Comma  - Style2" xfId="47"/>
    <cellStyle name="Comma  - Style3" xfId="48"/>
    <cellStyle name="Comma  - Style4" xfId="49"/>
    <cellStyle name="Comma  - Style5" xfId="50"/>
    <cellStyle name="Comma  - Style6" xfId="51"/>
    <cellStyle name="Comma  - Style7" xfId="52"/>
    <cellStyle name="Comma  - Style8" xfId="53"/>
    <cellStyle name="Hyperlink" xfId="54"/>
    <cellStyle name="Normal - Style1" xfId="55"/>
    <cellStyle name="Normal_어플리케이션간 연관도_20040412_v0.3" xfId="56"/>
    <cellStyle name="강조색1 2" xfId="20"/>
    <cellStyle name="강조색2 2" xfId="21"/>
    <cellStyle name="강조색3 2" xfId="22"/>
    <cellStyle name="강조색4 2" xfId="23"/>
    <cellStyle name="강조색5 2" xfId="24"/>
    <cellStyle name="강조색6 2" xfId="25"/>
    <cellStyle name="경고문 2" xfId="26"/>
    <cellStyle name="계산 2" xfId="27"/>
    <cellStyle name="나쁨 2" xfId="28"/>
    <cellStyle name="메모 2" xfId="29"/>
    <cellStyle name="보통 2" xfId="30"/>
    <cellStyle name="설명 텍스트 2" xfId="31"/>
    <cellStyle name="셀 확인 2" xfId="32"/>
    <cellStyle name="스타일 1" xfId="33"/>
    <cellStyle name="연결된 셀 2" xfId="34"/>
    <cellStyle name="요약 2" xfId="35"/>
    <cellStyle name="입력 2" xfId="36"/>
    <cellStyle name="제목 1 2" xfId="38"/>
    <cellStyle name="제목 2 2" xfId="39"/>
    <cellStyle name="제목 3 2" xfId="40"/>
    <cellStyle name="제목 4 2" xfId="41"/>
    <cellStyle name="제목 5" xfId="37"/>
    <cellStyle name="좋음 2" xfId="42"/>
    <cellStyle name="출력 2" xfId="43"/>
    <cellStyle name="표준" xfId="0" builtinId="0"/>
    <cellStyle name="표준 2" xfId="1"/>
    <cellStyle name="표준 3" xfId="58"/>
    <cellStyle name="표준 4" xfId="59"/>
    <cellStyle name="표준 5" xfId="60"/>
    <cellStyle name="표준 6" xfId="61"/>
    <cellStyle name="標準_☆設計書ひな型" xfId="44"/>
    <cellStyle name="표준_Sheet1" xfId="45"/>
    <cellStyle name="하이퍼링크" xfId="57" builtinId="8"/>
  </cellStyles>
  <dxfs count="0"/>
  <tableStyles count="0" defaultTableStyle="TableStyleMedium9" defaultPivotStyle="PivotStyleLight16"/>
  <colors>
    <mruColors>
      <color rgb="FFFF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0</xdr:row>
      <xdr:rowOff>0</xdr:rowOff>
    </xdr:from>
    <xdr:to>
      <xdr:col>6</xdr:col>
      <xdr:colOff>304800</xdr:colOff>
      <xdr:row>0</xdr:row>
      <xdr:rowOff>209550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6886575" y="0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6</xdr:col>
      <xdr:colOff>209550</xdr:colOff>
      <xdr:row>0</xdr:row>
      <xdr:rowOff>0</xdr:rowOff>
    </xdr:from>
    <xdr:ext cx="95250" cy="209550"/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67750" y="0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7"/>
  <sheetViews>
    <sheetView zoomScaleNormal="100" workbookViewId="0">
      <selection activeCell="B2" sqref="B2"/>
    </sheetView>
  </sheetViews>
  <sheetFormatPr defaultRowHeight="16.5"/>
  <cols>
    <col min="1" max="1" width="1.5" style="304" customWidth="1"/>
    <col min="2" max="3" width="9" style="304"/>
    <col min="4" max="4" width="5.125" style="304" customWidth="1"/>
    <col min="5" max="5" width="12.125" style="304" customWidth="1"/>
    <col min="6" max="6" width="7.125" style="304" customWidth="1"/>
    <col min="7" max="7" width="12.75" style="304" customWidth="1"/>
    <col min="8" max="8" width="5.5" style="304" customWidth="1"/>
    <col min="9" max="9" width="15" style="304" customWidth="1"/>
    <col min="10" max="11" width="9" style="304"/>
    <col min="12" max="12" width="2.5" style="304" customWidth="1"/>
    <col min="13" max="255" width="9" style="304"/>
    <col min="256" max="256" width="1.5" style="304" customWidth="1"/>
    <col min="257" max="259" width="9" style="304"/>
    <col min="260" max="260" width="5.125" style="304" customWidth="1"/>
    <col min="261" max="261" width="12.125" style="304" customWidth="1"/>
    <col min="262" max="262" width="7.125" style="304" customWidth="1"/>
    <col min="263" max="263" width="12.75" style="304" customWidth="1"/>
    <col min="264" max="264" width="5.5" style="304" customWidth="1"/>
    <col min="265" max="267" width="9" style="304"/>
    <col min="268" max="268" width="2.5" style="304" customWidth="1"/>
    <col min="269" max="511" width="9" style="304"/>
    <col min="512" max="512" width="1.5" style="304" customWidth="1"/>
    <col min="513" max="515" width="9" style="304"/>
    <col min="516" max="516" width="5.125" style="304" customWidth="1"/>
    <col min="517" max="517" width="12.125" style="304" customWidth="1"/>
    <col min="518" max="518" width="7.125" style="304" customWidth="1"/>
    <col min="519" max="519" width="12.75" style="304" customWidth="1"/>
    <col min="520" max="520" width="5.5" style="304" customWidth="1"/>
    <col min="521" max="523" width="9" style="304"/>
    <col min="524" max="524" width="2.5" style="304" customWidth="1"/>
    <col min="525" max="767" width="9" style="304"/>
    <col min="768" max="768" width="1.5" style="304" customWidth="1"/>
    <col min="769" max="771" width="9" style="304"/>
    <col min="772" max="772" width="5.125" style="304" customWidth="1"/>
    <col min="773" max="773" width="12.125" style="304" customWidth="1"/>
    <col min="774" max="774" width="7.125" style="304" customWidth="1"/>
    <col min="775" max="775" width="12.75" style="304" customWidth="1"/>
    <col min="776" max="776" width="5.5" style="304" customWidth="1"/>
    <col min="777" max="779" width="9" style="304"/>
    <col min="780" max="780" width="2.5" style="304" customWidth="1"/>
    <col min="781" max="1023" width="9" style="304"/>
    <col min="1024" max="1024" width="1.5" style="304" customWidth="1"/>
    <col min="1025" max="1027" width="9" style="304"/>
    <col min="1028" max="1028" width="5.125" style="304" customWidth="1"/>
    <col min="1029" max="1029" width="12.125" style="304" customWidth="1"/>
    <col min="1030" max="1030" width="7.125" style="304" customWidth="1"/>
    <col min="1031" max="1031" width="12.75" style="304" customWidth="1"/>
    <col min="1032" max="1032" width="5.5" style="304" customWidth="1"/>
    <col min="1033" max="1035" width="9" style="304"/>
    <col min="1036" max="1036" width="2.5" style="304" customWidth="1"/>
    <col min="1037" max="1279" width="9" style="304"/>
    <col min="1280" max="1280" width="1.5" style="304" customWidth="1"/>
    <col min="1281" max="1283" width="9" style="304"/>
    <col min="1284" max="1284" width="5.125" style="304" customWidth="1"/>
    <col min="1285" max="1285" width="12.125" style="304" customWidth="1"/>
    <col min="1286" max="1286" width="7.125" style="304" customWidth="1"/>
    <col min="1287" max="1287" width="12.75" style="304" customWidth="1"/>
    <col min="1288" max="1288" width="5.5" style="304" customWidth="1"/>
    <col min="1289" max="1291" width="9" style="304"/>
    <col min="1292" max="1292" width="2.5" style="304" customWidth="1"/>
    <col min="1293" max="1535" width="9" style="304"/>
    <col min="1536" max="1536" width="1.5" style="304" customWidth="1"/>
    <col min="1537" max="1539" width="9" style="304"/>
    <col min="1540" max="1540" width="5.125" style="304" customWidth="1"/>
    <col min="1541" max="1541" width="12.125" style="304" customWidth="1"/>
    <col min="1542" max="1542" width="7.125" style="304" customWidth="1"/>
    <col min="1543" max="1543" width="12.75" style="304" customWidth="1"/>
    <col min="1544" max="1544" width="5.5" style="304" customWidth="1"/>
    <col min="1545" max="1547" width="9" style="304"/>
    <col min="1548" max="1548" width="2.5" style="304" customWidth="1"/>
    <col min="1549" max="1791" width="9" style="304"/>
    <col min="1792" max="1792" width="1.5" style="304" customWidth="1"/>
    <col min="1793" max="1795" width="9" style="304"/>
    <col min="1796" max="1796" width="5.125" style="304" customWidth="1"/>
    <col min="1797" max="1797" width="12.125" style="304" customWidth="1"/>
    <col min="1798" max="1798" width="7.125" style="304" customWidth="1"/>
    <col min="1799" max="1799" width="12.75" style="304" customWidth="1"/>
    <col min="1800" max="1800" width="5.5" style="304" customWidth="1"/>
    <col min="1801" max="1803" width="9" style="304"/>
    <col min="1804" max="1804" width="2.5" style="304" customWidth="1"/>
    <col min="1805" max="2047" width="9" style="304"/>
    <col min="2048" max="2048" width="1.5" style="304" customWidth="1"/>
    <col min="2049" max="2051" width="9" style="304"/>
    <col min="2052" max="2052" width="5.125" style="304" customWidth="1"/>
    <col min="2053" max="2053" width="12.125" style="304" customWidth="1"/>
    <col min="2054" max="2054" width="7.125" style="304" customWidth="1"/>
    <col min="2055" max="2055" width="12.75" style="304" customWidth="1"/>
    <col min="2056" max="2056" width="5.5" style="304" customWidth="1"/>
    <col min="2057" max="2059" width="9" style="304"/>
    <col min="2060" max="2060" width="2.5" style="304" customWidth="1"/>
    <col min="2061" max="2303" width="9" style="304"/>
    <col min="2304" max="2304" width="1.5" style="304" customWidth="1"/>
    <col min="2305" max="2307" width="9" style="304"/>
    <col min="2308" max="2308" width="5.125" style="304" customWidth="1"/>
    <col min="2309" max="2309" width="12.125" style="304" customWidth="1"/>
    <col min="2310" max="2310" width="7.125" style="304" customWidth="1"/>
    <col min="2311" max="2311" width="12.75" style="304" customWidth="1"/>
    <col min="2312" max="2312" width="5.5" style="304" customWidth="1"/>
    <col min="2313" max="2315" width="9" style="304"/>
    <col min="2316" max="2316" width="2.5" style="304" customWidth="1"/>
    <col min="2317" max="2559" width="9" style="304"/>
    <col min="2560" max="2560" width="1.5" style="304" customWidth="1"/>
    <col min="2561" max="2563" width="9" style="304"/>
    <col min="2564" max="2564" width="5.125" style="304" customWidth="1"/>
    <col min="2565" max="2565" width="12.125" style="304" customWidth="1"/>
    <col min="2566" max="2566" width="7.125" style="304" customWidth="1"/>
    <col min="2567" max="2567" width="12.75" style="304" customWidth="1"/>
    <col min="2568" max="2568" width="5.5" style="304" customWidth="1"/>
    <col min="2569" max="2571" width="9" style="304"/>
    <col min="2572" max="2572" width="2.5" style="304" customWidth="1"/>
    <col min="2573" max="2815" width="9" style="304"/>
    <col min="2816" max="2816" width="1.5" style="304" customWidth="1"/>
    <col min="2817" max="2819" width="9" style="304"/>
    <col min="2820" max="2820" width="5.125" style="304" customWidth="1"/>
    <col min="2821" max="2821" width="12.125" style="304" customWidth="1"/>
    <col min="2822" max="2822" width="7.125" style="304" customWidth="1"/>
    <col min="2823" max="2823" width="12.75" style="304" customWidth="1"/>
    <col min="2824" max="2824" width="5.5" style="304" customWidth="1"/>
    <col min="2825" max="2827" width="9" style="304"/>
    <col min="2828" max="2828" width="2.5" style="304" customWidth="1"/>
    <col min="2829" max="3071" width="9" style="304"/>
    <col min="3072" max="3072" width="1.5" style="304" customWidth="1"/>
    <col min="3073" max="3075" width="9" style="304"/>
    <col min="3076" max="3076" width="5.125" style="304" customWidth="1"/>
    <col min="3077" max="3077" width="12.125" style="304" customWidth="1"/>
    <col min="3078" max="3078" width="7.125" style="304" customWidth="1"/>
    <col min="3079" max="3079" width="12.75" style="304" customWidth="1"/>
    <col min="3080" max="3080" width="5.5" style="304" customWidth="1"/>
    <col min="3081" max="3083" width="9" style="304"/>
    <col min="3084" max="3084" width="2.5" style="304" customWidth="1"/>
    <col min="3085" max="3327" width="9" style="304"/>
    <col min="3328" max="3328" width="1.5" style="304" customWidth="1"/>
    <col min="3329" max="3331" width="9" style="304"/>
    <col min="3332" max="3332" width="5.125" style="304" customWidth="1"/>
    <col min="3333" max="3333" width="12.125" style="304" customWidth="1"/>
    <col min="3334" max="3334" width="7.125" style="304" customWidth="1"/>
    <col min="3335" max="3335" width="12.75" style="304" customWidth="1"/>
    <col min="3336" max="3336" width="5.5" style="304" customWidth="1"/>
    <col min="3337" max="3339" width="9" style="304"/>
    <col min="3340" max="3340" width="2.5" style="304" customWidth="1"/>
    <col min="3341" max="3583" width="9" style="304"/>
    <col min="3584" max="3584" width="1.5" style="304" customWidth="1"/>
    <col min="3585" max="3587" width="9" style="304"/>
    <col min="3588" max="3588" width="5.125" style="304" customWidth="1"/>
    <col min="3589" max="3589" width="12.125" style="304" customWidth="1"/>
    <col min="3590" max="3590" width="7.125" style="304" customWidth="1"/>
    <col min="3591" max="3591" width="12.75" style="304" customWidth="1"/>
    <col min="3592" max="3592" width="5.5" style="304" customWidth="1"/>
    <col min="3593" max="3595" width="9" style="304"/>
    <col min="3596" max="3596" width="2.5" style="304" customWidth="1"/>
    <col min="3597" max="3839" width="9" style="304"/>
    <col min="3840" max="3840" width="1.5" style="304" customWidth="1"/>
    <col min="3841" max="3843" width="9" style="304"/>
    <col min="3844" max="3844" width="5.125" style="304" customWidth="1"/>
    <col min="3845" max="3845" width="12.125" style="304" customWidth="1"/>
    <col min="3846" max="3846" width="7.125" style="304" customWidth="1"/>
    <col min="3847" max="3847" width="12.75" style="304" customWidth="1"/>
    <col min="3848" max="3848" width="5.5" style="304" customWidth="1"/>
    <col min="3849" max="3851" width="9" style="304"/>
    <col min="3852" max="3852" width="2.5" style="304" customWidth="1"/>
    <col min="3853" max="4095" width="9" style="304"/>
    <col min="4096" max="4096" width="1.5" style="304" customWidth="1"/>
    <col min="4097" max="4099" width="9" style="304"/>
    <col min="4100" max="4100" width="5.125" style="304" customWidth="1"/>
    <col min="4101" max="4101" width="12.125" style="304" customWidth="1"/>
    <col min="4102" max="4102" width="7.125" style="304" customWidth="1"/>
    <col min="4103" max="4103" width="12.75" style="304" customWidth="1"/>
    <col min="4104" max="4104" width="5.5" style="304" customWidth="1"/>
    <col min="4105" max="4107" width="9" style="304"/>
    <col min="4108" max="4108" width="2.5" style="304" customWidth="1"/>
    <col min="4109" max="4351" width="9" style="304"/>
    <col min="4352" max="4352" width="1.5" style="304" customWidth="1"/>
    <col min="4353" max="4355" width="9" style="304"/>
    <col min="4356" max="4356" width="5.125" style="304" customWidth="1"/>
    <col min="4357" max="4357" width="12.125" style="304" customWidth="1"/>
    <col min="4358" max="4358" width="7.125" style="304" customWidth="1"/>
    <col min="4359" max="4359" width="12.75" style="304" customWidth="1"/>
    <col min="4360" max="4360" width="5.5" style="304" customWidth="1"/>
    <col min="4361" max="4363" width="9" style="304"/>
    <col min="4364" max="4364" width="2.5" style="304" customWidth="1"/>
    <col min="4365" max="4607" width="9" style="304"/>
    <col min="4608" max="4608" width="1.5" style="304" customWidth="1"/>
    <col min="4609" max="4611" width="9" style="304"/>
    <col min="4612" max="4612" width="5.125" style="304" customWidth="1"/>
    <col min="4613" max="4613" width="12.125" style="304" customWidth="1"/>
    <col min="4614" max="4614" width="7.125" style="304" customWidth="1"/>
    <col min="4615" max="4615" width="12.75" style="304" customWidth="1"/>
    <col min="4616" max="4616" width="5.5" style="304" customWidth="1"/>
    <col min="4617" max="4619" width="9" style="304"/>
    <col min="4620" max="4620" width="2.5" style="304" customWidth="1"/>
    <col min="4621" max="4863" width="9" style="304"/>
    <col min="4864" max="4864" width="1.5" style="304" customWidth="1"/>
    <col min="4865" max="4867" width="9" style="304"/>
    <col min="4868" max="4868" width="5.125" style="304" customWidth="1"/>
    <col min="4869" max="4869" width="12.125" style="304" customWidth="1"/>
    <col min="4870" max="4870" width="7.125" style="304" customWidth="1"/>
    <col min="4871" max="4871" width="12.75" style="304" customWidth="1"/>
    <col min="4872" max="4872" width="5.5" style="304" customWidth="1"/>
    <col min="4873" max="4875" width="9" style="304"/>
    <col min="4876" max="4876" width="2.5" style="304" customWidth="1"/>
    <col min="4877" max="5119" width="9" style="304"/>
    <col min="5120" max="5120" width="1.5" style="304" customWidth="1"/>
    <col min="5121" max="5123" width="9" style="304"/>
    <col min="5124" max="5124" width="5.125" style="304" customWidth="1"/>
    <col min="5125" max="5125" width="12.125" style="304" customWidth="1"/>
    <col min="5126" max="5126" width="7.125" style="304" customWidth="1"/>
    <col min="5127" max="5127" width="12.75" style="304" customWidth="1"/>
    <col min="5128" max="5128" width="5.5" style="304" customWidth="1"/>
    <col min="5129" max="5131" width="9" style="304"/>
    <col min="5132" max="5132" width="2.5" style="304" customWidth="1"/>
    <col min="5133" max="5375" width="9" style="304"/>
    <col min="5376" max="5376" width="1.5" style="304" customWidth="1"/>
    <col min="5377" max="5379" width="9" style="304"/>
    <col min="5380" max="5380" width="5.125" style="304" customWidth="1"/>
    <col min="5381" max="5381" width="12.125" style="304" customWidth="1"/>
    <col min="5382" max="5382" width="7.125" style="304" customWidth="1"/>
    <col min="5383" max="5383" width="12.75" style="304" customWidth="1"/>
    <col min="5384" max="5384" width="5.5" style="304" customWidth="1"/>
    <col min="5385" max="5387" width="9" style="304"/>
    <col min="5388" max="5388" width="2.5" style="304" customWidth="1"/>
    <col min="5389" max="5631" width="9" style="304"/>
    <col min="5632" max="5632" width="1.5" style="304" customWidth="1"/>
    <col min="5633" max="5635" width="9" style="304"/>
    <col min="5636" max="5636" width="5.125" style="304" customWidth="1"/>
    <col min="5637" max="5637" width="12.125" style="304" customWidth="1"/>
    <col min="5638" max="5638" width="7.125" style="304" customWidth="1"/>
    <col min="5639" max="5639" width="12.75" style="304" customWidth="1"/>
    <col min="5640" max="5640" width="5.5" style="304" customWidth="1"/>
    <col min="5641" max="5643" width="9" style="304"/>
    <col min="5644" max="5644" width="2.5" style="304" customWidth="1"/>
    <col min="5645" max="5887" width="9" style="304"/>
    <col min="5888" max="5888" width="1.5" style="304" customWidth="1"/>
    <col min="5889" max="5891" width="9" style="304"/>
    <col min="5892" max="5892" width="5.125" style="304" customWidth="1"/>
    <col min="5893" max="5893" width="12.125" style="304" customWidth="1"/>
    <col min="5894" max="5894" width="7.125" style="304" customWidth="1"/>
    <col min="5895" max="5895" width="12.75" style="304" customWidth="1"/>
    <col min="5896" max="5896" width="5.5" style="304" customWidth="1"/>
    <col min="5897" max="5899" width="9" style="304"/>
    <col min="5900" max="5900" width="2.5" style="304" customWidth="1"/>
    <col min="5901" max="6143" width="9" style="304"/>
    <col min="6144" max="6144" width="1.5" style="304" customWidth="1"/>
    <col min="6145" max="6147" width="9" style="304"/>
    <col min="6148" max="6148" width="5.125" style="304" customWidth="1"/>
    <col min="6149" max="6149" width="12.125" style="304" customWidth="1"/>
    <col min="6150" max="6150" width="7.125" style="304" customWidth="1"/>
    <col min="6151" max="6151" width="12.75" style="304" customWidth="1"/>
    <col min="6152" max="6152" width="5.5" style="304" customWidth="1"/>
    <col min="6153" max="6155" width="9" style="304"/>
    <col min="6156" max="6156" width="2.5" style="304" customWidth="1"/>
    <col min="6157" max="6399" width="9" style="304"/>
    <col min="6400" max="6400" width="1.5" style="304" customWidth="1"/>
    <col min="6401" max="6403" width="9" style="304"/>
    <col min="6404" max="6404" width="5.125" style="304" customWidth="1"/>
    <col min="6405" max="6405" width="12.125" style="304" customWidth="1"/>
    <col min="6406" max="6406" width="7.125" style="304" customWidth="1"/>
    <col min="6407" max="6407" width="12.75" style="304" customWidth="1"/>
    <col min="6408" max="6408" width="5.5" style="304" customWidth="1"/>
    <col min="6409" max="6411" width="9" style="304"/>
    <col min="6412" max="6412" width="2.5" style="304" customWidth="1"/>
    <col min="6413" max="6655" width="9" style="304"/>
    <col min="6656" max="6656" width="1.5" style="304" customWidth="1"/>
    <col min="6657" max="6659" width="9" style="304"/>
    <col min="6660" max="6660" width="5.125" style="304" customWidth="1"/>
    <col min="6661" max="6661" width="12.125" style="304" customWidth="1"/>
    <col min="6662" max="6662" width="7.125" style="304" customWidth="1"/>
    <col min="6663" max="6663" width="12.75" style="304" customWidth="1"/>
    <col min="6664" max="6664" width="5.5" style="304" customWidth="1"/>
    <col min="6665" max="6667" width="9" style="304"/>
    <col min="6668" max="6668" width="2.5" style="304" customWidth="1"/>
    <col min="6669" max="6911" width="9" style="304"/>
    <col min="6912" max="6912" width="1.5" style="304" customWidth="1"/>
    <col min="6913" max="6915" width="9" style="304"/>
    <col min="6916" max="6916" width="5.125" style="304" customWidth="1"/>
    <col min="6917" max="6917" width="12.125" style="304" customWidth="1"/>
    <col min="6918" max="6918" width="7.125" style="304" customWidth="1"/>
    <col min="6919" max="6919" width="12.75" style="304" customWidth="1"/>
    <col min="6920" max="6920" width="5.5" style="304" customWidth="1"/>
    <col min="6921" max="6923" width="9" style="304"/>
    <col min="6924" max="6924" width="2.5" style="304" customWidth="1"/>
    <col min="6925" max="7167" width="9" style="304"/>
    <col min="7168" max="7168" width="1.5" style="304" customWidth="1"/>
    <col min="7169" max="7171" width="9" style="304"/>
    <col min="7172" max="7172" width="5.125" style="304" customWidth="1"/>
    <col min="7173" max="7173" width="12.125" style="304" customWidth="1"/>
    <col min="7174" max="7174" width="7.125" style="304" customWidth="1"/>
    <col min="7175" max="7175" width="12.75" style="304" customWidth="1"/>
    <col min="7176" max="7176" width="5.5" style="304" customWidth="1"/>
    <col min="7177" max="7179" width="9" style="304"/>
    <col min="7180" max="7180" width="2.5" style="304" customWidth="1"/>
    <col min="7181" max="7423" width="9" style="304"/>
    <col min="7424" max="7424" width="1.5" style="304" customWidth="1"/>
    <col min="7425" max="7427" width="9" style="304"/>
    <col min="7428" max="7428" width="5.125" style="304" customWidth="1"/>
    <col min="7429" max="7429" width="12.125" style="304" customWidth="1"/>
    <col min="7430" max="7430" width="7.125" style="304" customWidth="1"/>
    <col min="7431" max="7431" width="12.75" style="304" customWidth="1"/>
    <col min="7432" max="7432" width="5.5" style="304" customWidth="1"/>
    <col min="7433" max="7435" width="9" style="304"/>
    <col min="7436" max="7436" width="2.5" style="304" customWidth="1"/>
    <col min="7437" max="7679" width="9" style="304"/>
    <col min="7680" max="7680" width="1.5" style="304" customWidth="1"/>
    <col min="7681" max="7683" width="9" style="304"/>
    <col min="7684" max="7684" width="5.125" style="304" customWidth="1"/>
    <col min="7685" max="7685" width="12.125" style="304" customWidth="1"/>
    <col min="7686" max="7686" width="7.125" style="304" customWidth="1"/>
    <col min="7687" max="7687" width="12.75" style="304" customWidth="1"/>
    <col min="7688" max="7688" width="5.5" style="304" customWidth="1"/>
    <col min="7689" max="7691" width="9" style="304"/>
    <col min="7692" max="7692" width="2.5" style="304" customWidth="1"/>
    <col min="7693" max="7935" width="9" style="304"/>
    <col min="7936" max="7936" width="1.5" style="304" customWidth="1"/>
    <col min="7937" max="7939" width="9" style="304"/>
    <col min="7940" max="7940" width="5.125" style="304" customWidth="1"/>
    <col min="7941" max="7941" width="12.125" style="304" customWidth="1"/>
    <col min="7942" max="7942" width="7.125" style="304" customWidth="1"/>
    <col min="7943" max="7943" width="12.75" style="304" customWidth="1"/>
    <col min="7944" max="7944" width="5.5" style="304" customWidth="1"/>
    <col min="7945" max="7947" width="9" style="304"/>
    <col min="7948" max="7948" width="2.5" style="304" customWidth="1"/>
    <col min="7949" max="8191" width="9" style="304"/>
    <col min="8192" max="8192" width="1.5" style="304" customWidth="1"/>
    <col min="8193" max="8195" width="9" style="304"/>
    <col min="8196" max="8196" width="5.125" style="304" customWidth="1"/>
    <col min="8197" max="8197" width="12.125" style="304" customWidth="1"/>
    <col min="8198" max="8198" width="7.125" style="304" customWidth="1"/>
    <col min="8199" max="8199" width="12.75" style="304" customWidth="1"/>
    <col min="8200" max="8200" width="5.5" style="304" customWidth="1"/>
    <col min="8201" max="8203" width="9" style="304"/>
    <col min="8204" max="8204" width="2.5" style="304" customWidth="1"/>
    <col min="8205" max="8447" width="9" style="304"/>
    <col min="8448" max="8448" width="1.5" style="304" customWidth="1"/>
    <col min="8449" max="8451" width="9" style="304"/>
    <col min="8452" max="8452" width="5.125" style="304" customWidth="1"/>
    <col min="8453" max="8453" width="12.125" style="304" customWidth="1"/>
    <col min="8454" max="8454" width="7.125" style="304" customWidth="1"/>
    <col min="8455" max="8455" width="12.75" style="304" customWidth="1"/>
    <col min="8456" max="8456" width="5.5" style="304" customWidth="1"/>
    <col min="8457" max="8459" width="9" style="304"/>
    <col min="8460" max="8460" width="2.5" style="304" customWidth="1"/>
    <col min="8461" max="8703" width="9" style="304"/>
    <col min="8704" max="8704" width="1.5" style="304" customWidth="1"/>
    <col min="8705" max="8707" width="9" style="304"/>
    <col min="8708" max="8708" width="5.125" style="304" customWidth="1"/>
    <col min="8709" max="8709" width="12.125" style="304" customWidth="1"/>
    <col min="8710" max="8710" width="7.125" style="304" customWidth="1"/>
    <col min="8711" max="8711" width="12.75" style="304" customWidth="1"/>
    <col min="8712" max="8712" width="5.5" style="304" customWidth="1"/>
    <col min="8713" max="8715" width="9" style="304"/>
    <col min="8716" max="8716" width="2.5" style="304" customWidth="1"/>
    <col min="8717" max="8959" width="9" style="304"/>
    <col min="8960" max="8960" width="1.5" style="304" customWidth="1"/>
    <col min="8961" max="8963" width="9" style="304"/>
    <col min="8964" max="8964" width="5.125" style="304" customWidth="1"/>
    <col min="8965" max="8965" width="12.125" style="304" customWidth="1"/>
    <col min="8966" max="8966" width="7.125" style="304" customWidth="1"/>
    <col min="8967" max="8967" width="12.75" style="304" customWidth="1"/>
    <col min="8968" max="8968" width="5.5" style="304" customWidth="1"/>
    <col min="8969" max="8971" width="9" style="304"/>
    <col min="8972" max="8972" width="2.5" style="304" customWidth="1"/>
    <col min="8973" max="9215" width="9" style="304"/>
    <col min="9216" max="9216" width="1.5" style="304" customWidth="1"/>
    <col min="9217" max="9219" width="9" style="304"/>
    <col min="9220" max="9220" width="5.125" style="304" customWidth="1"/>
    <col min="9221" max="9221" width="12.125" style="304" customWidth="1"/>
    <col min="9222" max="9222" width="7.125" style="304" customWidth="1"/>
    <col min="9223" max="9223" width="12.75" style="304" customWidth="1"/>
    <col min="9224" max="9224" width="5.5" style="304" customWidth="1"/>
    <col min="9225" max="9227" width="9" style="304"/>
    <col min="9228" max="9228" width="2.5" style="304" customWidth="1"/>
    <col min="9229" max="9471" width="9" style="304"/>
    <col min="9472" max="9472" width="1.5" style="304" customWidth="1"/>
    <col min="9473" max="9475" width="9" style="304"/>
    <col min="9476" max="9476" width="5.125" style="304" customWidth="1"/>
    <col min="9477" max="9477" width="12.125" style="304" customWidth="1"/>
    <col min="9478" max="9478" width="7.125" style="304" customWidth="1"/>
    <col min="9479" max="9479" width="12.75" style="304" customWidth="1"/>
    <col min="9480" max="9480" width="5.5" style="304" customWidth="1"/>
    <col min="9481" max="9483" width="9" style="304"/>
    <col min="9484" max="9484" width="2.5" style="304" customWidth="1"/>
    <col min="9485" max="9727" width="9" style="304"/>
    <col min="9728" max="9728" width="1.5" style="304" customWidth="1"/>
    <col min="9729" max="9731" width="9" style="304"/>
    <col min="9732" max="9732" width="5.125" style="304" customWidth="1"/>
    <col min="9733" max="9733" width="12.125" style="304" customWidth="1"/>
    <col min="9734" max="9734" width="7.125" style="304" customWidth="1"/>
    <col min="9735" max="9735" width="12.75" style="304" customWidth="1"/>
    <col min="9736" max="9736" width="5.5" style="304" customWidth="1"/>
    <col min="9737" max="9739" width="9" style="304"/>
    <col min="9740" max="9740" width="2.5" style="304" customWidth="1"/>
    <col min="9741" max="9983" width="9" style="304"/>
    <col min="9984" max="9984" width="1.5" style="304" customWidth="1"/>
    <col min="9985" max="9987" width="9" style="304"/>
    <col min="9988" max="9988" width="5.125" style="304" customWidth="1"/>
    <col min="9989" max="9989" width="12.125" style="304" customWidth="1"/>
    <col min="9990" max="9990" width="7.125" style="304" customWidth="1"/>
    <col min="9991" max="9991" width="12.75" style="304" customWidth="1"/>
    <col min="9992" max="9992" width="5.5" style="304" customWidth="1"/>
    <col min="9993" max="9995" width="9" style="304"/>
    <col min="9996" max="9996" width="2.5" style="304" customWidth="1"/>
    <col min="9997" max="10239" width="9" style="304"/>
    <col min="10240" max="10240" width="1.5" style="304" customWidth="1"/>
    <col min="10241" max="10243" width="9" style="304"/>
    <col min="10244" max="10244" width="5.125" style="304" customWidth="1"/>
    <col min="10245" max="10245" width="12.125" style="304" customWidth="1"/>
    <col min="10246" max="10246" width="7.125" style="304" customWidth="1"/>
    <col min="10247" max="10247" width="12.75" style="304" customWidth="1"/>
    <col min="10248" max="10248" width="5.5" style="304" customWidth="1"/>
    <col min="10249" max="10251" width="9" style="304"/>
    <col min="10252" max="10252" width="2.5" style="304" customWidth="1"/>
    <col min="10253" max="10495" width="9" style="304"/>
    <col min="10496" max="10496" width="1.5" style="304" customWidth="1"/>
    <col min="10497" max="10499" width="9" style="304"/>
    <col min="10500" max="10500" width="5.125" style="304" customWidth="1"/>
    <col min="10501" max="10501" width="12.125" style="304" customWidth="1"/>
    <col min="10502" max="10502" width="7.125" style="304" customWidth="1"/>
    <col min="10503" max="10503" width="12.75" style="304" customWidth="1"/>
    <col min="10504" max="10504" width="5.5" style="304" customWidth="1"/>
    <col min="10505" max="10507" width="9" style="304"/>
    <col min="10508" max="10508" width="2.5" style="304" customWidth="1"/>
    <col min="10509" max="10751" width="9" style="304"/>
    <col min="10752" max="10752" width="1.5" style="304" customWidth="1"/>
    <col min="10753" max="10755" width="9" style="304"/>
    <col min="10756" max="10756" width="5.125" style="304" customWidth="1"/>
    <col min="10757" max="10757" width="12.125" style="304" customWidth="1"/>
    <col min="10758" max="10758" width="7.125" style="304" customWidth="1"/>
    <col min="10759" max="10759" width="12.75" style="304" customWidth="1"/>
    <col min="10760" max="10760" width="5.5" style="304" customWidth="1"/>
    <col min="10761" max="10763" width="9" style="304"/>
    <col min="10764" max="10764" width="2.5" style="304" customWidth="1"/>
    <col min="10765" max="11007" width="9" style="304"/>
    <col min="11008" max="11008" width="1.5" style="304" customWidth="1"/>
    <col min="11009" max="11011" width="9" style="304"/>
    <col min="11012" max="11012" width="5.125" style="304" customWidth="1"/>
    <col min="11013" max="11013" width="12.125" style="304" customWidth="1"/>
    <col min="11014" max="11014" width="7.125" style="304" customWidth="1"/>
    <col min="11015" max="11015" width="12.75" style="304" customWidth="1"/>
    <col min="11016" max="11016" width="5.5" style="304" customWidth="1"/>
    <col min="11017" max="11019" width="9" style="304"/>
    <col min="11020" max="11020" width="2.5" style="304" customWidth="1"/>
    <col min="11021" max="11263" width="9" style="304"/>
    <col min="11264" max="11264" width="1.5" style="304" customWidth="1"/>
    <col min="11265" max="11267" width="9" style="304"/>
    <col min="11268" max="11268" width="5.125" style="304" customWidth="1"/>
    <col min="11269" max="11269" width="12.125" style="304" customWidth="1"/>
    <col min="11270" max="11270" width="7.125" style="304" customWidth="1"/>
    <col min="11271" max="11271" width="12.75" style="304" customWidth="1"/>
    <col min="11272" max="11272" width="5.5" style="304" customWidth="1"/>
    <col min="11273" max="11275" width="9" style="304"/>
    <col min="11276" max="11276" width="2.5" style="304" customWidth="1"/>
    <col min="11277" max="11519" width="9" style="304"/>
    <col min="11520" max="11520" width="1.5" style="304" customWidth="1"/>
    <col min="11521" max="11523" width="9" style="304"/>
    <col min="11524" max="11524" width="5.125" style="304" customWidth="1"/>
    <col min="11525" max="11525" width="12.125" style="304" customWidth="1"/>
    <col min="11526" max="11526" width="7.125" style="304" customWidth="1"/>
    <col min="11527" max="11527" width="12.75" style="304" customWidth="1"/>
    <col min="11528" max="11528" width="5.5" style="304" customWidth="1"/>
    <col min="11529" max="11531" width="9" style="304"/>
    <col min="11532" max="11532" width="2.5" style="304" customWidth="1"/>
    <col min="11533" max="11775" width="9" style="304"/>
    <col min="11776" max="11776" width="1.5" style="304" customWidth="1"/>
    <col min="11777" max="11779" width="9" style="304"/>
    <col min="11780" max="11780" width="5.125" style="304" customWidth="1"/>
    <col min="11781" max="11781" width="12.125" style="304" customWidth="1"/>
    <col min="11782" max="11782" width="7.125" style="304" customWidth="1"/>
    <col min="11783" max="11783" width="12.75" style="304" customWidth="1"/>
    <col min="11784" max="11784" width="5.5" style="304" customWidth="1"/>
    <col min="11785" max="11787" width="9" style="304"/>
    <col min="11788" max="11788" width="2.5" style="304" customWidth="1"/>
    <col min="11789" max="12031" width="9" style="304"/>
    <col min="12032" max="12032" width="1.5" style="304" customWidth="1"/>
    <col min="12033" max="12035" width="9" style="304"/>
    <col min="12036" max="12036" width="5.125" style="304" customWidth="1"/>
    <col min="12037" max="12037" width="12.125" style="304" customWidth="1"/>
    <col min="12038" max="12038" width="7.125" style="304" customWidth="1"/>
    <col min="12039" max="12039" width="12.75" style="304" customWidth="1"/>
    <col min="12040" max="12040" width="5.5" style="304" customWidth="1"/>
    <col min="12041" max="12043" width="9" style="304"/>
    <col min="12044" max="12044" width="2.5" style="304" customWidth="1"/>
    <col min="12045" max="12287" width="9" style="304"/>
    <col min="12288" max="12288" width="1.5" style="304" customWidth="1"/>
    <col min="12289" max="12291" width="9" style="304"/>
    <col min="12292" max="12292" width="5.125" style="304" customWidth="1"/>
    <col min="12293" max="12293" width="12.125" style="304" customWidth="1"/>
    <col min="12294" max="12294" width="7.125" style="304" customWidth="1"/>
    <col min="12295" max="12295" width="12.75" style="304" customWidth="1"/>
    <col min="12296" max="12296" width="5.5" style="304" customWidth="1"/>
    <col min="12297" max="12299" width="9" style="304"/>
    <col min="12300" max="12300" width="2.5" style="304" customWidth="1"/>
    <col min="12301" max="12543" width="9" style="304"/>
    <col min="12544" max="12544" width="1.5" style="304" customWidth="1"/>
    <col min="12545" max="12547" width="9" style="304"/>
    <col min="12548" max="12548" width="5.125" style="304" customWidth="1"/>
    <col min="12549" max="12549" width="12.125" style="304" customWidth="1"/>
    <col min="12550" max="12550" width="7.125" style="304" customWidth="1"/>
    <col min="12551" max="12551" width="12.75" style="304" customWidth="1"/>
    <col min="12552" max="12552" width="5.5" style="304" customWidth="1"/>
    <col min="12553" max="12555" width="9" style="304"/>
    <col min="12556" max="12556" width="2.5" style="304" customWidth="1"/>
    <col min="12557" max="12799" width="9" style="304"/>
    <col min="12800" max="12800" width="1.5" style="304" customWidth="1"/>
    <col min="12801" max="12803" width="9" style="304"/>
    <col min="12804" max="12804" width="5.125" style="304" customWidth="1"/>
    <col min="12805" max="12805" width="12.125" style="304" customWidth="1"/>
    <col min="12806" max="12806" width="7.125" style="304" customWidth="1"/>
    <col min="12807" max="12807" width="12.75" style="304" customWidth="1"/>
    <col min="12808" max="12808" width="5.5" style="304" customWidth="1"/>
    <col min="12809" max="12811" width="9" style="304"/>
    <col min="12812" max="12812" width="2.5" style="304" customWidth="1"/>
    <col min="12813" max="13055" width="9" style="304"/>
    <col min="13056" max="13056" width="1.5" style="304" customWidth="1"/>
    <col min="13057" max="13059" width="9" style="304"/>
    <col min="13060" max="13060" width="5.125" style="304" customWidth="1"/>
    <col min="13061" max="13061" width="12.125" style="304" customWidth="1"/>
    <col min="13062" max="13062" width="7.125" style="304" customWidth="1"/>
    <col min="13063" max="13063" width="12.75" style="304" customWidth="1"/>
    <col min="13064" max="13064" width="5.5" style="304" customWidth="1"/>
    <col min="13065" max="13067" width="9" style="304"/>
    <col min="13068" max="13068" width="2.5" style="304" customWidth="1"/>
    <col min="13069" max="13311" width="9" style="304"/>
    <col min="13312" max="13312" width="1.5" style="304" customWidth="1"/>
    <col min="13313" max="13315" width="9" style="304"/>
    <col min="13316" max="13316" width="5.125" style="304" customWidth="1"/>
    <col min="13317" max="13317" width="12.125" style="304" customWidth="1"/>
    <col min="13318" max="13318" width="7.125" style="304" customWidth="1"/>
    <col min="13319" max="13319" width="12.75" style="304" customWidth="1"/>
    <col min="13320" max="13320" width="5.5" style="304" customWidth="1"/>
    <col min="13321" max="13323" width="9" style="304"/>
    <col min="13324" max="13324" width="2.5" style="304" customWidth="1"/>
    <col min="13325" max="13567" width="9" style="304"/>
    <col min="13568" max="13568" width="1.5" style="304" customWidth="1"/>
    <col min="13569" max="13571" width="9" style="304"/>
    <col min="13572" max="13572" width="5.125" style="304" customWidth="1"/>
    <col min="13573" max="13573" width="12.125" style="304" customWidth="1"/>
    <col min="13574" max="13574" width="7.125" style="304" customWidth="1"/>
    <col min="13575" max="13575" width="12.75" style="304" customWidth="1"/>
    <col min="13576" max="13576" width="5.5" style="304" customWidth="1"/>
    <col min="13577" max="13579" width="9" style="304"/>
    <col min="13580" max="13580" width="2.5" style="304" customWidth="1"/>
    <col min="13581" max="13823" width="9" style="304"/>
    <col min="13824" max="13824" width="1.5" style="304" customWidth="1"/>
    <col min="13825" max="13827" width="9" style="304"/>
    <col min="13828" max="13828" width="5.125" style="304" customWidth="1"/>
    <col min="13829" max="13829" width="12.125" style="304" customWidth="1"/>
    <col min="13830" max="13830" width="7.125" style="304" customWidth="1"/>
    <col min="13831" max="13831" width="12.75" style="304" customWidth="1"/>
    <col min="13832" max="13832" width="5.5" style="304" customWidth="1"/>
    <col min="13833" max="13835" width="9" style="304"/>
    <col min="13836" max="13836" width="2.5" style="304" customWidth="1"/>
    <col min="13837" max="14079" width="9" style="304"/>
    <col min="14080" max="14080" width="1.5" style="304" customWidth="1"/>
    <col min="14081" max="14083" width="9" style="304"/>
    <col min="14084" max="14084" width="5.125" style="304" customWidth="1"/>
    <col min="14085" max="14085" width="12.125" style="304" customWidth="1"/>
    <col min="14086" max="14086" width="7.125" style="304" customWidth="1"/>
    <col min="14087" max="14087" width="12.75" style="304" customWidth="1"/>
    <col min="14088" max="14088" width="5.5" style="304" customWidth="1"/>
    <col min="14089" max="14091" width="9" style="304"/>
    <col min="14092" max="14092" width="2.5" style="304" customWidth="1"/>
    <col min="14093" max="14335" width="9" style="304"/>
    <col min="14336" max="14336" width="1.5" style="304" customWidth="1"/>
    <col min="14337" max="14339" width="9" style="304"/>
    <col min="14340" max="14340" width="5.125" style="304" customWidth="1"/>
    <col min="14341" max="14341" width="12.125" style="304" customWidth="1"/>
    <col min="14342" max="14342" width="7.125" style="304" customWidth="1"/>
    <col min="14343" max="14343" width="12.75" style="304" customWidth="1"/>
    <col min="14344" max="14344" width="5.5" style="304" customWidth="1"/>
    <col min="14345" max="14347" width="9" style="304"/>
    <col min="14348" max="14348" width="2.5" style="304" customWidth="1"/>
    <col min="14349" max="14591" width="9" style="304"/>
    <col min="14592" max="14592" width="1.5" style="304" customWidth="1"/>
    <col min="14593" max="14595" width="9" style="304"/>
    <col min="14596" max="14596" width="5.125" style="304" customWidth="1"/>
    <col min="14597" max="14597" width="12.125" style="304" customWidth="1"/>
    <col min="14598" max="14598" width="7.125" style="304" customWidth="1"/>
    <col min="14599" max="14599" width="12.75" style="304" customWidth="1"/>
    <col min="14600" max="14600" width="5.5" style="304" customWidth="1"/>
    <col min="14601" max="14603" width="9" style="304"/>
    <col min="14604" max="14604" width="2.5" style="304" customWidth="1"/>
    <col min="14605" max="14847" width="9" style="304"/>
    <col min="14848" max="14848" width="1.5" style="304" customWidth="1"/>
    <col min="14849" max="14851" width="9" style="304"/>
    <col min="14852" max="14852" width="5.125" style="304" customWidth="1"/>
    <col min="14853" max="14853" width="12.125" style="304" customWidth="1"/>
    <col min="14854" max="14854" width="7.125" style="304" customWidth="1"/>
    <col min="14855" max="14855" width="12.75" style="304" customWidth="1"/>
    <col min="14856" max="14856" width="5.5" style="304" customWidth="1"/>
    <col min="14857" max="14859" width="9" style="304"/>
    <col min="14860" max="14860" width="2.5" style="304" customWidth="1"/>
    <col min="14861" max="15103" width="9" style="304"/>
    <col min="15104" max="15104" width="1.5" style="304" customWidth="1"/>
    <col min="15105" max="15107" width="9" style="304"/>
    <col min="15108" max="15108" width="5.125" style="304" customWidth="1"/>
    <col min="15109" max="15109" width="12.125" style="304" customWidth="1"/>
    <col min="15110" max="15110" width="7.125" style="304" customWidth="1"/>
    <col min="15111" max="15111" width="12.75" style="304" customWidth="1"/>
    <col min="15112" max="15112" width="5.5" style="304" customWidth="1"/>
    <col min="15113" max="15115" width="9" style="304"/>
    <col min="15116" max="15116" width="2.5" style="304" customWidth="1"/>
    <col min="15117" max="15359" width="9" style="304"/>
    <col min="15360" max="15360" width="1.5" style="304" customWidth="1"/>
    <col min="15361" max="15363" width="9" style="304"/>
    <col min="15364" max="15364" width="5.125" style="304" customWidth="1"/>
    <col min="15365" max="15365" width="12.125" style="304" customWidth="1"/>
    <col min="15366" max="15366" width="7.125" style="304" customWidth="1"/>
    <col min="15367" max="15367" width="12.75" style="304" customWidth="1"/>
    <col min="15368" max="15368" width="5.5" style="304" customWidth="1"/>
    <col min="15369" max="15371" width="9" style="304"/>
    <col min="15372" max="15372" width="2.5" style="304" customWidth="1"/>
    <col min="15373" max="15615" width="9" style="304"/>
    <col min="15616" max="15616" width="1.5" style="304" customWidth="1"/>
    <col min="15617" max="15619" width="9" style="304"/>
    <col min="15620" max="15620" width="5.125" style="304" customWidth="1"/>
    <col min="15621" max="15621" width="12.125" style="304" customWidth="1"/>
    <col min="15622" max="15622" width="7.125" style="304" customWidth="1"/>
    <col min="15623" max="15623" width="12.75" style="304" customWidth="1"/>
    <col min="15624" max="15624" width="5.5" style="304" customWidth="1"/>
    <col min="15625" max="15627" width="9" style="304"/>
    <col min="15628" max="15628" width="2.5" style="304" customWidth="1"/>
    <col min="15629" max="15871" width="9" style="304"/>
    <col min="15872" max="15872" width="1.5" style="304" customWidth="1"/>
    <col min="15873" max="15875" width="9" style="304"/>
    <col min="15876" max="15876" width="5.125" style="304" customWidth="1"/>
    <col min="15877" max="15877" width="12.125" style="304" customWidth="1"/>
    <col min="15878" max="15878" width="7.125" style="304" customWidth="1"/>
    <col min="15879" max="15879" width="12.75" style="304" customWidth="1"/>
    <col min="15880" max="15880" width="5.5" style="304" customWidth="1"/>
    <col min="15881" max="15883" width="9" style="304"/>
    <col min="15884" max="15884" width="2.5" style="304" customWidth="1"/>
    <col min="15885" max="16127" width="9" style="304"/>
    <col min="16128" max="16128" width="1.5" style="304" customWidth="1"/>
    <col min="16129" max="16131" width="9" style="304"/>
    <col min="16132" max="16132" width="5.125" style="304" customWidth="1"/>
    <col min="16133" max="16133" width="12.125" style="304" customWidth="1"/>
    <col min="16134" max="16134" width="7.125" style="304" customWidth="1"/>
    <col min="16135" max="16135" width="12.75" style="304" customWidth="1"/>
    <col min="16136" max="16136" width="5.5" style="304" customWidth="1"/>
    <col min="16137" max="16139" width="9" style="304"/>
    <col min="16140" max="16140" width="2.5" style="304" customWidth="1"/>
    <col min="16141" max="16384" width="9" style="304"/>
  </cols>
  <sheetData>
    <row r="5" spans="3:9" ht="31.5">
      <c r="C5" s="305" t="s">
        <v>869</v>
      </c>
      <c r="D5" s="306"/>
      <c r="E5" s="306"/>
      <c r="F5" s="306"/>
      <c r="G5" s="306"/>
      <c r="H5" s="306"/>
      <c r="I5" s="306"/>
    </row>
    <row r="13" spans="3:9" ht="26.25">
      <c r="F13" s="307" t="s">
        <v>870</v>
      </c>
    </row>
    <row r="17" spans="5:5" ht="26.25">
      <c r="E17" s="308" t="s">
        <v>1088</v>
      </c>
    </row>
  </sheetData>
  <phoneticPr fontId="29" type="noConversion"/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43" workbookViewId="0">
      <selection activeCell="H25" sqref="H25:L25"/>
    </sheetView>
  </sheetViews>
  <sheetFormatPr defaultRowHeight="16.5"/>
  <cols>
    <col min="3" max="3" width="12.125" customWidth="1"/>
    <col min="12" max="12" width="21.875" customWidth="1"/>
    <col min="13" max="13" width="17.75" style="263" bestFit="1" customWidth="1"/>
    <col min="14" max="14" width="42.125" bestFit="1" customWidth="1"/>
  </cols>
  <sheetData>
    <row r="1" spans="1:14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2"/>
      <c r="J1" s="483"/>
      <c r="K1" s="42" t="s">
        <v>2</v>
      </c>
      <c r="L1" s="253">
        <v>3.3</v>
      </c>
      <c r="M1" s="378"/>
      <c r="N1" s="263"/>
    </row>
    <row r="2" spans="1:14" ht="16.5" customHeight="1">
      <c r="A2" s="546" t="str">
        <f>인터페이스목록!A2</f>
        <v>신한은행 P2P Lending Platform 서비스</v>
      </c>
      <c r="B2" s="547"/>
      <c r="C2" s="547"/>
      <c r="D2" s="484"/>
      <c r="E2" s="484"/>
      <c r="F2" s="484"/>
      <c r="G2" s="484"/>
      <c r="H2" s="484"/>
      <c r="I2" s="484"/>
      <c r="J2" s="485"/>
      <c r="K2" s="373" t="s">
        <v>3</v>
      </c>
      <c r="L2" s="32">
        <v>43514</v>
      </c>
      <c r="M2" s="379"/>
      <c r="N2" s="263"/>
    </row>
    <row r="3" spans="1:14" ht="17.25" customHeight="1" thickBot="1">
      <c r="A3" s="548"/>
      <c r="B3" s="549"/>
      <c r="C3" s="549"/>
      <c r="D3" s="486"/>
      <c r="E3" s="486"/>
      <c r="F3" s="486"/>
      <c r="G3" s="486"/>
      <c r="H3" s="486"/>
      <c r="I3" s="486"/>
      <c r="J3" s="487"/>
      <c r="K3" s="374" t="s">
        <v>4</v>
      </c>
      <c r="L3" s="34" t="s">
        <v>1011</v>
      </c>
      <c r="M3" s="6"/>
      <c r="N3" s="263"/>
    </row>
    <row r="4" spans="1:14">
      <c r="A4" s="289"/>
      <c r="B4" s="289"/>
      <c r="C4" s="289"/>
      <c r="D4" s="274"/>
      <c r="E4" s="274"/>
      <c r="F4" s="274"/>
      <c r="G4" s="274"/>
      <c r="H4" s="289"/>
      <c r="I4" s="289"/>
      <c r="J4" s="289"/>
      <c r="K4" s="289"/>
      <c r="L4" s="64" t="s">
        <v>26</v>
      </c>
      <c r="M4" s="64"/>
      <c r="N4" s="289"/>
    </row>
    <row r="5" spans="1:14" ht="17.25">
      <c r="A5" s="550" t="s">
        <v>1116</v>
      </c>
      <c r="B5" s="550"/>
      <c r="C5" s="550"/>
      <c r="D5" s="274"/>
      <c r="E5" s="274"/>
      <c r="F5" s="274"/>
      <c r="G5" s="274"/>
      <c r="H5" s="289"/>
      <c r="I5" s="289"/>
      <c r="J5" s="289"/>
      <c r="K5" s="289"/>
      <c r="L5" s="289"/>
      <c r="M5" s="289"/>
      <c r="N5" s="289"/>
    </row>
    <row r="6" spans="1:14">
      <c r="A6" s="539" t="s">
        <v>766</v>
      </c>
      <c r="B6" s="540"/>
      <c r="C6" s="541"/>
      <c r="D6" s="276"/>
      <c r="E6" s="276"/>
      <c r="F6" s="276"/>
      <c r="G6" s="288"/>
      <c r="H6" s="545" t="s">
        <v>748</v>
      </c>
      <c r="I6" s="545"/>
      <c r="J6" s="545"/>
      <c r="K6" s="545"/>
      <c r="L6" s="545"/>
      <c r="N6" s="290" t="s">
        <v>846</v>
      </c>
    </row>
    <row r="7" spans="1:14">
      <c r="A7" s="542" t="s">
        <v>699</v>
      </c>
      <c r="B7" s="543"/>
      <c r="C7" s="544"/>
      <c r="D7" s="276"/>
      <c r="E7" s="276"/>
      <c r="F7" s="276"/>
      <c r="G7" s="288"/>
      <c r="H7" s="551" t="s">
        <v>1016</v>
      </c>
      <c r="I7" s="551"/>
      <c r="J7" s="551"/>
      <c r="K7" s="551"/>
      <c r="L7" s="551"/>
      <c r="M7" s="381"/>
      <c r="N7" s="289"/>
    </row>
    <row r="8" spans="1:14">
      <c r="A8" s="542" t="s">
        <v>837</v>
      </c>
      <c r="B8" s="543"/>
      <c r="C8" s="544"/>
      <c r="D8" s="276"/>
      <c r="E8" s="276"/>
      <c r="F8" s="276"/>
      <c r="G8" s="288"/>
      <c r="H8" s="551" t="s">
        <v>1117</v>
      </c>
      <c r="I8" s="551"/>
      <c r="J8" s="551"/>
      <c r="K8" s="551"/>
      <c r="L8" s="551"/>
      <c r="M8" s="381"/>
      <c r="N8" s="289"/>
    </row>
    <row r="9" spans="1:14">
      <c r="A9" s="542" t="s">
        <v>838</v>
      </c>
      <c r="B9" s="543"/>
      <c r="C9" s="544"/>
      <c r="D9" s="276"/>
      <c r="E9" s="276"/>
      <c r="F9" s="276"/>
      <c r="G9" s="288"/>
      <c r="H9" s="551" t="s">
        <v>1118</v>
      </c>
      <c r="I9" s="551"/>
      <c r="J9" s="551"/>
      <c r="K9" s="551"/>
      <c r="L9" s="551"/>
      <c r="M9" s="381"/>
      <c r="N9" s="289"/>
    </row>
    <row r="10" spans="1:14">
      <c r="A10" s="542" t="s">
        <v>839</v>
      </c>
      <c r="B10" s="543"/>
      <c r="C10" s="544"/>
      <c r="D10" s="276"/>
      <c r="E10" s="276"/>
      <c r="F10" s="276"/>
      <c r="G10" s="288"/>
      <c r="H10" s="551" t="s">
        <v>858</v>
      </c>
      <c r="I10" s="551"/>
      <c r="J10" s="551"/>
      <c r="K10" s="551"/>
      <c r="L10" s="551"/>
      <c r="M10" s="381"/>
      <c r="N10" s="289"/>
    </row>
    <row r="11" spans="1:14" ht="40.5">
      <c r="A11" s="542" t="s">
        <v>840</v>
      </c>
      <c r="B11" s="543"/>
      <c r="C11" s="544"/>
      <c r="D11" s="276"/>
      <c r="E11" s="276"/>
      <c r="F11" s="276"/>
      <c r="G11" s="288"/>
      <c r="H11" s="551" t="s">
        <v>857</v>
      </c>
      <c r="I11" s="551"/>
      <c r="J11" s="551"/>
      <c r="K11" s="551"/>
      <c r="L11" s="551"/>
      <c r="M11" s="381"/>
      <c r="N11" s="294" t="s">
        <v>874</v>
      </c>
    </row>
    <row r="12" spans="1:14">
      <c r="A12" s="542" t="s">
        <v>841</v>
      </c>
      <c r="B12" s="543"/>
      <c r="C12" s="544"/>
      <c r="D12" s="276"/>
      <c r="E12" s="276"/>
      <c r="F12" s="276"/>
      <c r="G12" s="288"/>
      <c r="H12" s="551" t="s">
        <v>784</v>
      </c>
      <c r="I12" s="551"/>
      <c r="J12" s="551"/>
      <c r="K12" s="551"/>
      <c r="L12" s="551"/>
      <c r="M12" s="381"/>
      <c r="N12" s="289"/>
    </row>
    <row r="13" spans="1:14">
      <c r="A13" s="542" t="s">
        <v>842</v>
      </c>
      <c r="B13" s="543"/>
      <c r="C13" s="544"/>
      <c r="D13" s="276"/>
      <c r="E13" s="276"/>
      <c r="F13" s="276"/>
      <c r="G13" s="288"/>
      <c r="H13" s="551" t="s">
        <v>877</v>
      </c>
      <c r="I13" s="551"/>
      <c r="J13" s="551"/>
      <c r="K13" s="551"/>
      <c r="L13" s="551"/>
      <c r="M13" s="381"/>
      <c r="N13" s="289"/>
    </row>
    <row r="14" spans="1:14">
      <c r="A14" s="542" t="s">
        <v>1005</v>
      </c>
      <c r="B14" s="543"/>
      <c r="C14" s="544"/>
      <c r="D14" s="276"/>
      <c r="E14" s="276"/>
      <c r="F14" s="276"/>
      <c r="G14" s="288"/>
      <c r="H14" s="553" t="s">
        <v>1008</v>
      </c>
      <c r="I14" s="535"/>
      <c r="J14" s="535"/>
      <c r="K14" s="535"/>
      <c r="L14" s="535"/>
      <c r="M14" s="382"/>
      <c r="N14" s="289" t="s">
        <v>1190</v>
      </c>
    </row>
    <row r="15" spans="1:14" ht="33" customHeight="1">
      <c r="A15" s="542" t="s">
        <v>843</v>
      </c>
      <c r="B15" s="543"/>
      <c r="C15" s="544"/>
      <c r="D15" s="276"/>
      <c r="E15" s="276"/>
      <c r="F15" s="276"/>
      <c r="G15" s="288"/>
      <c r="H15" s="552" t="s">
        <v>1197</v>
      </c>
      <c r="I15" s="551"/>
      <c r="J15" s="551"/>
      <c r="K15" s="551"/>
      <c r="L15" s="551"/>
      <c r="M15" s="381"/>
      <c r="N15" s="289"/>
    </row>
    <row r="16" spans="1:14">
      <c r="A16" s="554"/>
      <c r="B16" s="554"/>
      <c r="C16" s="554"/>
      <c r="D16" s="274"/>
      <c r="E16" s="274"/>
      <c r="F16" s="274"/>
      <c r="G16" s="274"/>
      <c r="H16" s="289"/>
      <c r="I16" s="289"/>
      <c r="J16" s="289"/>
      <c r="K16" s="289"/>
      <c r="L16" s="289"/>
      <c r="M16" s="289"/>
      <c r="N16" s="289"/>
    </row>
    <row r="17" spans="1:14">
      <c r="A17" s="554"/>
      <c r="B17" s="554"/>
      <c r="C17" s="554"/>
      <c r="D17" s="274"/>
      <c r="E17" s="274"/>
      <c r="F17" s="274"/>
      <c r="G17" s="274"/>
      <c r="H17" s="289"/>
      <c r="I17" s="289"/>
      <c r="J17" s="289"/>
      <c r="K17" s="289"/>
      <c r="L17" s="289"/>
      <c r="M17" s="289"/>
      <c r="N17" s="289"/>
    </row>
    <row r="18" spans="1:14">
      <c r="A18" s="555" t="s">
        <v>767</v>
      </c>
      <c r="B18" s="555"/>
      <c r="C18" s="555"/>
      <c r="D18" s="274"/>
      <c r="E18" s="274"/>
      <c r="F18" s="274"/>
      <c r="G18" s="274"/>
      <c r="H18" s="289"/>
      <c r="I18" s="289"/>
      <c r="J18" s="289"/>
      <c r="K18" s="289"/>
      <c r="L18" s="289"/>
      <c r="M18" s="289"/>
      <c r="N18" s="289"/>
    </row>
    <row r="19" spans="1:14">
      <c r="A19" s="375" t="s">
        <v>700</v>
      </c>
      <c r="B19" s="536" t="s">
        <v>701</v>
      </c>
      <c r="C19" s="538"/>
      <c r="D19" s="375" t="s">
        <v>735</v>
      </c>
      <c r="E19" s="375" t="s">
        <v>702</v>
      </c>
      <c r="F19" s="375" t="s">
        <v>719</v>
      </c>
      <c r="G19" s="375" t="s">
        <v>721</v>
      </c>
      <c r="H19" s="533" t="s">
        <v>703</v>
      </c>
      <c r="I19" s="533"/>
      <c r="J19" s="533"/>
      <c r="K19" s="533"/>
      <c r="L19" s="533"/>
      <c r="M19" s="380" t="s">
        <v>1172</v>
      </c>
      <c r="N19" s="289" t="s">
        <v>1155</v>
      </c>
    </row>
    <row r="20" spans="1:14">
      <c r="A20" s="276">
        <v>1</v>
      </c>
      <c r="B20" s="542" t="s">
        <v>904</v>
      </c>
      <c r="C20" s="544"/>
      <c r="D20" s="276" t="s">
        <v>216</v>
      </c>
      <c r="E20" s="276">
        <v>1</v>
      </c>
      <c r="F20" s="276" t="s">
        <v>727</v>
      </c>
      <c r="G20" s="276" t="s">
        <v>23</v>
      </c>
      <c r="H20" s="532" t="s">
        <v>751</v>
      </c>
      <c r="I20" s="532"/>
      <c r="J20" s="532"/>
      <c r="K20" s="532"/>
      <c r="L20" s="532"/>
      <c r="M20" s="383" t="s">
        <v>1156</v>
      </c>
      <c r="N20" s="289"/>
    </row>
    <row r="21" spans="1:14">
      <c r="A21" s="276">
        <v>2</v>
      </c>
      <c r="B21" s="542" t="s">
        <v>1067</v>
      </c>
      <c r="C21" s="544"/>
      <c r="D21" s="276" t="s">
        <v>154</v>
      </c>
      <c r="E21" s="276">
        <v>5</v>
      </c>
      <c r="F21" s="276" t="s">
        <v>727</v>
      </c>
      <c r="G21" s="276" t="s">
        <v>23</v>
      </c>
      <c r="H21" s="532" t="s">
        <v>1016</v>
      </c>
      <c r="I21" s="532"/>
      <c r="J21" s="532"/>
      <c r="K21" s="532"/>
      <c r="L21" s="532"/>
      <c r="M21" s="383" t="s">
        <v>1157</v>
      </c>
      <c r="N21" s="289"/>
    </row>
    <row r="22" spans="1:14">
      <c r="A22" s="276">
        <v>3</v>
      </c>
      <c r="B22" s="542" t="s">
        <v>1119</v>
      </c>
      <c r="C22" s="544"/>
      <c r="D22" s="276" t="s">
        <v>158</v>
      </c>
      <c r="E22" s="276">
        <v>7</v>
      </c>
      <c r="F22" s="276" t="s">
        <v>727</v>
      </c>
      <c r="G22" s="276" t="s">
        <v>162</v>
      </c>
      <c r="H22" s="532" t="s">
        <v>752</v>
      </c>
      <c r="I22" s="532"/>
      <c r="J22" s="532"/>
      <c r="K22" s="532"/>
      <c r="L22" s="532"/>
      <c r="M22" s="383" t="s">
        <v>1158</v>
      </c>
      <c r="N22" s="289"/>
    </row>
    <row r="23" spans="1:14">
      <c r="A23" s="276">
        <v>4</v>
      </c>
      <c r="B23" s="542" t="s">
        <v>319</v>
      </c>
      <c r="C23" s="544"/>
      <c r="D23" s="276" t="s">
        <v>216</v>
      </c>
      <c r="E23" s="276">
        <v>3</v>
      </c>
      <c r="F23" s="276" t="s">
        <v>727</v>
      </c>
      <c r="G23" s="276" t="s">
        <v>162</v>
      </c>
      <c r="H23" s="532" t="s">
        <v>1131</v>
      </c>
      <c r="I23" s="532"/>
      <c r="J23" s="532"/>
      <c r="K23" s="532"/>
      <c r="L23" s="532"/>
      <c r="M23" s="383" t="s">
        <v>1159</v>
      </c>
      <c r="N23" s="289"/>
    </row>
    <row r="24" spans="1:14">
      <c r="A24" s="276">
        <v>5</v>
      </c>
      <c r="B24" s="542" t="s">
        <v>844</v>
      </c>
      <c r="C24" s="544"/>
      <c r="D24" s="276" t="s">
        <v>154</v>
      </c>
      <c r="E24" s="276">
        <v>5</v>
      </c>
      <c r="F24" s="276" t="s">
        <v>727</v>
      </c>
      <c r="G24" s="276" t="s">
        <v>162</v>
      </c>
      <c r="H24" s="532" t="s">
        <v>753</v>
      </c>
      <c r="I24" s="532"/>
      <c r="J24" s="532"/>
      <c r="K24" s="532"/>
      <c r="L24" s="532"/>
      <c r="M24" s="383" t="s">
        <v>1160</v>
      </c>
    </row>
    <row r="25" spans="1:14">
      <c r="A25" s="276">
        <v>6</v>
      </c>
      <c r="B25" s="542" t="s">
        <v>1120</v>
      </c>
      <c r="C25" s="544"/>
      <c r="D25" s="276" t="s">
        <v>158</v>
      </c>
      <c r="E25" s="276">
        <v>3</v>
      </c>
      <c r="F25" s="276" t="s">
        <v>727</v>
      </c>
      <c r="G25" s="276" t="s">
        <v>162</v>
      </c>
      <c r="H25" s="534" t="s">
        <v>1004</v>
      </c>
      <c r="I25" s="535"/>
      <c r="J25" s="535"/>
      <c r="K25" s="535"/>
      <c r="L25" s="535"/>
      <c r="M25" s="381" t="s">
        <v>1161</v>
      </c>
      <c r="N25" s="289" t="s">
        <v>1006</v>
      </c>
    </row>
    <row r="26" spans="1:14">
      <c r="A26" s="276">
        <v>7</v>
      </c>
      <c r="B26" s="542" t="s">
        <v>1121</v>
      </c>
      <c r="C26" s="544"/>
      <c r="D26" s="276" t="s">
        <v>154</v>
      </c>
      <c r="E26" s="276">
        <v>20</v>
      </c>
      <c r="F26" s="276" t="s">
        <v>727</v>
      </c>
      <c r="G26" s="276" t="s">
        <v>162</v>
      </c>
      <c r="H26" s="532"/>
      <c r="I26" s="532"/>
      <c r="J26" s="532"/>
      <c r="K26" s="532"/>
      <c r="L26" s="532"/>
      <c r="M26" s="383" t="s">
        <v>1162</v>
      </c>
      <c r="N26" s="289"/>
    </row>
    <row r="27" spans="1:14">
      <c r="A27" s="276">
        <v>8</v>
      </c>
      <c r="B27" s="542" t="s">
        <v>1122</v>
      </c>
      <c r="C27" s="544"/>
      <c r="D27" s="276" t="s">
        <v>181</v>
      </c>
      <c r="E27" s="276">
        <v>18</v>
      </c>
      <c r="F27" s="276" t="s">
        <v>727</v>
      </c>
      <c r="G27" s="276" t="s">
        <v>162</v>
      </c>
      <c r="H27" s="532"/>
      <c r="I27" s="532"/>
      <c r="J27" s="532"/>
      <c r="K27" s="532"/>
      <c r="L27" s="532"/>
      <c r="M27" s="383" t="s">
        <v>1163</v>
      </c>
      <c r="N27" s="289"/>
    </row>
    <row r="28" spans="1:14" s="263" customFormat="1">
      <c r="A28" s="276">
        <v>9</v>
      </c>
      <c r="B28" s="542" t="s">
        <v>1130</v>
      </c>
      <c r="C28" s="544"/>
      <c r="D28" s="276" t="s">
        <v>181</v>
      </c>
      <c r="E28" s="276">
        <v>7</v>
      </c>
      <c r="F28" s="276" t="s">
        <v>727</v>
      </c>
      <c r="G28" s="276" t="s">
        <v>162</v>
      </c>
      <c r="H28" s="532"/>
      <c r="I28" s="532"/>
      <c r="J28" s="532"/>
      <c r="K28" s="532"/>
      <c r="L28" s="532"/>
      <c r="M28" s="383" t="s">
        <v>1164</v>
      </c>
      <c r="N28" s="289"/>
    </row>
    <row r="29" spans="1:14">
      <c r="A29" s="276">
        <v>10</v>
      </c>
      <c r="B29" s="542" t="s">
        <v>1123</v>
      </c>
      <c r="C29" s="544"/>
      <c r="D29" s="276" t="s">
        <v>82</v>
      </c>
      <c r="E29" s="276">
        <v>8</v>
      </c>
      <c r="F29" s="276" t="s">
        <v>727</v>
      </c>
      <c r="G29" s="276" t="s">
        <v>162</v>
      </c>
      <c r="H29" s="532" t="s">
        <v>297</v>
      </c>
      <c r="I29" s="532"/>
      <c r="J29" s="532"/>
      <c r="K29" s="532"/>
      <c r="L29" s="532"/>
      <c r="M29" s="383" t="s">
        <v>1165</v>
      </c>
      <c r="N29" s="289"/>
    </row>
    <row r="30" spans="1:14">
      <c r="A30" s="276">
        <v>11</v>
      </c>
      <c r="B30" s="542" t="s">
        <v>1124</v>
      </c>
      <c r="C30" s="544"/>
      <c r="D30" s="276" t="s">
        <v>82</v>
      </c>
      <c r="E30" s="276">
        <v>6</v>
      </c>
      <c r="F30" s="276" t="s">
        <v>727</v>
      </c>
      <c r="G30" s="276" t="s">
        <v>162</v>
      </c>
      <c r="H30" s="532" t="s">
        <v>755</v>
      </c>
      <c r="I30" s="532"/>
      <c r="J30" s="532"/>
      <c r="K30" s="532"/>
      <c r="L30" s="532"/>
      <c r="M30" s="383" t="s">
        <v>1166</v>
      </c>
      <c r="N30" s="289"/>
    </row>
    <row r="31" spans="1:14">
      <c r="A31" s="276">
        <v>12</v>
      </c>
      <c r="B31" s="542" t="s">
        <v>1125</v>
      </c>
      <c r="C31" s="544"/>
      <c r="D31" s="276" t="s">
        <v>154</v>
      </c>
      <c r="E31" s="276">
        <v>8</v>
      </c>
      <c r="F31" s="276" t="s">
        <v>162</v>
      </c>
      <c r="G31" s="276" t="s">
        <v>248</v>
      </c>
      <c r="H31" s="532" t="s">
        <v>297</v>
      </c>
      <c r="I31" s="532"/>
      <c r="J31" s="532"/>
      <c r="K31" s="532"/>
      <c r="L31" s="532"/>
      <c r="M31" s="383" t="s">
        <v>1167</v>
      </c>
      <c r="N31" s="289"/>
    </row>
    <row r="32" spans="1:14">
      <c r="A32" s="276">
        <v>13</v>
      </c>
      <c r="B32" s="542" t="s">
        <v>1126</v>
      </c>
      <c r="C32" s="544"/>
      <c r="D32" s="276" t="s">
        <v>154</v>
      </c>
      <c r="E32" s="276">
        <v>6</v>
      </c>
      <c r="F32" s="276" t="s">
        <v>23</v>
      </c>
      <c r="G32" s="276" t="s">
        <v>248</v>
      </c>
      <c r="H32" s="532" t="s">
        <v>755</v>
      </c>
      <c r="I32" s="532"/>
      <c r="J32" s="532"/>
      <c r="K32" s="532"/>
      <c r="L32" s="532"/>
      <c r="M32" s="383" t="s">
        <v>1168</v>
      </c>
      <c r="N32" s="289"/>
    </row>
    <row r="33" spans="1:14">
      <c r="A33" s="276">
        <v>14</v>
      </c>
      <c r="B33" s="542" t="s">
        <v>1127</v>
      </c>
      <c r="C33" s="544"/>
      <c r="D33" s="276" t="s">
        <v>82</v>
      </c>
      <c r="E33" s="276">
        <v>8</v>
      </c>
      <c r="F33" s="276" t="s">
        <v>23</v>
      </c>
      <c r="G33" s="276" t="s">
        <v>248</v>
      </c>
      <c r="H33" s="532" t="s">
        <v>756</v>
      </c>
      <c r="I33" s="532"/>
      <c r="J33" s="532"/>
      <c r="K33" s="532"/>
      <c r="L33" s="532"/>
      <c r="M33" s="383" t="s">
        <v>1169</v>
      </c>
      <c r="N33" s="289"/>
    </row>
    <row r="34" spans="1:14" s="263" customFormat="1">
      <c r="A34" s="276">
        <v>15</v>
      </c>
      <c r="B34" s="542" t="s">
        <v>1128</v>
      </c>
      <c r="C34" s="544"/>
      <c r="D34" s="276" t="s">
        <v>125</v>
      </c>
      <c r="E34" s="276">
        <v>60</v>
      </c>
      <c r="F34" s="276" t="s">
        <v>23</v>
      </c>
      <c r="G34" s="276" t="s">
        <v>248</v>
      </c>
      <c r="H34" s="532" t="s">
        <v>845</v>
      </c>
      <c r="I34" s="532"/>
      <c r="J34" s="532"/>
      <c r="K34" s="532"/>
      <c r="L34" s="532"/>
      <c r="M34" s="383" t="s">
        <v>1170</v>
      </c>
      <c r="N34" s="289"/>
    </row>
    <row r="35" spans="1:14" s="263" customFormat="1">
      <c r="A35" s="276">
        <v>16</v>
      </c>
      <c r="B35" s="542" t="s">
        <v>1129</v>
      </c>
      <c r="C35" s="544"/>
      <c r="D35" s="276" t="s">
        <v>82</v>
      </c>
      <c r="E35" s="276">
        <v>33</v>
      </c>
      <c r="F35" s="276" t="s">
        <v>248</v>
      </c>
      <c r="G35" s="276" t="s">
        <v>248</v>
      </c>
      <c r="H35" s="557"/>
      <c r="I35" s="558"/>
      <c r="J35" s="558"/>
      <c r="K35" s="558"/>
      <c r="L35" s="559"/>
      <c r="M35" s="383" t="s">
        <v>1171</v>
      </c>
      <c r="N35" s="289"/>
    </row>
    <row r="36" spans="1:14">
      <c r="A36" s="276">
        <v>17</v>
      </c>
      <c r="B36" s="542" t="s">
        <v>875</v>
      </c>
      <c r="C36" s="544"/>
      <c r="D36" s="276" t="s">
        <v>154</v>
      </c>
      <c r="E36" s="276">
        <v>2</v>
      </c>
      <c r="F36" s="276" t="s">
        <v>23</v>
      </c>
      <c r="G36" s="276" t="s">
        <v>23</v>
      </c>
      <c r="H36" s="532" t="s">
        <v>879</v>
      </c>
      <c r="I36" s="532"/>
      <c r="J36" s="532"/>
      <c r="K36" s="532"/>
      <c r="L36" s="532"/>
      <c r="M36" s="383"/>
      <c r="N36" s="289" t="s">
        <v>1146</v>
      </c>
    </row>
    <row r="37" spans="1:14">
      <c r="A37" s="289"/>
      <c r="B37" s="556"/>
      <c r="C37" s="556"/>
      <c r="D37" s="274"/>
      <c r="E37" s="274">
        <f>SUM(E20:E36)</f>
        <v>200</v>
      </c>
      <c r="F37" s="274"/>
      <c r="G37" s="274"/>
      <c r="H37" s="289"/>
      <c r="I37" s="289"/>
      <c r="J37" s="289"/>
      <c r="K37" s="289"/>
      <c r="L37" s="289"/>
      <c r="M37" s="289"/>
      <c r="N37" s="289"/>
    </row>
    <row r="38" spans="1:14">
      <c r="A38" s="555" t="s">
        <v>768</v>
      </c>
      <c r="B38" s="555"/>
      <c r="C38" s="555"/>
      <c r="D38" s="274"/>
      <c r="E38" s="274"/>
      <c r="F38" s="274"/>
      <c r="G38" s="274"/>
      <c r="H38" s="289"/>
      <c r="I38" s="289"/>
      <c r="J38" s="289"/>
      <c r="K38" s="289"/>
      <c r="L38" s="289"/>
      <c r="M38" s="289"/>
      <c r="N38" s="289"/>
    </row>
    <row r="39" spans="1:14">
      <c r="A39" s="375" t="s">
        <v>700</v>
      </c>
      <c r="B39" s="536" t="s">
        <v>701</v>
      </c>
      <c r="C39" s="538"/>
      <c r="D39" s="375" t="s">
        <v>735</v>
      </c>
      <c r="E39" s="375" t="s">
        <v>702</v>
      </c>
      <c r="F39" s="375" t="s">
        <v>719</v>
      </c>
      <c r="G39" s="375" t="s">
        <v>721</v>
      </c>
      <c r="H39" s="536" t="s">
        <v>703</v>
      </c>
      <c r="I39" s="537"/>
      <c r="J39" s="537"/>
      <c r="K39" s="537"/>
      <c r="L39" s="538"/>
      <c r="M39" s="380" t="s">
        <v>1172</v>
      </c>
      <c r="N39" s="289"/>
    </row>
    <row r="40" spans="1:14">
      <c r="A40" s="276">
        <v>1</v>
      </c>
      <c r="B40" s="542" t="s">
        <v>704</v>
      </c>
      <c r="C40" s="544"/>
      <c r="D40" s="276" t="s">
        <v>216</v>
      </c>
      <c r="E40" s="276">
        <v>1</v>
      </c>
      <c r="F40" s="276" t="s">
        <v>727</v>
      </c>
      <c r="G40" s="276" t="s">
        <v>23</v>
      </c>
      <c r="H40" s="532" t="s">
        <v>757</v>
      </c>
      <c r="I40" s="532"/>
      <c r="J40" s="532"/>
      <c r="K40" s="532"/>
      <c r="L40" s="532"/>
      <c r="M40" s="383" t="s">
        <v>1173</v>
      </c>
      <c r="N40" s="289"/>
    </row>
    <row r="41" spans="1:14">
      <c r="A41" s="276">
        <v>2</v>
      </c>
      <c r="B41" s="542" t="s">
        <v>1067</v>
      </c>
      <c r="C41" s="544"/>
      <c r="D41" s="276" t="s">
        <v>158</v>
      </c>
      <c r="E41" s="276">
        <v>5</v>
      </c>
      <c r="F41" s="276" t="s">
        <v>727</v>
      </c>
      <c r="G41" s="276" t="s">
        <v>23</v>
      </c>
      <c r="H41" s="532" t="s">
        <v>1016</v>
      </c>
      <c r="I41" s="532"/>
      <c r="J41" s="532"/>
      <c r="K41" s="532"/>
      <c r="L41" s="532"/>
      <c r="M41" s="383" t="s">
        <v>1157</v>
      </c>
      <c r="N41" s="289"/>
    </row>
    <row r="42" spans="1:14">
      <c r="A42" s="276">
        <v>3</v>
      </c>
      <c r="B42" s="542" t="s">
        <v>709</v>
      </c>
      <c r="C42" s="544"/>
      <c r="D42" s="276" t="s">
        <v>158</v>
      </c>
      <c r="E42" s="276">
        <v>7</v>
      </c>
      <c r="F42" s="276" t="s">
        <v>727</v>
      </c>
      <c r="G42" s="276" t="s">
        <v>162</v>
      </c>
      <c r="H42" s="532" t="s">
        <v>758</v>
      </c>
      <c r="I42" s="532"/>
      <c r="J42" s="532"/>
      <c r="K42" s="532"/>
      <c r="L42" s="532"/>
      <c r="M42" s="383" t="s">
        <v>1174</v>
      </c>
      <c r="N42" s="289"/>
    </row>
    <row r="43" spans="1:14">
      <c r="A43" s="276">
        <v>4</v>
      </c>
      <c r="B43" s="542" t="s">
        <v>844</v>
      </c>
      <c r="C43" s="544"/>
      <c r="D43" s="276" t="s">
        <v>154</v>
      </c>
      <c r="E43" s="276">
        <v>5</v>
      </c>
      <c r="F43" s="276" t="s">
        <v>727</v>
      </c>
      <c r="G43" s="276" t="s">
        <v>162</v>
      </c>
      <c r="H43" s="532" t="s">
        <v>753</v>
      </c>
      <c r="I43" s="532"/>
      <c r="J43" s="532"/>
      <c r="K43" s="532"/>
      <c r="L43" s="532"/>
      <c r="M43" s="383" t="s">
        <v>1160</v>
      </c>
      <c r="N43" s="289"/>
    </row>
    <row r="44" spans="1:14">
      <c r="A44" s="276">
        <v>5</v>
      </c>
      <c r="B44" s="542" t="s">
        <v>1132</v>
      </c>
      <c r="C44" s="544"/>
      <c r="D44" s="276" t="s">
        <v>154</v>
      </c>
      <c r="E44" s="276">
        <v>10</v>
      </c>
      <c r="F44" s="276" t="s">
        <v>727</v>
      </c>
      <c r="G44" s="276" t="s">
        <v>162</v>
      </c>
      <c r="H44" s="532"/>
      <c r="I44" s="532"/>
      <c r="J44" s="532"/>
      <c r="K44" s="532"/>
      <c r="L44" s="532"/>
      <c r="M44" s="383" t="s">
        <v>1175</v>
      </c>
      <c r="N44" s="289"/>
    </row>
    <row r="45" spans="1:14">
      <c r="A45" s="276">
        <v>6</v>
      </c>
      <c r="B45" s="542" t="s">
        <v>1133</v>
      </c>
      <c r="C45" s="544"/>
      <c r="D45" s="276" t="s">
        <v>154</v>
      </c>
      <c r="E45" s="276">
        <v>4</v>
      </c>
      <c r="F45" s="276" t="s">
        <v>727</v>
      </c>
      <c r="G45" s="276" t="s">
        <v>162</v>
      </c>
      <c r="H45" s="532" t="s">
        <v>1142</v>
      </c>
      <c r="I45" s="532"/>
      <c r="J45" s="532"/>
      <c r="K45" s="532"/>
      <c r="L45" s="532"/>
      <c r="M45" s="383" t="s">
        <v>1176</v>
      </c>
      <c r="N45" s="294"/>
    </row>
    <row r="46" spans="1:14">
      <c r="A46" s="276">
        <v>7</v>
      </c>
      <c r="B46" s="542" t="s">
        <v>1140</v>
      </c>
      <c r="C46" s="544"/>
      <c r="D46" s="276" t="s">
        <v>158</v>
      </c>
      <c r="E46" s="276">
        <v>2</v>
      </c>
      <c r="F46" s="276" t="s">
        <v>727</v>
      </c>
      <c r="G46" s="276" t="s">
        <v>162</v>
      </c>
      <c r="H46" s="532" t="s">
        <v>1141</v>
      </c>
      <c r="I46" s="532"/>
      <c r="J46" s="532"/>
      <c r="K46" s="532"/>
      <c r="L46" s="532"/>
      <c r="M46" s="384" t="s">
        <v>1195</v>
      </c>
      <c r="N46" s="387"/>
    </row>
    <row r="47" spans="1:14">
      <c r="A47" s="276">
        <v>8</v>
      </c>
      <c r="B47" s="542" t="s">
        <v>1134</v>
      </c>
      <c r="C47" s="544"/>
      <c r="D47" s="276" t="s">
        <v>154</v>
      </c>
      <c r="E47" s="276">
        <v>20</v>
      </c>
      <c r="F47" s="276" t="s">
        <v>727</v>
      </c>
      <c r="G47" s="276" t="s">
        <v>162</v>
      </c>
      <c r="H47" s="532" t="s">
        <v>1145</v>
      </c>
      <c r="I47" s="532"/>
      <c r="J47" s="532"/>
      <c r="K47" s="532"/>
      <c r="L47" s="532"/>
      <c r="M47" s="384" t="s">
        <v>1162</v>
      </c>
      <c r="N47" s="387"/>
    </row>
    <row r="48" spans="1:14">
      <c r="A48" s="276">
        <v>9</v>
      </c>
      <c r="B48" s="542" t="s">
        <v>1135</v>
      </c>
      <c r="C48" s="544"/>
      <c r="D48" s="276" t="s">
        <v>158</v>
      </c>
      <c r="E48" s="276">
        <v>7</v>
      </c>
      <c r="F48" s="276" t="s">
        <v>727</v>
      </c>
      <c r="G48" s="276" t="s">
        <v>162</v>
      </c>
      <c r="H48" s="532" t="s">
        <v>1144</v>
      </c>
      <c r="I48" s="532"/>
      <c r="J48" s="532"/>
      <c r="K48" s="532"/>
      <c r="L48" s="532"/>
      <c r="M48" s="384" t="s">
        <v>1177</v>
      </c>
      <c r="N48" s="387"/>
    </row>
    <row r="49" spans="1:14">
      <c r="A49" s="276">
        <v>10</v>
      </c>
      <c r="B49" s="542" t="s">
        <v>1136</v>
      </c>
      <c r="C49" s="544"/>
      <c r="D49" s="276" t="s">
        <v>158</v>
      </c>
      <c r="E49" s="276">
        <v>20</v>
      </c>
      <c r="F49" s="276" t="s">
        <v>727</v>
      </c>
      <c r="G49" s="276" t="s">
        <v>162</v>
      </c>
      <c r="H49" s="532" t="s">
        <v>1143</v>
      </c>
      <c r="I49" s="532"/>
      <c r="J49" s="532"/>
      <c r="K49" s="532"/>
      <c r="L49" s="532"/>
      <c r="M49" s="384" t="s">
        <v>1178</v>
      </c>
      <c r="N49" s="387"/>
    </row>
    <row r="50" spans="1:14">
      <c r="A50" s="276">
        <v>11</v>
      </c>
      <c r="B50" s="542" t="s">
        <v>1137</v>
      </c>
      <c r="C50" s="544"/>
      <c r="D50" s="276" t="s">
        <v>154</v>
      </c>
      <c r="E50" s="276">
        <v>20</v>
      </c>
      <c r="F50" s="276" t="s">
        <v>727</v>
      </c>
      <c r="G50" s="276" t="s">
        <v>162</v>
      </c>
      <c r="H50" s="532" t="s">
        <v>763</v>
      </c>
      <c r="I50" s="532"/>
      <c r="J50" s="532"/>
      <c r="K50" s="532"/>
      <c r="L50" s="532"/>
      <c r="M50" s="384" t="s">
        <v>1179</v>
      </c>
      <c r="N50" s="387"/>
    </row>
    <row r="51" spans="1:14">
      <c r="A51" s="276">
        <v>12</v>
      </c>
      <c r="B51" s="542" t="s">
        <v>235</v>
      </c>
      <c r="C51" s="544"/>
      <c r="D51" s="276" t="s">
        <v>181</v>
      </c>
      <c r="E51" s="276">
        <v>18</v>
      </c>
      <c r="F51" s="276" t="s">
        <v>727</v>
      </c>
      <c r="G51" s="276" t="s">
        <v>162</v>
      </c>
      <c r="H51" s="532"/>
      <c r="I51" s="532"/>
      <c r="J51" s="532"/>
      <c r="K51" s="532"/>
      <c r="L51" s="532"/>
      <c r="M51" s="383" t="s">
        <v>1180</v>
      </c>
      <c r="N51" s="289"/>
    </row>
    <row r="52" spans="1:14">
      <c r="A52" s="276">
        <v>13</v>
      </c>
      <c r="B52" s="542" t="s">
        <v>1138</v>
      </c>
      <c r="C52" s="544"/>
      <c r="D52" s="276" t="s">
        <v>154</v>
      </c>
      <c r="E52" s="276">
        <v>8</v>
      </c>
      <c r="F52" s="276" t="s">
        <v>162</v>
      </c>
      <c r="G52" s="276" t="s">
        <v>248</v>
      </c>
      <c r="H52" s="532" t="s">
        <v>297</v>
      </c>
      <c r="I52" s="532"/>
      <c r="J52" s="532"/>
      <c r="K52" s="532"/>
      <c r="L52" s="532"/>
      <c r="M52" s="383" t="s">
        <v>1181</v>
      </c>
      <c r="N52" s="289"/>
    </row>
    <row r="53" spans="1:14" s="263" customFormat="1">
      <c r="A53" s="276">
        <v>14</v>
      </c>
      <c r="B53" s="542" t="s">
        <v>1139</v>
      </c>
      <c r="C53" s="544"/>
      <c r="D53" s="276" t="s">
        <v>154</v>
      </c>
      <c r="E53" s="276">
        <v>6</v>
      </c>
      <c r="F53" s="276" t="s">
        <v>162</v>
      </c>
      <c r="G53" s="276" t="s">
        <v>248</v>
      </c>
      <c r="H53" s="532" t="s">
        <v>755</v>
      </c>
      <c r="I53" s="532"/>
      <c r="J53" s="532"/>
      <c r="K53" s="532"/>
      <c r="L53" s="532"/>
      <c r="M53" s="383" t="s">
        <v>1182</v>
      </c>
      <c r="N53" s="289"/>
    </row>
    <row r="54" spans="1:14" s="263" customFormat="1">
      <c r="A54" s="276">
        <v>15</v>
      </c>
      <c r="B54" s="542" t="s">
        <v>1127</v>
      </c>
      <c r="C54" s="544"/>
      <c r="D54" s="276" t="s">
        <v>125</v>
      </c>
      <c r="E54" s="276">
        <v>8</v>
      </c>
      <c r="F54" s="276" t="s">
        <v>162</v>
      </c>
      <c r="G54" s="276" t="s">
        <v>248</v>
      </c>
      <c r="H54" s="557" t="s">
        <v>756</v>
      </c>
      <c r="I54" s="558"/>
      <c r="J54" s="558"/>
      <c r="K54" s="558"/>
      <c r="L54" s="559"/>
      <c r="M54" s="383" t="s">
        <v>1183</v>
      </c>
      <c r="N54" s="289"/>
    </row>
    <row r="55" spans="1:14">
      <c r="A55" s="276">
        <v>16</v>
      </c>
      <c r="B55" s="542" t="s">
        <v>123</v>
      </c>
      <c r="C55" s="544"/>
      <c r="D55" s="276" t="s">
        <v>82</v>
      </c>
      <c r="E55" s="276">
        <v>57</v>
      </c>
      <c r="F55" s="276" t="s">
        <v>248</v>
      </c>
      <c r="G55" s="276" t="s">
        <v>248</v>
      </c>
      <c r="H55" s="532"/>
      <c r="I55" s="532"/>
      <c r="J55" s="532"/>
      <c r="K55" s="532"/>
      <c r="L55" s="532"/>
      <c r="M55" s="383" t="s">
        <v>1171</v>
      </c>
      <c r="N55" s="289"/>
    </row>
    <row r="56" spans="1:14">
      <c r="A56" s="276">
        <v>17</v>
      </c>
      <c r="B56" s="542" t="s">
        <v>875</v>
      </c>
      <c r="C56" s="544"/>
      <c r="D56" s="276" t="s">
        <v>154</v>
      </c>
      <c r="E56" s="276">
        <v>2</v>
      </c>
      <c r="F56" s="276" t="s">
        <v>23</v>
      </c>
      <c r="G56" s="276" t="s">
        <v>23</v>
      </c>
      <c r="H56" s="532" t="s">
        <v>880</v>
      </c>
      <c r="I56" s="532"/>
      <c r="J56" s="532"/>
      <c r="K56" s="532"/>
      <c r="L56" s="532"/>
      <c r="M56" s="383"/>
      <c r="N56" s="289" t="s">
        <v>1146</v>
      </c>
    </row>
    <row r="57" spans="1:14">
      <c r="A57" s="289"/>
      <c r="B57" s="556"/>
      <c r="C57" s="556"/>
      <c r="D57" s="274"/>
      <c r="E57" s="274">
        <f>SUM(E40:E56)</f>
        <v>200</v>
      </c>
      <c r="F57" s="274"/>
      <c r="G57" s="274"/>
      <c r="H57" s="289"/>
      <c r="I57" s="289"/>
      <c r="J57" s="289"/>
      <c r="K57" s="289"/>
      <c r="L57" s="289"/>
      <c r="M57" s="289"/>
      <c r="N57" s="289"/>
    </row>
    <row r="58" spans="1:14">
      <c r="A58" s="555" t="s">
        <v>769</v>
      </c>
      <c r="B58" s="555"/>
      <c r="C58" s="555"/>
      <c r="D58" s="274"/>
      <c r="E58" s="274"/>
      <c r="F58" s="274"/>
      <c r="G58" s="274"/>
      <c r="H58" s="289"/>
      <c r="I58" s="289"/>
      <c r="J58" s="289"/>
      <c r="K58" s="289"/>
      <c r="L58" s="289"/>
      <c r="M58" s="289"/>
      <c r="N58" s="289"/>
    </row>
    <row r="59" spans="1:14">
      <c r="A59" s="375" t="s">
        <v>700</v>
      </c>
      <c r="B59" s="536" t="s">
        <v>701</v>
      </c>
      <c r="C59" s="538"/>
      <c r="D59" s="375" t="s">
        <v>735</v>
      </c>
      <c r="E59" s="375" t="s">
        <v>702</v>
      </c>
      <c r="F59" s="375" t="s">
        <v>719</v>
      </c>
      <c r="G59" s="375" t="s">
        <v>721</v>
      </c>
      <c r="H59" s="533" t="s">
        <v>703</v>
      </c>
      <c r="I59" s="533"/>
      <c r="J59" s="533"/>
      <c r="K59" s="533"/>
      <c r="L59" s="533"/>
      <c r="M59" s="380" t="s">
        <v>1172</v>
      </c>
      <c r="N59" s="289"/>
    </row>
    <row r="60" spans="1:14">
      <c r="A60" s="276">
        <v>1</v>
      </c>
      <c r="B60" s="542" t="s">
        <v>704</v>
      </c>
      <c r="C60" s="544"/>
      <c r="D60" s="276" t="s">
        <v>216</v>
      </c>
      <c r="E60" s="276">
        <v>1</v>
      </c>
      <c r="F60" s="276" t="s">
        <v>727</v>
      </c>
      <c r="G60" s="276" t="s">
        <v>23</v>
      </c>
      <c r="H60" s="532" t="s">
        <v>764</v>
      </c>
      <c r="I60" s="532"/>
      <c r="J60" s="532"/>
      <c r="K60" s="532"/>
      <c r="L60" s="532"/>
      <c r="M60" s="383" t="s">
        <v>1173</v>
      </c>
      <c r="N60" s="289"/>
    </row>
    <row r="61" spans="1:14">
      <c r="A61" s="276">
        <v>2</v>
      </c>
      <c r="B61" s="542" t="s">
        <v>1147</v>
      </c>
      <c r="C61" s="544"/>
      <c r="D61" s="276" t="s">
        <v>154</v>
      </c>
      <c r="E61" s="276">
        <v>5</v>
      </c>
      <c r="F61" s="276" t="s">
        <v>727</v>
      </c>
      <c r="G61" s="276" t="s">
        <v>23</v>
      </c>
      <c r="H61" s="532" t="s">
        <v>1016</v>
      </c>
      <c r="I61" s="532"/>
      <c r="J61" s="532"/>
      <c r="K61" s="532"/>
      <c r="L61" s="532"/>
      <c r="M61" s="383" t="s">
        <v>1184</v>
      </c>
      <c r="N61" s="289"/>
    </row>
    <row r="62" spans="1:14">
      <c r="A62" s="276">
        <v>3</v>
      </c>
      <c r="B62" s="542" t="s">
        <v>1148</v>
      </c>
      <c r="C62" s="544"/>
      <c r="D62" s="276" t="s">
        <v>158</v>
      </c>
      <c r="E62" s="276">
        <v>7</v>
      </c>
      <c r="F62" s="276" t="s">
        <v>727</v>
      </c>
      <c r="G62" s="276" t="s">
        <v>162</v>
      </c>
      <c r="H62" s="532" t="s">
        <v>765</v>
      </c>
      <c r="I62" s="532"/>
      <c r="J62" s="532"/>
      <c r="K62" s="532"/>
      <c r="L62" s="532"/>
      <c r="M62" s="383" t="s">
        <v>1158</v>
      </c>
      <c r="N62" s="289"/>
    </row>
    <row r="63" spans="1:14">
      <c r="A63" s="276">
        <v>4</v>
      </c>
      <c r="B63" s="542" t="s">
        <v>1149</v>
      </c>
      <c r="C63" s="544"/>
      <c r="D63" s="276" t="s">
        <v>1154</v>
      </c>
      <c r="E63" s="276">
        <v>3</v>
      </c>
      <c r="F63" s="276" t="s">
        <v>727</v>
      </c>
      <c r="G63" s="276" t="s">
        <v>162</v>
      </c>
      <c r="H63" s="532" t="s">
        <v>1131</v>
      </c>
      <c r="I63" s="532"/>
      <c r="J63" s="532"/>
      <c r="K63" s="532"/>
      <c r="L63" s="532"/>
      <c r="M63" s="383" t="s">
        <v>1185</v>
      </c>
      <c r="N63" s="289"/>
    </row>
    <row r="64" spans="1:14">
      <c r="A64" s="276">
        <v>5</v>
      </c>
      <c r="B64" s="542" t="s">
        <v>844</v>
      </c>
      <c r="C64" s="544"/>
      <c r="D64" s="276" t="s">
        <v>154</v>
      </c>
      <c r="E64" s="276">
        <v>5</v>
      </c>
      <c r="F64" s="276" t="s">
        <v>727</v>
      </c>
      <c r="G64" s="276" t="s">
        <v>162</v>
      </c>
      <c r="H64" s="532" t="s">
        <v>753</v>
      </c>
      <c r="I64" s="532"/>
      <c r="J64" s="532"/>
      <c r="K64" s="532"/>
      <c r="L64" s="532"/>
      <c r="M64" s="383" t="s">
        <v>1186</v>
      </c>
    </row>
    <row r="65" spans="1:14">
      <c r="A65" s="276">
        <v>6</v>
      </c>
      <c r="B65" s="542" t="s">
        <v>250</v>
      </c>
      <c r="C65" s="544"/>
      <c r="D65" s="276" t="s">
        <v>158</v>
      </c>
      <c r="E65" s="276">
        <v>3</v>
      </c>
      <c r="F65" s="276" t="s">
        <v>727</v>
      </c>
      <c r="G65" s="276" t="s">
        <v>162</v>
      </c>
      <c r="H65" s="376" t="s">
        <v>1004</v>
      </c>
      <c r="I65" s="377"/>
      <c r="J65" s="377"/>
      <c r="K65" s="377"/>
      <c r="L65" s="377"/>
      <c r="M65" s="381" t="s">
        <v>1161</v>
      </c>
      <c r="N65" s="289" t="s">
        <v>1006</v>
      </c>
    </row>
    <row r="66" spans="1:14">
      <c r="A66" s="276">
        <v>7</v>
      </c>
      <c r="B66" s="542" t="s">
        <v>1153</v>
      </c>
      <c r="C66" s="544"/>
      <c r="D66" s="276" t="s">
        <v>158</v>
      </c>
      <c r="E66" s="276">
        <v>7</v>
      </c>
      <c r="F66" s="276" t="s">
        <v>162</v>
      </c>
      <c r="G66" s="276" t="s">
        <v>727</v>
      </c>
      <c r="H66" s="532"/>
      <c r="I66" s="532"/>
      <c r="J66" s="532"/>
      <c r="K66" s="532"/>
      <c r="L66" s="532"/>
      <c r="M66" s="383" t="s">
        <v>1187</v>
      </c>
      <c r="N66" s="289"/>
    </row>
    <row r="67" spans="1:14">
      <c r="A67" s="276">
        <v>8</v>
      </c>
      <c r="B67" s="542" t="s">
        <v>1152</v>
      </c>
      <c r="C67" s="544"/>
      <c r="D67" s="276" t="s">
        <v>158</v>
      </c>
      <c r="E67" s="276">
        <v>18</v>
      </c>
      <c r="F67" s="276" t="s">
        <v>162</v>
      </c>
      <c r="G67" s="276" t="s">
        <v>727</v>
      </c>
      <c r="H67" s="532"/>
      <c r="I67" s="532"/>
      <c r="J67" s="532"/>
      <c r="K67" s="532"/>
      <c r="L67" s="532"/>
      <c r="M67" s="383" t="s">
        <v>1163</v>
      </c>
      <c r="N67" s="289"/>
    </row>
    <row r="68" spans="1:14">
      <c r="A68" s="276">
        <v>9</v>
      </c>
      <c r="B68" s="542" t="s">
        <v>1151</v>
      </c>
      <c r="C68" s="544"/>
      <c r="D68" s="276" t="s">
        <v>158</v>
      </c>
      <c r="E68" s="276">
        <v>7</v>
      </c>
      <c r="F68" s="276" t="s">
        <v>162</v>
      </c>
      <c r="G68" s="276" t="s">
        <v>727</v>
      </c>
      <c r="H68" s="532"/>
      <c r="I68" s="532"/>
      <c r="J68" s="532"/>
      <c r="K68" s="532"/>
      <c r="L68" s="532"/>
      <c r="M68" s="383" t="s">
        <v>1188</v>
      </c>
      <c r="N68" s="289"/>
    </row>
    <row r="69" spans="1:14">
      <c r="A69" s="276">
        <v>10</v>
      </c>
      <c r="B69" s="542" t="s">
        <v>1150</v>
      </c>
      <c r="C69" s="544"/>
      <c r="D69" s="276" t="s">
        <v>158</v>
      </c>
      <c r="E69" s="276">
        <v>7</v>
      </c>
      <c r="F69" s="276" t="s">
        <v>162</v>
      </c>
      <c r="G69" s="276" t="s">
        <v>727</v>
      </c>
      <c r="H69" s="532"/>
      <c r="I69" s="532"/>
      <c r="J69" s="532"/>
      <c r="K69" s="532"/>
      <c r="L69" s="532"/>
      <c r="M69" s="383" t="s">
        <v>1189</v>
      </c>
      <c r="N69" s="289"/>
    </row>
    <row r="70" spans="1:14">
      <c r="A70" s="276">
        <v>13</v>
      </c>
      <c r="B70" s="542" t="s">
        <v>123</v>
      </c>
      <c r="C70" s="544"/>
      <c r="D70" s="276" t="s">
        <v>82</v>
      </c>
      <c r="E70" s="276">
        <v>135</v>
      </c>
      <c r="F70" s="276" t="s">
        <v>248</v>
      </c>
      <c r="G70" s="276" t="s">
        <v>248</v>
      </c>
      <c r="H70" s="532"/>
      <c r="I70" s="532"/>
      <c r="J70" s="532"/>
      <c r="K70" s="532"/>
      <c r="L70" s="532"/>
      <c r="M70" s="383" t="s">
        <v>1171</v>
      </c>
      <c r="N70" s="289"/>
    </row>
    <row r="71" spans="1:14">
      <c r="A71" s="276">
        <v>14</v>
      </c>
      <c r="B71" s="542" t="s">
        <v>875</v>
      </c>
      <c r="C71" s="544"/>
      <c r="D71" s="276" t="s">
        <v>154</v>
      </c>
      <c r="E71" s="276">
        <v>2</v>
      </c>
      <c r="F71" s="276" t="s">
        <v>23</v>
      </c>
      <c r="G71" s="276" t="s">
        <v>23</v>
      </c>
      <c r="H71" s="532" t="s">
        <v>880</v>
      </c>
      <c r="I71" s="532"/>
      <c r="J71" s="532"/>
      <c r="K71" s="532"/>
      <c r="L71" s="532"/>
      <c r="M71" s="383"/>
      <c r="N71" s="289" t="s">
        <v>1146</v>
      </c>
    </row>
    <row r="72" spans="1:14">
      <c r="A72" s="289"/>
      <c r="B72" s="289"/>
      <c r="C72" s="289"/>
      <c r="D72" s="274"/>
      <c r="E72" s="274">
        <f>SUM(E60:E71)</f>
        <v>200</v>
      </c>
      <c r="F72" s="274"/>
      <c r="G72" s="274"/>
      <c r="H72" s="289"/>
      <c r="I72" s="289"/>
      <c r="J72" s="289"/>
      <c r="K72" s="289"/>
      <c r="L72" s="289"/>
      <c r="M72" s="289"/>
      <c r="N72" s="289"/>
    </row>
  </sheetData>
  <mergeCells count="128">
    <mergeCell ref="A1:C1"/>
    <mergeCell ref="D1:J3"/>
    <mergeCell ref="A2:C3"/>
    <mergeCell ref="A5:C5"/>
    <mergeCell ref="A6:C6"/>
    <mergeCell ref="H6:L6"/>
    <mergeCell ref="A10:C10"/>
    <mergeCell ref="H10:L10"/>
    <mergeCell ref="A11:C11"/>
    <mergeCell ref="H11:L11"/>
    <mergeCell ref="A7:C7"/>
    <mergeCell ref="H7:L7"/>
    <mergeCell ref="A8:C8"/>
    <mergeCell ref="H8:L8"/>
    <mergeCell ref="A9:C9"/>
    <mergeCell ref="H9:L9"/>
    <mergeCell ref="B21:C21"/>
    <mergeCell ref="H21:L21"/>
    <mergeCell ref="B22:C22"/>
    <mergeCell ref="H22:L22"/>
    <mergeCell ref="B23:C23"/>
    <mergeCell ref="H23:L23"/>
    <mergeCell ref="A17:C17"/>
    <mergeCell ref="A18:C18"/>
    <mergeCell ref="B19:C19"/>
    <mergeCell ref="H19:L19"/>
    <mergeCell ref="B20:C20"/>
    <mergeCell ref="H20:L20"/>
    <mergeCell ref="A16:C16"/>
    <mergeCell ref="A13:C13"/>
    <mergeCell ref="H13:L13"/>
    <mergeCell ref="A14:C14"/>
    <mergeCell ref="H14:L14"/>
    <mergeCell ref="A15:C15"/>
    <mergeCell ref="H15:L15"/>
    <mergeCell ref="A12:C12"/>
    <mergeCell ref="H12:L12"/>
    <mergeCell ref="B33:C33"/>
    <mergeCell ref="H33:L33"/>
    <mergeCell ref="B27:C27"/>
    <mergeCell ref="H27:L27"/>
    <mergeCell ref="B29:C29"/>
    <mergeCell ref="H29:L29"/>
    <mergeCell ref="B30:C30"/>
    <mergeCell ref="H30:L30"/>
    <mergeCell ref="B24:C24"/>
    <mergeCell ref="H25:L25"/>
    <mergeCell ref="B25:C25"/>
    <mergeCell ref="B26:C26"/>
    <mergeCell ref="H26:L26"/>
    <mergeCell ref="H24:L24"/>
    <mergeCell ref="B47:C47"/>
    <mergeCell ref="H47:L47"/>
    <mergeCell ref="B48:C48"/>
    <mergeCell ref="H48:L48"/>
    <mergeCell ref="B49:C49"/>
    <mergeCell ref="H49:L49"/>
    <mergeCell ref="B50:C50"/>
    <mergeCell ref="B43:C43"/>
    <mergeCell ref="H43:L43"/>
    <mergeCell ref="B44:C44"/>
    <mergeCell ref="H44:L44"/>
    <mergeCell ref="B45:C45"/>
    <mergeCell ref="H45:L45"/>
    <mergeCell ref="B55:C55"/>
    <mergeCell ref="H55:L55"/>
    <mergeCell ref="B56:C56"/>
    <mergeCell ref="H56:L56"/>
    <mergeCell ref="B57:C57"/>
    <mergeCell ref="A58:C58"/>
    <mergeCell ref="H50:L50"/>
    <mergeCell ref="B51:C51"/>
    <mergeCell ref="H51:L51"/>
    <mergeCell ref="B52:C52"/>
    <mergeCell ref="H52:L52"/>
    <mergeCell ref="H54:L54"/>
    <mergeCell ref="B53:C53"/>
    <mergeCell ref="B54:C54"/>
    <mergeCell ref="H53:L53"/>
    <mergeCell ref="B62:C62"/>
    <mergeCell ref="H62:L62"/>
    <mergeCell ref="B63:C63"/>
    <mergeCell ref="H63:L63"/>
    <mergeCell ref="B64:C64"/>
    <mergeCell ref="H64:L64"/>
    <mergeCell ref="B59:C59"/>
    <mergeCell ref="H59:L59"/>
    <mergeCell ref="B60:C60"/>
    <mergeCell ref="H60:L60"/>
    <mergeCell ref="B61:C61"/>
    <mergeCell ref="H61:L61"/>
    <mergeCell ref="B70:C70"/>
    <mergeCell ref="H70:L70"/>
    <mergeCell ref="B71:C71"/>
    <mergeCell ref="H71:L71"/>
    <mergeCell ref="B68:C68"/>
    <mergeCell ref="H68:L68"/>
    <mergeCell ref="B69:C69"/>
    <mergeCell ref="H69:L69"/>
    <mergeCell ref="B65:C65"/>
    <mergeCell ref="B66:C66"/>
    <mergeCell ref="H66:L66"/>
    <mergeCell ref="B67:C67"/>
    <mergeCell ref="H67:L67"/>
    <mergeCell ref="B34:C34"/>
    <mergeCell ref="H34:L34"/>
    <mergeCell ref="B35:C35"/>
    <mergeCell ref="H35:L35"/>
    <mergeCell ref="B28:C28"/>
    <mergeCell ref="H28:L28"/>
    <mergeCell ref="B46:C46"/>
    <mergeCell ref="H46:L46"/>
    <mergeCell ref="B40:C40"/>
    <mergeCell ref="H40:L40"/>
    <mergeCell ref="B41:C41"/>
    <mergeCell ref="H41:L41"/>
    <mergeCell ref="B42:C42"/>
    <mergeCell ref="H42:L42"/>
    <mergeCell ref="B36:C36"/>
    <mergeCell ref="H36:L36"/>
    <mergeCell ref="B37:C37"/>
    <mergeCell ref="A38:C38"/>
    <mergeCell ref="B39:C39"/>
    <mergeCell ref="H39:L39"/>
    <mergeCell ref="B31:C31"/>
    <mergeCell ref="H31:L31"/>
    <mergeCell ref="B32:C32"/>
    <mergeCell ref="H32:L32"/>
  </mergeCells>
  <phoneticPr fontId="29" type="noConversion"/>
  <hyperlinks>
    <hyperlink ref="L4" location="인터페이스목록!A1" display="목록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zoomScaleNormal="100" workbookViewId="0">
      <selection activeCell="J34" sqref="J34:K34"/>
    </sheetView>
  </sheetViews>
  <sheetFormatPr defaultRowHeight="16.5"/>
  <cols>
    <col min="1" max="1" width="4.5" customWidth="1"/>
    <col min="2" max="2" width="5.125" customWidth="1"/>
    <col min="3" max="3" width="23.125" customWidth="1"/>
    <col min="10" max="10" width="16.875" customWidth="1"/>
    <col min="11" max="11" width="35.625" customWidth="1"/>
    <col min="12" max="12" width="25.25" customWidth="1"/>
  </cols>
  <sheetData>
    <row r="1" spans="1:12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3"/>
      <c r="J1" s="42" t="s">
        <v>2</v>
      </c>
      <c r="K1" s="253">
        <f>인터페이스목록!J1</f>
        <v>3.1</v>
      </c>
    </row>
    <row r="2" spans="1:12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5"/>
      <c r="J2" s="31" t="s">
        <v>3</v>
      </c>
      <c r="K2" s="32">
        <v>42822</v>
      </c>
    </row>
    <row r="3" spans="1:12" ht="17.25" thickBot="1">
      <c r="A3" s="477"/>
      <c r="B3" s="478"/>
      <c r="C3" s="479"/>
      <c r="D3" s="486"/>
      <c r="E3" s="486"/>
      <c r="F3" s="486"/>
      <c r="G3" s="486"/>
      <c r="H3" s="486"/>
      <c r="I3" s="487"/>
      <c r="J3" s="33" t="s">
        <v>4</v>
      </c>
      <c r="K3" s="34" t="s">
        <v>22</v>
      </c>
    </row>
    <row r="4" spans="1:12">
      <c r="A4" s="29"/>
      <c r="B4" s="29"/>
      <c r="C4" s="30"/>
      <c r="D4" s="29"/>
      <c r="E4" s="29"/>
      <c r="F4" s="29"/>
      <c r="G4" s="29"/>
      <c r="H4" s="29"/>
      <c r="I4" s="43"/>
      <c r="J4" s="35"/>
      <c r="K4" s="64" t="s">
        <v>26</v>
      </c>
    </row>
    <row r="5" spans="1:12">
      <c r="A5" s="492" t="s">
        <v>10</v>
      </c>
      <c r="B5" s="492"/>
      <c r="C5" s="63" t="s">
        <v>151</v>
      </c>
      <c r="D5" s="44" t="s">
        <v>27</v>
      </c>
      <c r="E5" s="488" t="s">
        <v>95</v>
      </c>
      <c r="F5" s="494"/>
      <c r="G5" s="494"/>
      <c r="H5" s="494"/>
      <c r="I5" s="46" t="s">
        <v>29</v>
      </c>
      <c r="J5" s="488">
        <v>600</v>
      </c>
      <c r="K5" s="489"/>
      <c r="L5" s="501" t="s">
        <v>321</v>
      </c>
    </row>
    <row r="6" spans="1:12">
      <c r="A6" s="490" t="s">
        <v>30</v>
      </c>
      <c r="B6" s="490" t="s">
        <v>31</v>
      </c>
      <c r="C6" s="47" t="s">
        <v>32</v>
      </c>
      <c r="D6" s="490" t="s">
        <v>33</v>
      </c>
      <c r="E6" s="493"/>
      <c r="F6" s="498" t="s">
        <v>34</v>
      </c>
      <c r="G6" s="493"/>
      <c r="H6" s="490" t="s">
        <v>35</v>
      </c>
      <c r="I6" s="490"/>
      <c r="J6" s="490" t="s">
        <v>36</v>
      </c>
      <c r="K6" s="491"/>
      <c r="L6" s="501"/>
    </row>
    <row r="7" spans="1:12">
      <c r="A7" s="496"/>
      <c r="B7" s="495"/>
      <c r="C7" s="66" t="s">
        <v>37</v>
      </c>
      <c r="D7" s="47" t="s">
        <v>38</v>
      </c>
      <c r="E7" s="47" t="s">
        <v>39</v>
      </c>
      <c r="F7" s="66" t="s">
        <v>40</v>
      </c>
      <c r="G7" s="66" t="s">
        <v>41</v>
      </c>
      <c r="H7" s="90" t="s">
        <v>83</v>
      </c>
      <c r="I7" s="90" t="s">
        <v>836</v>
      </c>
      <c r="J7" s="491"/>
      <c r="K7" s="491"/>
      <c r="L7" s="501"/>
    </row>
    <row r="8" spans="1:12">
      <c r="A8" s="497" t="s">
        <v>42</v>
      </c>
      <c r="B8" s="499">
        <v>0</v>
      </c>
      <c r="C8" s="65" t="str">
        <f>공통부!C8</f>
        <v>TRANSACTION CODE</v>
      </c>
      <c r="D8" s="89" t="str">
        <f>공통부!D8</f>
        <v>AN</v>
      </c>
      <c r="E8" s="89">
        <f>공통부!E8</f>
        <v>9</v>
      </c>
      <c r="F8" s="68"/>
      <c r="G8" s="65"/>
      <c r="H8" s="108" t="s">
        <v>106</v>
      </c>
      <c r="I8" s="18" t="s">
        <v>131</v>
      </c>
      <c r="J8" s="480">
        <f>공통부!J8</f>
        <v>0</v>
      </c>
      <c r="K8" s="507"/>
      <c r="L8" s="224" t="str">
        <f>VLOOKUP(C8,데이타딕셔너리!$A$1:$B$215,2,FALSE)</f>
        <v>TX_C</v>
      </c>
    </row>
    <row r="9" spans="1:12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68"/>
      <c r="G9" s="65"/>
      <c r="H9" s="108" t="s">
        <v>18</v>
      </c>
      <c r="I9" s="18" t="s">
        <v>18</v>
      </c>
      <c r="J9" s="480" t="str">
        <f>공통부!J9</f>
        <v>"SYSTEM ID" 항목부터 해당되는 전문의 길이를 SET한다.</v>
      </c>
      <c r="K9" s="507"/>
      <c r="L9" s="224" t="str">
        <f>VLOOKUP(C9,데이타딕셔너리!$A$1:$B$215,2,FALSE)</f>
        <v>MSG_LEN</v>
      </c>
    </row>
    <row r="10" spans="1:12" ht="16.5" customHeight="1">
      <c r="A10" s="497"/>
      <c r="B10" s="72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68">
        <v>1</v>
      </c>
      <c r="G10" s="73">
        <f t="shared" ref="G10:G15" si="0">E10+F10-1</f>
        <v>3</v>
      </c>
      <c r="H10" s="108" t="s">
        <v>18</v>
      </c>
      <c r="I10" s="18" t="s">
        <v>131</v>
      </c>
      <c r="J10" s="480" t="str">
        <f>공통부!J10</f>
        <v>제휴업무에서 사용하는 고유한 SYSTEM ID로서 "P2P"를 사용한다.</v>
      </c>
      <c r="K10" s="507"/>
      <c r="L10" s="224" t="str">
        <f>VLOOKUP(C10,데이타딕셔너리!$A$1:$B$215,2,FALSE)</f>
        <v>SYS_ID</v>
      </c>
    </row>
    <row r="11" spans="1:12" ht="16.5" customHeight="1">
      <c r="A11" s="497"/>
      <c r="B11" s="72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68">
        <f>E10+F10</f>
        <v>4</v>
      </c>
      <c r="G11" s="73">
        <f t="shared" si="0"/>
        <v>6</v>
      </c>
      <c r="H11" s="108" t="s">
        <v>18</v>
      </c>
      <c r="I11" s="18" t="s">
        <v>131</v>
      </c>
      <c r="J11" s="480" t="str">
        <f>공통부!J11</f>
        <v xml:space="preserve">전문을 발생시키는 기관의 코드를 SET한다. </v>
      </c>
      <c r="K11" s="507"/>
      <c r="L11" s="224" t="str">
        <f>VLOOKUP(C11,데이타딕셔너리!$A$1:$B$215,2,FALSE)</f>
        <v>MSG_OCCR_ORG</v>
      </c>
    </row>
    <row r="12" spans="1:12" ht="16.5" customHeight="1">
      <c r="A12" s="497"/>
      <c r="B12" s="72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68">
        <f>E11+F11</f>
        <v>7</v>
      </c>
      <c r="G12" s="73">
        <f t="shared" si="0"/>
        <v>11</v>
      </c>
      <c r="H12" s="108" t="s">
        <v>18</v>
      </c>
      <c r="I12" s="18" t="s">
        <v>131</v>
      </c>
      <c r="J12" s="480" t="str">
        <f>공통부!J12</f>
        <v>제휴 기관별 고유한 코드로 신한은행에서 부여한 번호를 사용한다.</v>
      </c>
      <c r="K12" s="507"/>
      <c r="L12" s="224" t="str">
        <f>VLOOKUP(C12,데이타딕셔너리!$A$1:$B$215,2,FALSE)</f>
        <v>ORG_C</v>
      </c>
    </row>
    <row r="13" spans="1:12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68">
        <f>E12+F12</f>
        <v>12</v>
      </c>
      <c r="G13" s="73">
        <f t="shared" si="0"/>
        <v>15</v>
      </c>
      <c r="H13" s="108" t="s">
        <v>18</v>
      </c>
      <c r="I13" s="18" t="s">
        <v>18</v>
      </c>
      <c r="J13" s="480" t="str">
        <f>공통부!J13</f>
        <v>인터페이스목록-거래종별코드</v>
      </c>
      <c r="K13" s="507"/>
      <c r="L13" s="224" t="str">
        <f>VLOOKUP(C13,데이타딕셔너리!$A$1:$B$215,2,FALSE)</f>
        <v>MSG_JONGBY_C</v>
      </c>
    </row>
    <row r="14" spans="1:12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68">
        <f>E13+F13</f>
        <v>16</v>
      </c>
      <c r="G14" s="73">
        <f t="shared" si="0"/>
        <v>19</v>
      </c>
      <c r="H14" s="108" t="s">
        <v>18</v>
      </c>
      <c r="I14" s="18" t="s">
        <v>131</v>
      </c>
      <c r="J14" s="480" t="str">
        <f>공통부!J14</f>
        <v>인터페이스목록-거래구분코드</v>
      </c>
      <c r="K14" s="507"/>
      <c r="L14" s="224" t="str">
        <f>VLOOKUP(C14,데이타딕셔너리!$A$1:$B$215,2,FALSE)</f>
        <v>TRX_G_C</v>
      </c>
    </row>
    <row r="15" spans="1:12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68">
        <f>E14+F14</f>
        <v>20</v>
      </c>
      <c r="G15" s="73">
        <f t="shared" si="0"/>
        <v>20</v>
      </c>
      <c r="H15" s="108" t="s">
        <v>18</v>
      </c>
      <c r="I15" s="18" t="s">
        <v>18</v>
      </c>
      <c r="J15" s="480" t="str">
        <f>공통부!J15</f>
        <v>신한은행 "B",  HOST(기관) "H"</v>
      </c>
      <c r="K15" s="507"/>
      <c r="L15" s="224" t="str">
        <f>VLOOKUP(C15,데이타딕셔너리!$A$1:$B$215,2,FALSE)</f>
        <v>TWAY_G</v>
      </c>
    </row>
    <row r="16" spans="1:12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89">
        <f t="shared" ref="F16:F35" si="1">E15+F15</f>
        <v>21</v>
      </c>
      <c r="G16" s="84">
        <f t="shared" ref="G16:G35" si="2">E16+F16-1</f>
        <v>28</v>
      </c>
      <c r="H16" s="108" t="s">
        <v>18</v>
      </c>
      <c r="I16" s="18" t="s">
        <v>110</v>
      </c>
      <c r="J16" s="480" t="str">
        <f>공통부!J16</f>
        <v>전문전송일자</v>
      </c>
      <c r="K16" s="507"/>
      <c r="L16" s="224" t="str">
        <f>VLOOKUP(C16,데이타딕셔너리!$A$1:$B$215,2,FALSE)</f>
        <v>MSG_SND_DT</v>
      </c>
    </row>
    <row r="17" spans="1:12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89">
        <f t="shared" si="1"/>
        <v>29</v>
      </c>
      <c r="G17" s="84">
        <f t="shared" si="2"/>
        <v>34</v>
      </c>
      <c r="H17" s="108" t="s">
        <v>18</v>
      </c>
      <c r="I17" s="18" t="s">
        <v>110</v>
      </c>
      <c r="J17" s="480" t="str">
        <f>공통부!J17</f>
        <v>전문전송시간</v>
      </c>
      <c r="K17" s="507"/>
      <c r="L17" s="224" t="str">
        <f>VLOOKUP(C17,데이타딕셔너리!$A$1:$B$215,2,FALSE)</f>
        <v>MSG_SND_TIME</v>
      </c>
    </row>
    <row r="18" spans="1:12" ht="24.75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89">
        <f t="shared" si="1"/>
        <v>35</v>
      </c>
      <c r="G18" s="84">
        <f t="shared" si="2"/>
        <v>44</v>
      </c>
      <c r="H18" s="108" t="s">
        <v>18</v>
      </c>
      <c r="I18" s="18" t="s">
        <v>131</v>
      </c>
      <c r="J18" s="480" t="str">
        <f>공통부!J18</f>
        <v>전문을 유일하게 구분하기 위해 전문 발생기관에서 부여하는 일련번호로 응답전문에서도 바뀌지 않고 SET되어야 한다.</v>
      </c>
      <c r="K18" s="507"/>
      <c r="L18" s="224" t="str">
        <f>VLOOKUP(C18,데이타딕셔너리!$A$1:$B$215,2,FALSE)</f>
        <v>TRX_NATV_NO</v>
      </c>
    </row>
    <row r="19" spans="1:12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89">
        <f t="shared" si="1"/>
        <v>45</v>
      </c>
      <c r="G19" s="84">
        <f t="shared" si="2"/>
        <v>45</v>
      </c>
      <c r="H19" s="108" t="s">
        <v>18</v>
      </c>
      <c r="I19" s="18" t="s">
        <v>131</v>
      </c>
      <c r="J19" s="480" t="str">
        <f>공통부!J19</f>
        <v xml:space="preserve">미완료 내역 "P" : 미완료 내역 전문에는 P를 SET한다. </v>
      </c>
      <c r="K19" s="507"/>
      <c r="L19" s="224" t="str">
        <f>VLOOKUP(C19,데이타딕셔너리!$A$1:$B$215,2,FALSE)</f>
        <v>MSG_DISTG_C</v>
      </c>
    </row>
    <row r="20" spans="1:12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89">
        <f t="shared" si="1"/>
        <v>46</v>
      </c>
      <c r="G20" s="84">
        <f t="shared" si="2"/>
        <v>49</v>
      </c>
      <c r="H20" s="108" t="s">
        <v>18</v>
      </c>
      <c r="I20" s="108" t="s">
        <v>18</v>
      </c>
      <c r="J20" s="480" t="str">
        <f>공통부!J20</f>
        <v xml:space="preserve">전문 Format Error 발생시 오류가 발생된 전문의 항목번호를 SET한다. </v>
      </c>
      <c r="K20" s="507"/>
      <c r="L20" s="224" t="str">
        <f>VLOOKUP(C20,데이타딕셔너리!$A$1:$B$215,2,FALSE)</f>
        <v>S_PIL_NO</v>
      </c>
    </row>
    <row r="21" spans="1:12" s="225" customFormat="1" ht="25.5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89">
        <f t="shared" si="1"/>
        <v>50</v>
      </c>
      <c r="G21" s="84">
        <f t="shared" si="2"/>
        <v>57</v>
      </c>
      <c r="H21" s="80" t="s">
        <v>51</v>
      </c>
      <c r="I21" s="80" t="s">
        <v>18</v>
      </c>
      <c r="J21" s="480" t="str">
        <f>공통부!J21</f>
        <v>RESPONSE 전문에서는 해당 응답코드를 SET하고, REQUEST전문에서는 "BLANK"를 SET 한다.</v>
      </c>
      <c r="K21" s="507"/>
      <c r="L21" s="224" t="str">
        <f>VLOOKUP(C21,데이타딕셔너리!$A$1:$B$215,2,FALSE)</f>
        <v>RESP_C</v>
      </c>
    </row>
    <row r="22" spans="1:12" s="225" customFormat="1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si="1"/>
        <v>58</v>
      </c>
      <c r="G22" s="84">
        <f t="shared" si="2"/>
        <v>117</v>
      </c>
      <c r="H22" s="80" t="s">
        <v>51</v>
      </c>
      <c r="I22" s="89" t="s">
        <v>106</v>
      </c>
      <c r="J22" s="480" t="str">
        <f>공통부!J22</f>
        <v>에러응답시 SET 한다.</v>
      </c>
      <c r="K22" s="507"/>
      <c r="L22" s="224" t="str">
        <f>VLOOKUP(C22,데이타딕셔너리!$A$1:$B$215,2,FALSE)</f>
        <v>RESP_MSG_CTNT</v>
      </c>
    </row>
    <row r="23" spans="1:12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1"/>
        <v>118</v>
      </c>
      <c r="G23" s="84">
        <f t="shared" si="2"/>
        <v>150</v>
      </c>
      <c r="H23" s="18" t="s">
        <v>130</v>
      </c>
      <c r="I23" s="18" t="s">
        <v>130</v>
      </c>
      <c r="J23" s="480" t="str">
        <f>공통부!J23</f>
        <v>-</v>
      </c>
      <c r="K23" s="507"/>
      <c r="L23" s="224" t="str">
        <f>VLOOKUP(C23,데이타딕셔너리!$A$1:$B$215,2,FALSE)</f>
        <v>FILLER</v>
      </c>
    </row>
    <row r="24" spans="1:12">
      <c r="A24" s="497" t="s">
        <v>99</v>
      </c>
      <c r="B24" s="91">
        <v>15</v>
      </c>
      <c r="C24" s="106" t="s">
        <v>197</v>
      </c>
      <c r="D24" s="105" t="s">
        <v>44</v>
      </c>
      <c r="E24" s="108">
        <v>20</v>
      </c>
      <c r="F24" s="89">
        <f t="shared" si="1"/>
        <v>151</v>
      </c>
      <c r="G24" s="84">
        <f t="shared" si="2"/>
        <v>170</v>
      </c>
      <c r="H24" s="108" t="s">
        <v>18</v>
      </c>
      <c r="I24" s="80" t="s">
        <v>45</v>
      </c>
      <c r="J24" s="480" t="s">
        <v>609</v>
      </c>
      <c r="K24" s="481"/>
      <c r="L24" s="224" t="str">
        <f>VLOOKUP(C24,데이타딕셔너리!$A$1:$B$215,2,FALSE)</f>
        <v>CUS_ID</v>
      </c>
    </row>
    <row r="25" spans="1:12">
      <c r="A25" s="497"/>
      <c r="B25" s="91">
        <v>16</v>
      </c>
      <c r="C25" s="92" t="s">
        <v>473</v>
      </c>
      <c r="D25" s="105" t="s">
        <v>44</v>
      </c>
      <c r="E25" s="89">
        <v>3</v>
      </c>
      <c r="F25" s="89">
        <f t="shared" si="1"/>
        <v>171</v>
      </c>
      <c r="G25" s="84">
        <f t="shared" si="2"/>
        <v>173</v>
      </c>
      <c r="H25" s="89" t="s">
        <v>18</v>
      </c>
      <c r="I25" s="80" t="s">
        <v>45</v>
      </c>
      <c r="J25" s="480" t="s">
        <v>126</v>
      </c>
      <c r="K25" s="481"/>
      <c r="L25" s="224" t="str">
        <f>VLOOKUP(C25,데이타딕셔너리!$A$1:$B$215,2,FALSE)</f>
        <v>BNK_C</v>
      </c>
    </row>
    <row r="26" spans="1:12">
      <c r="A26" s="497"/>
      <c r="B26" s="91">
        <v>17</v>
      </c>
      <c r="C26" s="92" t="s">
        <v>107</v>
      </c>
      <c r="D26" s="83" t="s">
        <v>44</v>
      </c>
      <c r="E26" s="81">
        <v>16</v>
      </c>
      <c r="F26" s="89">
        <f t="shared" si="1"/>
        <v>174</v>
      </c>
      <c r="G26" s="84">
        <f t="shared" si="2"/>
        <v>189</v>
      </c>
      <c r="H26" s="89" t="s">
        <v>18</v>
      </c>
      <c r="I26" s="80" t="s">
        <v>45</v>
      </c>
      <c r="J26" s="527" t="s">
        <v>127</v>
      </c>
      <c r="K26" s="491"/>
      <c r="L26" s="224" t="str">
        <f>VLOOKUP(C26,데이타딕셔너리!$A$1:$B$215,2,FALSE)</f>
        <v>ACNO</v>
      </c>
    </row>
    <row r="27" spans="1:12">
      <c r="A27" s="560"/>
      <c r="B27" s="91">
        <v>18</v>
      </c>
      <c r="C27" s="85" t="s">
        <v>100</v>
      </c>
      <c r="D27" s="83" t="s">
        <v>46</v>
      </c>
      <c r="E27" s="81">
        <v>18</v>
      </c>
      <c r="F27" s="89">
        <f t="shared" si="1"/>
        <v>190</v>
      </c>
      <c r="G27" s="84">
        <f t="shared" si="2"/>
        <v>207</v>
      </c>
      <c r="H27" s="89" t="s">
        <v>18</v>
      </c>
      <c r="I27" s="80" t="s">
        <v>45</v>
      </c>
      <c r="J27" s="527"/>
      <c r="K27" s="491"/>
      <c r="L27" s="224" t="str">
        <f>VLOOKUP(C27,데이타딕셔너리!$A$1:$B$215,2,FALSE)</f>
        <v>TOT_IPAMT</v>
      </c>
    </row>
    <row r="28" spans="1:12">
      <c r="A28" s="560"/>
      <c r="B28" s="91">
        <v>19</v>
      </c>
      <c r="C28" s="85" t="s">
        <v>101</v>
      </c>
      <c r="D28" s="83" t="s">
        <v>46</v>
      </c>
      <c r="E28" s="81">
        <v>18</v>
      </c>
      <c r="F28" s="89">
        <f t="shared" si="1"/>
        <v>208</v>
      </c>
      <c r="G28" s="84">
        <f t="shared" si="2"/>
        <v>225</v>
      </c>
      <c r="H28" s="89" t="s">
        <v>18</v>
      </c>
      <c r="I28" s="80" t="s">
        <v>45</v>
      </c>
      <c r="J28" s="527"/>
      <c r="K28" s="491"/>
      <c r="L28" s="224" t="str">
        <f>VLOOKUP(C28,데이타딕셔너리!$A$1:$B$215,2,FALSE)</f>
        <v>CSH_AMT</v>
      </c>
    </row>
    <row r="29" spans="1:12" s="225" customFormat="1">
      <c r="A29" s="560"/>
      <c r="B29" s="91">
        <v>20</v>
      </c>
      <c r="C29" s="92" t="s">
        <v>512</v>
      </c>
      <c r="D29" s="236" t="s">
        <v>511</v>
      </c>
      <c r="E29" s="89">
        <v>18</v>
      </c>
      <c r="F29" s="89">
        <f t="shared" si="1"/>
        <v>226</v>
      </c>
      <c r="G29" s="84">
        <f t="shared" si="2"/>
        <v>243</v>
      </c>
      <c r="H29" s="89" t="s">
        <v>18</v>
      </c>
      <c r="I29" s="80" t="s">
        <v>45</v>
      </c>
      <c r="J29" s="527"/>
      <c r="K29" s="491"/>
      <c r="L29" s="224" t="str">
        <f>VLOOKUP(C29,데이타딕셔너리!$A$1:$B$215,2,FALSE)</f>
        <v>DCH_AMT</v>
      </c>
    </row>
    <row r="30" spans="1:12">
      <c r="A30" s="560"/>
      <c r="B30" s="91">
        <v>21</v>
      </c>
      <c r="C30" s="85" t="s">
        <v>102</v>
      </c>
      <c r="D30" s="83" t="s">
        <v>46</v>
      </c>
      <c r="E30" s="81">
        <v>18</v>
      </c>
      <c r="F30" s="89">
        <f t="shared" si="1"/>
        <v>244</v>
      </c>
      <c r="G30" s="84">
        <f t="shared" si="2"/>
        <v>261</v>
      </c>
      <c r="H30" s="89" t="s">
        <v>18</v>
      </c>
      <c r="I30" s="80" t="s">
        <v>45</v>
      </c>
      <c r="J30" s="527"/>
      <c r="K30" s="491"/>
      <c r="L30" s="224" t="str">
        <f>VLOOKUP(C30,데이타딕셔너리!$A$1:$B$215,2,FALSE)</f>
        <v>BNKCHK</v>
      </c>
    </row>
    <row r="31" spans="1:12">
      <c r="A31" s="560"/>
      <c r="B31" s="91">
        <v>22</v>
      </c>
      <c r="C31" s="82" t="s">
        <v>103</v>
      </c>
      <c r="D31" s="89" t="s">
        <v>125</v>
      </c>
      <c r="E31" s="81">
        <v>20</v>
      </c>
      <c r="F31" s="89">
        <f t="shared" si="1"/>
        <v>262</v>
      </c>
      <c r="G31" s="84">
        <f t="shared" si="2"/>
        <v>281</v>
      </c>
      <c r="H31" s="89" t="s">
        <v>18</v>
      </c>
      <c r="I31" s="80" t="s">
        <v>45</v>
      </c>
      <c r="J31" s="527"/>
      <c r="K31" s="491"/>
      <c r="L31" s="224" t="str">
        <f>VLOOKUP(C31,데이타딕셔너리!$A$1:$B$215,2,FALSE)</f>
        <v>RQST_NM</v>
      </c>
    </row>
    <row r="32" spans="1:12">
      <c r="A32" s="560"/>
      <c r="B32" s="91">
        <v>23</v>
      </c>
      <c r="C32" s="85" t="s">
        <v>104</v>
      </c>
      <c r="D32" s="83" t="s">
        <v>44</v>
      </c>
      <c r="E32" s="81">
        <v>2</v>
      </c>
      <c r="F32" s="89">
        <f t="shared" si="1"/>
        <v>282</v>
      </c>
      <c r="G32" s="84">
        <f t="shared" si="2"/>
        <v>283</v>
      </c>
      <c r="H32" s="89" t="s">
        <v>77</v>
      </c>
      <c r="I32" s="80" t="s">
        <v>45</v>
      </c>
      <c r="J32" s="527" t="s">
        <v>129</v>
      </c>
      <c r="K32" s="491"/>
      <c r="L32" s="224" t="str">
        <f>VLOOKUP(C32,데이타딕셔너리!$A$1:$B$215,2,FALSE)</f>
        <v>CHAN_U</v>
      </c>
    </row>
    <row r="33" spans="1:12">
      <c r="A33" s="560"/>
      <c r="B33" s="91">
        <v>24</v>
      </c>
      <c r="C33" s="85" t="s">
        <v>105</v>
      </c>
      <c r="D33" s="83" t="s">
        <v>46</v>
      </c>
      <c r="E33" s="81">
        <v>2</v>
      </c>
      <c r="F33" s="89">
        <f t="shared" si="1"/>
        <v>284</v>
      </c>
      <c r="G33" s="84">
        <f t="shared" si="2"/>
        <v>285</v>
      </c>
      <c r="H33" s="89" t="s">
        <v>1087</v>
      </c>
      <c r="I33" s="80" t="s">
        <v>45</v>
      </c>
      <c r="J33" s="527" t="s">
        <v>596</v>
      </c>
      <c r="K33" s="491"/>
      <c r="L33" s="224" t="str">
        <f>VLOOKUP(C33,데이타딕셔너리!$A$1:$B$215,2,FALSE)</f>
        <v>FUND_CHAR</v>
      </c>
    </row>
    <row r="34" spans="1:12">
      <c r="A34" s="560"/>
      <c r="B34" s="91">
        <v>25</v>
      </c>
      <c r="C34" s="92" t="s">
        <v>128</v>
      </c>
      <c r="D34" s="105" t="s">
        <v>46</v>
      </c>
      <c r="E34" s="89">
        <v>10</v>
      </c>
      <c r="F34" s="89">
        <f t="shared" si="1"/>
        <v>286</v>
      </c>
      <c r="G34" s="84">
        <f t="shared" si="2"/>
        <v>295</v>
      </c>
      <c r="H34" s="89" t="s">
        <v>23</v>
      </c>
      <c r="I34" s="80" t="s">
        <v>45</v>
      </c>
      <c r="J34" s="527" t="s">
        <v>1090</v>
      </c>
      <c r="K34" s="491"/>
      <c r="L34" s="224" t="str">
        <f>VLOOKUP(C34,데이타딕셔너리!$A$1:$B$215,2,FALSE)</f>
        <v>IP_TRXNO</v>
      </c>
    </row>
    <row r="35" spans="1:12">
      <c r="A35" s="491"/>
      <c r="B35" s="91">
        <v>26</v>
      </c>
      <c r="C35" s="106" t="s">
        <v>336</v>
      </c>
      <c r="D35" s="87" t="s">
        <v>44</v>
      </c>
      <c r="E35" s="88">
        <v>305</v>
      </c>
      <c r="F35" s="89">
        <f t="shared" si="1"/>
        <v>296</v>
      </c>
      <c r="G35" s="84">
        <f t="shared" si="2"/>
        <v>600</v>
      </c>
      <c r="H35" s="18" t="s">
        <v>130</v>
      </c>
      <c r="I35" s="18" t="s">
        <v>130</v>
      </c>
      <c r="J35" s="527"/>
      <c r="K35" s="491"/>
      <c r="L35" s="224" t="str">
        <f>VLOOKUP(C35,데이타딕셔너리!$A$1:$B$215,2,FALSE)</f>
        <v>FILLER1</v>
      </c>
    </row>
    <row r="36" spans="1:12">
      <c r="A36" s="67"/>
      <c r="B36" s="77"/>
      <c r="C36" s="78"/>
      <c r="D36" s="76"/>
      <c r="E36" s="76"/>
      <c r="F36" s="76"/>
      <c r="G36" s="76"/>
      <c r="H36" s="67"/>
      <c r="I36" s="67"/>
      <c r="J36" s="60"/>
      <c r="K36" s="67"/>
      <c r="L36" s="67"/>
    </row>
    <row r="37" spans="1:12">
      <c r="A37" s="67"/>
      <c r="B37" s="36"/>
      <c r="C37" s="38"/>
      <c r="D37" s="67"/>
      <c r="E37" s="67"/>
      <c r="F37" s="67"/>
      <c r="G37" s="67"/>
      <c r="H37" s="67"/>
      <c r="I37" s="67"/>
      <c r="J37" s="60"/>
      <c r="K37" s="67"/>
      <c r="L37" s="67"/>
    </row>
    <row r="38" spans="1:12">
      <c r="A38" s="38"/>
      <c r="B38" s="67"/>
      <c r="C38" s="67"/>
      <c r="D38" s="67"/>
      <c r="E38" s="67"/>
      <c r="F38" s="67"/>
      <c r="G38" s="67"/>
      <c r="H38" s="67"/>
      <c r="I38" s="67"/>
      <c r="J38" s="60"/>
      <c r="K38" s="67"/>
      <c r="L38" s="67"/>
    </row>
    <row r="39" spans="1:12">
      <c r="A39" s="67"/>
      <c r="B39" s="55"/>
      <c r="C39" s="58"/>
      <c r="D39" s="59"/>
      <c r="E39" s="38"/>
      <c r="F39" s="67"/>
      <c r="G39" s="67"/>
      <c r="H39" s="67"/>
      <c r="I39" s="67"/>
      <c r="J39" s="60"/>
      <c r="K39" s="67"/>
      <c r="L39" s="67"/>
    </row>
    <row r="40" spans="1:12">
      <c r="A40" s="67"/>
      <c r="B40" s="55"/>
      <c r="C40" s="58"/>
      <c r="D40" s="59"/>
      <c r="E40" s="38"/>
      <c r="F40" s="67"/>
      <c r="G40" s="67"/>
      <c r="H40" s="67"/>
      <c r="I40" s="67"/>
      <c r="J40" s="60"/>
      <c r="K40" s="67"/>
      <c r="L40" s="67"/>
    </row>
    <row r="41" spans="1:12">
      <c r="A41" s="38"/>
      <c r="B41" s="67"/>
      <c r="C41" s="67"/>
      <c r="D41" s="61"/>
      <c r="E41" s="67"/>
      <c r="F41" s="67"/>
      <c r="G41" s="67"/>
      <c r="H41" s="67"/>
      <c r="I41" s="67"/>
      <c r="J41" s="60"/>
      <c r="K41" s="67"/>
      <c r="L41" s="67"/>
    </row>
    <row r="42" spans="1:12">
      <c r="A42" s="67"/>
      <c r="B42" s="55"/>
      <c r="C42" s="58"/>
      <c r="D42" s="59"/>
      <c r="E42" s="38"/>
      <c r="F42" s="67"/>
      <c r="G42" s="67"/>
      <c r="H42" s="67"/>
      <c r="I42" s="67"/>
      <c r="J42" s="60"/>
      <c r="K42" s="67"/>
      <c r="L42" s="67"/>
    </row>
    <row r="43" spans="1:12">
      <c r="A43" s="67"/>
      <c r="B43" s="55"/>
      <c r="C43" s="58"/>
      <c r="D43" s="59"/>
      <c r="E43" s="67"/>
      <c r="F43" s="67"/>
      <c r="G43" s="67"/>
      <c r="H43" s="67"/>
      <c r="I43" s="67"/>
      <c r="J43" s="60"/>
      <c r="K43" s="67"/>
      <c r="L43" s="67"/>
    </row>
    <row r="44" spans="1:12">
      <c r="A44" s="67"/>
      <c r="B44" s="67"/>
      <c r="C44" s="67"/>
      <c r="D44" s="67"/>
      <c r="E44" s="67"/>
      <c r="F44" s="67"/>
      <c r="G44" s="67"/>
      <c r="H44" s="67"/>
      <c r="I44" s="67"/>
      <c r="J44" s="60"/>
      <c r="K44" s="67"/>
      <c r="L44" s="67"/>
    </row>
    <row r="45" spans="1:12">
      <c r="A45" s="67"/>
      <c r="B45" s="67"/>
      <c r="C45" s="67"/>
      <c r="D45" s="67"/>
      <c r="E45" s="67"/>
      <c r="F45" s="67"/>
      <c r="G45" s="67"/>
      <c r="H45" s="67"/>
      <c r="I45" s="67"/>
      <c r="J45" s="60"/>
      <c r="K45" s="67"/>
      <c r="L45" s="67"/>
    </row>
    <row r="46" spans="1:12">
      <c r="A46" s="67"/>
      <c r="B46" s="67"/>
      <c r="C46" s="67"/>
      <c r="D46" s="67"/>
      <c r="E46" s="67"/>
      <c r="F46" s="67"/>
      <c r="G46" s="67"/>
      <c r="H46" s="67"/>
      <c r="I46" s="67"/>
      <c r="J46" s="60"/>
      <c r="K46" s="67"/>
      <c r="L46" s="67"/>
    </row>
    <row r="47" spans="1:12">
      <c r="A47" s="67"/>
      <c r="B47" s="67"/>
      <c r="C47" s="67"/>
      <c r="D47" s="67"/>
      <c r="E47" s="67"/>
      <c r="F47" s="67"/>
      <c r="G47" s="67"/>
      <c r="H47" s="67"/>
      <c r="I47" s="67"/>
      <c r="J47" s="60"/>
      <c r="K47" s="67"/>
      <c r="L47" s="67"/>
    </row>
  </sheetData>
  <mergeCells count="44">
    <mergeCell ref="J18:K18"/>
    <mergeCell ref="L5:L7"/>
    <mergeCell ref="J6:K7"/>
    <mergeCell ref="A1:C1"/>
    <mergeCell ref="D1:I3"/>
    <mergeCell ref="A2:C3"/>
    <mergeCell ref="A5:B5"/>
    <mergeCell ref="E5:H5"/>
    <mergeCell ref="J5:K5"/>
    <mergeCell ref="A6:A7"/>
    <mergeCell ref="B6:B7"/>
    <mergeCell ref="D6:E6"/>
    <mergeCell ref="F6:G6"/>
    <mergeCell ref="H6:I6"/>
    <mergeCell ref="A8:A23"/>
    <mergeCell ref="B8:B9"/>
    <mergeCell ref="J8:K8"/>
    <mergeCell ref="J9:K9"/>
    <mergeCell ref="J11:K11"/>
    <mergeCell ref="J12:K12"/>
    <mergeCell ref="J10:K10"/>
    <mergeCell ref="J13:K13"/>
    <mergeCell ref="J14:K14"/>
    <mergeCell ref="J15:K15"/>
    <mergeCell ref="J16:K16"/>
    <mergeCell ref="J17:K17"/>
    <mergeCell ref="J19:K19"/>
    <mergeCell ref="J20:K20"/>
    <mergeCell ref="J23:K23"/>
    <mergeCell ref="J21:K21"/>
    <mergeCell ref="J22:K22"/>
    <mergeCell ref="J33:K33"/>
    <mergeCell ref="J24:K24"/>
    <mergeCell ref="A24:A35"/>
    <mergeCell ref="J35:K35"/>
    <mergeCell ref="J31:K31"/>
    <mergeCell ref="J32:K32"/>
    <mergeCell ref="J34:K34"/>
    <mergeCell ref="J26:K26"/>
    <mergeCell ref="J27:K27"/>
    <mergeCell ref="J28:K28"/>
    <mergeCell ref="J30:K30"/>
    <mergeCell ref="J25:K25"/>
    <mergeCell ref="J29:K29"/>
  </mergeCells>
  <phoneticPr fontId="29" type="noConversion"/>
  <hyperlinks>
    <hyperlink ref="K4" location="인터페이스목록!A1" display="목록"/>
  </hyperlinks>
  <pageMargins left="0.7" right="0.7" top="0.75" bottom="0.75" header="0.3" footer="0.3"/>
  <pageSetup paperSize="9" scale="5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4" zoomScaleNormal="100" workbookViewId="0">
      <selection activeCell="L30" sqref="L30"/>
    </sheetView>
  </sheetViews>
  <sheetFormatPr defaultRowHeight="16.5"/>
  <cols>
    <col min="1" max="1" width="4.5" customWidth="1"/>
    <col min="2" max="2" width="5.125" customWidth="1"/>
    <col min="3" max="3" width="23.125" customWidth="1"/>
    <col min="9" max="9" width="9" style="263"/>
    <col min="11" max="11" width="23.75" customWidth="1"/>
    <col min="12" max="12" width="26.625" customWidth="1"/>
    <col min="13" max="13" width="29.625" customWidth="1"/>
  </cols>
  <sheetData>
    <row r="1" spans="1:13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2"/>
      <c r="J1" s="483"/>
      <c r="K1" s="42" t="s">
        <v>2</v>
      </c>
      <c r="L1" s="253">
        <f>인터페이스목록!J1</f>
        <v>3.1</v>
      </c>
    </row>
    <row r="2" spans="1:13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4"/>
      <c r="J2" s="485"/>
      <c r="K2" s="101" t="s">
        <v>3</v>
      </c>
      <c r="L2" s="32">
        <v>42901</v>
      </c>
    </row>
    <row r="3" spans="1:13" ht="17.25" thickBot="1">
      <c r="A3" s="477"/>
      <c r="B3" s="478"/>
      <c r="C3" s="479"/>
      <c r="D3" s="486"/>
      <c r="E3" s="486"/>
      <c r="F3" s="486"/>
      <c r="G3" s="486"/>
      <c r="H3" s="486"/>
      <c r="I3" s="486"/>
      <c r="J3" s="487"/>
      <c r="K3" s="102" t="s">
        <v>4</v>
      </c>
      <c r="L3" s="34" t="s">
        <v>22</v>
      </c>
    </row>
    <row r="4" spans="1:13">
      <c r="A4" s="99"/>
      <c r="B4" s="99"/>
      <c r="C4" s="100"/>
      <c r="D4" s="99"/>
      <c r="E4" s="99"/>
      <c r="F4" s="99"/>
      <c r="G4" s="99"/>
      <c r="H4" s="99"/>
      <c r="I4" s="43"/>
      <c r="J4" s="43"/>
      <c r="K4" s="35"/>
      <c r="L4" s="64" t="s">
        <v>26</v>
      </c>
    </row>
    <row r="5" spans="1:13">
      <c r="A5" s="492" t="s">
        <v>10</v>
      </c>
      <c r="B5" s="492"/>
      <c r="C5" s="63" t="s">
        <v>152</v>
      </c>
      <c r="D5" s="104" t="s">
        <v>27</v>
      </c>
      <c r="E5" s="510" t="s">
        <v>134</v>
      </c>
      <c r="F5" s="524"/>
      <c r="G5" s="524"/>
      <c r="H5" s="524"/>
      <c r="I5" s="525"/>
      <c r="J5" s="46" t="s">
        <v>29</v>
      </c>
      <c r="K5" s="488">
        <v>600</v>
      </c>
      <c r="L5" s="489"/>
      <c r="M5" s="501" t="s">
        <v>321</v>
      </c>
    </row>
    <row r="6" spans="1:13">
      <c r="A6" s="490" t="s">
        <v>30</v>
      </c>
      <c r="B6" s="490" t="s">
        <v>31</v>
      </c>
      <c r="C6" s="103" t="s">
        <v>32</v>
      </c>
      <c r="D6" s="490" t="s">
        <v>33</v>
      </c>
      <c r="E6" s="493"/>
      <c r="F6" s="498" t="s">
        <v>34</v>
      </c>
      <c r="G6" s="493"/>
      <c r="H6" s="490" t="s">
        <v>35</v>
      </c>
      <c r="I6" s="490"/>
      <c r="J6" s="490"/>
      <c r="K6" s="490" t="s">
        <v>36</v>
      </c>
      <c r="L6" s="491"/>
      <c r="M6" s="501"/>
    </row>
    <row r="7" spans="1:13" ht="24">
      <c r="A7" s="496"/>
      <c r="B7" s="495"/>
      <c r="C7" s="90" t="s">
        <v>37</v>
      </c>
      <c r="D7" s="103" t="s">
        <v>38</v>
      </c>
      <c r="E7" s="103" t="s">
        <v>39</v>
      </c>
      <c r="F7" s="90" t="s">
        <v>40</v>
      </c>
      <c r="G7" s="90" t="s">
        <v>41</v>
      </c>
      <c r="H7" s="90" t="s">
        <v>83</v>
      </c>
      <c r="I7" s="292" t="s">
        <v>850</v>
      </c>
      <c r="J7" s="292" t="s">
        <v>851</v>
      </c>
      <c r="K7" s="491"/>
      <c r="L7" s="491"/>
      <c r="M7" s="501"/>
    </row>
    <row r="8" spans="1:13">
      <c r="A8" s="497" t="s">
        <v>42</v>
      </c>
      <c r="B8" s="499">
        <v>0</v>
      </c>
      <c r="C8" s="86" t="str">
        <f>공통부!C8</f>
        <v>TRANSACTION CODE</v>
      </c>
      <c r="D8" s="89" t="str">
        <f>공통부!D8</f>
        <v>AN</v>
      </c>
      <c r="E8" s="89">
        <f>공통부!E8</f>
        <v>9</v>
      </c>
      <c r="F8" s="89"/>
      <c r="G8" s="86"/>
      <c r="H8" s="18" t="s">
        <v>131</v>
      </c>
      <c r="I8" s="108" t="s">
        <v>106</v>
      </c>
      <c r="J8" s="108" t="s">
        <v>106</v>
      </c>
      <c r="K8" s="480">
        <f>공통부!J8</f>
        <v>0</v>
      </c>
      <c r="L8" s="507"/>
      <c r="M8" s="224" t="str">
        <f>VLOOKUP(C8,데이타딕셔너리!$A$1:$B$215,2,FALSE)</f>
        <v>TX_C</v>
      </c>
    </row>
    <row r="9" spans="1:13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89"/>
      <c r="G9" s="86"/>
      <c r="H9" s="18" t="s">
        <v>18</v>
      </c>
      <c r="I9" s="108" t="s">
        <v>18</v>
      </c>
      <c r="J9" s="108" t="s">
        <v>18</v>
      </c>
      <c r="K9" s="480" t="str">
        <f>공통부!J9</f>
        <v>"SYSTEM ID" 항목부터 해당되는 전문의 길이를 SET한다.</v>
      </c>
      <c r="L9" s="507"/>
      <c r="M9" s="224" t="str">
        <f>VLOOKUP(C9,데이타딕셔너리!$A$1:$B$215,2,FALSE)</f>
        <v>MSG_LEN</v>
      </c>
    </row>
    <row r="10" spans="1:13" ht="16.5" customHeight="1">
      <c r="A10" s="497"/>
      <c r="B10" s="91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89">
        <v>1</v>
      </c>
      <c r="G10" s="84">
        <f t="shared" ref="G10:G15" si="0">E10+F10-1</f>
        <v>3</v>
      </c>
      <c r="H10" s="18" t="s">
        <v>131</v>
      </c>
      <c r="I10" s="108" t="s">
        <v>18</v>
      </c>
      <c r="J10" s="108" t="s">
        <v>18</v>
      </c>
      <c r="K10" s="480" t="str">
        <f>공통부!J10</f>
        <v>제휴업무에서 사용하는 고유한 SYSTEM ID로서 "P2P"를 사용한다.</v>
      </c>
      <c r="L10" s="507"/>
      <c r="M10" s="224" t="str">
        <f>VLOOKUP(C10,데이타딕셔너리!$A$1:$B$215,2,FALSE)</f>
        <v>SYS_ID</v>
      </c>
    </row>
    <row r="11" spans="1:13" ht="16.5" customHeight="1">
      <c r="A11" s="497"/>
      <c r="B11" s="91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89">
        <f>E10+F10</f>
        <v>4</v>
      </c>
      <c r="G11" s="84">
        <f t="shared" si="0"/>
        <v>6</v>
      </c>
      <c r="H11" s="18" t="s">
        <v>131</v>
      </c>
      <c r="I11" s="108" t="s">
        <v>18</v>
      </c>
      <c r="J11" s="108" t="s">
        <v>18</v>
      </c>
      <c r="K11" s="480" t="str">
        <f>공통부!J11</f>
        <v xml:space="preserve">전문을 발생시키는 기관의 코드를 SET한다. </v>
      </c>
      <c r="L11" s="507"/>
      <c r="M11" s="224" t="str">
        <f>VLOOKUP(C11,데이타딕셔너리!$A$1:$B$215,2,FALSE)</f>
        <v>MSG_OCCR_ORG</v>
      </c>
    </row>
    <row r="12" spans="1:13" ht="16.5" customHeight="1">
      <c r="A12" s="497"/>
      <c r="B12" s="91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89">
        <f>E11+F11</f>
        <v>7</v>
      </c>
      <c r="G12" s="84">
        <f t="shared" si="0"/>
        <v>11</v>
      </c>
      <c r="H12" s="18" t="s">
        <v>131</v>
      </c>
      <c r="I12" s="108" t="s">
        <v>18</v>
      </c>
      <c r="J12" s="108" t="s">
        <v>18</v>
      </c>
      <c r="K12" s="480" t="str">
        <f>공통부!J12</f>
        <v>제휴 기관별 고유한 코드로 신한은행에서 부여한 번호를 사용한다.</v>
      </c>
      <c r="L12" s="507"/>
      <c r="M12" s="224" t="str">
        <f>VLOOKUP(C12,데이타딕셔너리!$A$1:$B$215,2,FALSE)</f>
        <v>ORG_C</v>
      </c>
    </row>
    <row r="13" spans="1:13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89">
        <f>E12+F12</f>
        <v>12</v>
      </c>
      <c r="G13" s="84">
        <f t="shared" si="0"/>
        <v>15</v>
      </c>
      <c r="H13" s="18" t="s">
        <v>18</v>
      </c>
      <c r="I13" s="108" t="s">
        <v>18</v>
      </c>
      <c r="J13" s="108" t="s">
        <v>18</v>
      </c>
      <c r="K13" s="480" t="str">
        <f>공통부!J13</f>
        <v>인터페이스목록-거래종별코드</v>
      </c>
      <c r="L13" s="507"/>
      <c r="M13" s="224" t="str">
        <f>VLOOKUP(C13,데이타딕셔너리!$A$1:$B$215,2,FALSE)</f>
        <v>MSG_JONGBY_C</v>
      </c>
    </row>
    <row r="14" spans="1:13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89">
        <f>E13+F13</f>
        <v>16</v>
      </c>
      <c r="G14" s="84">
        <f t="shared" si="0"/>
        <v>19</v>
      </c>
      <c r="H14" s="18" t="s">
        <v>131</v>
      </c>
      <c r="I14" s="108" t="s">
        <v>18</v>
      </c>
      <c r="J14" s="108" t="s">
        <v>18</v>
      </c>
      <c r="K14" s="480" t="str">
        <f>공통부!J14</f>
        <v>인터페이스목록-거래구분코드</v>
      </c>
      <c r="L14" s="507"/>
      <c r="M14" s="224" t="str">
        <f>VLOOKUP(C14,데이타딕셔너리!$A$1:$B$215,2,FALSE)</f>
        <v>TRX_G_C</v>
      </c>
    </row>
    <row r="15" spans="1:13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89">
        <f>E14+F14</f>
        <v>20</v>
      </c>
      <c r="G15" s="84">
        <f t="shared" si="0"/>
        <v>20</v>
      </c>
      <c r="H15" s="18" t="s">
        <v>18</v>
      </c>
      <c r="I15" s="108" t="s">
        <v>18</v>
      </c>
      <c r="J15" s="108" t="s">
        <v>18</v>
      </c>
      <c r="K15" s="480" t="str">
        <f>공통부!J15</f>
        <v>신한은행 "B",  HOST(기관) "H"</v>
      </c>
      <c r="L15" s="507"/>
      <c r="M15" s="224" t="str">
        <f>VLOOKUP(C15,데이타딕셔너리!$A$1:$B$215,2,FALSE)</f>
        <v>TWAY_G</v>
      </c>
    </row>
    <row r="16" spans="1:13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89">
        <f t="shared" ref="F16:F34" si="1">E15+F15</f>
        <v>21</v>
      </c>
      <c r="G16" s="84">
        <f t="shared" ref="G16:G34" si="2">E16+F16-1</f>
        <v>28</v>
      </c>
      <c r="H16" s="18" t="s">
        <v>110</v>
      </c>
      <c r="I16" s="108" t="s">
        <v>18</v>
      </c>
      <c r="J16" s="108" t="s">
        <v>18</v>
      </c>
      <c r="K16" s="480" t="str">
        <f>공통부!J16</f>
        <v>전문전송일자</v>
      </c>
      <c r="L16" s="507"/>
      <c r="M16" s="224" t="str">
        <f>VLOOKUP(C16,데이타딕셔너리!$A$1:$B$215,2,FALSE)</f>
        <v>MSG_SND_DT</v>
      </c>
    </row>
    <row r="17" spans="1:13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89">
        <f t="shared" si="1"/>
        <v>29</v>
      </c>
      <c r="G17" s="84">
        <f t="shared" si="2"/>
        <v>34</v>
      </c>
      <c r="H17" s="18" t="s">
        <v>110</v>
      </c>
      <c r="I17" s="108" t="s">
        <v>18</v>
      </c>
      <c r="J17" s="108" t="s">
        <v>18</v>
      </c>
      <c r="K17" s="480" t="str">
        <f>공통부!J17</f>
        <v>전문전송시간</v>
      </c>
      <c r="L17" s="507"/>
      <c r="M17" s="224" t="str">
        <f>VLOOKUP(C17,데이타딕셔너리!$A$1:$B$215,2,FALSE)</f>
        <v>MSG_SND_TIME</v>
      </c>
    </row>
    <row r="18" spans="1:13" ht="27.75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89">
        <f t="shared" si="1"/>
        <v>35</v>
      </c>
      <c r="G18" s="84">
        <f t="shared" si="2"/>
        <v>44</v>
      </c>
      <c r="H18" s="18" t="s">
        <v>131</v>
      </c>
      <c r="I18" s="108" t="s">
        <v>18</v>
      </c>
      <c r="J18" s="108" t="s">
        <v>18</v>
      </c>
      <c r="K18" s="480" t="str">
        <f>공통부!J18</f>
        <v>전문을 유일하게 구분하기 위해 전문 발생기관에서 부여하는 일련번호로 응답전문에서도 바뀌지 않고 SET되어야 한다.</v>
      </c>
      <c r="L18" s="507"/>
      <c r="M18" s="224" t="str">
        <f>VLOOKUP(C18,데이타딕셔너리!$A$1:$B$215,2,FALSE)</f>
        <v>TRX_NATV_NO</v>
      </c>
    </row>
    <row r="19" spans="1:13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89">
        <f t="shared" si="1"/>
        <v>45</v>
      </c>
      <c r="G19" s="84">
        <f t="shared" si="2"/>
        <v>45</v>
      </c>
      <c r="H19" s="18" t="s">
        <v>131</v>
      </c>
      <c r="I19" s="108" t="s">
        <v>18</v>
      </c>
      <c r="J19" s="108" t="s">
        <v>18</v>
      </c>
      <c r="K19" s="480" t="str">
        <f>공통부!J19</f>
        <v xml:space="preserve">미완료 내역 "P" : 미완료 내역 전문에는 P를 SET한다. </v>
      </c>
      <c r="L19" s="507"/>
      <c r="M19" s="224" t="str">
        <f>VLOOKUP(C19,데이타딕셔너리!$A$1:$B$215,2,FALSE)</f>
        <v>MSG_DISTG_C</v>
      </c>
    </row>
    <row r="20" spans="1:13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89">
        <f t="shared" si="1"/>
        <v>46</v>
      </c>
      <c r="G20" s="84">
        <f t="shared" si="2"/>
        <v>49</v>
      </c>
      <c r="H20" s="108" t="s">
        <v>18</v>
      </c>
      <c r="I20" s="108" t="s">
        <v>18</v>
      </c>
      <c r="J20" s="108" t="s">
        <v>18</v>
      </c>
      <c r="K20" s="480" t="str">
        <f>공통부!J20</f>
        <v xml:space="preserve">전문 Format Error 발생시 오류가 발생된 전문의 항목번호를 SET한다. </v>
      </c>
      <c r="L20" s="507"/>
      <c r="M20" s="224" t="str">
        <f>VLOOKUP(C20,데이타딕셔너리!$A$1:$B$215,2,FALSE)</f>
        <v>S_PIL_NO</v>
      </c>
    </row>
    <row r="21" spans="1:13" s="225" customFormat="1" ht="26.25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89">
        <f t="shared" si="1"/>
        <v>50</v>
      </c>
      <c r="G21" s="84">
        <f t="shared" si="2"/>
        <v>57</v>
      </c>
      <c r="H21" s="89" t="s">
        <v>18</v>
      </c>
      <c r="I21" s="18" t="s">
        <v>130</v>
      </c>
      <c r="J21" s="18" t="s">
        <v>130</v>
      </c>
      <c r="K21" s="480" t="str">
        <f>공통부!J21</f>
        <v>RESPONSE 전문에서는 해당 응답코드를 SET하고, REQUEST전문에서는 "BLANK"를 SET 한다.</v>
      </c>
      <c r="L21" s="507"/>
      <c r="M21" s="224" t="str">
        <f>VLOOKUP(C21,데이타딕셔너리!$A$1:$B$215,2,FALSE)</f>
        <v>RESP_C</v>
      </c>
    </row>
    <row r="22" spans="1:13" s="225" customFormat="1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si="1"/>
        <v>58</v>
      </c>
      <c r="G22" s="84">
        <f t="shared" si="2"/>
        <v>117</v>
      </c>
      <c r="H22" s="89" t="s">
        <v>106</v>
      </c>
      <c r="I22" s="18" t="s">
        <v>130</v>
      </c>
      <c r="J22" s="18" t="s">
        <v>130</v>
      </c>
      <c r="K22" s="480" t="str">
        <f>공통부!J22</f>
        <v>에러응답시 SET 한다.</v>
      </c>
      <c r="L22" s="507"/>
      <c r="M22" s="224" t="str">
        <f>VLOOKUP(C22,데이타딕셔너리!$A$1:$B$215,2,FALSE)</f>
        <v>RESP_MSG_CTNT</v>
      </c>
    </row>
    <row r="23" spans="1:13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1"/>
        <v>118</v>
      </c>
      <c r="G23" s="84">
        <f t="shared" si="2"/>
        <v>150</v>
      </c>
      <c r="H23" s="18" t="s">
        <v>130</v>
      </c>
      <c r="I23" s="18" t="s">
        <v>130</v>
      </c>
      <c r="J23" s="18" t="s">
        <v>130</v>
      </c>
      <c r="K23" s="480" t="str">
        <f>공통부!J23</f>
        <v>-</v>
      </c>
      <c r="L23" s="507"/>
      <c r="M23" s="224" t="str">
        <f>VLOOKUP(C23,데이타딕셔너리!$A$1:$B$215,2,FALSE)</f>
        <v>FILLER</v>
      </c>
    </row>
    <row r="24" spans="1:13">
      <c r="A24" s="497" t="s">
        <v>99</v>
      </c>
      <c r="B24" s="91">
        <v>15</v>
      </c>
      <c r="C24" s="106" t="s">
        <v>215</v>
      </c>
      <c r="D24" s="105" t="s">
        <v>44</v>
      </c>
      <c r="E24" s="111">
        <v>20</v>
      </c>
      <c r="F24" s="89">
        <f t="shared" si="1"/>
        <v>151</v>
      </c>
      <c r="G24" s="84">
        <f t="shared" si="2"/>
        <v>170</v>
      </c>
      <c r="H24" s="18" t="s">
        <v>131</v>
      </c>
      <c r="I24" s="108" t="s">
        <v>18</v>
      </c>
      <c r="J24" s="108" t="s">
        <v>18</v>
      </c>
      <c r="K24" s="291" t="s">
        <v>610</v>
      </c>
      <c r="L24" s="291" t="s">
        <v>852</v>
      </c>
      <c r="M24" s="224" t="str">
        <f>VLOOKUP(C24,데이타딕셔너리!$A$1:$B$215,2,FALSE)</f>
        <v>CUS_ID</v>
      </c>
    </row>
    <row r="25" spans="1:13" ht="21">
      <c r="A25" s="497"/>
      <c r="B25" s="91">
        <v>16</v>
      </c>
      <c r="C25" s="92" t="s">
        <v>135</v>
      </c>
      <c r="D25" s="105" t="s">
        <v>44</v>
      </c>
      <c r="E25" s="111">
        <v>3</v>
      </c>
      <c r="F25" s="89">
        <f t="shared" si="1"/>
        <v>171</v>
      </c>
      <c r="G25" s="84">
        <f t="shared" si="2"/>
        <v>173</v>
      </c>
      <c r="H25" s="18" t="s">
        <v>131</v>
      </c>
      <c r="I25" s="108" t="s">
        <v>18</v>
      </c>
      <c r="J25" s="18" t="s">
        <v>130</v>
      </c>
      <c r="K25" s="302" t="s">
        <v>872</v>
      </c>
      <c r="L25" s="291"/>
      <c r="M25" s="224" t="str">
        <f>VLOOKUP(C25,데이타딕셔너리!$A$1:$B$215,2,FALSE)</f>
        <v>BNK_C</v>
      </c>
    </row>
    <row r="26" spans="1:13" ht="21">
      <c r="A26" s="497"/>
      <c r="B26" s="91">
        <v>17</v>
      </c>
      <c r="C26" s="92" t="s">
        <v>136</v>
      </c>
      <c r="D26" s="105" t="s">
        <v>44</v>
      </c>
      <c r="E26" s="111">
        <v>20</v>
      </c>
      <c r="F26" s="89">
        <f t="shared" si="1"/>
        <v>174</v>
      </c>
      <c r="G26" s="84">
        <f t="shared" si="2"/>
        <v>193</v>
      </c>
      <c r="H26" s="18" t="s">
        <v>131</v>
      </c>
      <c r="I26" s="108" t="s">
        <v>162</v>
      </c>
      <c r="J26" s="18" t="s">
        <v>130</v>
      </c>
      <c r="K26" s="322" t="s">
        <v>1001</v>
      </c>
      <c r="L26" s="295"/>
      <c r="M26" s="224" t="str">
        <f>VLOOKUP(C26,데이타딕셔너리!$A$1:$B$215,2,FALSE)</f>
        <v>ACNO</v>
      </c>
    </row>
    <row r="27" spans="1:13" ht="21">
      <c r="A27" s="497"/>
      <c r="B27" s="91">
        <v>18</v>
      </c>
      <c r="C27" s="92" t="s">
        <v>770</v>
      </c>
      <c r="D27" s="89" t="s">
        <v>125</v>
      </c>
      <c r="E27" s="111">
        <v>20</v>
      </c>
      <c r="F27" s="89">
        <f t="shared" si="1"/>
        <v>194</v>
      </c>
      <c r="G27" s="84">
        <f t="shared" si="2"/>
        <v>213</v>
      </c>
      <c r="H27" s="18" t="s">
        <v>131</v>
      </c>
      <c r="I27" s="89" t="s">
        <v>23</v>
      </c>
      <c r="J27" s="18" t="s">
        <v>130</v>
      </c>
      <c r="K27" s="325" t="s">
        <v>1002</v>
      </c>
      <c r="L27" s="293"/>
      <c r="M27" s="224" t="str">
        <f>VLOOKUP(C27,데이타딕셔너리!$A$1:$B$215,2,FALSE)</f>
        <v>ACNO_NM</v>
      </c>
    </row>
    <row r="28" spans="1:13">
      <c r="A28" s="560"/>
      <c r="B28" s="91">
        <v>19</v>
      </c>
      <c r="C28" s="92" t="s">
        <v>140</v>
      </c>
      <c r="D28" s="105" t="s">
        <v>46</v>
      </c>
      <c r="E28" s="111">
        <v>18</v>
      </c>
      <c r="F28" s="89">
        <f t="shared" si="1"/>
        <v>214</v>
      </c>
      <c r="G28" s="84">
        <f t="shared" si="2"/>
        <v>231</v>
      </c>
      <c r="H28" s="18" t="s">
        <v>131</v>
      </c>
      <c r="I28" s="108" t="s">
        <v>18</v>
      </c>
      <c r="J28" s="108" t="s">
        <v>18</v>
      </c>
      <c r="K28" s="293"/>
      <c r="L28" s="303" t="s">
        <v>871</v>
      </c>
      <c r="M28" s="224" t="str">
        <f>VLOOKUP(C28,데이타딕셔너리!$A$1:$B$215,2,FALSE)</f>
        <v>ICHE_AMT</v>
      </c>
    </row>
    <row r="29" spans="1:13">
      <c r="A29" s="560"/>
      <c r="B29" s="91">
        <v>20</v>
      </c>
      <c r="C29" s="106" t="s">
        <v>137</v>
      </c>
      <c r="D29" s="107" t="s">
        <v>138</v>
      </c>
      <c r="E29" s="111">
        <v>6</v>
      </c>
      <c r="F29" s="89">
        <f t="shared" si="1"/>
        <v>232</v>
      </c>
      <c r="G29" s="84">
        <f t="shared" si="2"/>
        <v>237</v>
      </c>
      <c r="H29" s="18" t="s">
        <v>130</v>
      </c>
      <c r="I29" s="18" t="s">
        <v>130</v>
      </c>
      <c r="J29" s="18" t="s">
        <v>130</v>
      </c>
      <c r="K29" s="293" t="s">
        <v>611</v>
      </c>
      <c r="L29" s="293"/>
      <c r="M29" s="224" t="str">
        <f>VLOOKUP(C29,데이타딕셔너리!$A$1:$B$215,2,FALSE)</f>
        <v>FEE_AMT</v>
      </c>
    </row>
    <row r="30" spans="1:13">
      <c r="A30" s="560"/>
      <c r="B30" s="91">
        <v>21</v>
      </c>
      <c r="C30" s="106" t="s">
        <v>141</v>
      </c>
      <c r="D30" s="89" t="s">
        <v>125</v>
      </c>
      <c r="E30" s="111">
        <v>14</v>
      </c>
      <c r="F30" s="89">
        <f t="shared" si="1"/>
        <v>238</v>
      </c>
      <c r="G30" s="84">
        <f t="shared" si="2"/>
        <v>251</v>
      </c>
      <c r="H30" s="18" t="s">
        <v>131</v>
      </c>
      <c r="I30" s="89" t="s">
        <v>77</v>
      </c>
      <c r="J30" s="108" t="s">
        <v>18</v>
      </c>
      <c r="K30" s="325" t="s">
        <v>1000</v>
      </c>
      <c r="L30" s="296" t="s">
        <v>1121</v>
      </c>
      <c r="M30" s="224" t="str">
        <f>VLOOKUP(C30,데이타딕셔너리!$A$1:$B$215,2,FALSE)</f>
        <v>ICHE_MEMO</v>
      </c>
    </row>
    <row r="31" spans="1:13">
      <c r="A31" s="560"/>
      <c r="B31" s="91">
        <v>22</v>
      </c>
      <c r="C31" s="106" t="s">
        <v>142</v>
      </c>
      <c r="D31" s="89" t="s">
        <v>125</v>
      </c>
      <c r="E31" s="111">
        <v>14</v>
      </c>
      <c r="F31" s="89">
        <f t="shared" si="1"/>
        <v>252</v>
      </c>
      <c r="G31" s="84">
        <f t="shared" si="2"/>
        <v>265</v>
      </c>
      <c r="H31" s="18" t="s">
        <v>131</v>
      </c>
      <c r="I31" s="89" t="s">
        <v>873</v>
      </c>
      <c r="J31" s="89" t="s">
        <v>77</v>
      </c>
      <c r="K31" s="293" t="s">
        <v>143</v>
      </c>
      <c r="L31" s="293" t="s">
        <v>854</v>
      </c>
      <c r="M31" s="224" t="str">
        <f>VLOOKUP(C31,데이타딕셔너리!$A$1:$B$215,2,FALSE)</f>
        <v>JI_MEMO</v>
      </c>
    </row>
    <row r="32" spans="1:13">
      <c r="A32" s="560"/>
      <c r="B32" s="91">
        <v>23</v>
      </c>
      <c r="C32" s="92" t="s">
        <v>105</v>
      </c>
      <c r="D32" s="111" t="s">
        <v>46</v>
      </c>
      <c r="E32" s="89">
        <v>2</v>
      </c>
      <c r="F32" s="89">
        <f t="shared" si="1"/>
        <v>266</v>
      </c>
      <c r="G32" s="84">
        <f t="shared" si="2"/>
        <v>267</v>
      </c>
      <c r="H32" s="18" t="s">
        <v>110</v>
      </c>
      <c r="I32" s="108" t="s">
        <v>18</v>
      </c>
      <c r="J32" s="108" t="s">
        <v>18</v>
      </c>
      <c r="K32" s="293" t="s">
        <v>595</v>
      </c>
      <c r="L32" s="293" t="s">
        <v>1199</v>
      </c>
      <c r="M32" s="224" t="str">
        <f>VLOOKUP(C32,데이타딕셔너리!$A$1:$B$215,2,FALSE)</f>
        <v>FUND_CHAR</v>
      </c>
    </row>
    <row r="33" spans="1:13" ht="21">
      <c r="A33" s="560"/>
      <c r="B33" s="91">
        <v>24</v>
      </c>
      <c r="C33" s="92" t="s">
        <v>144</v>
      </c>
      <c r="D33" s="105" t="s">
        <v>46</v>
      </c>
      <c r="E33" s="111">
        <v>10</v>
      </c>
      <c r="F33" s="89">
        <f t="shared" si="1"/>
        <v>268</v>
      </c>
      <c r="G33" s="84">
        <f t="shared" si="2"/>
        <v>277</v>
      </c>
      <c r="H33" s="89" t="s">
        <v>18</v>
      </c>
      <c r="I33" s="18" t="s">
        <v>130</v>
      </c>
      <c r="J33" s="18" t="s">
        <v>130</v>
      </c>
      <c r="K33" s="293" t="s">
        <v>192</v>
      </c>
      <c r="L33" s="293" t="s">
        <v>853</v>
      </c>
      <c r="M33" s="224" t="str">
        <f>VLOOKUP(C33,데이타딕셔너리!$A$1:$B$215,2,FALSE)</f>
        <v>JI_TRXNO</v>
      </c>
    </row>
    <row r="34" spans="1:13">
      <c r="A34" s="491"/>
      <c r="B34" s="91">
        <v>25</v>
      </c>
      <c r="C34" s="106" t="s">
        <v>336</v>
      </c>
      <c r="D34" s="105" t="s">
        <v>44</v>
      </c>
      <c r="E34" s="111">
        <v>323</v>
      </c>
      <c r="F34" s="89">
        <f t="shared" si="1"/>
        <v>278</v>
      </c>
      <c r="G34" s="84">
        <f t="shared" si="2"/>
        <v>600</v>
      </c>
      <c r="H34" s="18" t="s">
        <v>130</v>
      </c>
      <c r="I34" s="18" t="s">
        <v>130</v>
      </c>
      <c r="J34" s="18" t="s">
        <v>130</v>
      </c>
      <c r="K34" s="293"/>
      <c r="L34" s="293"/>
      <c r="M34" s="224" t="str">
        <f>VLOOKUP(C34,데이타딕셔너리!$A$1:$B$215,2,FALSE)</f>
        <v>FILLER1</v>
      </c>
    </row>
    <row r="35" spans="1:13">
      <c r="A35" s="79"/>
      <c r="B35" s="77"/>
      <c r="C35" s="78"/>
      <c r="D35" s="79"/>
      <c r="E35" s="79"/>
      <c r="F35" s="79"/>
      <c r="G35" s="79"/>
      <c r="H35" s="79"/>
      <c r="I35" s="79"/>
      <c r="J35" s="79"/>
      <c r="K35" s="60"/>
      <c r="L35" s="79"/>
      <c r="M35" s="79"/>
    </row>
    <row r="36" spans="1:13">
      <c r="A36" s="79"/>
      <c r="B36" s="77"/>
      <c r="C36" s="78"/>
      <c r="D36" s="79"/>
      <c r="E36" s="79"/>
      <c r="F36" s="79"/>
      <c r="G36" s="79"/>
      <c r="H36" s="79"/>
      <c r="I36" s="79"/>
      <c r="J36" s="79"/>
      <c r="K36" s="60"/>
      <c r="L36" s="79"/>
      <c r="M36" s="79"/>
    </row>
    <row r="37" spans="1:13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60"/>
      <c r="L37" s="79"/>
      <c r="M37" s="79"/>
    </row>
    <row r="38" spans="1:13">
      <c r="A38" s="79"/>
      <c r="B38" s="55"/>
      <c r="C38" s="58"/>
      <c r="D38" s="59"/>
      <c r="E38" s="78"/>
      <c r="F38" s="79"/>
      <c r="G38" s="79"/>
      <c r="H38" s="79"/>
      <c r="I38" s="79"/>
      <c r="J38" s="79"/>
      <c r="K38" s="60"/>
      <c r="L38" s="79"/>
      <c r="M38" s="79"/>
    </row>
    <row r="39" spans="1:13">
      <c r="A39" s="79"/>
      <c r="B39" s="55"/>
      <c r="C39" s="58"/>
      <c r="D39" s="59"/>
      <c r="E39" s="78"/>
      <c r="F39" s="79"/>
      <c r="G39" s="79"/>
      <c r="H39" s="79"/>
      <c r="I39" s="79"/>
      <c r="J39" s="79"/>
      <c r="K39" s="60"/>
      <c r="L39" s="79"/>
      <c r="M39" s="79"/>
    </row>
    <row r="40" spans="1:13">
      <c r="A40" s="78"/>
      <c r="B40" s="79"/>
      <c r="C40" s="79"/>
      <c r="D40" s="61"/>
      <c r="E40" s="79"/>
      <c r="F40" s="79"/>
      <c r="G40" s="79"/>
      <c r="H40" s="79"/>
      <c r="I40" s="79"/>
      <c r="J40" s="79"/>
      <c r="K40" s="60"/>
      <c r="L40" s="79"/>
      <c r="M40" s="79"/>
    </row>
    <row r="41" spans="1:13">
      <c r="A41" s="79"/>
      <c r="B41" s="55"/>
      <c r="C41" s="58"/>
      <c r="D41" s="59"/>
      <c r="E41" s="78"/>
      <c r="F41" s="79"/>
      <c r="G41" s="79"/>
      <c r="H41" s="79"/>
      <c r="I41" s="79"/>
      <c r="J41" s="79"/>
      <c r="K41" s="60"/>
      <c r="L41" s="79"/>
      <c r="M41" s="79"/>
    </row>
    <row r="42" spans="1:13">
      <c r="A42" s="79"/>
      <c r="B42" s="55"/>
      <c r="C42" s="58"/>
      <c r="D42" s="59"/>
      <c r="E42" s="79"/>
      <c r="F42" s="79"/>
      <c r="G42" s="79"/>
      <c r="H42" s="79"/>
      <c r="I42" s="79"/>
      <c r="J42" s="79"/>
      <c r="K42" s="60"/>
      <c r="L42" s="79"/>
      <c r="M42" s="79"/>
    </row>
    <row r="43" spans="1:1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60"/>
      <c r="L43" s="79"/>
      <c r="M43" s="79"/>
    </row>
    <row r="44" spans="1:13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60"/>
      <c r="L44" s="79"/>
      <c r="M44" s="79"/>
    </row>
    <row r="45" spans="1:13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60"/>
      <c r="L45" s="79"/>
      <c r="M45" s="79"/>
    </row>
    <row r="46" spans="1:13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60"/>
      <c r="L46" s="79"/>
      <c r="M46" s="79"/>
    </row>
  </sheetData>
  <mergeCells count="32">
    <mergeCell ref="M5:M7"/>
    <mergeCell ref="K5:L5"/>
    <mergeCell ref="A1:C1"/>
    <mergeCell ref="D1:J3"/>
    <mergeCell ref="A2:C3"/>
    <mergeCell ref="A5:B5"/>
    <mergeCell ref="E5:I5"/>
    <mergeCell ref="K14:L14"/>
    <mergeCell ref="K15:L15"/>
    <mergeCell ref="K16:L16"/>
    <mergeCell ref="A6:A7"/>
    <mergeCell ref="B6:B7"/>
    <mergeCell ref="D6:E6"/>
    <mergeCell ref="F6:G6"/>
    <mergeCell ref="H6:J6"/>
    <mergeCell ref="K6:L7"/>
    <mergeCell ref="A24:A34"/>
    <mergeCell ref="A8:A23"/>
    <mergeCell ref="B8:B9"/>
    <mergeCell ref="K8:L8"/>
    <mergeCell ref="K9:L9"/>
    <mergeCell ref="K11:L11"/>
    <mergeCell ref="K12:L12"/>
    <mergeCell ref="K13:L13"/>
    <mergeCell ref="K22:L22"/>
    <mergeCell ref="K17:L17"/>
    <mergeCell ref="K19:L19"/>
    <mergeCell ref="K20:L20"/>
    <mergeCell ref="K23:L23"/>
    <mergeCell ref="K10:L10"/>
    <mergeCell ref="K18:L18"/>
    <mergeCell ref="K21:L21"/>
  </mergeCells>
  <phoneticPr fontId="29" type="noConversion"/>
  <hyperlinks>
    <hyperlink ref="L4" location="인터페이스목록!A1" display="목록"/>
  </hyperlinks>
  <pageMargins left="0.7" right="0.7" top="0.75" bottom="0.75" header="0.3" footer="0.3"/>
  <pageSetup paperSize="9" scale="5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0" zoomScaleNormal="100" workbookViewId="0">
      <selection activeCell="K25" sqref="K25:L25"/>
    </sheetView>
  </sheetViews>
  <sheetFormatPr defaultRowHeight="16.5"/>
  <cols>
    <col min="1" max="1" width="4.5" style="225" customWidth="1"/>
    <col min="2" max="2" width="5.125" style="225" customWidth="1"/>
    <col min="3" max="3" width="23.125" style="225" customWidth="1"/>
    <col min="4" max="10" width="9" style="225"/>
    <col min="11" max="11" width="16.875" style="225" customWidth="1"/>
    <col min="12" max="12" width="35.625" style="225" customWidth="1"/>
    <col min="13" max="13" width="25.5" style="225" customWidth="1"/>
    <col min="14" max="16384" width="9" style="225"/>
  </cols>
  <sheetData>
    <row r="1" spans="1:13" ht="16.5" customHeight="1">
      <c r="A1" s="449" t="s">
        <v>1095</v>
      </c>
      <c r="B1" s="474"/>
      <c r="C1" s="474"/>
      <c r="D1" s="482" t="s">
        <v>25</v>
      </c>
      <c r="E1" s="482"/>
      <c r="F1" s="482"/>
      <c r="G1" s="482"/>
      <c r="H1" s="482"/>
      <c r="I1" s="482"/>
      <c r="J1" s="483"/>
      <c r="K1" s="42" t="s">
        <v>2</v>
      </c>
      <c r="L1" s="253">
        <f>인터페이스목록!J1</f>
        <v>3.1</v>
      </c>
    </row>
    <row r="2" spans="1:13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4"/>
      <c r="J2" s="485"/>
      <c r="K2" s="246" t="s">
        <v>3</v>
      </c>
      <c r="L2" s="32">
        <v>42928</v>
      </c>
    </row>
    <row r="3" spans="1:13" ht="17.25" thickBot="1">
      <c r="A3" s="477"/>
      <c r="B3" s="478"/>
      <c r="C3" s="479"/>
      <c r="D3" s="486"/>
      <c r="E3" s="486"/>
      <c r="F3" s="486"/>
      <c r="G3" s="486"/>
      <c r="H3" s="486"/>
      <c r="I3" s="486"/>
      <c r="J3" s="487"/>
      <c r="K3" s="247" t="s">
        <v>4</v>
      </c>
      <c r="L3" s="34" t="s">
        <v>22</v>
      </c>
    </row>
    <row r="4" spans="1:13">
      <c r="A4" s="244"/>
      <c r="B4" s="244"/>
      <c r="C4" s="245"/>
      <c r="D4" s="244"/>
      <c r="E4" s="244"/>
      <c r="F4" s="244"/>
      <c r="G4" s="244"/>
      <c r="H4" s="244"/>
      <c r="I4" s="244"/>
      <c r="J4" s="43"/>
      <c r="K4" s="35"/>
      <c r="L4" s="64" t="s">
        <v>26</v>
      </c>
    </row>
    <row r="5" spans="1:13">
      <c r="A5" s="492" t="s">
        <v>10</v>
      </c>
      <c r="B5" s="492"/>
      <c r="C5" s="63" t="s">
        <v>214</v>
      </c>
      <c r="D5" s="249" t="s">
        <v>27</v>
      </c>
      <c r="E5" s="488" t="s">
        <v>862</v>
      </c>
      <c r="F5" s="494"/>
      <c r="G5" s="494"/>
      <c r="H5" s="494"/>
      <c r="I5" s="494"/>
      <c r="J5" s="46" t="s">
        <v>29</v>
      </c>
      <c r="K5" s="488">
        <v>600</v>
      </c>
      <c r="L5" s="489"/>
      <c r="M5" s="501" t="s">
        <v>321</v>
      </c>
    </row>
    <row r="6" spans="1:13">
      <c r="A6" s="490" t="s">
        <v>30</v>
      </c>
      <c r="B6" s="490" t="s">
        <v>31</v>
      </c>
      <c r="C6" s="248" t="s">
        <v>32</v>
      </c>
      <c r="D6" s="490" t="s">
        <v>33</v>
      </c>
      <c r="E6" s="493"/>
      <c r="F6" s="498" t="s">
        <v>34</v>
      </c>
      <c r="G6" s="493"/>
      <c r="H6" s="520" t="s">
        <v>35</v>
      </c>
      <c r="I6" s="526"/>
      <c r="J6" s="521"/>
      <c r="K6" s="490" t="s">
        <v>36</v>
      </c>
      <c r="L6" s="491"/>
      <c r="M6" s="501"/>
    </row>
    <row r="7" spans="1:13" ht="24">
      <c r="A7" s="496"/>
      <c r="B7" s="495"/>
      <c r="C7" s="90" t="s">
        <v>37</v>
      </c>
      <c r="D7" s="248" t="s">
        <v>38</v>
      </c>
      <c r="E7" s="248" t="s">
        <v>39</v>
      </c>
      <c r="F7" s="90" t="s">
        <v>40</v>
      </c>
      <c r="G7" s="90" t="s">
        <v>41</v>
      </c>
      <c r="H7" s="300" t="s">
        <v>572</v>
      </c>
      <c r="I7" s="248" t="s">
        <v>573</v>
      </c>
      <c r="J7" s="90" t="s">
        <v>836</v>
      </c>
      <c r="K7" s="491"/>
      <c r="L7" s="491"/>
      <c r="M7" s="501"/>
    </row>
    <row r="8" spans="1:13">
      <c r="A8" s="497" t="s">
        <v>42</v>
      </c>
      <c r="B8" s="499">
        <v>0</v>
      </c>
      <c r="C8" s="86" t="str">
        <f>공통부!C8</f>
        <v>TRANSACTION CODE</v>
      </c>
      <c r="D8" s="89" t="str">
        <f>공통부!D8</f>
        <v>AN</v>
      </c>
      <c r="E8" s="89">
        <f>공통부!E8</f>
        <v>9</v>
      </c>
      <c r="F8" s="89"/>
      <c r="G8" s="86"/>
      <c r="H8" s="297" t="s">
        <v>106</v>
      </c>
      <c r="I8" s="108" t="s">
        <v>106</v>
      </c>
      <c r="J8" s="18" t="s">
        <v>110</v>
      </c>
      <c r="K8" s="480">
        <f>공통부!J8</f>
        <v>0</v>
      </c>
      <c r="L8" s="507"/>
      <c r="M8" s="224" t="str">
        <f>VLOOKUP(C8,데이타딕셔너리!$A$1:$B$215,2,FALSE)</f>
        <v>TX_C</v>
      </c>
    </row>
    <row r="9" spans="1:13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89"/>
      <c r="G9" s="86"/>
      <c r="H9" s="297" t="s">
        <v>18</v>
      </c>
      <c r="I9" s="108" t="s">
        <v>18</v>
      </c>
      <c r="J9" s="18" t="s">
        <v>18</v>
      </c>
      <c r="K9" s="480" t="str">
        <f>공통부!J9</f>
        <v>"SYSTEM ID" 항목부터 해당되는 전문의 길이를 SET한다.</v>
      </c>
      <c r="L9" s="507"/>
      <c r="M9" s="224" t="str">
        <f>VLOOKUP(C9,데이타딕셔너리!$A$1:$B$215,2,FALSE)</f>
        <v>MSG_LEN</v>
      </c>
    </row>
    <row r="10" spans="1:13" ht="16.5" customHeight="1">
      <c r="A10" s="497"/>
      <c r="B10" s="91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89">
        <v>1</v>
      </c>
      <c r="G10" s="84">
        <f t="shared" ref="G10:G15" si="0">E10+F10-1</f>
        <v>3</v>
      </c>
      <c r="H10" s="297" t="s">
        <v>18</v>
      </c>
      <c r="I10" s="108" t="s">
        <v>18</v>
      </c>
      <c r="J10" s="18" t="s">
        <v>110</v>
      </c>
      <c r="K10" s="480" t="str">
        <f>공통부!J10</f>
        <v>제휴업무에서 사용하는 고유한 SYSTEM ID로서 "P2P"를 사용한다.</v>
      </c>
      <c r="L10" s="507"/>
      <c r="M10" s="224" t="str">
        <f>VLOOKUP(C10,데이타딕셔너리!$A$1:$B$215,2,FALSE)</f>
        <v>SYS_ID</v>
      </c>
    </row>
    <row r="11" spans="1:13" ht="16.5" customHeight="1">
      <c r="A11" s="497"/>
      <c r="B11" s="91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89">
        <f>E10+F10</f>
        <v>4</v>
      </c>
      <c r="G11" s="84">
        <f t="shared" si="0"/>
        <v>6</v>
      </c>
      <c r="H11" s="297" t="s">
        <v>18</v>
      </c>
      <c r="I11" s="108" t="s">
        <v>18</v>
      </c>
      <c r="J11" s="18" t="s">
        <v>110</v>
      </c>
      <c r="K11" s="480" t="str">
        <f>공통부!J11</f>
        <v xml:space="preserve">전문을 발생시키는 기관의 코드를 SET한다. </v>
      </c>
      <c r="L11" s="507"/>
      <c r="M11" s="224" t="str">
        <f>VLOOKUP(C11,데이타딕셔너리!$A$1:$B$215,2,FALSE)</f>
        <v>MSG_OCCR_ORG</v>
      </c>
    </row>
    <row r="12" spans="1:13" ht="16.5" customHeight="1">
      <c r="A12" s="497"/>
      <c r="B12" s="91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89">
        <f>E11+F11</f>
        <v>7</v>
      </c>
      <c r="G12" s="84">
        <f t="shared" si="0"/>
        <v>11</v>
      </c>
      <c r="H12" s="297" t="s">
        <v>18</v>
      </c>
      <c r="I12" s="108" t="s">
        <v>18</v>
      </c>
      <c r="J12" s="18" t="s">
        <v>110</v>
      </c>
      <c r="K12" s="480" t="str">
        <f>공통부!J12</f>
        <v>제휴 기관별 고유한 코드로 신한은행에서 부여한 번호를 사용한다.</v>
      </c>
      <c r="L12" s="507"/>
      <c r="M12" s="224" t="str">
        <f>VLOOKUP(C12,데이타딕셔너리!$A$1:$B$215,2,FALSE)</f>
        <v>ORG_C</v>
      </c>
    </row>
    <row r="13" spans="1:13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89">
        <f>E12+F12</f>
        <v>12</v>
      </c>
      <c r="G13" s="84">
        <f t="shared" si="0"/>
        <v>15</v>
      </c>
      <c r="H13" s="297" t="s">
        <v>18</v>
      </c>
      <c r="I13" s="108" t="s">
        <v>18</v>
      </c>
      <c r="J13" s="18" t="s">
        <v>18</v>
      </c>
      <c r="K13" s="480" t="str">
        <f>공통부!J13</f>
        <v>인터페이스목록-거래종별코드</v>
      </c>
      <c r="L13" s="507"/>
      <c r="M13" s="224" t="str">
        <f>VLOOKUP(C13,데이타딕셔너리!$A$1:$B$215,2,FALSE)</f>
        <v>MSG_JONGBY_C</v>
      </c>
    </row>
    <row r="14" spans="1:13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89">
        <f>E13+F13</f>
        <v>16</v>
      </c>
      <c r="G14" s="84">
        <f t="shared" si="0"/>
        <v>19</v>
      </c>
      <c r="H14" s="297" t="s">
        <v>18</v>
      </c>
      <c r="I14" s="108" t="s">
        <v>18</v>
      </c>
      <c r="J14" s="18" t="s">
        <v>110</v>
      </c>
      <c r="K14" s="480" t="str">
        <f>공통부!J14</f>
        <v>인터페이스목록-거래구분코드</v>
      </c>
      <c r="L14" s="507"/>
      <c r="M14" s="224" t="str">
        <f>VLOOKUP(C14,데이타딕셔너리!$A$1:$B$215,2,FALSE)</f>
        <v>TRX_G_C</v>
      </c>
    </row>
    <row r="15" spans="1:13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89">
        <f>E14+F14</f>
        <v>20</v>
      </c>
      <c r="G15" s="84">
        <f t="shared" si="0"/>
        <v>20</v>
      </c>
      <c r="H15" s="297" t="s">
        <v>18</v>
      </c>
      <c r="I15" s="108" t="s">
        <v>18</v>
      </c>
      <c r="J15" s="18" t="s">
        <v>18</v>
      </c>
      <c r="K15" s="480" t="str">
        <f>공통부!J15</f>
        <v>신한은행 "B",  HOST(기관) "H"</v>
      </c>
      <c r="L15" s="507"/>
      <c r="M15" s="224" t="str">
        <f>VLOOKUP(C15,데이타딕셔너리!$A$1:$B$215,2,FALSE)</f>
        <v>TWAY_G</v>
      </c>
    </row>
    <row r="16" spans="1:13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89">
        <f t="shared" ref="F16:F38" si="1">E15+F15</f>
        <v>21</v>
      </c>
      <c r="G16" s="84">
        <f t="shared" ref="G16:G38" si="2">E16+F16-1</f>
        <v>28</v>
      </c>
      <c r="H16" s="297" t="s">
        <v>18</v>
      </c>
      <c r="I16" s="108" t="s">
        <v>18</v>
      </c>
      <c r="J16" s="18" t="s">
        <v>110</v>
      </c>
      <c r="K16" s="480" t="str">
        <f>공통부!J16</f>
        <v>전문전송일자</v>
      </c>
      <c r="L16" s="507"/>
      <c r="M16" s="224" t="str">
        <f>VLOOKUP(C16,데이타딕셔너리!$A$1:$B$215,2,FALSE)</f>
        <v>MSG_SND_DT</v>
      </c>
    </row>
    <row r="17" spans="1:13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89">
        <f t="shared" si="1"/>
        <v>29</v>
      </c>
      <c r="G17" s="84">
        <f t="shared" si="2"/>
        <v>34</v>
      </c>
      <c r="H17" s="297" t="s">
        <v>18</v>
      </c>
      <c r="I17" s="108" t="s">
        <v>18</v>
      </c>
      <c r="J17" s="18" t="s">
        <v>110</v>
      </c>
      <c r="K17" s="480" t="str">
        <f>공통부!J17</f>
        <v>전문전송시간</v>
      </c>
      <c r="L17" s="507"/>
      <c r="M17" s="224" t="str">
        <f>VLOOKUP(C17,데이타딕셔너리!$A$1:$B$215,2,FALSE)</f>
        <v>MSG_SND_TIME</v>
      </c>
    </row>
    <row r="18" spans="1:13" ht="22.5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89">
        <f t="shared" si="1"/>
        <v>35</v>
      </c>
      <c r="G18" s="84">
        <f t="shared" si="2"/>
        <v>44</v>
      </c>
      <c r="H18" s="297" t="s">
        <v>18</v>
      </c>
      <c r="I18" s="108" t="s">
        <v>18</v>
      </c>
      <c r="J18" s="18" t="s">
        <v>110</v>
      </c>
      <c r="K18" s="480" t="str">
        <f>공통부!J18</f>
        <v>전문을 유일하게 구분하기 위해 전문 발생기관에서 부여하는 일련번호로 응답전문에서도 바뀌지 않고 SET되어야 한다.</v>
      </c>
      <c r="L18" s="507"/>
      <c r="M18" s="224" t="str">
        <f>VLOOKUP(C18,데이타딕셔너리!$A$1:$B$215,2,FALSE)</f>
        <v>TRX_NATV_NO</v>
      </c>
    </row>
    <row r="19" spans="1:13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89">
        <f t="shared" si="1"/>
        <v>45</v>
      </c>
      <c r="G19" s="84">
        <f t="shared" si="2"/>
        <v>45</v>
      </c>
      <c r="H19" s="297" t="s">
        <v>18</v>
      </c>
      <c r="I19" s="108" t="s">
        <v>18</v>
      </c>
      <c r="J19" s="18" t="s">
        <v>110</v>
      </c>
      <c r="K19" s="480" t="str">
        <f>공통부!J19</f>
        <v xml:space="preserve">미완료 내역 "P" : 미완료 내역 전문에는 P를 SET한다. </v>
      </c>
      <c r="L19" s="507"/>
      <c r="M19" s="224" t="str">
        <f>VLOOKUP(C19,데이타딕셔너리!$A$1:$B$215,2,FALSE)</f>
        <v>MSG_DISTG_C</v>
      </c>
    </row>
    <row r="20" spans="1:13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89">
        <f t="shared" si="1"/>
        <v>46</v>
      </c>
      <c r="G20" s="84">
        <f t="shared" si="2"/>
        <v>49</v>
      </c>
      <c r="H20" s="297" t="s">
        <v>18</v>
      </c>
      <c r="I20" s="108" t="s">
        <v>18</v>
      </c>
      <c r="J20" s="108" t="s">
        <v>18</v>
      </c>
      <c r="K20" s="480" t="str">
        <f>공통부!J20</f>
        <v xml:space="preserve">전문 Format Error 발생시 오류가 발생된 전문의 항목번호를 SET한다. </v>
      </c>
      <c r="L20" s="507"/>
      <c r="M20" s="224" t="str">
        <f>VLOOKUP(C20,데이타딕셔너리!$A$1:$B$215,2,FALSE)</f>
        <v>S_PIL_NO</v>
      </c>
    </row>
    <row r="21" spans="1:13" ht="26.25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89">
        <f t="shared" si="1"/>
        <v>50</v>
      </c>
      <c r="G21" s="84">
        <f t="shared" si="2"/>
        <v>57</v>
      </c>
      <c r="H21" s="298" t="s">
        <v>51</v>
      </c>
      <c r="I21" s="80" t="s">
        <v>51</v>
      </c>
      <c r="J21" s="80" t="s">
        <v>18</v>
      </c>
      <c r="K21" s="480" t="str">
        <f>공통부!J21</f>
        <v>RESPONSE 전문에서는 해당 응답코드를 SET하고, REQUEST전문에서는 "BLANK"를 SET 한다.</v>
      </c>
      <c r="L21" s="507"/>
      <c r="M21" s="224" t="str">
        <f>VLOOKUP(C21,데이타딕셔너리!$A$1:$B$215,2,FALSE)</f>
        <v>RESP_C</v>
      </c>
    </row>
    <row r="22" spans="1:13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si="1"/>
        <v>58</v>
      </c>
      <c r="G22" s="84">
        <f t="shared" si="2"/>
        <v>117</v>
      </c>
      <c r="H22" s="298" t="s">
        <v>51</v>
      </c>
      <c r="I22" s="80" t="s">
        <v>51</v>
      </c>
      <c r="J22" s="89" t="s">
        <v>106</v>
      </c>
      <c r="K22" s="480" t="str">
        <f>공통부!J22</f>
        <v>에러응답시 SET 한다.</v>
      </c>
      <c r="L22" s="507"/>
      <c r="M22" s="224" t="str">
        <f>VLOOKUP(C22,데이타딕셔너리!$A$1:$B$215,2,FALSE)</f>
        <v>RESP_MSG_CTNT</v>
      </c>
    </row>
    <row r="23" spans="1:13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1"/>
        <v>118</v>
      </c>
      <c r="G23" s="84">
        <f t="shared" si="2"/>
        <v>150</v>
      </c>
      <c r="H23" s="299" t="s">
        <v>130</v>
      </c>
      <c r="I23" s="18" t="s">
        <v>130</v>
      </c>
      <c r="J23" s="18" t="s">
        <v>130</v>
      </c>
      <c r="K23" s="480" t="str">
        <f>공통부!J23</f>
        <v>-</v>
      </c>
      <c r="L23" s="507"/>
      <c r="M23" s="224" t="str">
        <f>VLOOKUP(C23,데이타딕셔너리!$A$1:$B$215,2,FALSE)</f>
        <v>FILLER</v>
      </c>
    </row>
    <row r="24" spans="1:13">
      <c r="A24" s="504" t="s">
        <v>549</v>
      </c>
      <c r="B24" s="91">
        <v>15</v>
      </c>
      <c r="C24" s="106" t="s">
        <v>252</v>
      </c>
      <c r="D24" s="108" t="s">
        <v>82</v>
      </c>
      <c r="E24" s="108">
        <v>20</v>
      </c>
      <c r="F24" s="89">
        <f t="shared" si="1"/>
        <v>151</v>
      </c>
      <c r="G24" s="84">
        <f t="shared" si="2"/>
        <v>170</v>
      </c>
      <c r="H24" s="297" t="s">
        <v>18</v>
      </c>
      <c r="I24" s="108" t="s">
        <v>248</v>
      </c>
      <c r="J24" s="18" t="s">
        <v>110</v>
      </c>
      <c r="K24" s="512"/>
      <c r="L24" s="513"/>
      <c r="M24" s="224" t="str">
        <f>VLOOKUP(C24,데이타딕셔너리!$A$1:$B$215,2,FALSE)</f>
        <v>INVSTR_ID</v>
      </c>
    </row>
    <row r="25" spans="1:13">
      <c r="A25" s="561"/>
      <c r="B25" s="91">
        <v>16</v>
      </c>
      <c r="C25" s="86" t="s">
        <v>563</v>
      </c>
      <c r="D25" s="89" t="s">
        <v>158</v>
      </c>
      <c r="E25" s="89">
        <v>18</v>
      </c>
      <c r="F25" s="89">
        <f t="shared" si="1"/>
        <v>171</v>
      </c>
      <c r="G25" s="84">
        <f t="shared" si="2"/>
        <v>188</v>
      </c>
      <c r="H25" s="297" t="s">
        <v>18</v>
      </c>
      <c r="I25" s="108" t="s">
        <v>248</v>
      </c>
      <c r="J25" s="18" t="s">
        <v>110</v>
      </c>
      <c r="K25" s="512"/>
      <c r="L25" s="513"/>
      <c r="M25" s="224" t="str">
        <f>VLOOKUP(C25,데이타딕셔너리!$A$1:$B$215,2,FALSE)</f>
        <v>SAVE_JIAMT</v>
      </c>
    </row>
    <row r="26" spans="1:13">
      <c r="A26" s="561"/>
      <c r="B26" s="91">
        <v>17</v>
      </c>
      <c r="C26" s="106" t="s">
        <v>256</v>
      </c>
      <c r="D26" s="108" t="s">
        <v>82</v>
      </c>
      <c r="E26" s="108">
        <v>8</v>
      </c>
      <c r="F26" s="89">
        <f t="shared" si="1"/>
        <v>189</v>
      </c>
      <c r="G26" s="84">
        <f t="shared" si="2"/>
        <v>196</v>
      </c>
      <c r="H26" s="297" t="s">
        <v>18</v>
      </c>
      <c r="I26" s="108" t="s">
        <v>248</v>
      </c>
      <c r="J26" s="18" t="s">
        <v>110</v>
      </c>
      <c r="K26" s="512"/>
      <c r="L26" s="513"/>
      <c r="M26" s="224" t="str">
        <f>VLOOKUP(C26,데이타딕셔너리!$A$1:$B$215,2,FALSE)</f>
        <v>JI_DT</v>
      </c>
    </row>
    <row r="27" spans="1:13">
      <c r="A27" s="561"/>
      <c r="B27" s="91">
        <v>18</v>
      </c>
      <c r="C27" s="86" t="s">
        <v>558</v>
      </c>
      <c r="D27" s="89" t="s">
        <v>82</v>
      </c>
      <c r="E27" s="89">
        <v>6</v>
      </c>
      <c r="F27" s="89">
        <f t="shared" si="1"/>
        <v>197</v>
      </c>
      <c r="G27" s="84">
        <f t="shared" si="2"/>
        <v>202</v>
      </c>
      <c r="H27" s="297" t="s">
        <v>18</v>
      </c>
      <c r="I27" s="108" t="s">
        <v>248</v>
      </c>
      <c r="J27" s="18" t="s">
        <v>110</v>
      </c>
      <c r="K27" s="512"/>
      <c r="L27" s="513"/>
      <c r="M27" s="224" t="str">
        <f>VLOOKUP(C27,데이타딕셔너리!$A$1:$B$215,2,FALSE)</f>
        <v>JI_TIME</v>
      </c>
    </row>
    <row r="28" spans="1:13">
      <c r="A28" s="561"/>
      <c r="B28" s="91">
        <v>19</v>
      </c>
      <c r="C28" s="106" t="s">
        <v>153</v>
      </c>
      <c r="D28" s="108" t="s">
        <v>82</v>
      </c>
      <c r="E28" s="108">
        <v>20</v>
      </c>
      <c r="F28" s="89">
        <f t="shared" si="1"/>
        <v>203</v>
      </c>
      <c r="G28" s="84">
        <f t="shared" si="2"/>
        <v>222</v>
      </c>
      <c r="H28" s="297" t="s">
        <v>18</v>
      </c>
      <c r="I28" s="108" t="s">
        <v>18</v>
      </c>
      <c r="J28" s="18" t="s">
        <v>110</v>
      </c>
      <c r="K28" s="512"/>
      <c r="L28" s="513"/>
      <c r="M28" s="224" t="str">
        <f>VLOOKUP(C28,데이타딕셔너리!$A$1:$B$215,2,FALSE)</f>
        <v>DC_NO</v>
      </c>
    </row>
    <row r="29" spans="1:13">
      <c r="A29" s="561"/>
      <c r="B29" s="91">
        <v>20</v>
      </c>
      <c r="C29" s="106" t="s">
        <v>577</v>
      </c>
      <c r="D29" s="108" t="s">
        <v>82</v>
      </c>
      <c r="E29" s="108">
        <v>3</v>
      </c>
      <c r="F29" s="89">
        <f t="shared" si="1"/>
        <v>223</v>
      </c>
      <c r="G29" s="84">
        <f t="shared" si="2"/>
        <v>225</v>
      </c>
      <c r="H29" s="297" t="s">
        <v>248</v>
      </c>
      <c r="I29" s="108" t="s">
        <v>18</v>
      </c>
      <c r="J29" s="18" t="s">
        <v>110</v>
      </c>
      <c r="K29" s="512"/>
      <c r="L29" s="513"/>
      <c r="M29" s="224" t="str">
        <f>VLOOKUP(C29,데이타딕셔너리!$A$1:$B$215,2,FALSE)</f>
        <v>DCAMT_IPBNK_C</v>
      </c>
    </row>
    <row r="30" spans="1:13">
      <c r="A30" s="561"/>
      <c r="B30" s="91">
        <v>21</v>
      </c>
      <c r="C30" s="106" t="s">
        <v>574</v>
      </c>
      <c r="D30" s="108" t="s">
        <v>82</v>
      </c>
      <c r="E30" s="108">
        <v>20</v>
      </c>
      <c r="F30" s="89">
        <f t="shared" si="1"/>
        <v>226</v>
      </c>
      <c r="G30" s="84">
        <f t="shared" si="2"/>
        <v>245</v>
      </c>
      <c r="H30" s="297" t="s">
        <v>248</v>
      </c>
      <c r="I30" s="108" t="s">
        <v>18</v>
      </c>
      <c r="J30" s="18" t="s">
        <v>110</v>
      </c>
      <c r="K30" s="512"/>
      <c r="L30" s="513"/>
      <c r="M30" s="224" t="str">
        <f>VLOOKUP(C30,데이타딕셔너리!$A$1:$B$215,2,FALSE)</f>
        <v>DCAMT_IP_ACNO</v>
      </c>
    </row>
    <row r="31" spans="1:13">
      <c r="A31" s="516"/>
      <c r="B31" s="91">
        <v>22</v>
      </c>
      <c r="C31" s="106" t="s">
        <v>575</v>
      </c>
      <c r="D31" s="108" t="s">
        <v>158</v>
      </c>
      <c r="E31" s="108">
        <v>18</v>
      </c>
      <c r="F31" s="89">
        <f t="shared" si="1"/>
        <v>246</v>
      </c>
      <c r="G31" s="84">
        <f t="shared" si="2"/>
        <v>263</v>
      </c>
      <c r="H31" s="297" t="s">
        <v>248</v>
      </c>
      <c r="I31" s="108" t="s">
        <v>18</v>
      </c>
      <c r="J31" s="18" t="s">
        <v>110</v>
      </c>
      <c r="K31" s="512"/>
      <c r="L31" s="513"/>
      <c r="M31" s="224" t="str">
        <f>VLOOKUP(C31,데이타딕셔너리!$A$1:$B$215,2,FALSE)</f>
        <v>DCAMT_IPAMT</v>
      </c>
    </row>
    <row r="32" spans="1:13">
      <c r="A32" s="516"/>
      <c r="B32" s="91">
        <v>23</v>
      </c>
      <c r="C32" s="106" t="s">
        <v>561</v>
      </c>
      <c r="D32" s="108" t="s">
        <v>82</v>
      </c>
      <c r="E32" s="108">
        <v>8</v>
      </c>
      <c r="F32" s="89">
        <f t="shared" si="1"/>
        <v>264</v>
      </c>
      <c r="G32" s="84">
        <f t="shared" si="2"/>
        <v>271</v>
      </c>
      <c r="H32" s="297" t="s">
        <v>248</v>
      </c>
      <c r="I32" s="108" t="s">
        <v>18</v>
      </c>
      <c r="J32" s="18" t="s">
        <v>110</v>
      </c>
      <c r="K32" s="512"/>
      <c r="L32" s="513"/>
      <c r="M32" s="224" t="str">
        <f>VLOOKUP(C32,데이타딕셔너리!$A$1:$B$215,2,FALSE)</f>
        <v>IP_DT</v>
      </c>
    </row>
    <row r="33" spans="1:13">
      <c r="A33" s="516"/>
      <c r="B33" s="91">
        <v>24</v>
      </c>
      <c r="C33" s="106" t="s">
        <v>562</v>
      </c>
      <c r="D33" s="89" t="s">
        <v>82</v>
      </c>
      <c r="E33" s="89">
        <v>6</v>
      </c>
      <c r="F33" s="89">
        <f t="shared" si="1"/>
        <v>272</v>
      </c>
      <c r="G33" s="84">
        <f t="shared" si="2"/>
        <v>277</v>
      </c>
      <c r="H33" s="297" t="s">
        <v>248</v>
      </c>
      <c r="I33" s="108" t="s">
        <v>18</v>
      </c>
      <c r="J33" s="18" t="s">
        <v>110</v>
      </c>
      <c r="K33" s="512"/>
      <c r="L33" s="513"/>
      <c r="M33" s="224" t="str">
        <f>VLOOKUP(C33,데이타딕셔너리!$A$1:$B$215,2,FALSE)</f>
        <v>IP_TIME</v>
      </c>
    </row>
    <row r="34" spans="1:13">
      <c r="A34" s="516"/>
      <c r="B34" s="91">
        <v>25</v>
      </c>
      <c r="C34" s="106" t="s">
        <v>581</v>
      </c>
      <c r="D34" s="89" t="s">
        <v>582</v>
      </c>
      <c r="E34" s="89">
        <v>18</v>
      </c>
      <c r="F34" s="89">
        <f t="shared" si="1"/>
        <v>278</v>
      </c>
      <c r="G34" s="84">
        <f t="shared" si="2"/>
        <v>295</v>
      </c>
      <c r="H34" s="297" t="s">
        <v>248</v>
      </c>
      <c r="I34" s="108" t="s">
        <v>18</v>
      </c>
      <c r="J34" s="18" t="s">
        <v>110</v>
      </c>
      <c r="K34" s="512" t="s">
        <v>588</v>
      </c>
      <c r="L34" s="513"/>
      <c r="M34" s="224" t="str">
        <f>VLOOKUP(C34,데이타딕셔너리!$A$1:$B$215,2,FALSE)</f>
        <v>REAL_DCAMT</v>
      </c>
    </row>
    <row r="35" spans="1:13">
      <c r="A35" s="516"/>
      <c r="B35" s="91">
        <v>26</v>
      </c>
      <c r="C35" s="106" t="s">
        <v>586</v>
      </c>
      <c r="D35" s="89" t="s">
        <v>582</v>
      </c>
      <c r="E35" s="89">
        <v>18</v>
      </c>
      <c r="F35" s="89">
        <f t="shared" si="1"/>
        <v>296</v>
      </c>
      <c r="G35" s="84">
        <f t="shared" si="2"/>
        <v>313</v>
      </c>
      <c r="H35" s="297" t="s">
        <v>248</v>
      </c>
      <c r="I35" s="108" t="s">
        <v>18</v>
      </c>
      <c r="J35" s="18" t="s">
        <v>110</v>
      </c>
      <c r="K35" s="512"/>
      <c r="L35" s="513"/>
      <c r="M35" s="224" t="str">
        <f>VLOOKUP(C35,데이타딕셔너리!$A$1:$B$215,2,FALSE)</f>
        <v>TRT_FEAMT</v>
      </c>
    </row>
    <row r="36" spans="1:13">
      <c r="A36" s="516"/>
      <c r="B36" s="91">
        <v>27</v>
      </c>
      <c r="C36" s="106" t="s">
        <v>258</v>
      </c>
      <c r="D36" s="108" t="s">
        <v>216</v>
      </c>
      <c r="E36" s="89">
        <v>1</v>
      </c>
      <c r="F36" s="89">
        <f t="shared" si="1"/>
        <v>314</v>
      </c>
      <c r="G36" s="84">
        <f t="shared" si="2"/>
        <v>314</v>
      </c>
      <c r="H36" s="297" t="s">
        <v>18</v>
      </c>
      <c r="I36" s="108" t="s">
        <v>18</v>
      </c>
      <c r="J36" s="18" t="s">
        <v>110</v>
      </c>
      <c r="K36" s="512" t="s">
        <v>219</v>
      </c>
      <c r="L36" s="513"/>
      <c r="M36" s="224" t="str">
        <f>VLOOKUP(C36,데이타딕셔너리!$A$1:$B$215,2,FALSE)</f>
        <v>PROC_YN</v>
      </c>
    </row>
    <row r="37" spans="1:13">
      <c r="A37" s="516"/>
      <c r="B37" s="91">
        <v>28</v>
      </c>
      <c r="C37" s="106" t="s">
        <v>533</v>
      </c>
      <c r="D37" s="250" t="s">
        <v>44</v>
      </c>
      <c r="E37" s="89">
        <v>8</v>
      </c>
      <c r="F37" s="89">
        <f t="shared" si="1"/>
        <v>315</v>
      </c>
      <c r="G37" s="84">
        <f t="shared" si="2"/>
        <v>322</v>
      </c>
      <c r="H37" s="297" t="s">
        <v>18</v>
      </c>
      <c r="I37" s="108" t="s">
        <v>18</v>
      </c>
      <c r="J37" s="18" t="s">
        <v>110</v>
      </c>
      <c r="K37" s="512" t="s">
        <v>220</v>
      </c>
      <c r="L37" s="513"/>
      <c r="M37" s="224" t="str">
        <f>VLOOKUP(C37,데이타딕셔너리!$A$1:$B$215,2,FALSE)</f>
        <v>ERR_C</v>
      </c>
    </row>
    <row r="38" spans="1:13">
      <c r="A38" s="517"/>
      <c r="B38" s="91">
        <v>29</v>
      </c>
      <c r="C38" s="106" t="s">
        <v>336</v>
      </c>
      <c r="D38" s="250" t="s">
        <v>44</v>
      </c>
      <c r="E38" s="250">
        <v>278</v>
      </c>
      <c r="F38" s="89">
        <f t="shared" si="1"/>
        <v>323</v>
      </c>
      <c r="G38" s="84">
        <f t="shared" si="2"/>
        <v>600</v>
      </c>
      <c r="H38" s="297" t="s">
        <v>248</v>
      </c>
      <c r="I38" s="108" t="s">
        <v>248</v>
      </c>
      <c r="J38" s="108" t="s">
        <v>248</v>
      </c>
      <c r="K38" s="527"/>
      <c r="L38" s="491"/>
      <c r="M38" s="224" t="str">
        <f>VLOOKUP(C38,데이타딕셔너리!$A$1:$B$215,2,FALSE)</f>
        <v>FILLER1</v>
      </c>
    </row>
    <row r="39" spans="1:13">
      <c r="A39" s="78"/>
      <c r="B39" s="79"/>
      <c r="C39" s="79"/>
      <c r="D39" s="79"/>
      <c r="E39" s="79"/>
      <c r="F39" s="79"/>
      <c r="G39" s="79"/>
      <c r="H39" s="79"/>
      <c r="I39" s="79"/>
      <c r="J39" s="79"/>
      <c r="K39" s="60"/>
      <c r="L39" s="79"/>
      <c r="M39" s="79"/>
    </row>
    <row r="40" spans="1:13">
      <c r="A40" s="79"/>
      <c r="B40" s="55"/>
      <c r="C40" s="58"/>
      <c r="D40" s="59"/>
      <c r="E40" s="78"/>
      <c r="F40" s="79"/>
      <c r="G40" s="79"/>
      <c r="H40" s="79"/>
      <c r="I40" s="79"/>
      <c r="J40" s="79"/>
      <c r="K40" s="60"/>
      <c r="L40" s="79"/>
      <c r="M40" s="79"/>
    </row>
    <row r="41" spans="1:13">
      <c r="A41" s="79"/>
      <c r="B41" s="55"/>
      <c r="C41" s="58"/>
      <c r="D41" s="59"/>
      <c r="E41" s="78"/>
      <c r="F41" s="79"/>
      <c r="G41" s="79"/>
      <c r="H41" s="79"/>
      <c r="I41" s="79"/>
      <c r="J41" s="79"/>
      <c r="K41" s="60"/>
      <c r="L41" s="79"/>
      <c r="M41" s="79"/>
    </row>
    <row r="42" spans="1:13">
      <c r="A42" s="78"/>
      <c r="B42" s="79"/>
      <c r="C42" s="79"/>
      <c r="D42" s="61"/>
      <c r="E42" s="79"/>
      <c r="F42" s="79"/>
      <c r="G42" s="79"/>
      <c r="H42" s="79"/>
      <c r="I42" s="79"/>
      <c r="J42" s="79"/>
      <c r="K42" s="60"/>
      <c r="L42" s="79"/>
      <c r="M42" s="79"/>
    </row>
    <row r="43" spans="1:13">
      <c r="A43" s="79"/>
      <c r="B43" s="55"/>
      <c r="C43" s="58"/>
      <c r="D43" s="59"/>
      <c r="E43" s="78"/>
      <c r="F43" s="79"/>
      <c r="G43" s="79"/>
      <c r="H43" s="79"/>
      <c r="I43" s="79"/>
      <c r="J43" s="79"/>
      <c r="K43" s="60"/>
      <c r="L43" s="79"/>
      <c r="M43" s="79"/>
    </row>
    <row r="44" spans="1:13">
      <c r="A44" s="79"/>
      <c r="B44" s="55"/>
      <c r="C44" s="58"/>
      <c r="D44" s="59"/>
      <c r="E44" s="79"/>
      <c r="F44" s="79"/>
      <c r="G44" s="79"/>
      <c r="H44" s="79"/>
      <c r="I44" s="79"/>
      <c r="J44" s="79"/>
      <c r="K44" s="60"/>
      <c r="L44" s="79"/>
      <c r="M44" s="79"/>
    </row>
    <row r="45" spans="1:13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60"/>
      <c r="L45" s="79"/>
      <c r="M45" s="79"/>
    </row>
    <row r="46" spans="1:13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60"/>
      <c r="L46" s="79"/>
      <c r="M46" s="79"/>
    </row>
    <row r="47" spans="1:13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60"/>
      <c r="L47" s="79"/>
      <c r="M47" s="79"/>
    </row>
    <row r="48" spans="1:13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60"/>
      <c r="L48" s="79"/>
      <c r="M48" s="79"/>
    </row>
  </sheetData>
  <mergeCells count="47">
    <mergeCell ref="K18:L18"/>
    <mergeCell ref="A1:C1"/>
    <mergeCell ref="D1:J3"/>
    <mergeCell ref="A2:C3"/>
    <mergeCell ref="A5:B5"/>
    <mergeCell ref="E5:I5"/>
    <mergeCell ref="K17:L17"/>
    <mergeCell ref="M5:M7"/>
    <mergeCell ref="A6:A7"/>
    <mergeCell ref="B6:B7"/>
    <mergeCell ref="D6:E6"/>
    <mergeCell ref="F6:G6"/>
    <mergeCell ref="K6:L7"/>
    <mergeCell ref="K5:L5"/>
    <mergeCell ref="H6:J6"/>
    <mergeCell ref="K19:L19"/>
    <mergeCell ref="K20:L20"/>
    <mergeCell ref="K23:L23"/>
    <mergeCell ref="A8:A23"/>
    <mergeCell ref="B8:B9"/>
    <mergeCell ref="K8:L8"/>
    <mergeCell ref="K9:L9"/>
    <mergeCell ref="K11:L11"/>
    <mergeCell ref="K12:L12"/>
    <mergeCell ref="K13:L13"/>
    <mergeCell ref="K14:L14"/>
    <mergeCell ref="K15:L15"/>
    <mergeCell ref="K16:L16"/>
    <mergeCell ref="K21:L21"/>
    <mergeCell ref="K22:L22"/>
    <mergeCell ref="K10:L10"/>
    <mergeCell ref="K38:L38"/>
    <mergeCell ref="A24:A38"/>
    <mergeCell ref="K32:L32"/>
    <mergeCell ref="K33:L33"/>
    <mergeCell ref="K29:L29"/>
    <mergeCell ref="K30:L30"/>
    <mergeCell ref="K31:L31"/>
    <mergeCell ref="K36:L36"/>
    <mergeCell ref="K37:L37"/>
    <mergeCell ref="K24:L24"/>
    <mergeCell ref="K25:L25"/>
    <mergeCell ref="K26:L26"/>
    <mergeCell ref="K27:L27"/>
    <mergeCell ref="K28:L28"/>
    <mergeCell ref="K34:L34"/>
    <mergeCell ref="K35:L35"/>
  </mergeCells>
  <phoneticPr fontId="29" type="noConversion"/>
  <hyperlinks>
    <hyperlink ref="L4" location="인터페이스목록!A1" display="목록"/>
  </hyperlinks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zoomScaleNormal="100" workbookViewId="0">
      <selection activeCell="K4" sqref="K4"/>
    </sheetView>
  </sheetViews>
  <sheetFormatPr defaultRowHeight="16.5"/>
  <cols>
    <col min="1" max="1" width="4.5" style="263" customWidth="1"/>
    <col min="2" max="2" width="5.125" style="263" customWidth="1"/>
    <col min="3" max="3" width="23.125" style="263" customWidth="1"/>
    <col min="4" max="9" width="9" style="263"/>
    <col min="10" max="10" width="16.875" style="263" customWidth="1"/>
    <col min="11" max="11" width="35.625" style="263" customWidth="1"/>
    <col min="12" max="12" width="25.25" style="263" customWidth="1"/>
    <col min="13" max="16384" width="9" style="263"/>
  </cols>
  <sheetData>
    <row r="1" spans="1:12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3"/>
      <c r="J1" s="42" t="s">
        <v>2</v>
      </c>
      <c r="K1" s="253">
        <f>인터페이스목록!J1</f>
        <v>3.1</v>
      </c>
    </row>
    <row r="2" spans="1:12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5"/>
      <c r="J2" s="366" t="s">
        <v>3</v>
      </c>
      <c r="K2" s="32">
        <v>42822</v>
      </c>
    </row>
    <row r="3" spans="1:12" ht="17.25" thickBot="1">
      <c r="A3" s="477"/>
      <c r="B3" s="478"/>
      <c r="C3" s="479"/>
      <c r="D3" s="486"/>
      <c r="E3" s="486"/>
      <c r="F3" s="486"/>
      <c r="G3" s="486"/>
      <c r="H3" s="486"/>
      <c r="I3" s="487"/>
      <c r="J3" s="367" t="s">
        <v>4</v>
      </c>
      <c r="K3" s="34" t="s">
        <v>22</v>
      </c>
    </row>
    <row r="4" spans="1:12">
      <c r="A4" s="364"/>
      <c r="B4" s="364"/>
      <c r="C4" s="365"/>
      <c r="D4" s="364"/>
      <c r="E4" s="364"/>
      <c r="F4" s="364"/>
      <c r="G4" s="364"/>
      <c r="H4" s="364"/>
      <c r="I4" s="43"/>
      <c r="J4" s="35"/>
      <c r="K4" s="64" t="s">
        <v>26</v>
      </c>
    </row>
    <row r="5" spans="1:12">
      <c r="A5" s="492" t="s">
        <v>10</v>
      </c>
      <c r="B5" s="492"/>
      <c r="C5" s="63" t="s">
        <v>1096</v>
      </c>
      <c r="D5" s="369" t="s">
        <v>27</v>
      </c>
      <c r="E5" s="488" t="s">
        <v>1097</v>
      </c>
      <c r="F5" s="494"/>
      <c r="G5" s="494"/>
      <c r="H5" s="494"/>
      <c r="I5" s="46" t="s">
        <v>29</v>
      </c>
      <c r="J5" s="488">
        <v>600</v>
      </c>
      <c r="K5" s="489"/>
      <c r="L5" s="501" t="s">
        <v>321</v>
      </c>
    </row>
    <row r="6" spans="1:12">
      <c r="A6" s="490" t="s">
        <v>30</v>
      </c>
      <c r="B6" s="490" t="s">
        <v>31</v>
      </c>
      <c r="C6" s="368" t="s">
        <v>32</v>
      </c>
      <c r="D6" s="490" t="s">
        <v>33</v>
      </c>
      <c r="E6" s="493"/>
      <c r="F6" s="498" t="s">
        <v>34</v>
      </c>
      <c r="G6" s="493"/>
      <c r="H6" s="490" t="s">
        <v>35</v>
      </c>
      <c r="I6" s="490"/>
      <c r="J6" s="490" t="s">
        <v>36</v>
      </c>
      <c r="K6" s="491"/>
      <c r="L6" s="501"/>
    </row>
    <row r="7" spans="1:12">
      <c r="A7" s="496"/>
      <c r="B7" s="495"/>
      <c r="C7" s="90" t="s">
        <v>37</v>
      </c>
      <c r="D7" s="368" t="s">
        <v>38</v>
      </c>
      <c r="E7" s="368" t="s">
        <v>39</v>
      </c>
      <c r="F7" s="90" t="s">
        <v>40</v>
      </c>
      <c r="G7" s="90" t="s">
        <v>41</v>
      </c>
      <c r="H7" s="90" t="s">
        <v>83</v>
      </c>
      <c r="I7" s="90" t="s">
        <v>836</v>
      </c>
      <c r="J7" s="491"/>
      <c r="K7" s="491"/>
      <c r="L7" s="501"/>
    </row>
    <row r="8" spans="1:12">
      <c r="A8" s="497" t="s">
        <v>42</v>
      </c>
      <c r="B8" s="499">
        <v>0</v>
      </c>
      <c r="C8" s="86" t="str">
        <f>공통부!C8</f>
        <v>TRANSACTION CODE</v>
      </c>
      <c r="D8" s="89" t="str">
        <f>공통부!D8</f>
        <v>AN</v>
      </c>
      <c r="E8" s="89">
        <f>공통부!E8</f>
        <v>9</v>
      </c>
      <c r="F8" s="89"/>
      <c r="G8" s="86"/>
      <c r="H8" s="108" t="s">
        <v>106</v>
      </c>
      <c r="I8" s="18" t="s">
        <v>110</v>
      </c>
      <c r="J8" s="480">
        <f>공통부!J8</f>
        <v>0</v>
      </c>
      <c r="K8" s="507"/>
      <c r="L8" s="224" t="str">
        <f>VLOOKUP(C8,데이타딕셔너리!$A$1:$B$215,2,FALSE)</f>
        <v>TX_C</v>
      </c>
    </row>
    <row r="9" spans="1:12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89"/>
      <c r="G9" s="86"/>
      <c r="H9" s="108" t="s">
        <v>18</v>
      </c>
      <c r="I9" s="18" t="s">
        <v>18</v>
      </c>
      <c r="J9" s="480" t="str">
        <f>공통부!J9</f>
        <v>"SYSTEM ID" 항목부터 해당되는 전문의 길이를 SET한다.</v>
      </c>
      <c r="K9" s="507"/>
      <c r="L9" s="224" t="str">
        <f>VLOOKUP(C9,데이타딕셔너리!$A$1:$B$215,2,FALSE)</f>
        <v>MSG_LEN</v>
      </c>
    </row>
    <row r="10" spans="1:12" ht="16.5" customHeight="1">
      <c r="A10" s="497"/>
      <c r="B10" s="91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89">
        <v>1</v>
      </c>
      <c r="G10" s="84">
        <f>E10+F10-1</f>
        <v>3</v>
      </c>
      <c r="H10" s="108" t="s">
        <v>18</v>
      </c>
      <c r="I10" s="18" t="s">
        <v>110</v>
      </c>
      <c r="J10" s="480" t="str">
        <f>공통부!J10</f>
        <v>제휴업무에서 사용하는 고유한 SYSTEM ID로서 "P2P"를 사용한다.</v>
      </c>
      <c r="K10" s="507"/>
      <c r="L10" s="224" t="str">
        <f>VLOOKUP(C10,데이타딕셔너리!$A$1:$B$215,2,FALSE)</f>
        <v>SYS_ID</v>
      </c>
    </row>
    <row r="11" spans="1:12" ht="16.5" customHeight="1">
      <c r="A11" s="497"/>
      <c r="B11" s="91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89">
        <f>E10+F10</f>
        <v>4</v>
      </c>
      <c r="G11" s="84">
        <f t="shared" ref="G11:G34" si="0">E11+F11-1</f>
        <v>6</v>
      </c>
      <c r="H11" s="108" t="s">
        <v>18</v>
      </c>
      <c r="I11" s="18" t="s">
        <v>110</v>
      </c>
      <c r="J11" s="480" t="str">
        <f>공통부!J11</f>
        <v xml:space="preserve">전문을 발생시키는 기관의 코드를 SET한다. </v>
      </c>
      <c r="K11" s="507"/>
      <c r="L11" s="224" t="str">
        <f>VLOOKUP(C11,데이타딕셔너리!$A$1:$B$215,2,FALSE)</f>
        <v>MSG_OCCR_ORG</v>
      </c>
    </row>
    <row r="12" spans="1:12" ht="16.5" customHeight="1">
      <c r="A12" s="497"/>
      <c r="B12" s="91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89">
        <f t="shared" ref="F12:F34" si="1">E11+F11</f>
        <v>7</v>
      </c>
      <c r="G12" s="84">
        <f t="shared" si="0"/>
        <v>11</v>
      </c>
      <c r="H12" s="108" t="s">
        <v>18</v>
      </c>
      <c r="I12" s="18" t="s">
        <v>110</v>
      </c>
      <c r="J12" s="480" t="str">
        <f>공통부!J12</f>
        <v>제휴 기관별 고유한 코드로 신한은행에서 부여한 번호를 사용한다.</v>
      </c>
      <c r="K12" s="507"/>
      <c r="L12" s="224" t="str">
        <f>VLOOKUP(C12,데이타딕셔너리!$A$1:$B$215,2,FALSE)</f>
        <v>ORG_C</v>
      </c>
    </row>
    <row r="13" spans="1:12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89">
        <f t="shared" si="1"/>
        <v>12</v>
      </c>
      <c r="G13" s="84">
        <f t="shared" si="0"/>
        <v>15</v>
      </c>
      <c r="H13" s="108" t="s">
        <v>18</v>
      </c>
      <c r="I13" s="18" t="s">
        <v>18</v>
      </c>
      <c r="J13" s="480" t="str">
        <f>공통부!J13</f>
        <v>인터페이스목록-거래종별코드</v>
      </c>
      <c r="K13" s="507"/>
      <c r="L13" s="224" t="str">
        <f>VLOOKUP(C13,데이타딕셔너리!$A$1:$B$215,2,FALSE)</f>
        <v>MSG_JONGBY_C</v>
      </c>
    </row>
    <row r="14" spans="1:12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89">
        <f t="shared" si="1"/>
        <v>16</v>
      </c>
      <c r="G14" s="84">
        <f t="shared" si="0"/>
        <v>19</v>
      </c>
      <c r="H14" s="108" t="s">
        <v>18</v>
      </c>
      <c r="I14" s="18" t="s">
        <v>110</v>
      </c>
      <c r="J14" s="480" t="str">
        <f>공통부!J14</f>
        <v>인터페이스목록-거래구분코드</v>
      </c>
      <c r="K14" s="507"/>
      <c r="L14" s="224" t="str">
        <f>VLOOKUP(C14,데이타딕셔너리!$A$1:$B$215,2,FALSE)</f>
        <v>TRX_G_C</v>
      </c>
    </row>
    <row r="15" spans="1:12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89">
        <f t="shared" si="1"/>
        <v>20</v>
      </c>
      <c r="G15" s="84">
        <f t="shared" si="0"/>
        <v>20</v>
      </c>
      <c r="H15" s="108" t="s">
        <v>18</v>
      </c>
      <c r="I15" s="18" t="s">
        <v>18</v>
      </c>
      <c r="J15" s="480" t="str">
        <f>공통부!J15</f>
        <v>신한은행 "B",  HOST(기관) "H"</v>
      </c>
      <c r="K15" s="507"/>
      <c r="L15" s="224" t="str">
        <f>VLOOKUP(C15,데이타딕셔너리!$A$1:$B$215,2,FALSE)</f>
        <v>TWAY_G</v>
      </c>
    </row>
    <row r="16" spans="1:12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89">
        <f t="shared" si="1"/>
        <v>21</v>
      </c>
      <c r="G16" s="84">
        <f t="shared" si="0"/>
        <v>28</v>
      </c>
      <c r="H16" s="108" t="s">
        <v>18</v>
      </c>
      <c r="I16" s="18" t="s">
        <v>110</v>
      </c>
      <c r="J16" s="480" t="str">
        <f>공통부!J16</f>
        <v>전문전송일자</v>
      </c>
      <c r="K16" s="507"/>
      <c r="L16" s="224" t="str">
        <f>VLOOKUP(C16,데이타딕셔너리!$A$1:$B$215,2,FALSE)</f>
        <v>MSG_SND_DT</v>
      </c>
    </row>
    <row r="17" spans="1:12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89">
        <f t="shared" si="1"/>
        <v>29</v>
      </c>
      <c r="G17" s="84">
        <f t="shared" si="0"/>
        <v>34</v>
      </c>
      <c r="H17" s="108" t="s">
        <v>18</v>
      </c>
      <c r="I17" s="18" t="s">
        <v>110</v>
      </c>
      <c r="J17" s="480" t="str">
        <f>공통부!J17</f>
        <v>전문전송시간</v>
      </c>
      <c r="K17" s="507"/>
      <c r="L17" s="224" t="str">
        <f>VLOOKUP(C17,데이타딕셔너리!$A$1:$B$215,2,FALSE)</f>
        <v>MSG_SND_TIME</v>
      </c>
    </row>
    <row r="18" spans="1:12" ht="24.75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89">
        <f t="shared" si="1"/>
        <v>35</v>
      </c>
      <c r="G18" s="84">
        <f t="shared" si="0"/>
        <v>44</v>
      </c>
      <c r="H18" s="108" t="s">
        <v>18</v>
      </c>
      <c r="I18" s="18" t="s">
        <v>110</v>
      </c>
      <c r="J18" s="480" t="str">
        <f>공통부!J18</f>
        <v>전문을 유일하게 구분하기 위해 전문 발생기관에서 부여하는 일련번호로 응답전문에서도 바뀌지 않고 SET되어야 한다.</v>
      </c>
      <c r="K18" s="507"/>
      <c r="L18" s="224" t="str">
        <f>VLOOKUP(C18,데이타딕셔너리!$A$1:$B$215,2,FALSE)</f>
        <v>TRX_NATV_NO</v>
      </c>
    </row>
    <row r="19" spans="1:12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89">
        <f t="shared" si="1"/>
        <v>45</v>
      </c>
      <c r="G19" s="84">
        <f t="shared" si="0"/>
        <v>45</v>
      </c>
      <c r="H19" s="108" t="s">
        <v>18</v>
      </c>
      <c r="I19" s="18" t="s">
        <v>110</v>
      </c>
      <c r="J19" s="480" t="str">
        <f>공통부!J19</f>
        <v xml:space="preserve">미완료 내역 "P" : 미완료 내역 전문에는 P를 SET한다. </v>
      </c>
      <c r="K19" s="507"/>
      <c r="L19" s="224" t="str">
        <f>VLOOKUP(C19,데이타딕셔너리!$A$1:$B$215,2,FALSE)</f>
        <v>MSG_DISTG_C</v>
      </c>
    </row>
    <row r="20" spans="1:12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89">
        <f t="shared" si="1"/>
        <v>46</v>
      </c>
      <c r="G20" s="84">
        <f t="shared" si="0"/>
        <v>49</v>
      </c>
      <c r="H20" s="108" t="s">
        <v>18</v>
      </c>
      <c r="I20" s="108" t="s">
        <v>18</v>
      </c>
      <c r="J20" s="480" t="str">
        <f>공통부!J20</f>
        <v xml:space="preserve">전문 Format Error 발생시 오류가 발생된 전문의 항목번호를 SET한다. </v>
      </c>
      <c r="K20" s="507"/>
      <c r="L20" s="224" t="str">
        <f>VLOOKUP(C20,데이타딕셔너리!$A$1:$B$215,2,FALSE)</f>
        <v>S_PIL_NO</v>
      </c>
    </row>
    <row r="21" spans="1:12" ht="25.5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89">
        <f t="shared" si="1"/>
        <v>50</v>
      </c>
      <c r="G21" s="84">
        <f t="shared" si="0"/>
        <v>57</v>
      </c>
      <c r="H21" s="80" t="s">
        <v>51</v>
      </c>
      <c r="I21" s="80" t="s">
        <v>18</v>
      </c>
      <c r="J21" s="480" t="str">
        <f>공통부!J21</f>
        <v>RESPONSE 전문에서는 해당 응답코드를 SET하고, REQUEST전문에서는 "BLANK"를 SET 한다.</v>
      </c>
      <c r="K21" s="507"/>
      <c r="L21" s="224" t="str">
        <f>VLOOKUP(C21,데이타딕셔너리!$A$1:$B$215,2,FALSE)</f>
        <v>RESP_C</v>
      </c>
    </row>
    <row r="22" spans="1:12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si="1"/>
        <v>58</v>
      </c>
      <c r="G22" s="84">
        <f t="shared" si="0"/>
        <v>117</v>
      </c>
      <c r="H22" s="80" t="s">
        <v>51</v>
      </c>
      <c r="I22" s="89" t="s">
        <v>106</v>
      </c>
      <c r="J22" s="480" t="str">
        <f>공통부!J22</f>
        <v>에러응답시 SET 한다.</v>
      </c>
      <c r="K22" s="507"/>
      <c r="L22" s="224" t="str">
        <f>VLOOKUP(C22,데이타딕셔너리!$A$1:$B$215,2,FALSE)</f>
        <v>RESP_MSG_CTNT</v>
      </c>
    </row>
    <row r="23" spans="1:12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1"/>
        <v>118</v>
      </c>
      <c r="G23" s="84">
        <f t="shared" si="0"/>
        <v>150</v>
      </c>
      <c r="H23" s="18" t="s">
        <v>130</v>
      </c>
      <c r="I23" s="18" t="s">
        <v>130</v>
      </c>
      <c r="J23" s="480" t="str">
        <f>공통부!J23</f>
        <v>-</v>
      </c>
      <c r="K23" s="507"/>
      <c r="L23" s="224" t="str">
        <f>VLOOKUP(C23,데이타딕셔너리!$A$1:$B$215,2,FALSE)</f>
        <v>FILLER</v>
      </c>
    </row>
    <row r="24" spans="1:12">
      <c r="A24" s="497" t="s">
        <v>99</v>
      </c>
      <c r="B24" s="91">
        <v>15</v>
      </c>
      <c r="C24" s="106" t="s">
        <v>197</v>
      </c>
      <c r="D24" s="370" t="s">
        <v>44</v>
      </c>
      <c r="E24" s="108">
        <v>20</v>
      </c>
      <c r="F24" s="89">
        <f t="shared" si="1"/>
        <v>151</v>
      </c>
      <c r="G24" s="84">
        <f t="shared" si="0"/>
        <v>170</v>
      </c>
      <c r="H24" s="108" t="s">
        <v>18</v>
      </c>
      <c r="I24" s="80" t="s">
        <v>45</v>
      </c>
      <c r="J24" s="480" t="s">
        <v>609</v>
      </c>
      <c r="K24" s="481"/>
      <c r="L24" s="224" t="str">
        <f>VLOOKUP(C24,데이타딕셔너리!$A$1:$B$215,2,FALSE)</f>
        <v>CUS_ID</v>
      </c>
    </row>
    <row r="25" spans="1:12">
      <c r="A25" s="497"/>
      <c r="B25" s="91">
        <v>16</v>
      </c>
      <c r="C25" s="92" t="s">
        <v>473</v>
      </c>
      <c r="D25" s="370" t="s">
        <v>44</v>
      </c>
      <c r="E25" s="89">
        <v>3</v>
      </c>
      <c r="F25" s="89">
        <f t="shared" si="1"/>
        <v>171</v>
      </c>
      <c r="G25" s="84">
        <f t="shared" si="0"/>
        <v>173</v>
      </c>
      <c r="H25" s="89" t="s">
        <v>18</v>
      </c>
      <c r="I25" s="80" t="s">
        <v>45</v>
      </c>
      <c r="J25" s="480" t="s">
        <v>126</v>
      </c>
      <c r="K25" s="481"/>
      <c r="L25" s="224" t="str">
        <f>VLOOKUP(C25,데이타딕셔너리!$A$1:$B$215,2,FALSE)</f>
        <v>BNK_C</v>
      </c>
    </row>
    <row r="26" spans="1:12">
      <c r="A26" s="497"/>
      <c r="B26" s="91">
        <v>17</v>
      </c>
      <c r="C26" s="92" t="s">
        <v>107</v>
      </c>
      <c r="D26" s="370" t="s">
        <v>44</v>
      </c>
      <c r="E26" s="89">
        <v>16</v>
      </c>
      <c r="F26" s="89">
        <f t="shared" si="1"/>
        <v>174</v>
      </c>
      <c r="G26" s="84">
        <f t="shared" si="0"/>
        <v>189</v>
      </c>
      <c r="H26" s="89" t="s">
        <v>18</v>
      </c>
      <c r="I26" s="80" t="s">
        <v>45</v>
      </c>
      <c r="J26" s="527" t="s">
        <v>127</v>
      </c>
      <c r="K26" s="491"/>
      <c r="L26" s="224" t="str">
        <f>VLOOKUP(C26,데이타딕셔너리!$A$1:$B$215,2,FALSE)</f>
        <v>ACNO</v>
      </c>
    </row>
    <row r="27" spans="1:12">
      <c r="A27" s="560"/>
      <c r="B27" s="91">
        <v>18</v>
      </c>
      <c r="C27" s="92" t="s">
        <v>100</v>
      </c>
      <c r="D27" s="370" t="s">
        <v>46</v>
      </c>
      <c r="E27" s="89">
        <v>18</v>
      </c>
      <c r="F27" s="89">
        <f t="shared" si="1"/>
        <v>190</v>
      </c>
      <c r="G27" s="84">
        <f t="shared" si="0"/>
        <v>207</v>
      </c>
      <c r="H27" s="89" t="s">
        <v>18</v>
      </c>
      <c r="I27" s="80" t="s">
        <v>45</v>
      </c>
      <c r="J27" s="527"/>
      <c r="K27" s="491"/>
      <c r="L27" s="224" t="str">
        <f>VLOOKUP(C27,데이타딕셔너리!$A$1:$B$215,2,FALSE)</f>
        <v>TOT_IPAMT</v>
      </c>
    </row>
    <row r="28" spans="1:12">
      <c r="A28" s="560"/>
      <c r="B28" s="91">
        <v>19</v>
      </c>
      <c r="C28" s="92" t="s">
        <v>101</v>
      </c>
      <c r="D28" s="370" t="s">
        <v>46</v>
      </c>
      <c r="E28" s="89">
        <v>18</v>
      </c>
      <c r="F28" s="89">
        <f t="shared" si="1"/>
        <v>208</v>
      </c>
      <c r="G28" s="84">
        <f t="shared" si="0"/>
        <v>225</v>
      </c>
      <c r="H28" s="89" t="s">
        <v>18</v>
      </c>
      <c r="I28" s="80" t="s">
        <v>45</v>
      </c>
      <c r="J28" s="527"/>
      <c r="K28" s="491"/>
      <c r="L28" s="224" t="str">
        <f>VLOOKUP(C28,데이타딕셔너리!$A$1:$B$215,2,FALSE)</f>
        <v>CSH_AMT</v>
      </c>
    </row>
    <row r="29" spans="1:12">
      <c r="A29" s="560"/>
      <c r="B29" s="91">
        <v>20</v>
      </c>
      <c r="C29" s="92" t="s">
        <v>512</v>
      </c>
      <c r="D29" s="370" t="s">
        <v>511</v>
      </c>
      <c r="E29" s="89">
        <v>18</v>
      </c>
      <c r="F29" s="89">
        <f t="shared" si="1"/>
        <v>226</v>
      </c>
      <c r="G29" s="84">
        <f t="shared" si="0"/>
        <v>243</v>
      </c>
      <c r="H29" s="89" t="s">
        <v>18</v>
      </c>
      <c r="I29" s="80" t="s">
        <v>45</v>
      </c>
      <c r="J29" s="527"/>
      <c r="K29" s="491"/>
      <c r="L29" s="224" t="str">
        <f>VLOOKUP(C29,데이타딕셔너리!$A$1:$B$215,2,FALSE)</f>
        <v>DCH_AMT</v>
      </c>
    </row>
    <row r="30" spans="1:12">
      <c r="A30" s="560"/>
      <c r="B30" s="91">
        <v>21</v>
      </c>
      <c r="C30" s="92" t="s">
        <v>102</v>
      </c>
      <c r="D30" s="370" t="s">
        <v>46</v>
      </c>
      <c r="E30" s="89">
        <v>18</v>
      </c>
      <c r="F30" s="89">
        <f t="shared" si="1"/>
        <v>244</v>
      </c>
      <c r="G30" s="84">
        <f t="shared" si="0"/>
        <v>261</v>
      </c>
      <c r="H30" s="89" t="s">
        <v>18</v>
      </c>
      <c r="I30" s="80" t="s">
        <v>45</v>
      </c>
      <c r="J30" s="527"/>
      <c r="K30" s="491"/>
      <c r="L30" s="224" t="str">
        <f>VLOOKUP(C30,데이타딕셔너리!$A$1:$B$215,2,FALSE)</f>
        <v>BNKCHK</v>
      </c>
    </row>
    <row r="31" spans="1:12">
      <c r="A31" s="560"/>
      <c r="B31" s="91">
        <v>22</v>
      </c>
      <c r="C31" s="86" t="s">
        <v>103</v>
      </c>
      <c r="D31" s="89" t="s">
        <v>125</v>
      </c>
      <c r="E31" s="89">
        <v>20</v>
      </c>
      <c r="F31" s="89">
        <f t="shared" si="1"/>
        <v>262</v>
      </c>
      <c r="G31" s="84">
        <f t="shared" si="0"/>
        <v>281</v>
      </c>
      <c r="H31" s="89" t="s">
        <v>18</v>
      </c>
      <c r="I31" s="80" t="s">
        <v>45</v>
      </c>
      <c r="J31" s="527"/>
      <c r="K31" s="491"/>
      <c r="L31" s="224" t="str">
        <f>VLOOKUP(C31,데이타딕셔너리!$A$1:$B$215,2,FALSE)</f>
        <v>RQST_NM</v>
      </c>
    </row>
    <row r="32" spans="1:12">
      <c r="A32" s="560"/>
      <c r="B32" s="91">
        <v>23</v>
      </c>
      <c r="C32" s="92" t="s">
        <v>104</v>
      </c>
      <c r="D32" s="370" t="s">
        <v>44</v>
      </c>
      <c r="E32" s="89">
        <v>2</v>
      </c>
      <c r="F32" s="89">
        <f t="shared" si="1"/>
        <v>282</v>
      </c>
      <c r="G32" s="84">
        <f t="shared" si="0"/>
        <v>283</v>
      </c>
      <c r="H32" s="89" t="s">
        <v>77</v>
      </c>
      <c r="I32" s="80" t="s">
        <v>45</v>
      </c>
      <c r="J32" s="527" t="s">
        <v>129</v>
      </c>
      <c r="K32" s="491"/>
      <c r="L32" s="224" t="str">
        <f>VLOOKUP(C32,데이타딕셔너리!$A$1:$B$215,2,FALSE)</f>
        <v>CHAN_U</v>
      </c>
    </row>
    <row r="33" spans="1:12">
      <c r="A33" s="560"/>
      <c r="B33" s="91">
        <v>24</v>
      </c>
      <c r="C33" s="92" t="s">
        <v>105</v>
      </c>
      <c r="D33" s="370" t="s">
        <v>46</v>
      </c>
      <c r="E33" s="89">
        <v>2</v>
      </c>
      <c r="F33" s="89">
        <f t="shared" si="1"/>
        <v>284</v>
      </c>
      <c r="G33" s="84">
        <f t="shared" si="0"/>
        <v>285</v>
      </c>
      <c r="H33" s="89" t="s">
        <v>1087</v>
      </c>
      <c r="I33" s="80" t="s">
        <v>45</v>
      </c>
      <c r="J33" s="527" t="s">
        <v>596</v>
      </c>
      <c r="K33" s="491"/>
      <c r="L33" s="224" t="str">
        <f>VLOOKUP(C33,데이타딕셔너리!$A$1:$B$215,2,FALSE)</f>
        <v>FUND_CHAR</v>
      </c>
    </row>
    <row r="34" spans="1:12">
      <c r="A34" s="560"/>
      <c r="B34" s="91">
        <v>25</v>
      </c>
      <c r="C34" s="92" t="s">
        <v>128</v>
      </c>
      <c r="D34" s="370" t="s">
        <v>46</v>
      </c>
      <c r="E34" s="89">
        <v>10</v>
      </c>
      <c r="F34" s="89">
        <f t="shared" si="1"/>
        <v>286</v>
      </c>
      <c r="G34" s="84">
        <f t="shared" si="0"/>
        <v>295</v>
      </c>
      <c r="H34" s="89" t="s">
        <v>23</v>
      </c>
      <c r="I34" s="80" t="s">
        <v>45</v>
      </c>
      <c r="J34" s="527" t="s">
        <v>1090</v>
      </c>
      <c r="K34" s="491"/>
      <c r="L34" s="224" t="str">
        <f>VLOOKUP(C34,데이타딕셔너리!$A$1:$B$215,2,FALSE)</f>
        <v>IP_TRXNO</v>
      </c>
    </row>
    <row r="35" spans="1:12">
      <c r="A35" s="560"/>
      <c r="B35" s="91">
        <v>26</v>
      </c>
      <c r="C35" s="92" t="s">
        <v>1100</v>
      </c>
      <c r="D35" s="370" t="s">
        <v>82</v>
      </c>
      <c r="E35" s="89">
        <v>8</v>
      </c>
      <c r="F35" s="89">
        <f>E34+F34</f>
        <v>296</v>
      </c>
      <c r="G35" s="84">
        <f>E35+F35-1</f>
        <v>303</v>
      </c>
      <c r="H35" s="89" t="s">
        <v>23</v>
      </c>
      <c r="I35" s="80"/>
      <c r="J35" s="527" t="s">
        <v>1101</v>
      </c>
      <c r="K35" s="491"/>
      <c r="L35" s="224" t="str">
        <f>VLOOKUP(C35,데이타딕셔너리!$A$1:$B$215,2,FALSE)</f>
        <v>ORGN_TRXDT</v>
      </c>
    </row>
    <row r="36" spans="1:12">
      <c r="A36" s="560"/>
      <c r="B36" s="91">
        <v>27</v>
      </c>
      <c r="C36" s="92" t="s">
        <v>1098</v>
      </c>
      <c r="D36" s="370" t="s">
        <v>82</v>
      </c>
      <c r="E36" s="89">
        <v>10</v>
      </c>
      <c r="F36" s="89">
        <f>E35+F35</f>
        <v>304</v>
      </c>
      <c r="G36" s="84">
        <f>E36+F36-1</f>
        <v>313</v>
      </c>
      <c r="H36" s="89" t="s">
        <v>23</v>
      </c>
      <c r="I36" s="80" t="s">
        <v>45</v>
      </c>
      <c r="J36" s="527" t="s">
        <v>1099</v>
      </c>
      <c r="K36" s="491"/>
      <c r="L36" s="224" t="str">
        <f>VLOOKUP(C36,데이타딕셔너리!$A$1:$B$215,2,FALSE)</f>
        <v>OTRX_NATV_NO</v>
      </c>
    </row>
    <row r="37" spans="1:12">
      <c r="A37" s="491"/>
      <c r="B37" s="91">
        <v>28</v>
      </c>
      <c r="C37" s="106" t="s">
        <v>336</v>
      </c>
      <c r="D37" s="370" t="s">
        <v>44</v>
      </c>
      <c r="E37" s="88">
        <v>287</v>
      </c>
      <c r="F37" s="89">
        <f>E36+F36</f>
        <v>314</v>
      </c>
      <c r="G37" s="84">
        <f>E37+F37-1</f>
        <v>600</v>
      </c>
      <c r="H37" s="18" t="s">
        <v>130</v>
      </c>
      <c r="I37" s="18" t="s">
        <v>130</v>
      </c>
      <c r="J37" s="527"/>
      <c r="K37" s="491"/>
      <c r="L37" s="224" t="str">
        <f>VLOOKUP(C37,데이타딕셔너리!$A$1:$B$215,2,FALSE)</f>
        <v>FILLER1</v>
      </c>
    </row>
    <row r="38" spans="1:12">
      <c r="A38" s="79"/>
      <c r="B38" s="77"/>
      <c r="C38" s="78"/>
      <c r="D38" s="79"/>
      <c r="E38" s="79"/>
      <c r="F38" s="79"/>
      <c r="G38" s="79"/>
      <c r="H38" s="79"/>
      <c r="I38" s="79"/>
      <c r="J38" s="60"/>
      <c r="K38" s="79"/>
      <c r="L38" s="79"/>
    </row>
    <row r="39" spans="1:12">
      <c r="A39" s="79"/>
      <c r="B39" s="77"/>
      <c r="C39" s="78"/>
      <c r="D39" s="79"/>
      <c r="E39" s="79"/>
      <c r="F39" s="79"/>
      <c r="G39" s="79"/>
      <c r="H39" s="79"/>
      <c r="I39" s="79"/>
      <c r="J39" s="60"/>
      <c r="K39" s="79"/>
      <c r="L39" s="79"/>
    </row>
    <row r="40" spans="1:12">
      <c r="A40" s="78"/>
      <c r="B40" s="79"/>
      <c r="C40" s="79"/>
      <c r="D40" s="79"/>
      <c r="E40" s="79"/>
      <c r="F40" s="79"/>
      <c r="G40" s="79"/>
      <c r="H40" s="79"/>
      <c r="I40" s="79"/>
      <c r="J40" s="60"/>
      <c r="K40" s="79"/>
      <c r="L40" s="79"/>
    </row>
    <row r="41" spans="1:12">
      <c r="A41" s="79"/>
      <c r="B41" s="55"/>
      <c r="C41" s="58"/>
      <c r="D41" s="59"/>
      <c r="E41" s="78"/>
      <c r="F41" s="79"/>
      <c r="G41" s="79"/>
      <c r="H41" s="79"/>
      <c r="I41" s="79"/>
      <c r="J41" s="60"/>
      <c r="K41" s="79"/>
      <c r="L41" s="79"/>
    </row>
    <row r="42" spans="1:12">
      <c r="A42" s="79"/>
      <c r="B42" s="55"/>
      <c r="C42" s="58"/>
      <c r="D42" s="59"/>
      <c r="E42" s="78"/>
      <c r="F42" s="79"/>
      <c r="G42" s="79"/>
      <c r="H42" s="79"/>
      <c r="I42" s="79"/>
      <c r="J42" s="60"/>
      <c r="K42" s="79"/>
      <c r="L42" s="79"/>
    </row>
    <row r="43" spans="1:12">
      <c r="A43" s="78"/>
      <c r="B43" s="79"/>
      <c r="C43" s="79"/>
      <c r="D43" s="61"/>
      <c r="E43" s="79"/>
      <c r="F43" s="79"/>
      <c r="G43" s="79"/>
      <c r="H43" s="79"/>
      <c r="I43" s="79"/>
      <c r="J43" s="60"/>
      <c r="K43" s="79"/>
      <c r="L43" s="79"/>
    </row>
    <row r="44" spans="1:12">
      <c r="A44" s="79"/>
      <c r="B44" s="55"/>
      <c r="C44" s="58"/>
      <c r="D44" s="59"/>
      <c r="E44" s="78"/>
      <c r="F44" s="79"/>
      <c r="G44" s="79"/>
      <c r="H44" s="79"/>
      <c r="I44" s="79"/>
      <c r="J44" s="60"/>
      <c r="K44" s="79"/>
      <c r="L44" s="79"/>
    </row>
    <row r="45" spans="1:12">
      <c r="A45" s="79"/>
      <c r="B45" s="55"/>
      <c r="C45" s="58"/>
      <c r="D45" s="59"/>
      <c r="E45" s="79"/>
      <c r="F45" s="79"/>
      <c r="G45" s="79"/>
      <c r="H45" s="79"/>
      <c r="I45" s="79"/>
      <c r="J45" s="60"/>
      <c r="K45" s="79"/>
      <c r="L45" s="79"/>
    </row>
    <row r="46" spans="1:12">
      <c r="A46" s="79"/>
      <c r="B46" s="79"/>
      <c r="C46" s="79"/>
      <c r="D46" s="79"/>
      <c r="E46" s="79"/>
      <c r="F46" s="79"/>
      <c r="G46" s="79"/>
      <c r="H46" s="79"/>
      <c r="I46" s="79"/>
      <c r="J46" s="60"/>
      <c r="K46" s="79"/>
      <c r="L46" s="79"/>
    </row>
    <row r="47" spans="1:12">
      <c r="A47" s="79"/>
      <c r="B47" s="79"/>
      <c r="C47" s="79"/>
      <c r="D47" s="79"/>
      <c r="E47" s="79"/>
      <c r="F47" s="79"/>
      <c r="G47" s="79"/>
      <c r="H47" s="79"/>
      <c r="I47" s="79"/>
      <c r="J47" s="60"/>
      <c r="K47" s="79"/>
      <c r="L47" s="79"/>
    </row>
    <row r="48" spans="1:12">
      <c r="A48" s="79"/>
      <c r="B48" s="79"/>
      <c r="C48" s="79"/>
      <c r="D48" s="79"/>
      <c r="E48" s="79"/>
      <c r="F48" s="79"/>
      <c r="G48" s="79"/>
      <c r="H48" s="79"/>
      <c r="I48" s="79"/>
      <c r="J48" s="60"/>
      <c r="K48" s="79"/>
      <c r="L48" s="79"/>
    </row>
    <row r="49" spans="1:12">
      <c r="A49" s="79"/>
      <c r="B49" s="79"/>
      <c r="C49" s="79"/>
      <c r="D49" s="79"/>
      <c r="E49" s="79"/>
      <c r="F49" s="79"/>
      <c r="G49" s="79"/>
      <c r="H49" s="79"/>
      <c r="I49" s="79"/>
      <c r="J49" s="60"/>
      <c r="K49" s="79"/>
      <c r="L49" s="79"/>
    </row>
  </sheetData>
  <mergeCells count="46">
    <mergeCell ref="J35:K35"/>
    <mergeCell ref="J22:K22"/>
    <mergeCell ref="J23:K23"/>
    <mergeCell ref="A24:A37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7:K37"/>
    <mergeCell ref="J36:K36"/>
    <mergeCell ref="J21:K21"/>
    <mergeCell ref="A8:A23"/>
    <mergeCell ref="B8:B9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L5:L7"/>
    <mergeCell ref="A6:A7"/>
    <mergeCell ref="B6:B7"/>
    <mergeCell ref="D6:E6"/>
    <mergeCell ref="F6:G6"/>
    <mergeCell ref="H6:I6"/>
    <mergeCell ref="J6:K7"/>
    <mergeCell ref="J5:K5"/>
    <mergeCell ref="A1:C1"/>
    <mergeCell ref="D1:I3"/>
    <mergeCell ref="A2:C3"/>
    <mergeCell ref="A5:B5"/>
    <mergeCell ref="E5:H5"/>
  </mergeCells>
  <phoneticPr fontId="29" type="noConversion"/>
  <hyperlinks>
    <hyperlink ref="K4" location="인터페이스목록!A1" display="목록"/>
  </hyperlinks>
  <pageMargins left="0.7" right="0.7" top="0.75" bottom="0.75" header="0.3" footer="0.3"/>
  <pageSetup paperSize="9" scale="5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Normal="100" workbookViewId="0">
      <selection activeCell="L33" sqref="L33"/>
    </sheetView>
  </sheetViews>
  <sheetFormatPr defaultRowHeight="16.5"/>
  <cols>
    <col min="1" max="1" width="4.5" customWidth="1"/>
    <col min="2" max="2" width="5.125" customWidth="1"/>
    <col min="3" max="3" width="23.125" customWidth="1"/>
    <col min="10" max="10" width="16.875" customWidth="1"/>
    <col min="11" max="11" width="35.625" customWidth="1"/>
    <col min="12" max="12" width="29.625" customWidth="1"/>
  </cols>
  <sheetData>
    <row r="1" spans="1:12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3"/>
      <c r="J1" s="42" t="s">
        <v>2</v>
      </c>
      <c r="K1" s="253">
        <f>인터페이스목록!J1</f>
        <v>3.1</v>
      </c>
    </row>
    <row r="2" spans="1:12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5"/>
      <c r="J2" s="179" t="s">
        <v>3</v>
      </c>
      <c r="K2" s="32">
        <v>42843</v>
      </c>
    </row>
    <row r="3" spans="1:12" ht="17.25" thickBot="1">
      <c r="A3" s="477"/>
      <c r="B3" s="478"/>
      <c r="C3" s="479"/>
      <c r="D3" s="486"/>
      <c r="E3" s="486"/>
      <c r="F3" s="486"/>
      <c r="G3" s="486"/>
      <c r="H3" s="486"/>
      <c r="I3" s="487"/>
      <c r="J3" s="180" t="s">
        <v>4</v>
      </c>
      <c r="K3" s="34" t="s">
        <v>22</v>
      </c>
    </row>
    <row r="4" spans="1:12">
      <c r="A4" s="177"/>
      <c r="B4" s="177"/>
      <c r="C4" s="178"/>
      <c r="D4" s="177"/>
      <c r="E4" s="177"/>
      <c r="F4" s="177"/>
      <c r="G4" s="177"/>
      <c r="H4" s="177"/>
      <c r="I4" s="43"/>
      <c r="J4" s="35"/>
      <c r="K4" s="64" t="s">
        <v>26</v>
      </c>
    </row>
    <row r="5" spans="1:12">
      <c r="A5" s="492" t="s">
        <v>10</v>
      </c>
      <c r="B5" s="492"/>
      <c r="C5" s="63" t="s">
        <v>543</v>
      </c>
      <c r="D5" s="182" t="s">
        <v>27</v>
      </c>
      <c r="E5" s="488" t="s">
        <v>536</v>
      </c>
      <c r="F5" s="494"/>
      <c r="G5" s="494"/>
      <c r="H5" s="494"/>
      <c r="I5" s="46" t="s">
        <v>29</v>
      </c>
      <c r="J5" s="488">
        <v>600</v>
      </c>
      <c r="K5" s="489"/>
      <c r="L5" s="501" t="s">
        <v>321</v>
      </c>
    </row>
    <row r="6" spans="1:12">
      <c r="A6" s="490" t="s">
        <v>30</v>
      </c>
      <c r="B6" s="490" t="s">
        <v>31</v>
      </c>
      <c r="C6" s="181" t="s">
        <v>32</v>
      </c>
      <c r="D6" s="490" t="s">
        <v>33</v>
      </c>
      <c r="E6" s="493"/>
      <c r="F6" s="498" t="s">
        <v>34</v>
      </c>
      <c r="G6" s="493"/>
      <c r="H6" s="490" t="s">
        <v>35</v>
      </c>
      <c r="I6" s="490"/>
      <c r="J6" s="490" t="s">
        <v>36</v>
      </c>
      <c r="K6" s="491"/>
      <c r="L6" s="501"/>
    </row>
    <row r="7" spans="1:12">
      <c r="A7" s="496"/>
      <c r="B7" s="495"/>
      <c r="C7" s="90" t="s">
        <v>37</v>
      </c>
      <c r="D7" s="181" t="s">
        <v>38</v>
      </c>
      <c r="E7" s="181" t="s">
        <v>39</v>
      </c>
      <c r="F7" s="90" t="s">
        <v>40</v>
      </c>
      <c r="G7" s="90" t="s">
        <v>41</v>
      </c>
      <c r="H7" s="90" t="s">
        <v>83</v>
      </c>
      <c r="I7" s="90" t="s">
        <v>721</v>
      </c>
      <c r="J7" s="491"/>
      <c r="K7" s="491"/>
      <c r="L7" s="501"/>
    </row>
    <row r="8" spans="1:12">
      <c r="A8" s="497" t="s">
        <v>42</v>
      </c>
      <c r="B8" s="499">
        <v>0</v>
      </c>
      <c r="C8" s="86" t="str">
        <f>공통부!C8</f>
        <v>TRANSACTION CODE</v>
      </c>
      <c r="D8" s="89" t="str">
        <f>공통부!D8</f>
        <v>AN</v>
      </c>
      <c r="E8" s="89">
        <f>공통부!E8</f>
        <v>9</v>
      </c>
      <c r="F8" s="89"/>
      <c r="G8" s="86"/>
      <c r="H8" s="108" t="s">
        <v>106</v>
      </c>
      <c r="I8" s="18" t="s">
        <v>110</v>
      </c>
      <c r="J8" s="527">
        <f>공통부!J8</f>
        <v>0</v>
      </c>
      <c r="K8" s="528"/>
      <c r="L8" s="224" t="str">
        <f>VLOOKUP(C8,데이타딕셔너리!$A$1:$B$215,2,FALSE)</f>
        <v>TX_C</v>
      </c>
    </row>
    <row r="9" spans="1:12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89"/>
      <c r="G9" s="86"/>
      <c r="H9" s="108" t="s">
        <v>18</v>
      </c>
      <c r="I9" s="18" t="s">
        <v>18</v>
      </c>
      <c r="J9" s="527" t="str">
        <f>공통부!J9</f>
        <v>"SYSTEM ID" 항목부터 해당되는 전문의 길이를 SET한다.</v>
      </c>
      <c r="K9" s="528"/>
      <c r="L9" s="224" t="str">
        <f>VLOOKUP(C9,데이타딕셔너리!$A$1:$B$215,2,FALSE)</f>
        <v>MSG_LEN</v>
      </c>
    </row>
    <row r="10" spans="1:12" ht="16.5" customHeight="1">
      <c r="A10" s="497"/>
      <c r="B10" s="91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89">
        <v>1</v>
      </c>
      <c r="G10" s="84">
        <f t="shared" ref="G10:G15" si="0">E10+F10-1</f>
        <v>3</v>
      </c>
      <c r="H10" s="108" t="s">
        <v>18</v>
      </c>
      <c r="I10" s="18" t="s">
        <v>110</v>
      </c>
      <c r="J10" s="527" t="str">
        <f>공통부!J10</f>
        <v>제휴업무에서 사용하는 고유한 SYSTEM ID로서 "P2P"를 사용한다.</v>
      </c>
      <c r="K10" s="528"/>
      <c r="L10" s="224" t="str">
        <f>VLOOKUP(C10,데이타딕셔너리!$A$1:$B$215,2,FALSE)</f>
        <v>SYS_ID</v>
      </c>
    </row>
    <row r="11" spans="1:12" ht="16.5" customHeight="1">
      <c r="A11" s="497"/>
      <c r="B11" s="91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89">
        <f>E10+F10</f>
        <v>4</v>
      </c>
      <c r="G11" s="84">
        <f t="shared" si="0"/>
        <v>6</v>
      </c>
      <c r="H11" s="108" t="s">
        <v>18</v>
      </c>
      <c r="I11" s="18" t="s">
        <v>110</v>
      </c>
      <c r="J11" s="527" t="str">
        <f>공통부!J11</f>
        <v xml:space="preserve">전문을 발생시키는 기관의 코드를 SET한다. </v>
      </c>
      <c r="K11" s="528"/>
      <c r="L11" s="224" t="str">
        <f>VLOOKUP(C11,데이타딕셔너리!$A$1:$B$215,2,FALSE)</f>
        <v>MSG_OCCR_ORG</v>
      </c>
    </row>
    <row r="12" spans="1:12" ht="16.5" customHeight="1">
      <c r="A12" s="497"/>
      <c r="B12" s="91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89">
        <f>E11+F11</f>
        <v>7</v>
      </c>
      <c r="G12" s="84">
        <f t="shared" si="0"/>
        <v>11</v>
      </c>
      <c r="H12" s="108" t="s">
        <v>18</v>
      </c>
      <c r="I12" s="18" t="s">
        <v>110</v>
      </c>
      <c r="J12" s="527" t="str">
        <f>공통부!J12</f>
        <v>제휴 기관별 고유한 코드로 신한은행에서 부여한 번호를 사용한다.</v>
      </c>
      <c r="K12" s="528"/>
      <c r="L12" s="224" t="str">
        <f>VLOOKUP(C12,데이타딕셔너리!$A$1:$B$215,2,FALSE)</f>
        <v>ORG_C</v>
      </c>
    </row>
    <row r="13" spans="1:12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89">
        <f>E12+F12</f>
        <v>12</v>
      </c>
      <c r="G13" s="84">
        <f t="shared" si="0"/>
        <v>15</v>
      </c>
      <c r="H13" s="108" t="s">
        <v>18</v>
      </c>
      <c r="I13" s="18" t="s">
        <v>18</v>
      </c>
      <c r="J13" s="527" t="str">
        <f>공통부!J13</f>
        <v>인터페이스목록-거래종별코드</v>
      </c>
      <c r="K13" s="528"/>
      <c r="L13" s="224" t="str">
        <f>VLOOKUP(C13,데이타딕셔너리!$A$1:$B$215,2,FALSE)</f>
        <v>MSG_JONGBY_C</v>
      </c>
    </row>
    <row r="14" spans="1:12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89">
        <f>E13+F13</f>
        <v>16</v>
      </c>
      <c r="G14" s="84">
        <f t="shared" si="0"/>
        <v>19</v>
      </c>
      <c r="H14" s="108" t="s">
        <v>18</v>
      </c>
      <c r="I14" s="18" t="s">
        <v>110</v>
      </c>
      <c r="J14" s="527" t="str">
        <f>공통부!J14</f>
        <v>인터페이스목록-거래구분코드</v>
      </c>
      <c r="K14" s="528"/>
      <c r="L14" s="224" t="str">
        <f>VLOOKUP(C14,데이타딕셔너리!$A$1:$B$215,2,FALSE)</f>
        <v>TRX_G_C</v>
      </c>
    </row>
    <row r="15" spans="1:12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89">
        <f>E14+F14</f>
        <v>20</v>
      </c>
      <c r="G15" s="84">
        <f t="shared" si="0"/>
        <v>20</v>
      </c>
      <c r="H15" s="108" t="s">
        <v>18</v>
      </c>
      <c r="I15" s="18" t="s">
        <v>18</v>
      </c>
      <c r="J15" s="527" t="str">
        <f>공통부!J15</f>
        <v>신한은행 "B",  HOST(기관) "H"</v>
      </c>
      <c r="K15" s="528"/>
      <c r="L15" s="224" t="str">
        <f>VLOOKUP(C15,데이타딕셔너리!$A$1:$B$215,2,FALSE)</f>
        <v>TWAY_G</v>
      </c>
    </row>
    <row r="16" spans="1:12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89">
        <f t="shared" ref="F16:F33" si="1">E15+F15</f>
        <v>21</v>
      </c>
      <c r="G16" s="84">
        <f t="shared" ref="G16:G33" si="2">E16+F16-1</f>
        <v>28</v>
      </c>
      <c r="H16" s="108" t="s">
        <v>18</v>
      </c>
      <c r="I16" s="18" t="s">
        <v>110</v>
      </c>
      <c r="J16" s="527" t="str">
        <f>공통부!J16</f>
        <v>전문전송일자</v>
      </c>
      <c r="K16" s="528"/>
      <c r="L16" s="224" t="str">
        <f>VLOOKUP(C16,데이타딕셔너리!$A$1:$B$215,2,FALSE)</f>
        <v>MSG_SND_DT</v>
      </c>
    </row>
    <row r="17" spans="1:12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89">
        <f t="shared" si="1"/>
        <v>29</v>
      </c>
      <c r="G17" s="84">
        <f t="shared" si="2"/>
        <v>34</v>
      </c>
      <c r="H17" s="108" t="s">
        <v>18</v>
      </c>
      <c r="I17" s="18" t="s">
        <v>110</v>
      </c>
      <c r="J17" s="527" t="str">
        <f>공통부!J17</f>
        <v>전문전송시간</v>
      </c>
      <c r="K17" s="528"/>
      <c r="L17" s="224" t="str">
        <f>VLOOKUP(C17,데이타딕셔너리!$A$1:$B$215,2,FALSE)</f>
        <v>MSG_SND_TIME</v>
      </c>
    </row>
    <row r="18" spans="1:12" ht="26.25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89">
        <f t="shared" si="1"/>
        <v>35</v>
      </c>
      <c r="G18" s="84">
        <f t="shared" si="2"/>
        <v>44</v>
      </c>
      <c r="H18" s="108" t="s">
        <v>18</v>
      </c>
      <c r="I18" s="18" t="s">
        <v>110</v>
      </c>
      <c r="J18" s="527" t="str">
        <f>공통부!J18</f>
        <v>전문을 유일하게 구분하기 위해 전문 발생기관에서 부여하는 일련번호로 응답전문에서도 바뀌지 않고 SET되어야 한다.</v>
      </c>
      <c r="K18" s="528"/>
      <c r="L18" s="224" t="str">
        <f>VLOOKUP(C18,데이타딕셔너리!$A$1:$B$215,2,FALSE)</f>
        <v>TRX_NATV_NO</v>
      </c>
    </row>
    <row r="19" spans="1:12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89">
        <f t="shared" si="1"/>
        <v>45</v>
      </c>
      <c r="G19" s="84">
        <f t="shared" si="2"/>
        <v>45</v>
      </c>
      <c r="H19" s="108" t="s">
        <v>18</v>
      </c>
      <c r="I19" s="18" t="s">
        <v>110</v>
      </c>
      <c r="J19" s="527" t="str">
        <f>공통부!J19</f>
        <v xml:space="preserve">미완료 내역 "P" : 미완료 내역 전문에는 P를 SET한다. </v>
      </c>
      <c r="K19" s="528"/>
      <c r="L19" s="224" t="str">
        <f>VLOOKUP(C19,데이타딕셔너리!$A$1:$B$215,2,FALSE)</f>
        <v>MSG_DISTG_C</v>
      </c>
    </row>
    <row r="20" spans="1:12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89">
        <f t="shared" si="1"/>
        <v>46</v>
      </c>
      <c r="G20" s="84">
        <f t="shared" si="2"/>
        <v>49</v>
      </c>
      <c r="H20" s="108" t="s">
        <v>18</v>
      </c>
      <c r="I20" s="108" t="s">
        <v>18</v>
      </c>
      <c r="J20" s="527" t="str">
        <f>공통부!J20</f>
        <v xml:space="preserve">전문 Format Error 발생시 오류가 발생된 전문의 항목번호를 SET한다. </v>
      </c>
      <c r="K20" s="528"/>
      <c r="L20" s="224" t="str">
        <f>VLOOKUP(C20,데이타딕셔너리!$A$1:$B$215,2,FALSE)</f>
        <v>S_PIL_NO</v>
      </c>
    </row>
    <row r="21" spans="1:12" s="225" customFormat="1" ht="20.25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89">
        <f t="shared" si="1"/>
        <v>50</v>
      </c>
      <c r="G21" s="84">
        <f t="shared" si="2"/>
        <v>57</v>
      </c>
      <c r="H21" s="80" t="s">
        <v>51</v>
      </c>
      <c r="I21" s="80" t="s">
        <v>18</v>
      </c>
      <c r="J21" s="527" t="str">
        <f>공통부!J21</f>
        <v>RESPONSE 전문에서는 해당 응답코드를 SET하고, REQUEST전문에서는 "BLANK"를 SET 한다.</v>
      </c>
      <c r="K21" s="528"/>
      <c r="L21" s="224" t="str">
        <f>VLOOKUP(C21,데이타딕셔너리!$A$1:$B$215,2,FALSE)</f>
        <v>RESP_C</v>
      </c>
    </row>
    <row r="22" spans="1:12" s="225" customFormat="1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si="1"/>
        <v>58</v>
      </c>
      <c r="G22" s="84">
        <f t="shared" si="2"/>
        <v>117</v>
      </c>
      <c r="H22" s="80" t="s">
        <v>51</v>
      </c>
      <c r="I22" s="89" t="s">
        <v>106</v>
      </c>
      <c r="J22" s="527" t="str">
        <f>공통부!J22</f>
        <v>에러응답시 SET 한다.</v>
      </c>
      <c r="K22" s="528"/>
      <c r="L22" s="224" t="str">
        <f>VLOOKUP(C22,데이타딕셔너리!$A$1:$B$215,2,FALSE)</f>
        <v>RESP_MSG_CTNT</v>
      </c>
    </row>
    <row r="23" spans="1:12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1"/>
        <v>118</v>
      </c>
      <c r="G23" s="84">
        <f t="shared" si="2"/>
        <v>150</v>
      </c>
      <c r="H23" s="18" t="s">
        <v>130</v>
      </c>
      <c r="I23" s="18" t="s">
        <v>130</v>
      </c>
      <c r="J23" s="527" t="str">
        <f>공통부!J23</f>
        <v>-</v>
      </c>
      <c r="K23" s="528"/>
      <c r="L23" s="224" t="str">
        <f>VLOOKUP(C23,데이타딕셔너리!$A$1:$B$215,2,FALSE)</f>
        <v>FILLER</v>
      </c>
    </row>
    <row r="24" spans="1:12" s="109" customFormat="1">
      <c r="A24" s="497" t="s">
        <v>99</v>
      </c>
      <c r="B24" s="91">
        <v>15</v>
      </c>
      <c r="C24" s="106" t="s">
        <v>217</v>
      </c>
      <c r="D24" s="197" t="s">
        <v>44</v>
      </c>
      <c r="E24" s="108">
        <v>8</v>
      </c>
      <c r="F24" s="89">
        <f t="shared" si="1"/>
        <v>151</v>
      </c>
      <c r="G24" s="84">
        <f t="shared" si="2"/>
        <v>158</v>
      </c>
      <c r="H24" s="108" t="s">
        <v>18</v>
      </c>
      <c r="I24" s="18" t="s">
        <v>110</v>
      </c>
      <c r="J24" s="512"/>
      <c r="K24" s="513"/>
      <c r="L24" s="224" t="str">
        <f>VLOOKUP(C24,데이타딕셔너리!$A$1:$B$215,2,FALSE)</f>
        <v>DRDT</v>
      </c>
    </row>
    <row r="25" spans="1:12" s="109" customFormat="1">
      <c r="A25" s="497"/>
      <c r="B25" s="91">
        <v>16</v>
      </c>
      <c r="C25" s="106" t="s">
        <v>218</v>
      </c>
      <c r="D25" s="108" t="s">
        <v>158</v>
      </c>
      <c r="E25" s="108">
        <v>7</v>
      </c>
      <c r="F25" s="89">
        <f t="shared" si="1"/>
        <v>159</v>
      </c>
      <c r="G25" s="84">
        <f t="shared" si="2"/>
        <v>165</v>
      </c>
      <c r="H25" s="108" t="s">
        <v>18</v>
      </c>
      <c r="I25" s="18" t="s">
        <v>110</v>
      </c>
      <c r="J25" s="512"/>
      <c r="K25" s="513"/>
      <c r="L25" s="224" t="str">
        <f>VLOOKUP(C25,데이타딕셔너리!$A$1:$B$215,2,FALSE)</f>
        <v>DR_TRN</v>
      </c>
    </row>
    <row r="26" spans="1:12" s="109" customFormat="1">
      <c r="A26" s="497"/>
      <c r="B26" s="91">
        <v>17</v>
      </c>
      <c r="C26" s="106" t="s">
        <v>560</v>
      </c>
      <c r="D26" s="108" t="s">
        <v>82</v>
      </c>
      <c r="E26" s="108">
        <v>20</v>
      </c>
      <c r="F26" s="89">
        <f t="shared" si="1"/>
        <v>166</v>
      </c>
      <c r="G26" s="84">
        <f t="shared" si="2"/>
        <v>185</v>
      </c>
      <c r="H26" s="108" t="s">
        <v>18</v>
      </c>
      <c r="I26" s="18" t="s">
        <v>110</v>
      </c>
      <c r="J26" s="512"/>
      <c r="K26" s="513"/>
      <c r="L26" s="224" t="str">
        <f>VLOOKUP(C26,데이타딕셔너리!$A$1:$B$215,2,FALSE)</f>
        <v>DC_NO</v>
      </c>
    </row>
    <row r="27" spans="1:12" s="109" customFormat="1">
      <c r="A27" s="497"/>
      <c r="B27" s="91">
        <v>18</v>
      </c>
      <c r="C27" s="106" t="s">
        <v>246</v>
      </c>
      <c r="D27" s="108" t="s">
        <v>82</v>
      </c>
      <c r="E27" s="108">
        <v>20</v>
      </c>
      <c r="F27" s="89">
        <f t="shared" si="1"/>
        <v>186</v>
      </c>
      <c r="G27" s="84">
        <f t="shared" si="2"/>
        <v>205</v>
      </c>
      <c r="H27" s="108" t="s">
        <v>18</v>
      </c>
      <c r="I27" s="18" t="s">
        <v>110</v>
      </c>
      <c r="J27" s="512"/>
      <c r="K27" s="513"/>
      <c r="L27" s="224" t="str">
        <f>VLOOKUP(C27,데이타딕셔너리!$A$1:$B$215,2,FALSE)</f>
        <v>WONRI_RCPT_PROFD_NO</v>
      </c>
    </row>
    <row r="28" spans="1:12" s="109" customFormat="1">
      <c r="A28" s="560"/>
      <c r="B28" s="91">
        <v>19</v>
      </c>
      <c r="C28" s="106" t="s">
        <v>256</v>
      </c>
      <c r="D28" s="108" t="s">
        <v>82</v>
      </c>
      <c r="E28" s="108">
        <v>8</v>
      </c>
      <c r="F28" s="89">
        <f t="shared" si="1"/>
        <v>206</v>
      </c>
      <c r="G28" s="84">
        <f t="shared" si="2"/>
        <v>213</v>
      </c>
      <c r="H28" s="108" t="s">
        <v>18</v>
      </c>
      <c r="I28" s="18" t="s">
        <v>110</v>
      </c>
      <c r="J28" s="512"/>
      <c r="K28" s="513"/>
      <c r="L28" s="224" t="str">
        <f>VLOOKUP(C28,데이타딕셔너리!$A$1:$B$215,2,FALSE)</f>
        <v>JI_DT</v>
      </c>
    </row>
    <row r="29" spans="1:12" s="109" customFormat="1">
      <c r="A29" s="560"/>
      <c r="B29" s="91">
        <v>20</v>
      </c>
      <c r="C29" s="106" t="s">
        <v>556</v>
      </c>
      <c r="D29" s="108" t="s">
        <v>557</v>
      </c>
      <c r="E29" s="108">
        <v>6</v>
      </c>
      <c r="F29" s="89">
        <f t="shared" si="1"/>
        <v>214</v>
      </c>
      <c r="G29" s="84">
        <f t="shared" si="2"/>
        <v>219</v>
      </c>
      <c r="H29" s="108" t="s">
        <v>18</v>
      </c>
      <c r="I29" s="18" t="s">
        <v>110</v>
      </c>
      <c r="J29" s="512"/>
      <c r="K29" s="513"/>
      <c r="L29" s="224" t="str">
        <f>VLOOKUP(C29,데이타딕셔너리!$A$1:$B$215,2,FALSE)</f>
        <v>JI_TIME</v>
      </c>
    </row>
    <row r="30" spans="1:12" s="109" customFormat="1">
      <c r="A30" s="560"/>
      <c r="B30" s="91">
        <v>21</v>
      </c>
      <c r="C30" s="106" t="s">
        <v>257</v>
      </c>
      <c r="D30" s="108" t="s">
        <v>82</v>
      </c>
      <c r="E30" s="108">
        <v>20</v>
      </c>
      <c r="F30" s="89">
        <f t="shared" si="1"/>
        <v>220</v>
      </c>
      <c r="G30" s="84">
        <f t="shared" si="2"/>
        <v>239</v>
      </c>
      <c r="H30" s="108" t="s">
        <v>18</v>
      </c>
      <c r="I30" s="18" t="s">
        <v>110</v>
      </c>
      <c r="J30" s="512"/>
      <c r="K30" s="513"/>
      <c r="L30" s="224" t="str">
        <f>VLOOKUP(C30,데이타딕셔너리!$A$1:$B$215,2,FALSE)</f>
        <v>INVSTR_ID</v>
      </c>
    </row>
    <row r="31" spans="1:12" s="109" customFormat="1">
      <c r="A31" s="560"/>
      <c r="B31" s="91">
        <v>22</v>
      </c>
      <c r="C31" s="106" t="s">
        <v>258</v>
      </c>
      <c r="D31" s="108" t="s">
        <v>216</v>
      </c>
      <c r="E31" s="108">
        <v>1</v>
      </c>
      <c r="F31" s="89">
        <f t="shared" si="1"/>
        <v>240</v>
      </c>
      <c r="G31" s="84">
        <f t="shared" si="2"/>
        <v>240</v>
      </c>
      <c r="H31" s="108" t="s">
        <v>18</v>
      </c>
      <c r="I31" s="18" t="s">
        <v>110</v>
      </c>
      <c r="J31" s="512" t="s">
        <v>219</v>
      </c>
      <c r="K31" s="513"/>
      <c r="L31" s="224" t="str">
        <f>VLOOKUP(C31,데이타딕셔너리!$A$1:$B$215,2,FALSE)</f>
        <v>PROC_YN</v>
      </c>
    </row>
    <row r="32" spans="1:12" s="109" customFormat="1">
      <c r="A32" s="560"/>
      <c r="B32" s="91">
        <v>23</v>
      </c>
      <c r="C32" s="106" t="s">
        <v>538</v>
      </c>
      <c r="D32" s="197" t="s">
        <v>44</v>
      </c>
      <c r="E32" s="108">
        <v>8</v>
      </c>
      <c r="F32" s="89">
        <f t="shared" si="1"/>
        <v>241</v>
      </c>
      <c r="G32" s="84">
        <f t="shared" si="2"/>
        <v>248</v>
      </c>
      <c r="H32" s="108" t="s">
        <v>18</v>
      </c>
      <c r="I32" s="18" t="s">
        <v>110</v>
      </c>
      <c r="J32" s="512" t="s">
        <v>220</v>
      </c>
      <c r="K32" s="513"/>
      <c r="L32" s="224" t="str">
        <f>VLOOKUP(C32,데이타딕셔너리!$A$1:$B$215,2,FALSE)</f>
        <v>ERR_C</v>
      </c>
    </row>
    <row r="33" spans="1:12">
      <c r="A33" s="491"/>
      <c r="B33" s="91">
        <v>24</v>
      </c>
      <c r="C33" s="106" t="s">
        <v>336</v>
      </c>
      <c r="D33" s="183" t="s">
        <v>44</v>
      </c>
      <c r="E33" s="183">
        <v>352</v>
      </c>
      <c r="F33" s="89">
        <f t="shared" si="1"/>
        <v>249</v>
      </c>
      <c r="G33" s="84">
        <f t="shared" si="2"/>
        <v>600</v>
      </c>
      <c r="H33" s="18" t="s">
        <v>130</v>
      </c>
      <c r="I33" s="18" t="s">
        <v>130</v>
      </c>
      <c r="J33" s="527"/>
      <c r="K33" s="491"/>
      <c r="L33" s="224" t="str">
        <f>VLOOKUP(C33,데이타딕셔너리!$A$1:$B$215,2,FALSE)</f>
        <v>FILLER1</v>
      </c>
    </row>
    <row r="34" spans="1:12">
      <c r="A34" s="79"/>
      <c r="B34" s="77"/>
      <c r="C34" s="78"/>
      <c r="D34" s="79"/>
      <c r="E34" s="79"/>
      <c r="F34" s="79"/>
      <c r="G34" s="79"/>
      <c r="H34" s="79"/>
      <c r="I34" s="79"/>
      <c r="J34" s="60"/>
      <c r="K34" s="79"/>
      <c r="L34" s="79"/>
    </row>
    <row r="35" spans="1:12">
      <c r="A35" s="79"/>
      <c r="B35" s="77"/>
      <c r="C35" s="78"/>
      <c r="D35" s="79"/>
      <c r="E35" s="79"/>
      <c r="F35" s="79"/>
      <c r="G35" s="79"/>
      <c r="H35" s="79"/>
      <c r="I35" s="79"/>
      <c r="J35" s="60"/>
      <c r="K35" s="79"/>
      <c r="L35" s="79"/>
    </row>
    <row r="36" spans="1:12">
      <c r="A36" s="78"/>
      <c r="B36" s="79"/>
      <c r="C36" s="79"/>
      <c r="D36" s="79"/>
      <c r="E36" s="79"/>
      <c r="F36" s="79"/>
      <c r="G36" s="79"/>
      <c r="H36" s="79"/>
      <c r="I36" s="79"/>
      <c r="J36" s="60"/>
      <c r="K36" s="79"/>
      <c r="L36" s="79"/>
    </row>
    <row r="37" spans="1:12">
      <c r="A37" s="79"/>
      <c r="B37" s="55"/>
      <c r="C37" s="58"/>
      <c r="D37" s="59"/>
      <c r="E37" s="78"/>
      <c r="F37" s="79"/>
      <c r="G37" s="79"/>
      <c r="H37" s="79"/>
      <c r="I37" s="79"/>
      <c r="J37" s="60"/>
      <c r="K37" s="79"/>
      <c r="L37" s="79"/>
    </row>
    <row r="38" spans="1:12">
      <c r="A38" s="79"/>
      <c r="B38" s="55"/>
      <c r="C38" s="58"/>
      <c r="D38" s="59"/>
      <c r="E38" s="78"/>
      <c r="F38" s="79"/>
      <c r="G38" s="79"/>
      <c r="H38" s="79"/>
      <c r="I38" s="79"/>
      <c r="J38" s="60"/>
      <c r="K38" s="79"/>
      <c r="L38" s="79"/>
    </row>
    <row r="39" spans="1:12">
      <c r="A39" s="78"/>
      <c r="B39" s="79"/>
      <c r="C39" s="79"/>
      <c r="D39" s="61"/>
      <c r="E39" s="79"/>
      <c r="F39" s="79"/>
      <c r="G39" s="79"/>
      <c r="H39" s="79"/>
      <c r="I39" s="79"/>
      <c r="J39" s="60"/>
      <c r="K39" s="79"/>
      <c r="L39" s="79"/>
    </row>
    <row r="40" spans="1:12">
      <c r="A40" s="79"/>
      <c r="B40" s="55"/>
      <c r="C40" s="58"/>
      <c r="D40" s="59"/>
      <c r="E40" s="78"/>
      <c r="F40" s="79"/>
      <c r="G40" s="79"/>
      <c r="H40" s="79"/>
      <c r="I40" s="79"/>
      <c r="J40" s="60"/>
      <c r="K40" s="79"/>
      <c r="L40" s="79"/>
    </row>
    <row r="41" spans="1:12">
      <c r="A41" s="79"/>
      <c r="B41" s="55"/>
      <c r="C41" s="58"/>
      <c r="D41" s="59"/>
      <c r="E41" s="79"/>
      <c r="F41" s="79"/>
      <c r="G41" s="79"/>
      <c r="H41" s="79"/>
      <c r="I41" s="79"/>
      <c r="J41" s="60"/>
      <c r="K41" s="79"/>
      <c r="L41" s="79"/>
    </row>
    <row r="42" spans="1:12">
      <c r="A42" s="79"/>
      <c r="B42" s="79"/>
      <c r="C42" s="79"/>
      <c r="D42" s="79"/>
      <c r="E42" s="79"/>
      <c r="F42" s="79"/>
      <c r="G42" s="79"/>
      <c r="H42" s="79"/>
      <c r="I42" s="79"/>
      <c r="J42" s="60"/>
      <c r="K42" s="79"/>
      <c r="L42" s="79"/>
    </row>
    <row r="43" spans="1:12">
      <c r="A43" s="79"/>
      <c r="B43" s="79"/>
      <c r="C43" s="79"/>
      <c r="D43" s="79"/>
      <c r="E43" s="79"/>
      <c r="F43" s="79"/>
      <c r="G43" s="79"/>
      <c r="H43" s="79"/>
      <c r="I43" s="79"/>
      <c r="J43" s="60"/>
      <c r="K43" s="79"/>
      <c r="L43" s="79"/>
    </row>
    <row r="44" spans="1:12">
      <c r="A44" s="79"/>
      <c r="B44" s="79"/>
      <c r="C44" s="79"/>
      <c r="D44" s="79"/>
      <c r="E44" s="79"/>
      <c r="F44" s="79"/>
      <c r="G44" s="79"/>
      <c r="H44" s="79"/>
      <c r="I44" s="79"/>
      <c r="J44" s="60"/>
      <c r="K44" s="79"/>
      <c r="L44" s="79"/>
    </row>
    <row r="45" spans="1:12">
      <c r="A45" s="79"/>
      <c r="B45" s="79"/>
      <c r="C45" s="79"/>
      <c r="D45" s="79"/>
      <c r="E45" s="79"/>
      <c r="F45" s="79"/>
      <c r="G45" s="79"/>
      <c r="H45" s="79"/>
      <c r="I45" s="79"/>
      <c r="J45" s="60"/>
      <c r="K45" s="79"/>
      <c r="L45" s="79"/>
    </row>
  </sheetData>
  <mergeCells count="42">
    <mergeCell ref="J18:K18"/>
    <mergeCell ref="J16:K16"/>
    <mergeCell ref="L5:L7"/>
    <mergeCell ref="A24:A33"/>
    <mergeCell ref="J24:K24"/>
    <mergeCell ref="J26:K26"/>
    <mergeCell ref="J27:K27"/>
    <mergeCell ref="J28:K28"/>
    <mergeCell ref="J25:K25"/>
    <mergeCell ref="J32:K32"/>
    <mergeCell ref="J30:K30"/>
    <mergeCell ref="J31:K31"/>
    <mergeCell ref="J33:K33"/>
    <mergeCell ref="A8:A23"/>
    <mergeCell ref="B8:B9"/>
    <mergeCell ref="J8:K8"/>
    <mergeCell ref="J14:K14"/>
    <mergeCell ref="J15:K15"/>
    <mergeCell ref="J9:K9"/>
    <mergeCell ref="A1:C1"/>
    <mergeCell ref="D1:I3"/>
    <mergeCell ref="A2:C3"/>
    <mergeCell ref="A5:B5"/>
    <mergeCell ref="E5:H5"/>
    <mergeCell ref="J11:K11"/>
    <mergeCell ref="J10:K10"/>
    <mergeCell ref="J21:K21"/>
    <mergeCell ref="J22:K22"/>
    <mergeCell ref="J29:K29"/>
    <mergeCell ref="J5:K5"/>
    <mergeCell ref="A6:A7"/>
    <mergeCell ref="B6:B7"/>
    <mergeCell ref="D6:E6"/>
    <mergeCell ref="F6:G6"/>
    <mergeCell ref="H6:I6"/>
    <mergeCell ref="J17:K17"/>
    <mergeCell ref="J19:K19"/>
    <mergeCell ref="J20:K20"/>
    <mergeCell ref="J23:K23"/>
    <mergeCell ref="J6:K7"/>
    <mergeCell ref="J12:K12"/>
    <mergeCell ref="J13:K13"/>
  </mergeCells>
  <phoneticPr fontId="29" type="noConversion"/>
  <hyperlinks>
    <hyperlink ref="K4" location="인터페이스목록!A1" display="목록"/>
  </hyperlinks>
  <pageMargins left="0.7" right="0.7" top="0.75" bottom="0.75" header="0.3" footer="0.3"/>
  <pageSetup paperSize="9" scale="5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selection activeCell="H35" sqref="H35"/>
    </sheetView>
  </sheetViews>
  <sheetFormatPr defaultRowHeight="16.5"/>
  <cols>
    <col min="1" max="1" width="4.5" customWidth="1"/>
    <col min="2" max="2" width="5.125" customWidth="1"/>
    <col min="3" max="3" width="23.125" customWidth="1"/>
    <col min="10" max="10" width="16.875" customWidth="1"/>
    <col min="11" max="11" width="39.375" customWidth="1"/>
    <col min="12" max="12" width="26.375" customWidth="1"/>
  </cols>
  <sheetData>
    <row r="1" spans="1:12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3"/>
      <c r="J1" s="42" t="s">
        <v>2</v>
      </c>
      <c r="K1" s="253">
        <f>인터페이스목록!J1</f>
        <v>3.1</v>
      </c>
    </row>
    <row r="2" spans="1:12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5"/>
      <c r="J2" s="166" t="s">
        <v>3</v>
      </c>
      <c r="K2" s="32">
        <v>42842</v>
      </c>
    </row>
    <row r="3" spans="1:12" ht="17.25" thickBot="1">
      <c r="A3" s="477"/>
      <c r="B3" s="478"/>
      <c r="C3" s="479"/>
      <c r="D3" s="486"/>
      <c r="E3" s="486"/>
      <c r="F3" s="486"/>
      <c r="G3" s="486"/>
      <c r="H3" s="486"/>
      <c r="I3" s="487"/>
      <c r="J3" s="167" t="s">
        <v>4</v>
      </c>
      <c r="K3" s="34" t="s">
        <v>22</v>
      </c>
    </row>
    <row r="4" spans="1:12">
      <c r="A4" s="164"/>
      <c r="B4" s="164"/>
      <c r="C4" s="165"/>
      <c r="D4" s="164"/>
      <c r="E4" s="164"/>
      <c r="F4" s="164"/>
      <c r="G4" s="164"/>
      <c r="H4" s="164"/>
      <c r="I4" s="43"/>
      <c r="J4" s="35"/>
      <c r="K4" s="64" t="s">
        <v>26</v>
      </c>
    </row>
    <row r="5" spans="1:12">
      <c r="A5" s="492" t="s">
        <v>10</v>
      </c>
      <c r="B5" s="492"/>
      <c r="C5" s="63" t="s">
        <v>619</v>
      </c>
      <c r="D5" s="169" t="s">
        <v>27</v>
      </c>
      <c r="E5" s="488" t="s">
        <v>188</v>
      </c>
      <c r="F5" s="494"/>
      <c r="G5" s="494"/>
      <c r="H5" s="494"/>
      <c r="I5" s="46" t="s">
        <v>29</v>
      </c>
      <c r="J5" s="488">
        <v>600</v>
      </c>
      <c r="K5" s="489"/>
      <c r="L5" s="501" t="s">
        <v>321</v>
      </c>
    </row>
    <row r="6" spans="1:12">
      <c r="A6" s="490" t="s">
        <v>30</v>
      </c>
      <c r="B6" s="490" t="s">
        <v>31</v>
      </c>
      <c r="C6" s="168" t="s">
        <v>32</v>
      </c>
      <c r="D6" s="490" t="s">
        <v>33</v>
      </c>
      <c r="E6" s="493"/>
      <c r="F6" s="498" t="s">
        <v>34</v>
      </c>
      <c r="G6" s="493"/>
      <c r="H6" s="490" t="s">
        <v>35</v>
      </c>
      <c r="I6" s="490"/>
      <c r="J6" s="490" t="s">
        <v>36</v>
      </c>
      <c r="K6" s="491"/>
      <c r="L6" s="501"/>
    </row>
    <row r="7" spans="1:12">
      <c r="A7" s="496"/>
      <c r="B7" s="495"/>
      <c r="C7" s="90" t="s">
        <v>37</v>
      </c>
      <c r="D7" s="168" t="s">
        <v>38</v>
      </c>
      <c r="E7" s="168" t="s">
        <v>39</v>
      </c>
      <c r="F7" s="90" t="s">
        <v>40</v>
      </c>
      <c r="G7" s="90" t="s">
        <v>41</v>
      </c>
      <c r="H7" s="90" t="s">
        <v>83</v>
      </c>
      <c r="I7" s="90" t="s">
        <v>836</v>
      </c>
      <c r="J7" s="491"/>
      <c r="K7" s="491"/>
      <c r="L7" s="501"/>
    </row>
    <row r="8" spans="1:12">
      <c r="A8" s="497" t="s">
        <v>42</v>
      </c>
      <c r="B8" s="499">
        <v>0</v>
      </c>
      <c r="C8" s="86" t="str">
        <f>공통부!C8</f>
        <v>TRANSACTION CODE</v>
      </c>
      <c r="D8" s="89" t="str">
        <f>공통부!D8</f>
        <v>AN</v>
      </c>
      <c r="E8" s="89">
        <f>공통부!E8</f>
        <v>9</v>
      </c>
      <c r="F8" s="89"/>
      <c r="G8" s="86"/>
      <c r="H8" s="80" t="s">
        <v>45</v>
      </c>
      <c r="I8" s="89" t="s">
        <v>106</v>
      </c>
      <c r="J8" s="480">
        <f>공통부!J8</f>
        <v>0</v>
      </c>
      <c r="K8" s="507"/>
      <c r="L8" s="224" t="str">
        <f>VLOOKUP(C8,데이타딕셔너리!$A$1:$B$215,2,FALSE)</f>
        <v>TX_C</v>
      </c>
    </row>
    <row r="9" spans="1:12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89"/>
      <c r="G9" s="86"/>
      <c r="H9" s="80" t="s">
        <v>18</v>
      </c>
      <c r="I9" s="89" t="s">
        <v>18</v>
      </c>
      <c r="J9" s="480" t="str">
        <f>공통부!J9</f>
        <v>"SYSTEM ID" 항목부터 해당되는 전문의 길이를 SET한다.</v>
      </c>
      <c r="K9" s="507"/>
      <c r="L9" s="224" t="str">
        <f>VLOOKUP(C9,데이타딕셔너리!$A$1:$B$215,2,FALSE)</f>
        <v>MSG_LEN</v>
      </c>
    </row>
    <row r="10" spans="1:12" ht="16.5" customHeight="1">
      <c r="A10" s="497"/>
      <c r="B10" s="91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89">
        <v>1</v>
      </c>
      <c r="G10" s="84">
        <f t="shared" ref="G10:G15" si="0">E10+F10-1</f>
        <v>3</v>
      </c>
      <c r="H10" s="80" t="s">
        <v>45</v>
      </c>
      <c r="I10" s="89" t="s">
        <v>18</v>
      </c>
      <c r="J10" s="480" t="str">
        <f>공통부!J10</f>
        <v>제휴업무에서 사용하는 고유한 SYSTEM ID로서 "P2P"를 사용한다.</v>
      </c>
      <c r="K10" s="507"/>
      <c r="L10" s="224" t="str">
        <f>VLOOKUP(C10,데이타딕셔너리!$A$1:$B$215,2,FALSE)</f>
        <v>SYS_ID</v>
      </c>
    </row>
    <row r="11" spans="1:12" ht="16.5" customHeight="1">
      <c r="A11" s="497"/>
      <c r="B11" s="91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89">
        <f>E10+F10</f>
        <v>4</v>
      </c>
      <c r="G11" s="84">
        <f t="shared" si="0"/>
        <v>6</v>
      </c>
      <c r="H11" s="80" t="s">
        <v>45</v>
      </c>
      <c r="I11" s="89" t="s">
        <v>18</v>
      </c>
      <c r="J11" s="480" t="str">
        <f>공통부!J11</f>
        <v xml:space="preserve">전문을 발생시키는 기관의 코드를 SET한다. </v>
      </c>
      <c r="K11" s="507"/>
      <c r="L11" s="224" t="str">
        <f>VLOOKUP(C11,데이타딕셔너리!$A$1:$B$215,2,FALSE)</f>
        <v>MSG_OCCR_ORG</v>
      </c>
    </row>
    <row r="12" spans="1:12" ht="16.5" customHeight="1">
      <c r="A12" s="497"/>
      <c r="B12" s="91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89">
        <f>E11+F11</f>
        <v>7</v>
      </c>
      <c r="G12" s="84">
        <f t="shared" si="0"/>
        <v>11</v>
      </c>
      <c r="H12" s="80" t="s">
        <v>45</v>
      </c>
      <c r="I12" s="89" t="s">
        <v>18</v>
      </c>
      <c r="J12" s="480" t="str">
        <f>공통부!J12</f>
        <v>제휴 기관별 고유한 코드로 신한은행에서 부여한 번호를 사용한다.</v>
      </c>
      <c r="K12" s="507"/>
      <c r="L12" s="224" t="str">
        <f>VLOOKUP(C12,데이타딕셔너리!$A$1:$B$215,2,FALSE)</f>
        <v>ORG_C</v>
      </c>
    </row>
    <row r="13" spans="1:12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89">
        <f>E12+F12</f>
        <v>12</v>
      </c>
      <c r="G13" s="84">
        <f t="shared" si="0"/>
        <v>15</v>
      </c>
      <c r="H13" s="80" t="s">
        <v>18</v>
      </c>
      <c r="I13" s="89" t="s">
        <v>18</v>
      </c>
      <c r="J13" s="480" t="str">
        <f>공통부!J13</f>
        <v>인터페이스목록-거래종별코드</v>
      </c>
      <c r="K13" s="507"/>
      <c r="L13" s="224" t="str">
        <f>VLOOKUP(C13,데이타딕셔너리!$A$1:$B$215,2,FALSE)</f>
        <v>MSG_JONGBY_C</v>
      </c>
    </row>
    <row r="14" spans="1:12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89">
        <f>E13+F13</f>
        <v>16</v>
      </c>
      <c r="G14" s="84">
        <f t="shared" si="0"/>
        <v>19</v>
      </c>
      <c r="H14" s="80" t="s">
        <v>45</v>
      </c>
      <c r="I14" s="89" t="s">
        <v>18</v>
      </c>
      <c r="J14" s="480" t="str">
        <f>공통부!J14</f>
        <v>인터페이스목록-거래구분코드</v>
      </c>
      <c r="K14" s="507"/>
      <c r="L14" s="224" t="str">
        <f>VLOOKUP(C14,데이타딕셔너리!$A$1:$B$215,2,FALSE)</f>
        <v>TRX_G_C</v>
      </c>
    </row>
    <row r="15" spans="1:12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89">
        <f>E14+F14</f>
        <v>20</v>
      </c>
      <c r="G15" s="84">
        <f t="shared" si="0"/>
        <v>20</v>
      </c>
      <c r="H15" s="80" t="s">
        <v>18</v>
      </c>
      <c r="I15" s="89" t="s">
        <v>18</v>
      </c>
      <c r="J15" s="480" t="str">
        <f>공통부!J15</f>
        <v>신한은행 "B",  HOST(기관) "H"</v>
      </c>
      <c r="K15" s="507"/>
      <c r="L15" s="224" t="str">
        <f>VLOOKUP(C15,데이타딕셔너리!$A$1:$B$215,2,FALSE)</f>
        <v>TWAY_G</v>
      </c>
    </row>
    <row r="16" spans="1:12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89">
        <f t="shared" ref="F16:F27" si="1">E15+F15</f>
        <v>21</v>
      </c>
      <c r="G16" s="84">
        <f t="shared" ref="G16:G27" si="2">E16+F16-1</f>
        <v>28</v>
      </c>
      <c r="H16" s="80" t="s">
        <v>45</v>
      </c>
      <c r="I16" s="89" t="s">
        <v>18</v>
      </c>
      <c r="J16" s="480" t="str">
        <f>공통부!J16</f>
        <v>전문전송일자</v>
      </c>
      <c r="K16" s="507"/>
      <c r="L16" s="224" t="str">
        <f>VLOOKUP(C16,데이타딕셔너리!$A$1:$B$215,2,FALSE)</f>
        <v>MSG_SND_DT</v>
      </c>
    </row>
    <row r="17" spans="1:12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89">
        <f t="shared" si="1"/>
        <v>29</v>
      </c>
      <c r="G17" s="84">
        <f t="shared" si="2"/>
        <v>34</v>
      </c>
      <c r="H17" s="80" t="s">
        <v>45</v>
      </c>
      <c r="I17" s="89" t="s">
        <v>18</v>
      </c>
      <c r="J17" s="480" t="str">
        <f>공통부!J17</f>
        <v>전문전송시간</v>
      </c>
      <c r="K17" s="507"/>
      <c r="L17" s="224" t="str">
        <f>VLOOKUP(C17,데이타딕셔너리!$A$1:$B$215,2,FALSE)</f>
        <v>MSG_SND_TIME</v>
      </c>
    </row>
    <row r="18" spans="1:12" ht="24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89">
        <f t="shared" si="1"/>
        <v>35</v>
      </c>
      <c r="G18" s="84">
        <f t="shared" si="2"/>
        <v>44</v>
      </c>
      <c r="H18" s="80" t="s">
        <v>45</v>
      </c>
      <c r="I18" s="89" t="s">
        <v>18</v>
      </c>
      <c r="J18" s="480" t="str">
        <f>공통부!J18</f>
        <v>전문을 유일하게 구분하기 위해 전문 발생기관에서 부여하는 일련번호로 응답전문에서도 바뀌지 않고 SET되어야 한다.</v>
      </c>
      <c r="K18" s="507"/>
      <c r="L18" s="224" t="str">
        <f>VLOOKUP(C18,데이타딕셔너리!$A$1:$B$215,2,FALSE)</f>
        <v>TRX_NATV_NO</v>
      </c>
    </row>
    <row r="19" spans="1:12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89">
        <f t="shared" si="1"/>
        <v>45</v>
      </c>
      <c r="G19" s="84">
        <f t="shared" si="2"/>
        <v>45</v>
      </c>
      <c r="H19" s="80" t="s">
        <v>51</v>
      </c>
      <c r="I19" s="80" t="s">
        <v>51</v>
      </c>
      <c r="J19" s="480" t="str">
        <f>공통부!J19</f>
        <v xml:space="preserve">미완료 내역 "P" : 미완료 내역 전문에는 P를 SET한다. </v>
      </c>
      <c r="K19" s="507"/>
      <c r="L19" s="224" t="str">
        <f>VLOOKUP(C19,데이타딕셔너리!$A$1:$B$215,2,FALSE)</f>
        <v>MSG_DISTG_C</v>
      </c>
    </row>
    <row r="20" spans="1:12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89">
        <f t="shared" si="1"/>
        <v>46</v>
      </c>
      <c r="G20" s="84">
        <f t="shared" si="2"/>
        <v>49</v>
      </c>
      <c r="H20" s="89" t="s">
        <v>18</v>
      </c>
      <c r="I20" s="89" t="s">
        <v>18</v>
      </c>
      <c r="J20" s="480" t="str">
        <f>공통부!J20</f>
        <v xml:space="preserve">전문 Format Error 발생시 오류가 발생된 전문의 항목번호를 SET한다. </v>
      </c>
      <c r="K20" s="507"/>
      <c r="L20" s="224" t="str">
        <f>VLOOKUP(C20,데이타딕셔너리!$A$1:$B$215,2,FALSE)</f>
        <v>S_PIL_NO</v>
      </c>
    </row>
    <row r="21" spans="1:12" s="225" customFormat="1" ht="21.75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89">
        <f t="shared" si="1"/>
        <v>50</v>
      </c>
      <c r="G21" s="84">
        <f t="shared" si="2"/>
        <v>57</v>
      </c>
      <c r="H21" s="89" t="s">
        <v>18</v>
      </c>
      <c r="I21" s="18" t="s">
        <v>130</v>
      </c>
      <c r="J21" s="480" t="str">
        <f>공통부!J21</f>
        <v>RESPONSE 전문에서는 해당 응답코드를 SET하고, REQUEST전문에서는 "BLANK"를 SET 한다.</v>
      </c>
      <c r="K21" s="507"/>
      <c r="L21" s="224" t="str">
        <f>VLOOKUP(C21,데이타딕셔너리!$A$1:$B$215,2,FALSE)</f>
        <v>RESP_C</v>
      </c>
    </row>
    <row r="22" spans="1:12" s="225" customFormat="1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si="1"/>
        <v>58</v>
      </c>
      <c r="G22" s="84">
        <f t="shared" si="2"/>
        <v>117</v>
      </c>
      <c r="H22" s="89" t="s">
        <v>106</v>
      </c>
      <c r="I22" s="18" t="s">
        <v>130</v>
      </c>
      <c r="J22" s="480" t="str">
        <f>공통부!J22</f>
        <v>에러응답시 SET 한다.</v>
      </c>
      <c r="K22" s="507"/>
      <c r="L22" s="224" t="str">
        <f>VLOOKUP(C22,데이타딕셔너리!$A$1:$B$215,2,FALSE)</f>
        <v>RESP_MSG_CTNT</v>
      </c>
    </row>
    <row r="23" spans="1:12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1"/>
        <v>118</v>
      </c>
      <c r="G23" s="84">
        <f t="shared" si="2"/>
        <v>150</v>
      </c>
      <c r="H23" s="80" t="s">
        <v>51</v>
      </c>
      <c r="I23" s="80" t="s">
        <v>51</v>
      </c>
      <c r="J23" s="480" t="str">
        <f>공통부!J23</f>
        <v>-</v>
      </c>
      <c r="K23" s="507"/>
      <c r="L23" s="224" t="str">
        <f>VLOOKUP(C23,데이타딕셔너리!$A$1:$B$215,2,FALSE)</f>
        <v>FILLER</v>
      </c>
    </row>
    <row r="24" spans="1:12">
      <c r="A24" s="504" t="s">
        <v>523</v>
      </c>
      <c r="B24" s="91">
        <v>15</v>
      </c>
      <c r="C24" s="92" t="s">
        <v>114</v>
      </c>
      <c r="D24" s="170" t="s">
        <v>44</v>
      </c>
      <c r="E24" s="170">
        <v>3</v>
      </c>
      <c r="F24" s="89">
        <f t="shared" si="1"/>
        <v>151</v>
      </c>
      <c r="G24" s="84">
        <f t="shared" si="2"/>
        <v>153</v>
      </c>
      <c r="H24" s="80" t="s">
        <v>45</v>
      </c>
      <c r="I24" s="89" t="s">
        <v>18</v>
      </c>
      <c r="J24" s="527"/>
      <c r="K24" s="491"/>
      <c r="L24" s="224" t="str">
        <f>VLOOKUP(C24,데이타딕셔너리!$A$1:$B$215,2,FALSE)</f>
        <v>BNK_C</v>
      </c>
    </row>
    <row r="25" spans="1:12" ht="16.5" customHeight="1">
      <c r="A25" s="516"/>
      <c r="B25" s="91">
        <v>16</v>
      </c>
      <c r="C25" s="92" t="s">
        <v>190</v>
      </c>
      <c r="D25" s="170" t="s">
        <v>44</v>
      </c>
      <c r="E25" s="170">
        <v>20</v>
      </c>
      <c r="F25" s="89">
        <f t="shared" si="1"/>
        <v>154</v>
      </c>
      <c r="G25" s="84">
        <f t="shared" si="2"/>
        <v>173</v>
      </c>
      <c r="H25" s="80" t="s">
        <v>45</v>
      </c>
      <c r="I25" s="89" t="s">
        <v>18</v>
      </c>
      <c r="J25" s="527"/>
      <c r="K25" s="491"/>
      <c r="L25" s="224" t="str">
        <f>VLOOKUP(C25,데이타딕셔너리!$A$1:$B$215,2,FALSE)</f>
        <v>ACNO</v>
      </c>
    </row>
    <row r="26" spans="1:12">
      <c r="A26" s="516"/>
      <c r="B26" s="91">
        <v>17</v>
      </c>
      <c r="C26" s="92" t="s">
        <v>191</v>
      </c>
      <c r="D26" s="89" t="s">
        <v>125</v>
      </c>
      <c r="E26" s="89">
        <v>20</v>
      </c>
      <c r="F26" s="89">
        <f t="shared" si="1"/>
        <v>174</v>
      </c>
      <c r="G26" s="84">
        <f t="shared" si="2"/>
        <v>193</v>
      </c>
      <c r="H26" s="89" t="s">
        <v>18</v>
      </c>
      <c r="I26" s="80" t="s">
        <v>51</v>
      </c>
      <c r="J26" s="527"/>
      <c r="K26" s="491"/>
      <c r="L26" s="224" t="str">
        <f>VLOOKUP(C26,데이타딕셔너리!$A$1:$B$215,2,FALSE)</f>
        <v>ACNO_NM</v>
      </c>
    </row>
    <row r="27" spans="1:12">
      <c r="A27" s="517"/>
      <c r="B27" s="91">
        <v>18</v>
      </c>
      <c r="C27" s="106" t="s">
        <v>336</v>
      </c>
      <c r="D27" s="170" t="s">
        <v>44</v>
      </c>
      <c r="E27" s="89">
        <v>407</v>
      </c>
      <c r="F27" s="89">
        <f t="shared" si="1"/>
        <v>194</v>
      </c>
      <c r="G27" s="84">
        <f t="shared" si="2"/>
        <v>600</v>
      </c>
      <c r="H27" s="80" t="s">
        <v>51</v>
      </c>
      <c r="I27" s="80" t="s">
        <v>51</v>
      </c>
      <c r="J27" s="527"/>
      <c r="K27" s="491"/>
      <c r="L27" s="224" t="str">
        <f>VLOOKUP(C27,데이타딕셔너리!$A$1:$B$215,2,FALSE)</f>
        <v>FILLER1</v>
      </c>
    </row>
    <row r="28" spans="1:12">
      <c r="A28" s="79"/>
      <c r="B28" s="55"/>
      <c r="C28" s="58"/>
      <c r="D28" s="59"/>
      <c r="E28" s="78"/>
      <c r="F28" s="79"/>
      <c r="G28" s="79"/>
      <c r="H28" s="79"/>
      <c r="I28" s="79"/>
      <c r="J28" s="60"/>
      <c r="K28" s="79"/>
      <c r="L28" s="79"/>
    </row>
    <row r="29" spans="1:12">
      <c r="A29" s="79"/>
      <c r="B29" s="55"/>
      <c r="C29" s="58"/>
      <c r="D29" s="59"/>
      <c r="E29" s="78"/>
      <c r="F29" s="79"/>
      <c r="G29" s="79"/>
      <c r="H29" s="79"/>
      <c r="I29" s="79"/>
      <c r="J29" s="60"/>
      <c r="K29" s="79"/>
      <c r="L29" s="79"/>
    </row>
    <row r="30" spans="1:12">
      <c r="A30" s="78"/>
      <c r="B30" s="79"/>
      <c r="C30" s="79"/>
      <c r="D30" s="61"/>
      <c r="E30" s="79"/>
      <c r="F30" s="79"/>
      <c r="G30" s="79"/>
      <c r="H30" s="79"/>
      <c r="I30" s="79"/>
      <c r="J30" s="60"/>
      <c r="K30" s="79"/>
      <c r="L30" s="79"/>
    </row>
    <row r="31" spans="1:12">
      <c r="A31" s="79"/>
      <c r="B31" s="55"/>
      <c r="C31" s="58"/>
      <c r="D31" s="59"/>
      <c r="E31" s="78"/>
      <c r="F31" s="79"/>
      <c r="G31" s="79"/>
      <c r="H31" s="79"/>
      <c r="I31" s="79"/>
      <c r="J31" s="60"/>
      <c r="K31" s="79"/>
      <c r="L31" s="79"/>
    </row>
    <row r="32" spans="1:12">
      <c r="A32" s="79"/>
      <c r="B32" s="55"/>
      <c r="C32" s="58"/>
      <c r="D32" s="59"/>
      <c r="E32" s="79"/>
      <c r="F32" s="79"/>
      <c r="G32" s="79"/>
      <c r="H32" s="79"/>
      <c r="I32" s="79"/>
      <c r="J32" s="60"/>
      <c r="K32" s="79"/>
      <c r="L32" s="79"/>
    </row>
    <row r="33" spans="1:12">
      <c r="A33" s="79"/>
      <c r="B33" s="79"/>
      <c r="C33" s="79"/>
      <c r="D33" s="79"/>
      <c r="E33" s="79"/>
      <c r="F33" s="79"/>
      <c r="G33" s="79"/>
      <c r="H33" s="79"/>
      <c r="I33" s="79"/>
      <c r="J33" s="60"/>
      <c r="K33" s="79"/>
      <c r="L33" s="79"/>
    </row>
    <row r="34" spans="1:12">
      <c r="A34" s="79"/>
      <c r="B34" s="79"/>
      <c r="C34" s="79"/>
      <c r="D34" s="79"/>
      <c r="E34" s="79"/>
      <c r="F34" s="79"/>
      <c r="G34" s="79"/>
      <c r="H34" s="79"/>
      <c r="I34" s="79"/>
      <c r="J34" s="60"/>
      <c r="K34" s="79"/>
      <c r="L34" s="79"/>
    </row>
    <row r="35" spans="1:12">
      <c r="A35" s="79"/>
      <c r="B35" s="79"/>
      <c r="C35" s="79"/>
      <c r="D35" s="79"/>
      <c r="E35" s="79"/>
      <c r="F35" s="79"/>
      <c r="G35" s="79"/>
      <c r="H35" s="79"/>
      <c r="I35" s="79"/>
      <c r="J35" s="60"/>
      <c r="K35" s="79"/>
      <c r="L35" s="79"/>
    </row>
    <row r="36" spans="1:12">
      <c r="A36" s="79"/>
      <c r="B36" s="79"/>
      <c r="C36" s="79"/>
      <c r="D36" s="79"/>
      <c r="E36" s="79"/>
      <c r="F36" s="79"/>
      <c r="G36" s="79"/>
      <c r="H36" s="79"/>
      <c r="I36" s="79"/>
      <c r="J36" s="60"/>
      <c r="K36" s="79"/>
      <c r="L36" s="79"/>
    </row>
  </sheetData>
  <mergeCells count="36">
    <mergeCell ref="L5:L7"/>
    <mergeCell ref="J17:K17"/>
    <mergeCell ref="J19:K19"/>
    <mergeCell ref="J20:K20"/>
    <mergeCell ref="J23:K23"/>
    <mergeCell ref="J6:K7"/>
    <mergeCell ref="J5:K5"/>
    <mergeCell ref="J10:K10"/>
    <mergeCell ref="J18:K18"/>
    <mergeCell ref="J21:K21"/>
    <mergeCell ref="A24:A27"/>
    <mergeCell ref="J24:K24"/>
    <mergeCell ref="J25:K25"/>
    <mergeCell ref="J26:K26"/>
    <mergeCell ref="J27:K27"/>
    <mergeCell ref="A8:A23"/>
    <mergeCell ref="B8:B9"/>
    <mergeCell ref="J8:K8"/>
    <mergeCell ref="J9:K9"/>
    <mergeCell ref="J11:K11"/>
    <mergeCell ref="J12:K12"/>
    <mergeCell ref="J13:K13"/>
    <mergeCell ref="J14:K14"/>
    <mergeCell ref="J15:K15"/>
    <mergeCell ref="J16:K16"/>
    <mergeCell ref="J22:K22"/>
    <mergeCell ref="A6:A7"/>
    <mergeCell ref="B6:B7"/>
    <mergeCell ref="D6:E6"/>
    <mergeCell ref="F6:G6"/>
    <mergeCell ref="H6:I6"/>
    <mergeCell ref="A1:C1"/>
    <mergeCell ref="D1:I3"/>
    <mergeCell ref="A2:C3"/>
    <mergeCell ref="A5:B5"/>
    <mergeCell ref="E5:H5"/>
  </mergeCells>
  <phoneticPr fontId="29" type="noConversion"/>
  <hyperlinks>
    <hyperlink ref="K4" location="인터페이스목록!A1" display="목록"/>
  </hyperlinks>
  <pageMargins left="0.7" right="0.7" top="0.75" bottom="0.75" header="0.3" footer="0.3"/>
  <pageSetup paperSize="9" scale="5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Normal="100" workbookViewId="0">
      <selection activeCell="C24" sqref="C24"/>
    </sheetView>
  </sheetViews>
  <sheetFormatPr defaultRowHeight="16.5"/>
  <cols>
    <col min="1" max="1" width="4.5" customWidth="1"/>
    <col min="2" max="2" width="5.125" customWidth="1"/>
    <col min="3" max="3" width="23.125" customWidth="1"/>
    <col min="10" max="10" width="16.875" customWidth="1"/>
    <col min="11" max="11" width="42.25" customWidth="1"/>
    <col min="12" max="12" width="30.125" customWidth="1"/>
  </cols>
  <sheetData>
    <row r="1" spans="1:12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3"/>
      <c r="J1" s="42" t="s">
        <v>2</v>
      </c>
      <c r="K1" s="253">
        <f>인터페이스목록!J1</f>
        <v>3.1</v>
      </c>
    </row>
    <row r="2" spans="1:12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5"/>
      <c r="J2" s="201" t="s">
        <v>3</v>
      </c>
      <c r="K2" s="32">
        <v>42843</v>
      </c>
    </row>
    <row r="3" spans="1:12" ht="17.25" thickBot="1">
      <c r="A3" s="477"/>
      <c r="B3" s="478"/>
      <c r="C3" s="479"/>
      <c r="D3" s="486"/>
      <c r="E3" s="486"/>
      <c r="F3" s="486"/>
      <c r="G3" s="486"/>
      <c r="H3" s="486"/>
      <c r="I3" s="487"/>
      <c r="J3" s="202" t="s">
        <v>4</v>
      </c>
      <c r="K3" s="34" t="s">
        <v>22</v>
      </c>
    </row>
    <row r="4" spans="1:12">
      <c r="A4" s="199"/>
      <c r="B4" s="199"/>
      <c r="C4" s="200"/>
      <c r="D4" s="199"/>
      <c r="E4" s="199"/>
      <c r="F4" s="199"/>
      <c r="G4" s="199"/>
      <c r="H4" s="199"/>
      <c r="I4" s="43"/>
      <c r="J4" s="35"/>
      <c r="K4" s="64" t="s">
        <v>26</v>
      </c>
    </row>
    <row r="5" spans="1:12">
      <c r="A5" s="492" t="s">
        <v>10</v>
      </c>
      <c r="B5" s="492"/>
      <c r="C5" s="63" t="s">
        <v>618</v>
      </c>
      <c r="D5" s="204" t="s">
        <v>27</v>
      </c>
      <c r="E5" s="488" t="s">
        <v>617</v>
      </c>
      <c r="F5" s="494"/>
      <c r="G5" s="494"/>
      <c r="H5" s="494"/>
      <c r="I5" s="46" t="s">
        <v>29</v>
      </c>
      <c r="J5" s="488">
        <v>600</v>
      </c>
      <c r="K5" s="489"/>
      <c r="L5" s="501" t="s">
        <v>321</v>
      </c>
    </row>
    <row r="6" spans="1:12">
      <c r="A6" s="490" t="s">
        <v>30</v>
      </c>
      <c r="B6" s="490" t="s">
        <v>31</v>
      </c>
      <c r="C6" s="203" t="s">
        <v>32</v>
      </c>
      <c r="D6" s="490" t="s">
        <v>33</v>
      </c>
      <c r="E6" s="493"/>
      <c r="F6" s="498" t="s">
        <v>34</v>
      </c>
      <c r="G6" s="493"/>
      <c r="H6" s="490" t="s">
        <v>35</v>
      </c>
      <c r="I6" s="490"/>
      <c r="J6" s="490" t="s">
        <v>36</v>
      </c>
      <c r="K6" s="491"/>
      <c r="L6" s="501"/>
    </row>
    <row r="7" spans="1:12">
      <c r="A7" s="496"/>
      <c r="B7" s="495"/>
      <c r="C7" s="90" t="s">
        <v>37</v>
      </c>
      <c r="D7" s="203" t="s">
        <v>38</v>
      </c>
      <c r="E7" s="203" t="s">
        <v>39</v>
      </c>
      <c r="F7" s="90" t="s">
        <v>40</v>
      </c>
      <c r="G7" s="90" t="s">
        <v>41</v>
      </c>
      <c r="H7" s="90" t="s">
        <v>83</v>
      </c>
      <c r="I7" s="90" t="s">
        <v>721</v>
      </c>
      <c r="J7" s="491"/>
      <c r="K7" s="491"/>
      <c r="L7" s="501"/>
    </row>
    <row r="8" spans="1:12">
      <c r="A8" s="497" t="s">
        <v>42</v>
      </c>
      <c r="B8" s="499">
        <v>0</v>
      </c>
      <c r="C8" s="86" t="str">
        <f>공통부!C8</f>
        <v>TRANSACTION CODE</v>
      </c>
      <c r="D8" s="89" t="str">
        <f>공통부!D8</f>
        <v>AN</v>
      </c>
      <c r="E8" s="89">
        <f>공통부!E8</f>
        <v>9</v>
      </c>
      <c r="F8" s="89"/>
      <c r="G8" s="86"/>
      <c r="H8" s="80" t="s">
        <v>45</v>
      </c>
      <c r="I8" s="89" t="s">
        <v>106</v>
      </c>
      <c r="J8" s="480">
        <f>공통부!J8</f>
        <v>0</v>
      </c>
      <c r="K8" s="507"/>
      <c r="L8" s="224" t="str">
        <f>VLOOKUP(C8,데이타딕셔너리!$A$1:$B$215,2,FALSE)</f>
        <v>TX_C</v>
      </c>
    </row>
    <row r="9" spans="1:12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89"/>
      <c r="G9" s="86"/>
      <c r="H9" s="80" t="s">
        <v>18</v>
      </c>
      <c r="I9" s="89" t="s">
        <v>18</v>
      </c>
      <c r="J9" s="480" t="str">
        <f>공통부!J9</f>
        <v>"SYSTEM ID" 항목부터 해당되는 전문의 길이를 SET한다.</v>
      </c>
      <c r="K9" s="507"/>
      <c r="L9" s="224" t="str">
        <f>VLOOKUP(C9,데이타딕셔너리!$A$1:$B$215,2,FALSE)</f>
        <v>MSG_LEN</v>
      </c>
    </row>
    <row r="10" spans="1:12" ht="16.5" customHeight="1">
      <c r="A10" s="497"/>
      <c r="B10" s="91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89">
        <v>1</v>
      </c>
      <c r="G10" s="84">
        <f t="shared" ref="G10:G15" si="0">E10+F10-1</f>
        <v>3</v>
      </c>
      <c r="H10" s="80" t="s">
        <v>45</v>
      </c>
      <c r="I10" s="89" t="s">
        <v>18</v>
      </c>
      <c r="J10" s="480" t="str">
        <f>공통부!J10</f>
        <v>제휴업무에서 사용하는 고유한 SYSTEM ID로서 "P2P"를 사용한다.</v>
      </c>
      <c r="K10" s="507"/>
      <c r="L10" s="224" t="str">
        <f>VLOOKUP(C10,데이타딕셔너리!$A$1:$B$215,2,FALSE)</f>
        <v>SYS_ID</v>
      </c>
    </row>
    <row r="11" spans="1:12" ht="16.5" customHeight="1">
      <c r="A11" s="497"/>
      <c r="B11" s="91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89">
        <f>E10+F10</f>
        <v>4</v>
      </c>
      <c r="G11" s="84">
        <f t="shared" si="0"/>
        <v>6</v>
      </c>
      <c r="H11" s="80" t="s">
        <v>45</v>
      </c>
      <c r="I11" s="89" t="s">
        <v>18</v>
      </c>
      <c r="J11" s="480" t="str">
        <f>공통부!J11</f>
        <v xml:space="preserve">전문을 발생시키는 기관의 코드를 SET한다. </v>
      </c>
      <c r="K11" s="507"/>
      <c r="L11" s="224" t="str">
        <f>VLOOKUP(C11,데이타딕셔너리!$A$1:$B$215,2,FALSE)</f>
        <v>MSG_OCCR_ORG</v>
      </c>
    </row>
    <row r="12" spans="1:12" ht="16.5" customHeight="1">
      <c r="A12" s="497"/>
      <c r="B12" s="91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89">
        <f>E11+F11</f>
        <v>7</v>
      </c>
      <c r="G12" s="84">
        <f t="shared" si="0"/>
        <v>11</v>
      </c>
      <c r="H12" s="80" t="s">
        <v>45</v>
      </c>
      <c r="I12" s="89" t="s">
        <v>18</v>
      </c>
      <c r="J12" s="480" t="str">
        <f>공통부!J12</f>
        <v>제휴 기관별 고유한 코드로 신한은행에서 부여한 번호를 사용한다.</v>
      </c>
      <c r="K12" s="507"/>
      <c r="L12" s="224" t="str">
        <f>VLOOKUP(C12,데이타딕셔너리!$A$1:$B$215,2,FALSE)</f>
        <v>ORG_C</v>
      </c>
    </row>
    <row r="13" spans="1:12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89">
        <f>E12+F12</f>
        <v>12</v>
      </c>
      <c r="G13" s="84">
        <f t="shared" si="0"/>
        <v>15</v>
      </c>
      <c r="H13" s="80" t="s">
        <v>18</v>
      </c>
      <c r="I13" s="89" t="s">
        <v>18</v>
      </c>
      <c r="J13" s="480" t="str">
        <f>공통부!J13</f>
        <v>인터페이스목록-거래종별코드</v>
      </c>
      <c r="K13" s="507"/>
      <c r="L13" s="224" t="str">
        <f>VLOOKUP(C13,데이타딕셔너리!$A$1:$B$215,2,FALSE)</f>
        <v>MSG_JONGBY_C</v>
      </c>
    </row>
    <row r="14" spans="1:12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89">
        <f>E13+F13</f>
        <v>16</v>
      </c>
      <c r="G14" s="84">
        <f t="shared" si="0"/>
        <v>19</v>
      </c>
      <c r="H14" s="80" t="s">
        <v>45</v>
      </c>
      <c r="I14" s="89" t="s">
        <v>18</v>
      </c>
      <c r="J14" s="480" t="str">
        <f>공통부!J14</f>
        <v>인터페이스목록-거래구분코드</v>
      </c>
      <c r="K14" s="507"/>
      <c r="L14" s="224" t="str">
        <f>VLOOKUP(C14,데이타딕셔너리!$A$1:$B$215,2,FALSE)</f>
        <v>TRX_G_C</v>
      </c>
    </row>
    <row r="15" spans="1:12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89">
        <f>E14+F14</f>
        <v>20</v>
      </c>
      <c r="G15" s="84">
        <f t="shared" si="0"/>
        <v>20</v>
      </c>
      <c r="H15" s="80" t="s">
        <v>18</v>
      </c>
      <c r="I15" s="89" t="s">
        <v>18</v>
      </c>
      <c r="J15" s="480" t="str">
        <f>공통부!J15</f>
        <v>신한은행 "B",  HOST(기관) "H"</v>
      </c>
      <c r="K15" s="507"/>
      <c r="L15" s="224" t="str">
        <f>VLOOKUP(C15,데이타딕셔너리!$A$1:$B$215,2,FALSE)</f>
        <v>TWAY_G</v>
      </c>
    </row>
    <row r="16" spans="1:12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89">
        <f t="shared" ref="F16:F33" si="1">E15+F15</f>
        <v>21</v>
      </c>
      <c r="G16" s="84">
        <f t="shared" ref="G16:G35" si="2">E16+F16-1</f>
        <v>28</v>
      </c>
      <c r="H16" s="80" t="s">
        <v>45</v>
      </c>
      <c r="I16" s="89" t="s">
        <v>18</v>
      </c>
      <c r="J16" s="480" t="str">
        <f>공통부!J16</f>
        <v>전문전송일자</v>
      </c>
      <c r="K16" s="507"/>
      <c r="L16" s="224" t="str">
        <f>VLOOKUP(C16,데이타딕셔너리!$A$1:$B$215,2,FALSE)</f>
        <v>MSG_SND_DT</v>
      </c>
    </row>
    <row r="17" spans="1:12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89">
        <f t="shared" si="1"/>
        <v>29</v>
      </c>
      <c r="G17" s="84">
        <f t="shared" si="2"/>
        <v>34</v>
      </c>
      <c r="H17" s="80" t="s">
        <v>45</v>
      </c>
      <c r="I17" s="89" t="s">
        <v>18</v>
      </c>
      <c r="J17" s="480" t="str">
        <f>공통부!J17</f>
        <v>전문전송시간</v>
      </c>
      <c r="K17" s="507"/>
      <c r="L17" s="224" t="str">
        <f>VLOOKUP(C17,데이타딕셔너리!$A$1:$B$215,2,FALSE)</f>
        <v>MSG_SND_TIME</v>
      </c>
    </row>
    <row r="18" spans="1:12" ht="24.75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89">
        <f t="shared" si="1"/>
        <v>35</v>
      </c>
      <c r="G18" s="84">
        <f t="shared" si="2"/>
        <v>44</v>
      </c>
      <c r="H18" s="80" t="s">
        <v>45</v>
      </c>
      <c r="I18" s="89" t="s">
        <v>18</v>
      </c>
      <c r="J18" s="480" t="str">
        <f>공통부!J18</f>
        <v>전문을 유일하게 구분하기 위해 전문 발생기관에서 부여하는 일련번호로 응답전문에서도 바뀌지 않고 SET되어야 한다.</v>
      </c>
      <c r="K18" s="507"/>
      <c r="L18" s="224" t="str">
        <f>VLOOKUP(C18,데이타딕셔너리!$A$1:$B$215,2,FALSE)</f>
        <v>TRX_NATV_NO</v>
      </c>
    </row>
    <row r="19" spans="1:12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89">
        <f t="shared" si="1"/>
        <v>45</v>
      </c>
      <c r="G19" s="84">
        <f t="shared" si="2"/>
        <v>45</v>
      </c>
      <c r="H19" s="80" t="s">
        <v>51</v>
      </c>
      <c r="I19" s="80" t="s">
        <v>51</v>
      </c>
      <c r="J19" s="480" t="str">
        <f>공통부!J19</f>
        <v xml:space="preserve">미완료 내역 "P" : 미완료 내역 전문에는 P를 SET한다. </v>
      </c>
      <c r="K19" s="507"/>
      <c r="L19" s="224" t="str">
        <f>VLOOKUP(C19,데이타딕셔너리!$A$1:$B$215,2,FALSE)</f>
        <v>MSG_DISTG_C</v>
      </c>
    </row>
    <row r="20" spans="1:12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89">
        <f t="shared" si="1"/>
        <v>46</v>
      </c>
      <c r="G20" s="84">
        <f t="shared" si="2"/>
        <v>49</v>
      </c>
      <c r="H20" s="89" t="s">
        <v>18</v>
      </c>
      <c r="I20" s="89" t="s">
        <v>18</v>
      </c>
      <c r="J20" s="480" t="str">
        <f>공통부!J20</f>
        <v xml:space="preserve">전문 Format Error 발생시 오류가 발생된 전문의 항목번호를 SET한다. </v>
      </c>
      <c r="K20" s="507"/>
      <c r="L20" s="224" t="str">
        <f>VLOOKUP(C20,데이타딕셔너리!$A$1:$B$215,2,FALSE)</f>
        <v>S_PIL_NO</v>
      </c>
    </row>
    <row r="21" spans="1:12" s="225" customFormat="1" ht="16.5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89">
        <f t="shared" si="1"/>
        <v>50</v>
      </c>
      <c r="G21" s="84">
        <f t="shared" si="2"/>
        <v>57</v>
      </c>
      <c r="H21" s="89" t="s">
        <v>18</v>
      </c>
      <c r="I21" s="18" t="s">
        <v>130</v>
      </c>
      <c r="J21" s="480" t="str">
        <f>공통부!J21</f>
        <v>RESPONSE 전문에서는 해당 응답코드를 SET하고, REQUEST전문에서는 "BLANK"를 SET 한다.</v>
      </c>
      <c r="K21" s="507"/>
      <c r="L21" s="224" t="str">
        <f>VLOOKUP(C21,데이타딕셔너리!$A$1:$B$215,2,FALSE)</f>
        <v>RESP_C</v>
      </c>
    </row>
    <row r="22" spans="1:12" s="225" customFormat="1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si="1"/>
        <v>58</v>
      </c>
      <c r="G22" s="84">
        <f t="shared" si="2"/>
        <v>117</v>
      </c>
      <c r="H22" s="89" t="s">
        <v>106</v>
      </c>
      <c r="I22" s="18" t="s">
        <v>130</v>
      </c>
      <c r="J22" s="480" t="str">
        <f>공통부!J22</f>
        <v>에러응답시 SET 한다.</v>
      </c>
      <c r="K22" s="507"/>
      <c r="L22" s="224" t="str">
        <f>VLOOKUP(C22,데이타딕셔너리!$A$1:$B$215,2,FALSE)</f>
        <v>RESP_MSG_CTNT</v>
      </c>
    </row>
    <row r="23" spans="1:12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1"/>
        <v>118</v>
      </c>
      <c r="G23" s="84">
        <f t="shared" si="2"/>
        <v>150</v>
      </c>
      <c r="H23" s="80" t="s">
        <v>51</v>
      </c>
      <c r="I23" s="80" t="s">
        <v>51</v>
      </c>
      <c r="J23" s="480" t="str">
        <f>공통부!J23</f>
        <v>-</v>
      </c>
      <c r="K23" s="507"/>
      <c r="L23" s="224" t="str">
        <f>VLOOKUP(C23,데이타딕셔너리!$A$1:$B$215,2,FALSE)</f>
        <v>FILLER</v>
      </c>
    </row>
    <row r="24" spans="1:12">
      <c r="A24" s="504" t="s">
        <v>189</v>
      </c>
      <c r="B24" s="91">
        <v>15</v>
      </c>
      <c r="C24" s="92" t="s">
        <v>197</v>
      </c>
      <c r="D24" s="205" t="s">
        <v>44</v>
      </c>
      <c r="E24" s="205">
        <v>20</v>
      </c>
      <c r="F24" s="89">
        <f t="shared" si="1"/>
        <v>151</v>
      </c>
      <c r="G24" s="84">
        <f t="shared" si="2"/>
        <v>170</v>
      </c>
      <c r="H24" s="80" t="s">
        <v>45</v>
      </c>
      <c r="I24" s="89" t="s">
        <v>18</v>
      </c>
      <c r="J24" s="527"/>
      <c r="K24" s="491"/>
      <c r="L24" s="224" t="str">
        <f>VLOOKUP(C24,데이타딕셔너리!$A$1:$B$215,2,FALSE)</f>
        <v>CUS_ID</v>
      </c>
    </row>
    <row r="25" spans="1:12" ht="16.5" customHeight="1">
      <c r="A25" s="516"/>
      <c r="B25" s="91">
        <v>16</v>
      </c>
      <c r="C25" s="92" t="s">
        <v>691</v>
      </c>
      <c r="D25" s="265" t="s">
        <v>688</v>
      </c>
      <c r="E25" s="205">
        <v>18</v>
      </c>
      <c r="F25" s="89">
        <f t="shared" si="1"/>
        <v>171</v>
      </c>
      <c r="G25" s="84">
        <f t="shared" si="2"/>
        <v>188</v>
      </c>
      <c r="H25" s="89" t="s">
        <v>18</v>
      </c>
      <c r="I25" s="80" t="s">
        <v>51</v>
      </c>
      <c r="J25" s="527"/>
      <c r="K25" s="491"/>
      <c r="L25" s="224" t="str">
        <f>VLOOKUP(C25,데이타딕셔너리!$A$1:$B$215,2,FALSE)</f>
        <v>SAVE_AMT</v>
      </c>
    </row>
    <row r="26" spans="1:12" ht="16.5" customHeight="1">
      <c r="A26" s="516"/>
      <c r="B26" s="91">
        <v>17</v>
      </c>
      <c r="C26" s="92" t="s">
        <v>242</v>
      </c>
      <c r="D26" s="205" t="s">
        <v>46</v>
      </c>
      <c r="E26" s="205">
        <v>7</v>
      </c>
      <c r="F26" s="89">
        <f t="shared" si="1"/>
        <v>189</v>
      </c>
      <c r="G26" s="84">
        <f t="shared" si="2"/>
        <v>195</v>
      </c>
      <c r="H26" s="89" t="s">
        <v>18</v>
      </c>
      <c r="I26" s="80" t="s">
        <v>51</v>
      </c>
      <c r="J26" s="527"/>
      <c r="K26" s="491"/>
      <c r="L26" s="224" t="str">
        <f>VLOOKUP(C26,데이타딕셔너리!$A$1:$B$215,2,FALSE)</f>
        <v>INVSTR_CNT</v>
      </c>
    </row>
    <row r="27" spans="1:12" ht="16.5" customHeight="1">
      <c r="A27" s="516"/>
      <c r="B27" s="91">
        <v>18</v>
      </c>
      <c r="C27" s="92" t="s">
        <v>235</v>
      </c>
      <c r="D27" s="205" t="s">
        <v>46</v>
      </c>
      <c r="E27" s="205">
        <v>18</v>
      </c>
      <c r="F27" s="89">
        <f t="shared" si="1"/>
        <v>196</v>
      </c>
      <c r="G27" s="84">
        <f t="shared" si="2"/>
        <v>213</v>
      </c>
      <c r="H27" s="89" t="s">
        <v>18</v>
      </c>
      <c r="I27" s="80" t="s">
        <v>51</v>
      </c>
      <c r="J27" s="527"/>
      <c r="K27" s="491"/>
      <c r="L27" s="224" t="str">
        <f>VLOOKUP(C27,데이타딕셔너리!$A$1:$B$215,2,FALSE)</f>
        <v>INVS_AMT</v>
      </c>
    </row>
    <row r="28" spans="1:12" ht="16.5" customHeight="1">
      <c r="A28" s="516"/>
      <c r="B28" s="91">
        <v>19</v>
      </c>
      <c r="C28" s="92" t="s">
        <v>236</v>
      </c>
      <c r="D28" s="205" t="s">
        <v>46</v>
      </c>
      <c r="E28" s="205">
        <v>18</v>
      </c>
      <c r="F28" s="89">
        <f t="shared" si="1"/>
        <v>214</v>
      </c>
      <c r="G28" s="84">
        <f t="shared" si="2"/>
        <v>231</v>
      </c>
      <c r="H28" s="89" t="s">
        <v>18</v>
      </c>
      <c r="I28" s="80" t="s">
        <v>51</v>
      </c>
      <c r="J28" s="527"/>
      <c r="K28" s="491"/>
      <c r="L28" s="224" t="str">
        <f>VLOOKUP(C28,데이타딕셔너리!$A$1:$B$215,2,FALSE)</f>
        <v>INVS_ESTM_AMT</v>
      </c>
    </row>
    <row r="29" spans="1:12" ht="16.5" customHeight="1">
      <c r="A29" s="516"/>
      <c r="B29" s="91">
        <v>20</v>
      </c>
      <c r="C29" s="92" t="s">
        <v>237</v>
      </c>
      <c r="D29" s="205" t="s">
        <v>44</v>
      </c>
      <c r="E29" s="205">
        <v>8</v>
      </c>
      <c r="F29" s="89">
        <f t="shared" si="1"/>
        <v>232</v>
      </c>
      <c r="G29" s="84">
        <f t="shared" si="2"/>
        <v>239</v>
      </c>
      <c r="H29" s="89" t="s">
        <v>18</v>
      </c>
      <c r="I29" s="80" t="s">
        <v>51</v>
      </c>
      <c r="J29" s="527"/>
      <c r="K29" s="491"/>
      <c r="L29" s="224" t="str">
        <f>VLOOKUP(C29,데이타딕셔너리!$A$1:$B$215,2,FALSE)</f>
        <v>SAVE_AMT_LST_DT</v>
      </c>
    </row>
    <row r="30" spans="1:12" ht="16.5" customHeight="1">
      <c r="A30" s="516"/>
      <c r="B30" s="91">
        <v>21</v>
      </c>
      <c r="C30" s="92" t="s">
        <v>238</v>
      </c>
      <c r="D30" s="205" t="s">
        <v>44</v>
      </c>
      <c r="E30" s="205">
        <v>8</v>
      </c>
      <c r="F30" s="89">
        <f t="shared" si="1"/>
        <v>240</v>
      </c>
      <c r="G30" s="84">
        <f t="shared" si="2"/>
        <v>247</v>
      </c>
      <c r="H30" s="89" t="s">
        <v>18</v>
      </c>
      <c r="I30" s="80" t="s">
        <v>51</v>
      </c>
      <c r="J30" s="527"/>
      <c r="K30" s="491"/>
      <c r="L30" s="224" t="str">
        <f>VLOOKUP(C30,데이타딕셔너리!$A$1:$B$215,2,FALSE)</f>
        <v>SAVE_BANHWAN_LST_DT</v>
      </c>
    </row>
    <row r="31" spans="1:12" ht="16.5" customHeight="1">
      <c r="A31" s="516"/>
      <c r="B31" s="91">
        <v>22</v>
      </c>
      <c r="C31" s="92" t="s">
        <v>239</v>
      </c>
      <c r="D31" s="205" t="s">
        <v>44</v>
      </c>
      <c r="E31" s="205">
        <v>8</v>
      </c>
      <c r="F31" s="89">
        <f t="shared" si="1"/>
        <v>248</v>
      </c>
      <c r="G31" s="84">
        <f t="shared" si="2"/>
        <v>255</v>
      </c>
      <c r="H31" s="89" t="s">
        <v>18</v>
      </c>
      <c r="I31" s="80" t="s">
        <v>51</v>
      </c>
      <c r="J31" s="527"/>
      <c r="K31" s="491"/>
      <c r="L31" s="224" t="str">
        <f>VLOOKUP(C31,데이타딕셔너리!$A$1:$B$215,2,FALSE)</f>
        <v>INVSTR_AMT_LST_DT</v>
      </c>
    </row>
    <row r="32" spans="1:12" ht="16.5" customHeight="1">
      <c r="A32" s="516"/>
      <c r="B32" s="91">
        <v>23</v>
      </c>
      <c r="C32" s="92" t="s">
        <v>241</v>
      </c>
      <c r="D32" s="205" t="s">
        <v>46</v>
      </c>
      <c r="E32" s="205">
        <v>7</v>
      </c>
      <c r="F32" s="89">
        <f t="shared" si="1"/>
        <v>256</v>
      </c>
      <c r="G32" s="84">
        <f t="shared" si="2"/>
        <v>262</v>
      </c>
      <c r="H32" s="89" t="s">
        <v>18</v>
      </c>
      <c r="I32" s="80" t="s">
        <v>51</v>
      </c>
      <c r="J32" s="527"/>
      <c r="K32" s="491"/>
      <c r="L32" s="224" t="str">
        <f>VLOOKUP(C32,데이타딕셔너리!$A$1:$B$215,2,FALSE)</f>
        <v>DC_CNT</v>
      </c>
    </row>
    <row r="33" spans="1:12" ht="16.5" customHeight="1">
      <c r="A33" s="516"/>
      <c r="B33" s="91">
        <v>24</v>
      </c>
      <c r="C33" s="92" t="s">
        <v>243</v>
      </c>
      <c r="D33" s="205" t="s">
        <v>46</v>
      </c>
      <c r="E33" s="205">
        <v>18</v>
      </c>
      <c r="F33" s="89">
        <f t="shared" si="1"/>
        <v>263</v>
      </c>
      <c r="G33" s="84">
        <f t="shared" si="2"/>
        <v>280</v>
      </c>
      <c r="H33" s="89" t="s">
        <v>18</v>
      </c>
      <c r="I33" s="80" t="s">
        <v>51</v>
      </c>
      <c r="J33" s="527"/>
      <c r="K33" s="491"/>
      <c r="L33" s="224" t="str">
        <f>VLOOKUP(C33,데이타딕셔너리!$A$1:$B$215,2,FALSE)</f>
        <v>DC_AMT</v>
      </c>
    </row>
    <row r="34" spans="1:12" s="263" customFormat="1" ht="16.5" customHeight="1">
      <c r="A34" s="516"/>
      <c r="B34" s="91">
        <v>25</v>
      </c>
      <c r="C34" s="92" t="s">
        <v>1113</v>
      </c>
      <c r="D34" s="372" t="s">
        <v>46</v>
      </c>
      <c r="E34" s="372">
        <v>18</v>
      </c>
      <c r="F34" s="89">
        <f>E33+F33</f>
        <v>281</v>
      </c>
      <c r="G34" s="84">
        <f>E34+F34-1</f>
        <v>298</v>
      </c>
      <c r="H34" s="89" t="s">
        <v>18</v>
      </c>
      <c r="I34" s="80" t="s">
        <v>51</v>
      </c>
      <c r="J34" s="527"/>
      <c r="K34" s="491"/>
      <c r="L34" s="224" t="str">
        <f>VLOOKUP(C34,데이타딕셔너리!$A$1:$B$215,2,FALSE)</f>
        <v>PBL_AMT</v>
      </c>
    </row>
    <row r="35" spans="1:12">
      <c r="A35" s="517"/>
      <c r="B35" s="91">
        <v>26</v>
      </c>
      <c r="C35" s="106" t="s">
        <v>336</v>
      </c>
      <c r="D35" s="205" t="s">
        <v>44</v>
      </c>
      <c r="E35" s="89">
        <v>302</v>
      </c>
      <c r="F35" s="89">
        <f>E34+F34</f>
        <v>299</v>
      </c>
      <c r="G35" s="84">
        <f t="shared" si="2"/>
        <v>600</v>
      </c>
      <c r="H35" s="80" t="s">
        <v>51</v>
      </c>
      <c r="I35" s="80" t="s">
        <v>51</v>
      </c>
      <c r="J35" s="527"/>
      <c r="K35" s="491"/>
      <c r="L35" s="224" t="str">
        <f>VLOOKUP(C35,데이타딕셔너리!$A$1:$B$215,2,FALSE)</f>
        <v>FILLER1</v>
      </c>
    </row>
    <row r="36" spans="1:12">
      <c r="A36" s="79"/>
      <c r="B36" s="55"/>
      <c r="C36" s="58"/>
      <c r="D36" s="59"/>
      <c r="E36" s="78"/>
      <c r="F36" s="79"/>
      <c r="G36" s="79"/>
      <c r="H36" s="79"/>
      <c r="I36" s="79"/>
      <c r="J36" s="60"/>
      <c r="K36" s="79"/>
      <c r="L36" s="79"/>
    </row>
    <row r="37" spans="1:12">
      <c r="A37" s="79"/>
      <c r="B37" s="55"/>
      <c r="C37" s="58"/>
      <c r="D37" s="59"/>
      <c r="E37" s="78"/>
      <c r="F37" s="79"/>
      <c r="G37" s="79"/>
      <c r="H37" s="79"/>
      <c r="I37" s="79"/>
      <c r="J37" s="60"/>
      <c r="K37" s="79"/>
      <c r="L37" s="79"/>
    </row>
    <row r="38" spans="1:12">
      <c r="A38" s="78"/>
      <c r="B38" s="79"/>
      <c r="C38" s="79"/>
      <c r="D38" s="61"/>
      <c r="E38" s="79"/>
      <c r="F38" s="79"/>
      <c r="G38" s="79"/>
      <c r="H38" s="79"/>
      <c r="I38" s="79"/>
      <c r="J38" s="60"/>
      <c r="K38" s="79"/>
      <c r="L38" s="79"/>
    </row>
    <row r="39" spans="1:12">
      <c r="A39" s="79"/>
      <c r="B39" s="55"/>
      <c r="C39" s="58"/>
      <c r="D39" s="59"/>
      <c r="E39" s="78"/>
      <c r="F39" s="79"/>
      <c r="G39" s="79"/>
      <c r="H39" s="79"/>
      <c r="I39" s="79"/>
      <c r="J39" s="60"/>
      <c r="K39" s="79"/>
      <c r="L39" s="79"/>
    </row>
    <row r="40" spans="1:12">
      <c r="A40" s="79"/>
      <c r="B40" s="55"/>
      <c r="C40" s="58"/>
      <c r="D40" s="59"/>
      <c r="E40" s="79"/>
      <c r="F40" s="79"/>
      <c r="G40" s="79"/>
      <c r="H40" s="79"/>
      <c r="I40" s="79"/>
      <c r="J40" s="60"/>
      <c r="K40" s="79"/>
      <c r="L40" s="79"/>
    </row>
    <row r="41" spans="1:12">
      <c r="A41" s="79"/>
      <c r="B41" s="79"/>
      <c r="C41" s="79"/>
      <c r="D41" s="79"/>
      <c r="E41" s="79"/>
      <c r="F41" s="79"/>
      <c r="G41" s="79"/>
      <c r="H41" s="79"/>
      <c r="I41" s="79"/>
      <c r="J41" s="60"/>
      <c r="K41" s="79"/>
      <c r="L41" s="79"/>
    </row>
    <row r="42" spans="1:12">
      <c r="A42" s="79"/>
      <c r="B42" s="79"/>
      <c r="C42" s="79"/>
      <c r="D42" s="79"/>
      <c r="E42" s="79"/>
      <c r="F42" s="79"/>
      <c r="G42" s="79"/>
      <c r="H42" s="79"/>
      <c r="I42" s="79"/>
      <c r="J42" s="60"/>
      <c r="K42" s="79"/>
      <c r="L42" s="79"/>
    </row>
    <row r="43" spans="1:12">
      <c r="A43" s="79"/>
      <c r="B43" s="79"/>
      <c r="C43" s="79"/>
      <c r="D43" s="79"/>
      <c r="E43" s="79"/>
      <c r="F43" s="79"/>
      <c r="G43" s="79"/>
      <c r="H43" s="79"/>
      <c r="I43" s="79"/>
      <c r="J43" s="60"/>
      <c r="K43" s="79"/>
      <c r="L43" s="79"/>
    </row>
    <row r="44" spans="1:12">
      <c r="A44" s="79"/>
      <c r="B44" s="79"/>
      <c r="C44" s="79"/>
      <c r="D44" s="79"/>
      <c r="E44" s="79"/>
      <c r="F44" s="79"/>
      <c r="G44" s="79"/>
      <c r="H44" s="79"/>
      <c r="I44" s="79"/>
      <c r="J44" s="60"/>
      <c r="K44" s="79"/>
      <c r="L44" s="79"/>
    </row>
  </sheetData>
  <mergeCells count="44">
    <mergeCell ref="A8:A23"/>
    <mergeCell ref="L5:L7"/>
    <mergeCell ref="J6:K7"/>
    <mergeCell ref="A1:C1"/>
    <mergeCell ref="D1:I3"/>
    <mergeCell ref="A2:C3"/>
    <mergeCell ref="A5:B5"/>
    <mergeCell ref="E5:H5"/>
    <mergeCell ref="J5:K5"/>
    <mergeCell ref="A6:A7"/>
    <mergeCell ref="B6:B7"/>
    <mergeCell ref="D6:E6"/>
    <mergeCell ref="F6:G6"/>
    <mergeCell ref="H6:I6"/>
    <mergeCell ref="B8:B9"/>
    <mergeCell ref="J8:K8"/>
    <mergeCell ref="J9:K9"/>
    <mergeCell ref="J11:K11"/>
    <mergeCell ref="J12:K12"/>
    <mergeCell ref="J19:K19"/>
    <mergeCell ref="J20:K20"/>
    <mergeCell ref="J23:K23"/>
    <mergeCell ref="J22:K22"/>
    <mergeCell ref="J10:K10"/>
    <mergeCell ref="J13:K13"/>
    <mergeCell ref="J14:K14"/>
    <mergeCell ref="J15:K15"/>
    <mergeCell ref="J16:K16"/>
    <mergeCell ref="J17:K17"/>
    <mergeCell ref="J18:K18"/>
    <mergeCell ref="J21:K21"/>
    <mergeCell ref="A24:A35"/>
    <mergeCell ref="J24:K24"/>
    <mergeCell ref="J25:K25"/>
    <mergeCell ref="J35:K35"/>
    <mergeCell ref="J27:K27"/>
    <mergeCell ref="J32:K32"/>
    <mergeCell ref="J33:K33"/>
    <mergeCell ref="J26:K26"/>
    <mergeCell ref="J28:K28"/>
    <mergeCell ref="J29:K29"/>
    <mergeCell ref="J30:K30"/>
    <mergeCell ref="J31:K31"/>
    <mergeCell ref="J34:K34"/>
  </mergeCells>
  <phoneticPr fontId="29" type="noConversion"/>
  <hyperlinks>
    <hyperlink ref="K4" location="인터페이스목록!A1" display="목록"/>
  </hyperlinks>
  <pageMargins left="0.7" right="0.7" top="0.75" bottom="0.75" header="0.3" footer="0.3"/>
  <pageSetup paperSize="9" scale="5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0" zoomScaleNormal="100" workbookViewId="0">
      <selection activeCell="G14" sqref="G14"/>
    </sheetView>
  </sheetViews>
  <sheetFormatPr defaultRowHeight="16.5"/>
  <cols>
    <col min="1" max="1" width="4.5" customWidth="1"/>
    <col min="2" max="2" width="5.125" customWidth="1"/>
    <col min="3" max="3" width="23.125" customWidth="1"/>
    <col min="10" max="10" width="16.875" customWidth="1"/>
    <col min="11" max="11" width="39.875" customWidth="1"/>
    <col min="12" max="12" width="37.75" customWidth="1"/>
  </cols>
  <sheetData>
    <row r="1" spans="1:12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3"/>
      <c r="J1" s="42" t="s">
        <v>2</v>
      </c>
      <c r="K1" s="253">
        <f>인터페이스목록!J1</f>
        <v>3.1</v>
      </c>
    </row>
    <row r="2" spans="1:12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5"/>
      <c r="J2" s="262" t="s">
        <v>680</v>
      </c>
      <c r="K2" s="32">
        <v>42901</v>
      </c>
    </row>
    <row r="3" spans="1:12" ht="17.25" thickBot="1">
      <c r="A3" s="477"/>
      <c r="B3" s="478"/>
      <c r="C3" s="479"/>
      <c r="D3" s="486"/>
      <c r="E3" s="486"/>
      <c r="F3" s="486"/>
      <c r="G3" s="486"/>
      <c r="H3" s="486"/>
      <c r="I3" s="487"/>
      <c r="J3" s="194" t="s">
        <v>4</v>
      </c>
      <c r="K3" s="34" t="s">
        <v>22</v>
      </c>
    </row>
    <row r="4" spans="1:12">
      <c r="A4" s="192"/>
      <c r="B4" s="192"/>
      <c r="C4" s="193"/>
      <c r="D4" s="192"/>
      <c r="E4" s="192"/>
      <c r="F4" s="192"/>
      <c r="G4" s="192"/>
      <c r="H4" s="192"/>
      <c r="I4" s="43"/>
      <c r="J4" s="35"/>
      <c r="K4" s="64" t="s">
        <v>26</v>
      </c>
    </row>
    <row r="5" spans="1:12">
      <c r="A5" s="492" t="s">
        <v>10</v>
      </c>
      <c r="B5" s="492"/>
      <c r="C5" s="63" t="s">
        <v>221</v>
      </c>
      <c r="D5" s="196" t="s">
        <v>27</v>
      </c>
      <c r="E5" s="488" t="s">
        <v>166</v>
      </c>
      <c r="F5" s="494"/>
      <c r="G5" s="494"/>
      <c r="H5" s="494"/>
      <c r="I5" s="46" t="s">
        <v>29</v>
      </c>
      <c r="J5" s="488">
        <v>600</v>
      </c>
      <c r="K5" s="489"/>
      <c r="L5" s="501" t="s">
        <v>321</v>
      </c>
    </row>
    <row r="6" spans="1:12">
      <c r="A6" s="490" t="s">
        <v>30</v>
      </c>
      <c r="B6" s="490" t="s">
        <v>31</v>
      </c>
      <c r="C6" s="195" t="s">
        <v>32</v>
      </c>
      <c r="D6" s="490" t="s">
        <v>33</v>
      </c>
      <c r="E6" s="493"/>
      <c r="F6" s="498" t="s">
        <v>34</v>
      </c>
      <c r="G6" s="493"/>
      <c r="H6" s="490" t="s">
        <v>35</v>
      </c>
      <c r="I6" s="490"/>
      <c r="J6" s="490" t="s">
        <v>36</v>
      </c>
      <c r="K6" s="491"/>
      <c r="L6" s="501"/>
    </row>
    <row r="7" spans="1:12">
      <c r="A7" s="496"/>
      <c r="B7" s="495"/>
      <c r="C7" s="90" t="s">
        <v>37</v>
      </c>
      <c r="D7" s="195" t="s">
        <v>38</v>
      </c>
      <c r="E7" s="195" t="s">
        <v>39</v>
      </c>
      <c r="F7" s="90" t="s">
        <v>40</v>
      </c>
      <c r="G7" s="90" t="s">
        <v>41</v>
      </c>
      <c r="H7" s="90" t="s">
        <v>83</v>
      </c>
      <c r="I7" s="90" t="s">
        <v>721</v>
      </c>
      <c r="J7" s="491"/>
      <c r="K7" s="491"/>
      <c r="L7" s="501"/>
    </row>
    <row r="8" spans="1:12">
      <c r="A8" s="497" t="s">
        <v>42</v>
      </c>
      <c r="B8" s="499">
        <v>0</v>
      </c>
      <c r="C8" s="86" t="str">
        <f>공통부!C8</f>
        <v>TRANSACTION CODE</v>
      </c>
      <c r="D8" s="89" t="str">
        <f>공통부!D8</f>
        <v>AN</v>
      </c>
      <c r="E8" s="89">
        <f>공통부!E8</f>
        <v>9</v>
      </c>
      <c r="F8" s="89"/>
      <c r="G8" s="86"/>
      <c r="H8" s="80" t="s">
        <v>45</v>
      </c>
      <c r="I8" s="89" t="s">
        <v>106</v>
      </c>
      <c r="J8" s="480">
        <f>공통부!J8</f>
        <v>0</v>
      </c>
      <c r="K8" s="507"/>
      <c r="L8" s="224" t="str">
        <f>VLOOKUP(C8,데이타딕셔너리!$A$1:$B$215,2,FALSE)</f>
        <v>TX_C</v>
      </c>
    </row>
    <row r="9" spans="1:12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89"/>
      <c r="G9" s="86"/>
      <c r="H9" s="80" t="s">
        <v>18</v>
      </c>
      <c r="I9" s="89" t="s">
        <v>18</v>
      </c>
      <c r="J9" s="480" t="str">
        <f>공통부!J9</f>
        <v>"SYSTEM ID" 항목부터 해당되는 전문의 길이를 SET한다.</v>
      </c>
      <c r="K9" s="507"/>
      <c r="L9" s="224" t="str">
        <f>VLOOKUP(C9,데이타딕셔너리!$A$1:$B$215,2,FALSE)</f>
        <v>MSG_LEN</v>
      </c>
    </row>
    <row r="10" spans="1:12" ht="16.5" customHeight="1">
      <c r="A10" s="497"/>
      <c r="B10" s="91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89">
        <v>1</v>
      </c>
      <c r="G10" s="84">
        <f t="shared" ref="G10:G34" si="0">E10+F10-1</f>
        <v>3</v>
      </c>
      <c r="H10" s="80" t="s">
        <v>45</v>
      </c>
      <c r="I10" s="89" t="s">
        <v>18</v>
      </c>
      <c r="J10" s="480" t="str">
        <f>공통부!J10</f>
        <v>제휴업무에서 사용하는 고유한 SYSTEM ID로서 "P2P"를 사용한다.</v>
      </c>
      <c r="K10" s="507"/>
      <c r="L10" s="224" t="str">
        <f>VLOOKUP(C10,데이타딕셔너리!$A$1:$B$215,2,FALSE)</f>
        <v>SYS_ID</v>
      </c>
    </row>
    <row r="11" spans="1:12" ht="16.5" customHeight="1">
      <c r="A11" s="497"/>
      <c r="B11" s="91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89">
        <f t="shared" ref="F11:F34" si="1">E10+F10</f>
        <v>4</v>
      </c>
      <c r="G11" s="84">
        <f t="shared" si="0"/>
        <v>6</v>
      </c>
      <c r="H11" s="80" t="s">
        <v>45</v>
      </c>
      <c r="I11" s="89" t="s">
        <v>18</v>
      </c>
      <c r="J11" s="480" t="str">
        <f>공통부!J11</f>
        <v xml:space="preserve">전문을 발생시키는 기관의 코드를 SET한다. </v>
      </c>
      <c r="K11" s="507"/>
      <c r="L11" s="224" t="str">
        <f>VLOOKUP(C11,데이타딕셔너리!$A$1:$B$215,2,FALSE)</f>
        <v>MSG_OCCR_ORG</v>
      </c>
    </row>
    <row r="12" spans="1:12" ht="16.5" customHeight="1">
      <c r="A12" s="497"/>
      <c r="B12" s="91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89">
        <f t="shared" si="1"/>
        <v>7</v>
      </c>
      <c r="G12" s="84">
        <f t="shared" si="0"/>
        <v>11</v>
      </c>
      <c r="H12" s="80" t="s">
        <v>45</v>
      </c>
      <c r="I12" s="89" t="s">
        <v>18</v>
      </c>
      <c r="J12" s="480" t="str">
        <f>공통부!J12</f>
        <v>제휴 기관별 고유한 코드로 신한은행에서 부여한 번호를 사용한다.</v>
      </c>
      <c r="K12" s="507"/>
      <c r="L12" s="224" t="str">
        <f>VLOOKUP(C12,데이타딕셔너리!$A$1:$B$215,2,FALSE)</f>
        <v>ORG_C</v>
      </c>
    </row>
    <row r="13" spans="1:12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89">
        <f t="shared" si="1"/>
        <v>12</v>
      </c>
      <c r="G13" s="84">
        <f t="shared" si="0"/>
        <v>15</v>
      </c>
      <c r="H13" s="80" t="s">
        <v>18</v>
      </c>
      <c r="I13" s="89" t="s">
        <v>18</v>
      </c>
      <c r="J13" s="480" t="str">
        <f>공통부!J13</f>
        <v>인터페이스목록-거래종별코드</v>
      </c>
      <c r="K13" s="507"/>
      <c r="L13" s="224" t="str">
        <f>VLOOKUP(C13,데이타딕셔너리!$A$1:$B$215,2,FALSE)</f>
        <v>MSG_JONGBY_C</v>
      </c>
    </row>
    <row r="14" spans="1:12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89">
        <f t="shared" si="1"/>
        <v>16</v>
      </c>
      <c r="G14" s="84">
        <f t="shared" si="0"/>
        <v>19</v>
      </c>
      <c r="H14" s="80" t="s">
        <v>45</v>
      </c>
      <c r="I14" s="89" t="s">
        <v>18</v>
      </c>
      <c r="J14" s="480" t="str">
        <f>공통부!J14</f>
        <v>인터페이스목록-거래구분코드</v>
      </c>
      <c r="K14" s="507"/>
      <c r="L14" s="224" t="str">
        <f>VLOOKUP(C14,데이타딕셔너리!$A$1:$B$215,2,FALSE)</f>
        <v>TRX_G_C</v>
      </c>
    </row>
    <row r="15" spans="1:12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89">
        <f t="shared" si="1"/>
        <v>20</v>
      </c>
      <c r="G15" s="84">
        <f t="shared" si="0"/>
        <v>20</v>
      </c>
      <c r="H15" s="80" t="s">
        <v>18</v>
      </c>
      <c r="I15" s="89" t="s">
        <v>18</v>
      </c>
      <c r="J15" s="480" t="str">
        <f>공통부!J15</f>
        <v>신한은행 "B",  HOST(기관) "H"</v>
      </c>
      <c r="K15" s="507"/>
      <c r="L15" s="224" t="str">
        <f>VLOOKUP(C15,데이타딕셔너리!$A$1:$B$215,2,FALSE)</f>
        <v>TWAY_G</v>
      </c>
    </row>
    <row r="16" spans="1:12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89">
        <f t="shared" si="1"/>
        <v>21</v>
      </c>
      <c r="G16" s="84">
        <f t="shared" si="0"/>
        <v>28</v>
      </c>
      <c r="H16" s="80" t="s">
        <v>45</v>
      </c>
      <c r="I16" s="89" t="s">
        <v>18</v>
      </c>
      <c r="J16" s="480" t="str">
        <f>공통부!J16</f>
        <v>전문전송일자</v>
      </c>
      <c r="K16" s="507"/>
      <c r="L16" s="224" t="str">
        <f>VLOOKUP(C16,데이타딕셔너리!$A$1:$B$215,2,FALSE)</f>
        <v>MSG_SND_DT</v>
      </c>
    </row>
    <row r="17" spans="1:12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89">
        <f t="shared" si="1"/>
        <v>29</v>
      </c>
      <c r="G17" s="84">
        <f t="shared" si="0"/>
        <v>34</v>
      </c>
      <c r="H17" s="80" t="s">
        <v>45</v>
      </c>
      <c r="I17" s="89" t="s">
        <v>18</v>
      </c>
      <c r="J17" s="480" t="str">
        <f>공통부!J17</f>
        <v>전문전송시간</v>
      </c>
      <c r="K17" s="507"/>
      <c r="L17" s="224" t="str">
        <f>VLOOKUP(C17,데이타딕셔너리!$A$1:$B$215,2,FALSE)</f>
        <v>MSG_SND_TIME</v>
      </c>
    </row>
    <row r="18" spans="1:12" ht="26.25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89">
        <f t="shared" si="1"/>
        <v>35</v>
      </c>
      <c r="G18" s="84">
        <f t="shared" si="0"/>
        <v>44</v>
      </c>
      <c r="H18" s="80" t="s">
        <v>45</v>
      </c>
      <c r="I18" s="89" t="s">
        <v>18</v>
      </c>
      <c r="J18" s="480" t="str">
        <f>공통부!J18</f>
        <v>전문을 유일하게 구분하기 위해 전문 발생기관에서 부여하는 일련번호로 응답전문에서도 바뀌지 않고 SET되어야 한다.</v>
      </c>
      <c r="K18" s="507"/>
      <c r="L18" s="224" t="str">
        <f>VLOOKUP(C18,데이타딕셔너리!$A$1:$B$215,2,FALSE)</f>
        <v>TRX_NATV_NO</v>
      </c>
    </row>
    <row r="19" spans="1:12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89">
        <f t="shared" si="1"/>
        <v>45</v>
      </c>
      <c r="G19" s="84">
        <f t="shared" si="0"/>
        <v>45</v>
      </c>
      <c r="H19" s="80" t="s">
        <v>51</v>
      </c>
      <c r="I19" s="80" t="s">
        <v>51</v>
      </c>
      <c r="J19" s="480" t="str">
        <f>공통부!J19</f>
        <v xml:space="preserve">미완료 내역 "P" : 미완료 내역 전문에는 P를 SET한다. </v>
      </c>
      <c r="K19" s="507"/>
      <c r="L19" s="224" t="str">
        <f>VLOOKUP(C19,데이타딕셔너리!$A$1:$B$215,2,FALSE)</f>
        <v>MSG_DISTG_C</v>
      </c>
    </row>
    <row r="20" spans="1:12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89">
        <f t="shared" si="1"/>
        <v>46</v>
      </c>
      <c r="G20" s="84">
        <f t="shared" si="0"/>
        <v>49</v>
      </c>
      <c r="H20" s="89" t="s">
        <v>18</v>
      </c>
      <c r="I20" s="89" t="s">
        <v>18</v>
      </c>
      <c r="J20" s="480" t="str">
        <f>공통부!J20</f>
        <v xml:space="preserve">전문 Format Error 발생시 오류가 발생된 전문의 항목번호를 SET한다. </v>
      </c>
      <c r="K20" s="507"/>
      <c r="L20" s="224" t="str">
        <f>VLOOKUP(C20,데이타딕셔너리!$A$1:$B$215,2,FALSE)</f>
        <v>S_PIL_NO</v>
      </c>
    </row>
    <row r="21" spans="1:12" s="225" customFormat="1" ht="24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89">
        <f t="shared" si="1"/>
        <v>50</v>
      </c>
      <c r="G21" s="84">
        <f t="shared" si="0"/>
        <v>57</v>
      </c>
      <c r="H21" s="89" t="s">
        <v>18</v>
      </c>
      <c r="I21" s="18" t="s">
        <v>130</v>
      </c>
      <c r="J21" s="480" t="str">
        <f>공통부!J21</f>
        <v>RESPONSE 전문에서는 해당 응답코드를 SET하고, REQUEST전문에서는 "BLANK"를 SET 한다.</v>
      </c>
      <c r="K21" s="507"/>
      <c r="L21" s="224" t="str">
        <f>VLOOKUP(C21,데이타딕셔너리!$A$1:$B$215,2,FALSE)</f>
        <v>RESP_C</v>
      </c>
    </row>
    <row r="22" spans="1:12" s="225" customFormat="1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si="1"/>
        <v>58</v>
      </c>
      <c r="G22" s="84">
        <f t="shared" si="0"/>
        <v>117</v>
      </c>
      <c r="H22" s="89" t="s">
        <v>106</v>
      </c>
      <c r="I22" s="18" t="s">
        <v>130</v>
      </c>
      <c r="J22" s="480" t="str">
        <f>공통부!J22</f>
        <v>에러응답시 SET 한다.</v>
      </c>
      <c r="K22" s="507"/>
      <c r="L22" s="224" t="str">
        <f>VLOOKUP(C22,데이타딕셔너리!$A$1:$B$215,2,FALSE)</f>
        <v>RESP_MSG_CTNT</v>
      </c>
    </row>
    <row r="23" spans="1:12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1"/>
        <v>118</v>
      </c>
      <c r="G23" s="84">
        <f t="shared" si="0"/>
        <v>150</v>
      </c>
      <c r="H23" s="80" t="s">
        <v>51</v>
      </c>
      <c r="I23" s="80" t="s">
        <v>51</v>
      </c>
      <c r="J23" s="480" t="str">
        <f>공통부!J23</f>
        <v>-</v>
      </c>
      <c r="K23" s="507"/>
      <c r="L23" s="224" t="str">
        <f>VLOOKUP(C23,데이타딕셔너리!$A$1:$B$215,2,FALSE)</f>
        <v>FILLER</v>
      </c>
    </row>
    <row r="24" spans="1:12">
      <c r="A24" s="504" t="s">
        <v>189</v>
      </c>
      <c r="B24" s="91">
        <v>15</v>
      </c>
      <c r="C24" s="92" t="s">
        <v>222</v>
      </c>
      <c r="D24" s="197" t="s">
        <v>44</v>
      </c>
      <c r="E24" s="197">
        <v>8</v>
      </c>
      <c r="F24" s="89">
        <f t="shared" si="1"/>
        <v>151</v>
      </c>
      <c r="G24" s="84">
        <f t="shared" si="0"/>
        <v>158</v>
      </c>
      <c r="H24" s="80" t="s">
        <v>45</v>
      </c>
      <c r="I24" s="89" t="s">
        <v>18</v>
      </c>
      <c r="J24" s="480"/>
      <c r="K24" s="481"/>
      <c r="L24" s="224" t="str">
        <f>VLOOKUP(C24,데이타딕셔너리!$A$1:$B$215,2,FALSE)</f>
        <v>GJDT</v>
      </c>
    </row>
    <row r="25" spans="1:12" ht="16.5" customHeight="1">
      <c r="A25" s="516"/>
      <c r="B25" s="91">
        <v>16</v>
      </c>
      <c r="C25" s="92" t="s">
        <v>223</v>
      </c>
      <c r="D25" s="198" t="s">
        <v>225</v>
      </c>
      <c r="E25" s="197">
        <v>10</v>
      </c>
      <c r="F25" s="89">
        <f t="shared" si="1"/>
        <v>159</v>
      </c>
      <c r="G25" s="84">
        <f t="shared" si="0"/>
        <v>168</v>
      </c>
      <c r="H25" s="89" t="s">
        <v>18</v>
      </c>
      <c r="I25" s="89" t="s">
        <v>18</v>
      </c>
      <c r="J25" s="527"/>
      <c r="K25" s="491"/>
      <c r="L25" s="224" t="str">
        <f>VLOOKUP(C25,데이타딕셔너리!$A$1:$B$215,2,FALSE)</f>
        <v>DEP_IPCNT</v>
      </c>
    </row>
    <row r="26" spans="1:12" ht="16.5" customHeight="1">
      <c r="A26" s="516"/>
      <c r="B26" s="91">
        <v>17</v>
      </c>
      <c r="C26" s="92" t="s">
        <v>224</v>
      </c>
      <c r="D26" s="198" t="s">
        <v>226</v>
      </c>
      <c r="E26" s="197">
        <v>18</v>
      </c>
      <c r="F26" s="89">
        <f t="shared" si="1"/>
        <v>169</v>
      </c>
      <c r="G26" s="84">
        <f t="shared" si="0"/>
        <v>186</v>
      </c>
      <c r="H26" s="89" t="s">
        <v>18</v>
      </c>
      <c r="I26" s="89" t="s">
        <v>18</v>
      </c>
      <c r="J26" s="527"/>
      <c r="K26" s="491"/>
      <c r="L26" s="224" t="str">
        <f>VLOOKUP(C26,데이타딕셔너리!$A$1:$B$215,2,FALSE)</f>
        <v>DEP_IPAMT</v>
      </c>
    </row>
    <row r="27" spans="1:12" ht="16.5" customHeight="1">
      <c r="A27" s="516"/>
      <c r="B27" s="91">
        <v>18</v>
      </c>
      <c r="C27" s="92" t="s">
        <v>227</v>
      </c>
      <c r="D27" s="198" t="s">
        <v>225</v>
      </c>
      <c r="E27" s="198">
        <v>10</v>
      </c>
      <c r="F27" s="89">
        <f t="shared" si="1"/>
        <v>187</v>
      </c>
      <c r="G27" s="84">
        <f t="shared" si="0"/>
        <v>196</v>
      </c>
      <c r="H27" s="89" t="s">
        <v>18</v>
      </c>
      <c r="I27" s="89" t="s">
        <v>18</v>
      </c>
      <c r="J27" s="527"/>
      <c r="K27" s="491"/>
      <c r="L27" s="224" t="str">
        <f>VLOOKUP(C27,데이타딕셔너리!$A$1:$B$215,2,FALSE)</f>
        <v>DEP_TOUT_CNT</v>
      </c>
    </row>
    <row r="28" spans="1:12" ht="16.5" customHeight="1">
      <c r="A28" s="516"/>
      <c r="B28" s="91">
        <v>19</v>
      </c>
      <c r="C28" s="92" t="s">
        <v>228</v>
      </c>
      <c r="D28" s="198" t="s">
        <v>226</v>
      </c>
      <c r="E28" s="198">
        <v>18</v>
      </c>
      <c r="F28" s="89">
        <f t="shared" si="1"/>
        <v>197</v>
      </c>
      <c r="G28" s="84">
        <f t="shared" si="0"/>
        <v>214</v>
      </c>
      <c r="H28" s="89" t="s">
        <v>18</v>
      </c>
      <c r="I28" s="89" t="s">
        <v>18</v>
      </c>
      <c r="J28" s="527"/>
      <c r="K28" s="491"/>
      <c r="L28" s="224" t="str">
        <f>VLOOKUP(C28,데이타딕셔너리!$A$1:$B$215,2,FALSE)</f>
        <v>DEP_TOUT_AMT</v>
      </c>
    </row>
    <row r="29" spans="1:12" ht="16.5" customHeight="1">
      <c r="A29" s="516"/>
      <c r="B29" s="91">
        <v>20</v>
      </c>
      <c r="C29" s="92" t="s">
        <v>229</v>
      </c>
      <c r="D29" s="198" t="s">
        <v>225</v>
      </c>
      <c r="E29" s="198">
        <v>10</v>
      </c>
      <c r="F29" s="89">
        <f t="shared" si="1"/>
        <v>215</v>
      </c>
      <c r="G29" s="84">
        <f t="shared" si="0"/>
        <v>224</v>
      </c>
      <c r="H29" s="89" t="s">
        <v>18</v>
      </c>
      <c r="I29" s="89" t="s">
        <v>18</v>
      </c>
      <c r="J29" s="527"/>
      <c r="K29" s="491"/>
      <c r="L29" s="224" t="str">
        <f>VLOOKUP(C29,데이타딕셔너리!$A$1:$B$215,2,FALSE)</f>
        <v>SHND_IPCNT</v>
      </c>
    </row>
    <row r="30" spans="1:12" ht="16.5" customHeight="1">
      <c r="A30" s="516"/>
      <c r="B30" s="91">
        <v>21</v>
      </c>
      <c r="C30" s="92" t="s">
        <v>230</v>
      </c>
      <c r="D30" s="198" t="s">
        <v>226</v>
      </c>
      <c r="E30" s="198">
        <v>18</v>
      </c>
      <c r="F30" s="89">
        <f t="shared" si="1"/>
        <v>225</v>
      </c>
      <c r="G30" s="84">
        <f t="shared" si="0"/>
        <v>242</v>
      </c>
      <c r="H30" s="89" t="s">
        <v>18</v>
      </c>
      <c r="I30" s="89" t="s">
        <v>18</v>
      </c>
      <c r="J30" s="527"/>
      <c r="K30" s="491"/>
      <c r="L30" s="224" t="str">
        <f>VLOOKUP(C30,데이타딕셔너리!$A$1:$B$215,2,FALSE)</f>
        <v>SHND_IPAMT</v>
      </c>
    </row>
    <row r="31" spans="1:12" ht="16.5" customHeight="1">
      <c r="A31" s="516"/>
      <c r="B31" s="91">
        <v>22</v>
      </c>
      <c r="C31" s="92" t="s">
        <v>231</v>
      </c>
      <c r="D31" s="198" t="s">
        <v>225</v>
      </c>
      <c r="E31" s="198">
        <v>10</v>
      </c>
      <c r="F31" s="89">
        <f t="shared" si="1"/>
        <v>243</v>
      </c>
      <c r="G31" s="84">
        <f t="shared" si="0"/>
        <v>252</v>
      </c>
      <c r="H31" s="89" t="s">
        <v>18</v>
      </c>
      <c r="I31" s="89" t="s">
        <v>18</v>
      </c>
      <c r="J31" s="527"/>
      <c r="K31" s="491"/>
      <c r="L31" s="224" t="str">
        <f>VLOOKUP(C31,데이타딕셔너리!$A$1:$B$215,2,FALSE)</f>
        <v>DC_EXE_CNT</v>
      </c>
    </row>
    <row r="32" spans="1:12" ht="16.5" customHeight="1">
      <c r="A32" s="516"/>
      <c r="B32" s="91">
        <v>23</v>
      </c>
      <c r="C32" s="92" t="s">
        <v>232</v>
      </c>
      <c r="D32" s="198" t="s">
        <v>226</v>
      </c>
      <c r="E32" s="198">
        <v>18</v>
      </c>
      <c r="F32" s="89">
        <f t="shared" si="1"/>
        <v>253</v>
      </c>
      <c r="G32" s="84">
        <f t="shared" si="0"/>
        <v>270</v>
      </c>
      <c r="H32" s="89" t="s">
        <v>18</v>
      </c>
      <c r="I32" s="89" t="s">
        <v>18</v>
      </c>
      <c r="J32" s="527"/>
      <c r="K32" s="491"/>
      <c r="L32" s="224" t="str">
        <f>VLOOKUP(C32,데이타딕셔너리!$A$1:$B$215,2,FALSE)</f>
        <v>DC_EXE_AMT</v>
      </c>
    </row>
    <row r="33" spans="1:12" ht="16.5" customHeight="1">
      <c r="A33" s="516"/>
      <c r="B33" s="91">
        <v>24</v>
      </c>
      <c r="C33" s="92" t="s">
        <v>233</v>
      </c>
      <c r="D33" s="198" t="s">
        <v>225</v>
      </c>
      <c r="E33" s="198">
        <v>10</v>
      </c>
      <c r="F33" s="89">
        <f t="shared" si="1"/>
        <v>271</v>
      </c>
      <c r="G33" s="84">
        <f t="shared" si="0"/>
        <v>280</v>
      </c>
      <c r="H33" s="89" t="s">
        <v>18</v>
      </c>
      <c r="I33" s="89" t="s">
        <v>18</v>
      </c>
      <c r="J33" s="527"/>
      <c r="K33" s="491"/>
      <c r="L33" s="224" t="str">
        <f>VLOOKUP(C33,데이타딕셔너리!$A$1:$B$215,2,FALSE)</f>
        <v>WONRI_PROC_CNT</v>
      </c>
    </row>
    <row r="34" spans="1:12" ht="16.5" customHeight="1">
      <c r="A34" s="516"/>
      <c r="B34" s="91">
        <v>25</v>
      </c>
      <c r="C34" s="92" t="s">
        <v>234</v>
      </c>
      <c r="D34" s="198" t="s">
        <v>226</v>
      </c>
      <c r="E34" s="198">
        <v>18</v>
      </c>
      <c r="F34" s="89">
        <f t="shared" si="1"/>
        <v>281</v>
      </c>
      <c r="G34" s="84">
        <f t="shared" si="0"/>
        <v>298</v>
      </c>
      <c r="H34" s="89" t="s">
        <v>18</v>
      </c>
      <c r="I34" s="89" t="s">
        <v>18</v>
      </c>
      <c r="J34" s="527"/>
      <c r="K34" s="491"/>
      <c r="L34" s="224" t="str">
        <f>VLOOKUP(C34,데이타딕셔너리!$A$1:$B$215,2,FALSE)</f>
        <v>WONRI_PROC_AMT</v>
      </c>
    </row>
    <row r="35" spans="1:12" s="263" customFormat="1" ht="16.5" customHeight="1">
      <c r="A35" s="516"/>
      <c r="B35" s="91">
        <v>26</v>
      </c>
      <c r="C35" s="92" t="s">
        <v>773</v>
      </c>
      <c r="D35" s="266" t="s">
        <v>158</v>
      </c>
      <c r="E35" s="266">
        <v>18</v>
      </c>
      <c r="F35" s="89">
        <f>E34+F34</f>
        <v>299</v>
      </c>
      <c r="G35" s="84">
        <f>E35+F35-1</f>
        <v>316</v>
      </c>
      <c r="H35" s="89" t="s">
        <v>18</v>
      </c>
      <c r="I35" s="89" t="s">
        <v>18</v>
      </c>
      <c r="J35" s="527"/>
      <c r="K35" s="491"/>
      <c r="L35" s="224" t="str">
        <f>VLOOKUP(C35,데이타딕셔너리!$A$1:$B$215,2,FALSE)</f>
        <v>SAVE_TOT_AMT</v>
      </c>
    </row>
    <row r="36" spans="1:12" s="263" customFormat="1" ht="16.5" customHeight="1">
      <c r="A36" s="516"/>
      <c r="B36" s="91">
        <v>27</v>
      </c>
      <c r="C36" s="92" t="s">
        <v>774</v>
      </c>
      <c r="D36" s="266" t="s">
        <v>710</v>
      </c>
      <c r="E36" s="266">
        <v>18</v>
      </c>
      <c r="F36" s="89">
        <f>E35+F35</f>
        <v>317</v>
      </c>
      <c r="G36" s="84">
        <f>E36+F36-1</f>
        <v>334</v>
      </c>
      <c r="H36" s="89" t="s">
        <v>18</v>
      </c>
      <c r="I36" s="18" t="s">
        <v>130</v>
      </c>
      <c r="J36" s="527"/>
      <c r="K36" s="491"/>
      <c r="L36" s="224" t="str">
        <f>VLOOKUP(C36,데이타딕셔너리!$A$1:$B$215,2,FALSE)</f>
        <v>DEP_AC_AMT</v>
      </c>
    </row>
    <row r="37" spans="1:12">
      <c r="A37" s="517"/>
      <c r="B37" s="91">
        <v>28</v>
      </c>
      <c r="C37" s="106" t="s">
        <v>336</v>
      </c>
      <c r="D37" s="197" t="s">
        <v>44</v>
      </c>
      <c r="E37" s="89">
        <v>266</v>
      </c>
      <c r="F37" s="89">
        <f>E36+F36</f>
        <v>335</v>
      </c>
      <c r="G37" s="84">
        <f>E37+F37-1</f>
        <v>600</v>
      </c>
      <c r="H37" s="80" t="s">
        <v>51</v>
      </c>
      <c r="I37" s="80" t="s">
        <v>51</v>
      </c>
      <c r="J37" s="527" t="s">
        <v>1321</v>
      </c>
      <c r="K37" s="491"/>
      <c r="L37" s="224" t="str">
        <f>VLOOKUP(C37,데이타딕셔너리!$A$1:$B$215,2,FALSE)</f>
        <v>FILLER1</v>
      </c>
    </row>
    <row r="38" spans="1:12">
      <c r="A38" s="79"/>
      <c r="B38" s="55"/>
      <c r="C38" s="58"/>
      <c r="D38" s="59"/>
      <c r="E38" s="78"/>
      <c r="F38" s="79"/>
      <c r="G38" s="79"/>
      <c r="H38" s="79"/>
      <c r="I38" s="79"/>
      <c r="J38" s="60"/>
      <c r="K38" s="79"/>
      <c r="L38" s="79"/>
    </row>
    <row r="39" spans="1:12">
      <c r="A39" s="79"/>
      <c r="B39" s="55"/>
      <c r="C39" s="58"/>
      <c r="D39" s="59"/>
      <c r="E39" s="78"/>
      <c r="F39" s="79"/>
      <c r="G39" s="79"/>
      <c r="H39" s="79"/>
      <c r="I39" s="79"/>
      <c r="J39" s="60"/>
      <c r="K39" s="79"/>
      <c r="L39" s="79"/>
    </row>
    <row r="40" spans="1:12">
      <c r="A40" s="78"/>
      <c r="B40" s="79"/>
      <c r="C40" s="79"/>
      <c r="D40" s="61"/>
      <c r="E40" s="79"/>
      <c r="F40" s="79"/>
      <c r="G40" s="79"/>
      <c r="H40" s="79"/>
      <c r="I40" s="79"/>
      <c r="J40" s="60"/>
      <c r="K40" s="79"/>
      <c r="L40" s="79"/>
    </row>
    <row r="41" spans="1:12">
      <c r="A41" s="79"/>
      <c r="B41" s="55"/>
      <c r="C41" s="58"/>
      <c r="D41" s="59"/>
      <c r="E41" s="78"/>
      <c r="F41" s="79"/>
      <c r="G41" s="79"/>
      <c r="H41" s="79"/>
      <c r="I41" s="79"/>
      <c r="J41" s="60"/>
      <c r="K41" s="79"/>
      <c r="L41" s="79"/>
    </row>
    <row r="42" spans="1:12">
      <c r="A42" s="79"/>
      <c r="B42" s="55"/>
      <c r="C42" s="58"/>
      <c r="D42" s="59"/>
      <c r="E42" s="79"/>
      <c r="F42" s="79"/>
      <c r="G42" s="79"/>
      <c r="H42" s="79"/>
      <c r="I42" s="79"/>
      <c r="J42" s="60"/>
      <c r="K42" s="79"/>
      <c r="L42" s="79"/>
    </row>
    <row r="43" spans="1:12">
      <c r="A43" s="79"/>
      <c r="B43" s="79"/>
      <c r="C43" s="79"/>
      <c r="D43" s="79"/>
      <c r="E43" s="79"/>
      <c r="F43" s="79"/>
      <c r="G43" s="79"/>
      <c r="H43" s="79"/>
      <c r="I43" s="79"/>
      <c r="J43" s="60"/>
      <c r="K43" s="79"/>
      <c r="L43" s="79"/>
    </row>
    <row r="44" spans="1:12">
      <c r="A44" s="79"/>
      <c r="B44" s="79"/>
      <c r="C44" s="79"/>
      <c r="D44" s="79"/>
      <c r="E44" s="79"/>
      <c r="F44" s="79"/>
      <c r="G44" s="79"/>
      <c r="H44" s="79"/>
      <c r="I44" s="79"/>
      <c r="J44" s="60"/>
      <c r="K44" s="79"/>
      <c r="L44" s="79"/>
    </row>
    <row r="45" spans="1:12">
      <c r="A45" s="79"/>
      <c r="B45" s="79"/>
      <c r="C45" s="79"/>
      <c r="D45" s="79"/>
      <c r="E45" s="79"/>
      <c r="F45" s="79"/>
      <c r="G45" s="79"/>
      <c r="H45" s="79"/>
      <c r="I45" s="79"/>
      <c r="J45" s="60"/>
      <c r="K45" s="79"/>
      <c r="L45" s="79"/>
    </row>
    <row r="46" spans="1:12">
      <c r="A46" s="79"/>
      <c r="B46" s="79"/>
      <c r="C46" s="79"/>
      <c r="D46" s="79"/>
      <c r="E46" s="79"/>
      <c r="F46" s="79"/>
      <c r="G46" s="79"/>
      <c r="H46" s="79"/>
      <c r="I46" s="79"/>
      <c r="J46" s="60"/>
      <c r="K46" s="79"/>
      <c r="L46" s="79"/>
    </row>
  </sheetData>
  <mergeCells count="46">
    <mergeCell ref="A8:A23"/>
    <mergeCell ref="L5:L7"/>
    <mergeCell ref="J6:K7"/>
    <mergeCell ref="A1:C1"/>
    <mergeCell ref="D1:I3"/>
    <mergeCell ref="A2:C3"/>
    <mergeCell ref="A5:B5"/>
    <mergeCell ref="E5:H5"/>
    <mergeCell ref="J5:K5"/>
    <mergeCell ref="A6:A7"/>
    <mergeCell ref="B6:B7"/>
    <mergeCell ref="D6:E6"/>
    <mergeCell ref="F6:G6"/>
    <mergeCell ref="H6:I6"/>
    <mergeCell ref="B8:B9"/>
    <mergeCell ref="J8:K8"/>
    <mergeCell ref="J9:K9"/>
    <mergeCell ref="J11:K11"/>
    <mergeCell ref="J12:K12"/>
    <mergeCell ref="J19:K19"/>
    <mergeCell ref="J20:K20"/>
    <mergeCell ref="J23:K23"/>
    <mergeCell ref="J22:K22"/>
    <mergeCell ref="J10:K10"/>
    <mergeCell ref="J13:K13"/>
    <mergeCell ref="J14:K14"/>
    <mergeCell ref="J15:K15"/>
    <mergeCell ref="J16:K16"/>
    <mergeCell ref="J17:K17"/>
    <mergeCell ref="J18:K18"/>
    <mergeCell ref="J21:K21"/>
    <mergeCell ref="A24:A37"/>
    <mergeCell ref="J24:K24"/>
    <mergeCell ref="J25:K25"/>
    <mergeCell ref="J37:K37"/>
    <mergeCell ref="J26:K26"/>
    <mergeCell ref="J33:K33"/>
    <mergeCell ref="J34:K34"/>
    <mergeCell ref="J32:K32"/>
    <mergeCell ref="J27:K27"/>
    <mergeCell ref="J28:K28"/>
    <mergeCell ref="J29:K29"/>
    <mergeCell ref="J30:K30"/>
    <mergeCell ref="J31:K31"/>
    <mergeCell ref="J36:K36"/>
    <mergeCell ref="J35:K35"/>
  </mergeCells>
  <phoneticPr fontId="29" type="noConversion"/>
  <hyperlinks>
    <hyperlink ref="K4" location="인터페이스목록!A1" display="목록"/>
  </hyperlinks>
  <pageMargins left="0.7" right="0.7" top="0.75" bottom="0.75" header="0.3" footer="0.3"/>
  <pageSetup paperSize="9" scale="5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A22" workbookViewId="0">
      <selection activeCell="H2" sqref="H2"/>
    </sheetView>
  </sheetViews>
  <sheetFormatPr defaultRowHeight="16.5"/>
  <cols>
    <col min="1" max="1" width="16.875" customWidth="1"/>
    <col min="2" max="2" width="13.5" customWidth="1"/>
    <col min="3" max="3" width="10.25" customWidth="1"/>
    <col min="4" max="4" width="11.5" customWidth="1"/>
    <col min="5" max="5" width="20.125" customWidth="1"/>
    <col min="6" max="6" width="20.625" customWidth="1"/>
    <col min="7" max="7" width="14" customWidth="1"/>
    <col min="8" max="8" width="11.875" customWidth="1"/>
    <col min="9" max="9" width="11.125" customWidth="1"/>
    <col min="11" max="11" width="13.5" customWidth="1"/>
    <col min="12" max="12" width="15.375" customWidth="1"/>
    <col min="13" max="13" width="17" customWidth="1"/>
    <col min="14" max="14" width="17.5" customWidth="1"/>
    <col min="15" max="15" width="16.25" customWidth="1"/>
    <col min="16" max="16" width="15.5" customWidth="1"/>
    <col min="17" max="17" width="16.5" customWidth="1"/>
    <col min="18" max="19" width="17.25" customWidth="1"/>
    <col min="20" max="20" width="19.875" customWidth="1"/>
    <col min="21" max="21" width="16.25" customWidth="1"/>
    <col min="22" max="22" width="16.75" customWidth="1"/>
    <col min="23" max="23" width="20.875" customWidth="1"/>
    <col min="24" max="24" width="15.875" customWidth="1"/>
    <col min="25" max="25" width="16.625" customWidth="1"/>
    <col min="26" max="26" width="19" customWidth="1"/>
    <col min="27" max="27" width="13" customWidth="1"/>
    <col min="28" max="28" width="12.75" customWidth="1"/>
  </cols>
  <sheetData>
    <row r="1" spans="1:8" s="263" customFormat="1"/>
    <row r="2" spans="1:8" s="263" customFormat="1" ht="44.25" customHeight="1">
      <c r="A2" s="583" t="s">
        <v>978</v>
      </c>
      <c r="B2" s="584"/>
      <c r="C2" s="584"/>
      <c r="D2" s="584"/>
      <c r="E2" s="326"/>
      <c r="F2" s="326"/>
      <c r="G2" s="327"/>
      <c r="H2" s="64" t="s">
        <v>26</v>
      </c>
    </row>
    <row r="3" spans="1:8" s="263" customFormat="1">
      <c r="A3" s="328" t="s">
        <v>32</v>
      </c>
      <c r="B3" s="585" t="s">
        <v>33</v>
      </c>
      <c r="C3" s="586"/>
      <c r="D3" s="587" t="s">
        <v>35</v>
      </c>
      <c r="E3" s="588"/>
      <c r="F3" s="589" t="s">
        <v>36</v>
      </c>
      <c r="G3" s="590"/>
      <c r="H3" s="329" t="s">
        <v>912</v>
      </c>
    </row>
    <row r="4" spans="1:8" s="263" customFormat="1">
      <c r="A4" s="90" t="s">
        <v>37</v>
      </c>
      <c r="B4" s="317" t="s">
        <v>38</v>
      </c>
      <c r="C4" s="317" t="s">
        <v>39</v>
      </c>
      <c r="D4" s="90" t="s">
        <v>913</v>
      </c>
      <c r="E4" s="90" t="s">
        <v>914</v>
      </c>
      <c r="F4" s="587"/>
      <c r="G4" s="588"/>
      <c r="H4" s="329" t="s">
        <v>915</v>
      </c>
    </row>
    <row r="5" spans="1:8" s="263" customFormat="1">
      <c r="A5" s="106" t="s">
        <v>368</v>
      </c>
      <c r="B5" s="318" t="s">
        <v>44</v>
      </c>
      <c r="C5" s="108">
        <v>20</v>
      </c>
      <c r="D5" s="18" t="s">
        <v>916</v>
      </c>
      <c r="E5" s="108" t="s">
        <v>18</v>
      </c>
      <c r="F5" s="564" t="s">
        <v>917</v>
      </c>
      <c r="G5" s="567"/>
      <c r="H5" s="329" t="s">
        <v>918</v>
      </c>
    </row>
    <row r="6" spans="1:8" s="263" customFormat="1">
      <c r="A6" s="106" t="s">
        <v>919</v>
      </c>
      <c r="B6" s="108" t="s">
        <v>44</v>
      </c>
      <c r="C6" s="108">
        <v>20</v>
      </c>
      <c r="D6" s="18" t="s">
        <v>916</v>
      </c>
      <c r="E6" s="108" t="s">
        <v>18</v>
      </c>
      <c r="F6" s="579"/>
      <c r="G6" s="580"/>
      <c r="H6" s="220"/>
    </row>
    <row r="7" spans="1:8" s="263" customFormat="1">
      <c r="A7" s="106" t="s">
        <v>920</v>
      </c>
      <c r="B7" s="108" t="s">
        <v>44</v>
      </c>
      <c r="C7" s="108">
        <v>30</v>
      </c>
      <c r="D7" s="18" t="s">
        <v>916</v>
      </c>
      <c r="E7" s="108" t="s">
        <v>18</v>
      </c>
      <c r="F7" s="579"/>
      <c r="G7" s="580"/>
      <c r="H7" s="220"/>
    </row>
    <row r="8" spans="1:8" s="263" customFormat="1">
      <c r="A8" s="106" t="s">
        <v>921</v>
      </c>
      <c r="B8" s="318" t="s">
        <v>46</v>
      </c>
      <c r="C8" s="108">
        <v>18</v>
      </c>
      <c r="D8" s="18" t="s">
        <v>916</v>
      </c>
      <c r="E8" s="108" t="s">
        <v>18</v>
      </c>
      <c r="F8" s="330" t="s">
        <v>922</v>
      </c>
      <c r="G8" s="331"/>
      <c r="H8" s="220"/>
    </row>
    <row r="9" spans="1:8" s="263" customFormat="1">
      <c r="A9" s="106" t="s">
        <v>923</v>
      </c>
      <c r="B9" s="318" t="s">
        <v>46</v>
      </c>
      <c r="C9" s="108">
        <v>18</v>
      </c>
      <c r="D9" s="18" t="s">
        <v>916</v>
      </c>
      <c r="E9" s="108" t="s">
        <v>18</v>
      </c>
      <c r="F9" s="579"/>
      <c r="G9" s="580"/>
      <c r="H9" s="220"/>
    </row>
    <row r="10" spans="1:8" s="263" customFormat="1">
      <c r="A10" s="106" t="s">
        <v>373</v>
      </c>
      <c r="B10" s="318" t="s">
        <v>44</v>
      </c>
      <c r="C10" s="108">
        <v>8</v>
      </c>
      <c r="D10" s="18" t="s">
        <v>916</v>
      </c>
      <c r="E10" s="108" t="s">
        <v>18</v>
      </c>
      <c r="F10" s="564" t="s">
        <v>924</v>
      </c>
      <c r="G10" s="567"/>
      <c r="H10" s="220"/>
    </row>
    <row r="11" spans="1:8" s="263" customFormat="1">
      <c r="A11" s="106" t="s">
        <v>375</v>
      </c>
      <c r="B11" s="318" t="s">
        <v>44</v>
      </c>
      <c r="C11" s="108">
        <v>8</v>
      </c>
      <c r="D11" s="18" t="s">
        <v>916</v>
      </c>
      <c r="E11" s="108" t="s">
        <v>18</v>
      </c>
      <c r="F11" s="579"/>
      <c r="G11" s="580"/>
      <c r="H11" s="220"/>
    </row>
    <row r="12" spans="1:8" s="263" customFormat="1" ht="16.5" customHeight="1">
      <c r="A12" s="106" t="s">
        <v>357</v>
      </c>
      <c r="B12" s="108" t="s">
        <v>44</v>
      </c>
      <c r="C12" s="108">
        <v>16</v>
      </c>
      <c r="D12" s="18" t="s">
        <v>916</v>
      </c>
      <c r="E12" s="108" t="s">
        <v>18</v>
      </c>
      <c r="F12" s="581" t="s">
        <v>925</v>
      </c>
      <c r="G12" s="582"/>
      <c r="H12" s="332"/>
    </row>
    <row r="13" spans="1:8" s="263" customFormat="1">
      <c r="A13" s="106" t="s">
        <v>926</v>
      </c>
      <c r="B13" s="108" t="s">
        <v>46</v>
      </c>
      <c r="C13" s="108">
        <v>7</v>
      </c>
      <c r="D13" s="18" t="s">
        <v>927</v>
      </c>
      <c r="E13" s="108" t="s">
        <v>18</v>
      </c>
      <c r="F13" s="564" t="s">
        <v>928</v>
      </c>
      <c r="G13" s="567"/>
      <c r="H13" s="220"/>
    </row>
    <row r="14" spans="1:8" s="263" customFormat="1">
      <c r="A14" s="106" t="s">
        <v>929</v>
      </c>
      <c r="B14" s="108" t="s">
        <v>46</v>
      </c>
      <c r="C14" s="108">
        <v>4</v>
      </c>
      <c r="D14" s="18" t="s">
        <v>927</v>
      </c>
      <c r="E14" s="108" t="s">
        <v>18</v>
      </c>
      <c r="F14" s="330" t="s">
        <v>930</v>
      </c>
      <c r="G14" s="331"/>
      <c r="H14" s="220"/>
    </row>
    <row r="15" spans="1:8" s="263" customFormat="1">
      <c r="A15" s="106" t="s">
        <v>931</v>
      </c>
      <c r="B15" s="108" t="s">
        <v>44</v>
      </c>
      <c r="C15" s="108">
        <v>3</v>
      </c>
      <c r="D15" s="18" t="s">
        <v>927</v>
      </c>
      <c r="E15" s="108" t="s">
        <v>18</v>
      </c>
      <c r="F15" s="579"/>
      <c r="G15" s="580"/>
      <c r="H15" s="220"/>
    </row>
    <row r="16" spans="1:8" s="263" customFormat="1">
      <c r="A16" s="106" t="s">
        <v>932</v>
      </c>
      <c r="B16" s="108" t="s">
        <v>44</v>
      </c>
      <c r="C16" s="108">
        <v>20</v>
      </c>
      <c r="D16" s="18" t="s">
        <v>927</v>
      </c>
      <c r="E16" s="108" t="s">
        <v>18</v>
      </c>
      <c r="F16" s="579"/>
      <c r="G16" s="580"/>
      <c r="H16" s="220"/>
    </row>
    <row r="17" spans="1:8" s="263" customFormat="1">
      <c r="A17" s="106" t="s">
        <v>933</v>
      </c>
      <c r="B17" s="108" t="s">
        <v>46</v>
      </c>
      <c r="C17" s="108">
        <v>18</v>
      </c>
      <c r="D17" s="18" t="s">
        <v>927</v>
      </c>
      <c r="E17" s="108" t="s">
        <v>18</v>
      </c>
      <c r="F17" s="579"/>
      <c r="G17" s="580"/>
      <c r="H17" s="220"/>
    </row>
    <row r="18" spans="1:8" s="263" customFormat="1">
      <c r="A18" s="106" t="s">
        <v>934</v>
      </c>
      <c r="B18" s="108" t="s">
        <v>44</v>
      </c>
      <c r="C18" s="108">
        <v>3</v>
      </c>
      <c r="D18" s="18" t="s">
        <v>927</v>
      </c>
      <c r="E18" s="108" t="s">
        <v>935</v>
      </c>
      <c r="F18" s="575" t="s">
        <v>936</v>
      </c>
      <c r="G18" s="576"/>
      <c r="H18" s="333"/>
    </row>
    <row r="19" spans="1:8" s="263" customFormat="1">
      <c r="A19" s="106" t="s">
        <v>937</v>
      </c>
      <c r="B19" s="108" t="s">
        <v>44</v>
      </c>
      <c r="C19" s="108">
        <v>20</v>
      </c>
      <c r="D19" s="18" t="s">
        <v>927</v>
      </c>
      <c r="E19" s="108" t="s">
        <v>935</v>
      </c>
      <c r="F19" s="575" t="s">
        <v>936</v>
      </c>
      <c r="G19" s="576"/>
      <c r="H19" s="220"/>
    </row>
    <row r="20" spans="1:8" s="263" customFormat="1">
      <c r="A20" s="106" t="s">
        <v>938</v>
      </c>
      <c r="B20" s="108" t="s">
        <v>46</v>
      </c>
      <c r="C20" s="108">
        <v>18</v>
      </c>
      <c r="D20" s="18" t="s">
        <v>927</v>
      </c>
      <c r="E20" s="108" t="s">
        <v>935</v>
      </c>
      <c r="F20" s="575" t="s">
        <v>936</v>
      </c>
      <c r="G20" s="576"/>
      <c r="H20" s="220"/>
    </row>
    <row r="21" spans="1:8" s="263" customFormat="1">
      <c r="A21" s="106" t="s">
        <v>939</v>
      </c>
      <c r="B21" s="108" t="s">
        <v>44</v>
      </c>
      <c r="C21" s="108">
        <v>3</v>
      </c>
      <c r="D21" s="18" t="s">
        <v>927</v>
      </c>
      <c r="E21" s="108" t="s">
        <v>935</v>
      </c>
      <c r="F21" s="575" t="s">
        <v>940</v>
      </c>
      <c r="G21" s="576"/>
      <c r="H21" s="220"/>
    </row>
    <row r="22" spans="1:8" s="263" customFormat="1">
      <c r="A22" s="106" t="s">
        <v>941</v>
      </c>
      <c r="B22" s="108" t="s">
        <v>44</v>
      </c>
      <c r="C22" s="108">
        <v>20</v>
      </c>
      <c r="D22" s="18" t="s">
        <v>927</v>
      </c>
      <c r="E22" s="108" t="s">
        <v>935</v>
      </c>
      <c r="F22" s="575" t="s">
        <v>940</v>
      </c>
      <c r="G22" s="576"/>
      <c r="H22" s="220"/>
    </row>
    <row r="23" spans="1:8" s="263" customFormat="1">
      <c r="A23" s="106" t="s">
        <v>942</v>
      </c>
      <c r="B23" s="108" t="s">
        <v>46</v>
      </c>
      <c r="C23" s="108">
        <v>18</v>
      </c>
      <c r="D23" s="18" t="s">
        <v>927</v>
      </c>
      <c r="E23" s="108" t="s">
        <v>935</v>
      </c>
      <c r="F23" s="575" t="s">
        <v>940</v>
      </c>
      <c r="G23" s="576"/>
      <c r="H23" s="220"/>
    </row>
    <row r="24" spans="1:8" s="263" customFormat="1">
      <c r="A24" s="106" t="s">
        <v>943</v>
      </c>
      <c r="B24" s="108" t="s">
        <v>44</v>
      </c>
      <c r="C24" s="108">
        <v>3</v>
      </c>
      <c r="D24" s="18" t="s">
        <v>927</v>
      </c>
      <c r="E24" s="108" t="s">
        <v>935</v>
      </c>
      <c r="F24" s="575" t="s">
        <v>944</v>
      </c>
      <c r="G24" s="576"/>
      <c r="H24" s="220"/>
    </row>
    <row r="25" spans="1:8" s="263" customFormat="1">
      <c r="A25" s="106" t="s">
        <v>945</v>
      </c>
      <c r="B25" s="108" t="s">
        <v>44</v>
      </c>
      <c r="C25" s="108">
        <v>20</v>
      </c>
      <c r="D25" s="18" t="s">
        <v>927</v>
      </c>
      <c r="E25" s="108" t="s">
        <v>935</v>
      </c>
      <c r="F25" s="575" t="s">
        <v>944</v>
      </c>
      <c r="G25" s="576"/>
      <c r="H25" s="220"/>
    </row>
    <row r="26" spans="1:8" s="263" customFormat="1">
      <c r="A26" s="106" t="s">
        <v>946</v>
      </c>
      <c r="B26" s="108" t="s">
        <v>46</v>
      </c>
      <c r="C26" s="108">
        <v>18</v>
      </c>
      <c r="D26" s="18" t="s">
        <v>927</v>
      </c>
      <c r="E26" s="108" t="s">
        <v>935</v>
      </c>
      <c r="F26" s="575" t="s">
        <v>944</v>
      </c>
      <c r="G26" s="576"/>
      <c r="H26" s="220"/>
    </row>
    <row r="27" spans="1:8" s="263" customFormat="1">
      <c r="A27" s="106" t="s">
        <v>947</v>
      </c>
      <c r="B27" s="108" t="s">
        <v>44</v>
      </c>
      <c r="C27" s="108">
        <v>3</v>
      </c>
      <c r="D27" s="18" t="s">
        <v>927</v>
      </c>
      <c r="E27" s="108" t="s">
        <v>935</v>
      </c>
      <c r="F27" s="575" t="s">
        <v>948</v>
      </c>
      <c r="G27" s="576"/>
      <c r="H27" s="220"/>
    </row>
    <row r="28" spans="1:8" s="263" customFormat="1">
      <c r="A28" s="106" t="s">
        <v>949</v>
      </c>
      <c r="B28" s="108" t="s">
        <v>44</v>
      </c>
      <c r="C28" s="108">
        <v>20</v>
      </c>
      <c r="D28" s="18" t="s">
        <v>927</v>
      </c>
      <c r="E28" s="108" t="s">
        <v>935</v>
      </c>
      <c r="F28" s="575" t="s">
        <v>948</v>
      </c>
      <c r="G28" s="576"/>
      <c r="H28" s="220"/>
    </row>
    <row r="29" spans="1:8" s="263" customFormat="1">
      <c r="A29" s="106" t="s">
        <v>950</v>
      </c>
      <c r="B29" s="108" t="s">
        <v>46</v>
      </c>
      <c r="C29" s="108">
        <v>18</v>
      </c>
      <c r="D29" s="18" t="s">
        <v>927</v>
      </c>
      <c r="E29" s="108" t="s">
        <v>935</v>
      </c>
      <c r="F29" s="575" t="s">
        <v>948</v>
      </c>
      <c r="G29" s="576"/>
      <c r="H29" s="220"/>
    </row>
    <row r="30" spans="1:8" s="263" customFormat="1">
      <c r="A30" s="334" t="s">
        <v>383</v>
      </c>
      <c r="B30" s="335" t="s">
        <v>46</v>
      </c>
      <c r="C30" s="335">
        <v>7</v>
      </c>
      <c r="D30" s="336" t="s">
        <v>927</v>
      </c>
      <c r="E30" s="335" t="s">
        <v>951</v>
      </c>
      <c r="F30" s="577"/>
      <c r="G30" s="578"/>
      <c r="H30" s="220"/>
    </row>
    <row r="31" spans="1:8" s="263" customFormat="1">
      <c r="A31" s="334" t="s">
        <v>607</v>
      </c>
      <c r="B31" s="335" t="s">
        <v>44</v>
      </c>
      <c r="C31" s="335">
        <v>20</v>
      </c>
      <c r="D31" s="336" t="s">
        <v>927</v>
      </c>
      <c r="E31" s="335" t="s">
        <v>951</v>
      </c>
      <c r="F31" s="562"/>
      <c r="G31" s="563"/>
      <c r="H31" s="220"/>
    </row>
    <row r="32" spans="1:8" s="263" customFormat="1">
      <c r="A32" s="334" t="s">
        <v>952</v>
      </c>
      <c r="B32" s="335" t="s">
        <v>44</v>
      </c>
      <c r="C32" s="335">
        <v>20</v>
      </c>
      <c r="D32" s="336" t="s">
        <v>927</v>
      </c>
      <c r="E32" s="335" t="s">
        <v>951</v>
      </c>
      <c r="F32" s="562"/>
      <c r="G32" s="563"/>
      <c r="H32" s="220"/>
    </row>
    <row r="33" spans="1:30" s="263" customFormat="1">
      <c r="A33" s="334" t="s">
        <v>364</v>
      </c>
      <c r="B33" s="335" t="s">
        <v>46</v>
      </c>
      <c r="C33" s="335">
        <v>18</v>
      </c>
      <c r="D33" s="336" t="s">
        <v>927</v>
      </c>
      <c r="E33" s="335" t="s">
        <v>951</v>
      </c>
      <c r="F33" s="562"/>
      <c r="G33" s="563"/>
      <c r="H33" s="220"/>
    </row>
    <row r="34" spans="1:30" s="263" customFormat="1">
      <c r="A34" s="106" t="s">
        <v>953</v>
      </c>
      <c r="B34" s="318" t="s">
        <v>44</v>
      </c>
      <c r="C34" s="108">
        <v>8</v>
      </c>
      <c r="D34" s="18" t="s">
        <v>927</v>
      </c>
      <c r="E34" s="108" t="s">
        <v>18</v>
      </c>
      <c r="F34" s="573" t="s">
        <v>995</v>
      </c>
      <c r="G34" s="574"/>
      <c r="H34" s="574"/>
    </row>
    <row r="35" spans="1:30" s="263" customFormat="1">
      <c r="A35" s="339" t="s">
        <v>954</v>
      </c>
      <c r="B35" s="318" t="s">
        <v>44</v>
      </c>
      <c r="C35" s="108">
        <v>6</v>
      </c>
      <c r="D35" s="18" t="s">
        <v>927</v>
      </c>
      <c r="E35" s="108" t="s">
        <v>18</v>
      </c>
      <c r="F35" s="571" t="s">
        <v>996</v>
      </c>
      <c r="G35" s="572"/>
      <c r="H35" s="572"/>
    </row>
    <row r="36" spans="1:30" s="263" customFormat="1">
      <c r="A36" s="339" t="s">
        <v>955</v>
      </c>
      <c r="B36" s="318" t="s">
        <v>44</v>
      </c>
      <c r="C36" s="108">
        <v>8</v>
      </c>
      <c r="D36" s="18" t="s">
        <v>927</v>
      </c>
      <c r="E36" s="108" t="s">
        <v>18</v>
      </c>
      <c r="F36" s="564" t="s">
        <v>994</v>
      </c>
      <c r="G36" s="565"/>
      <c r="H36" s="220"/>
    </row>
    <row r="37" spans="1:30" s="263" customFormat="1">
      <c r="A37" s="339" t="s">
        <v>956</v>
      </c>
      <c r="B37" s="318" t="s">
        <v>44</v>
      </c>
      <c r="C37" s="108">
        <v>6</v>
      </c>
      <c r="D37" s="18" t="s">
        <v>927</v>
      </c>
      <c r="E37" s="108" t="s">
        <v>18</v>
      </c>
      <c r="F37" s="566" t="s">
        <v>993</v>
      </c>
      <c r="G37" s="567"/>
      <c r="H37" s="220"/>
    </row>
    <row r="38" spans="1:30" s="263" customFormat="1">
      <c r="A38" s="340"/>
      <c r="B38" s="340"/>
      <c r="C38" s="340"/>
      <c r="D38" s="340"/>
      <c r="G38" s="340"/>
      <c r="H38" s="340"/>
      <c r="I38" s="340"/>
    </row>
    <row r="39" spans="1:30" s="263" customFormat="1"/>
    <row r="40" spans="1:30" s="263" customFormat="1">
      <c r="C40" s="568" t="s">
        <v>957</v>
      </c>
      <c r="D40" s="569"/>
      <c r="E40" s="569"/>
      <c r="F40" s="569"/>
      <c r="G40" s="569"/>
      <c r="H40" s="569"/>
      <c r="I40" s="569"/>
      <c r="J40" s="570"/>
    </row>
    <row r="41" spans="1:30" s="263" customFormat="1"/>
    <row r="42" spans="1:30" s="263" customFormat="1">
      <c r="A42" s="341"/>
      <c r="B42" s="342" t="s">
        <v>368</v>
      </c>
      <c r="C42" s="343" t="s">
        <v>919</v>
      </c>
      <c r="D42" s="343" t="s">
        <v>920</v>
      </c>
      <c r="E42" s="343" t="s">
        <v>958</v>
      </c>
      <c r="F42" s="343" t="s">
        <v>959</v>
      </c>
      <c r="G42" s="343" t="s">
        <v>960</v>
      </c>
      <c r="H42" s="343" t="s">
        <v>961</v>
      </c>
      <c r="I42" s="343" t="s">
        <v>357</v>
      </c>
      <c r="J42" s="343" t="s">
        <v>962</v>
      </c>
      <c r="K42" s="343" t="s">
        <v>929</v>
      </c>
      <c r="L42" s="343" t="s">
        <v>963</v>
      </c>
      <c r="M42" s="343" t="s">
        <v>964</v>
      </c>
      <c r="N42" s="343" t="s">
        <v>965</v>
      </c>
      <c r="O42" s="343" t="s">
        <v>966</v>
      </c>
      <c r="P42" s="343" t="s">
        <v>967</v>
      </c>
      <c r="Q42" s="343" t="s">
        <v>968</v>
      </c>
      <c r="R42" s="343" t="s">
        <v>969</v>
      </c>
      <c r="S42" s="343" t="s">
        <v>970</v>
      </c>
      <c r="T42" s="343" t="s">
        <v>971</v>
      </c>
      <c r="U42" s="343" t="s">
        <v>972</v>
      </c>
      <c r="V42" s="343" t="s">
        <v>973</v>
      </c>
      <c r="W42" s="343" t="s">
        <v>974</v>
      </c>
      <c r="X42" s="343" t="s">
        <v>975</v>
      </c>
      <c r="Y42" s="343" t="s">
        <v>976</v>
      </c>
      <c r="Z42" s="343" t="s">
        <v>977</v>
      </c>
      <c r="AA42" s="343" t="s">
        <v>953</v>
      </c>
      <c r="AB42" s="343" t="s">
        <v>954</v>
      </c>
      <c r="AC42" s="343" t="s">
        <v>955</v>
      </c>
      <c r="AD42" s="343" t="s">
        <v>956</v>
      </c>
    </row>
    <row r="43" spans="1:30" s="263" customFormat="1">
      <c r="A43" s="344">
        <v>1</v>
      </c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</row>
    <row r="44" spans="1:30" s="263" customFormat="1">
      <c r="A44" s="344">
        <v>2</v>
      </c>
      <c r="B44" s="259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</row>
    <row r="45" spans="1:30" s="263" customFormat="1">
      <c r="A45" s="344">
        <v>3</v>
      </c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</row>
    <row r="46" spans="1:30" s="263" customFormat="1">
      <c r="A46" s="344">
        <v>4</v>
      </c>
      <c r="B46" s="259"/>
      <c r="C46" s="259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  <c r="AA46" s="259"/>
      <c r="AB46" s="259"/>
      <c r="AC46" s="259"/>
      <c r="AD46" s="259"/>
    </row>
    <row r="47" spans="1:30" s="263" customFormat="1">
      <c r="A47" s="344">
        <v>5</v>
      </c>
      <c r="B47" s="259"/>
      <c r="C47" s="259"/>
      <c r="D47" s="259"/>
      <c r="E47" s="259"/>
      <c r="F47" s="259"/>
      <c r="G47" s="259"/>
      <c r="H47" s="259"/>
      <c r="I47" s="259"/>
      <c r="J47" s="259"/>
      <c r="K47" s="259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</row>
    <row r="48" spans="1:30" s="263" customFormat="1">
      <c r="A48" s="344">
        <v>6</v>
      </c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</row>
    <row r="49" spans="1:30" s="263" customFormat="1">
      <c r="A49" s="344">
        <v>7</v>
      </c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  <c r="AA49" s="259"/>
      <c r="AB49" s="259"/>
      <c r="AC49" s="259"/>
      <c r="AD49" s="259"/>
    </row>
    <row r="50" spans="1:30" s="263" customFormat="1">
      <c r="A50" s="344">
        <v>8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  <c r="AA50" s="259"/>
      <c r="AB50" s="259"/>
      <c r="AC50" s="259"/>
      <c r="AD50" s="259"/>
    </row>
    <row r="51" spans="1:30" s="263" customFormat="1">
      <c r="A51" s="344">
        <v>9</v>
      </c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  <c r="AA51" s="259"/>
      <c r="AB51" s="259"/>
      <c r="AC51" s="259"/>
      <c r="AD51" s="259"/>
    </row>
    <row r="52" spans="1:30" s="263" customFormat="1">
      <c r="A52" s="344">
        <v>10</v>
      </c>
      <c r="B52" s="259"/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</row>
    <row r="53" spans="1:30" s="263" customFormat="1"/>
    <row r="54" spans="1:30" s="263" customFormat="1"/>
  </sheetData>
  <mergeCells count="36">
    <mergeCell ref="F6:G6"/>
    <mergeCell ref="F12:G12"/>
    <mergeCell ref="A2:D2"/>
    <mergeCell ref="B3:C3"/>
    <mergeCell ref="D3:E3"/>
    <mergeCell ref="F3:G4"/>
    <mergeCell ref="F5:G5"/>
    <mergeCell ref="F20:G20"/>
    <mergeCell ref="F7:G7"/>
    <mergeCell ref="F9:G9"/>
    <mergeCell ref="F10:G10"/>
    <mergeCell ref="F11:G11"/>
    <mergeCell ref="F13:G13"/>
    <mergeCell ref="F15:G15"/>
    <mergeCell ref="F16:G16"/>
    <mergeCell ref="F17:G17"/>
    <mergeCell ref="F18:G18"/>
    <mergeCell ref="F19:G19"/>
    <mergeCell ref="F32:G32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3:G33"/>
    <mergeCell ref="F36:G36"/>
    <mergeCell ref="F37:G37"/>
    <mergeCell ref="C40:J40"/>
    <mergeCell ref="F35:H35"/>
    <mergeCell ref="F34:H34"/>
  </mergeCells>
  <phoneticPr fontId="29" type="noConversion"/>
  <hyperlinks>
    <hyperlink ref="H2" location="인터페이스목록!A1" display="목록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Normal="100" workbookViewId="0">
      <selection activeCell="F47" sqref="F47"/>
    </sheetView>
  </sheetViews>
  <sheetFormatPr defaultRowHeight="16.5"/>
  <cols>
    <col min="1" max="1" width="8.5" style="263" bestFit="1" customWidth="1"/>
    <col min="2" max="2" width="4" style="389" bestFit="1" customWidth="1"/>
    <col min="3" max="3" width="22.625" style="220" customWidth="1"/>
    <col min="4" max="4" width="11.375" style="263" bestFit="1" customWidth="1"/>
    <col min="5" max="5" width="21" style="263" bestFit="1" customWidth="1"/>
    <col min="6" max="6" width="43.125" style="263" customWidth="1"/>
    <col min="7" max="7" width="62.375" style="263" bestFit="1" customWidth="1"/>
    <col min="8" max="10" width="9" style="263"/>
    <col min="11" max="11" width="27.75" style="263" bestFit="1" customWidth="1"/>
    <col min="12" max="16384" width="9" style="263"/>
  </cols>
  <sheetData>
    <row r="1" spans="1:14" ht="20.25">
      <c r="A1" s="412" t="s">
        <v>720</v>
      </c>
      <c r="B1" s="412"/>
      <c r="C1" s="412"/>
      <c r="D1" s="412"/>
      <c r="E1" s="412"/>
      <c r="F1" s="412"/>
      <c r="G1" s="412"/>
      <c r="H1" s="24"/>
      <c r="I1" s="24"/>
      <c r="J1" s="24"/>
      <c r="K1" s="24"/>
      <c r="L1" s="24"/>
      <c r="M1" s="24"/>
      <c r="N1" s="24"/>
    </row>
    <row r="2" spans="1:14">
      <c r="A2" s="413"/>
      <c r="B2" s="413"/>
      <c r="C2" s="413"/>
      <c r="D2" s="413"/>
      <c r="E2" s="413"/>
      <c r="F2" s="413"/>
      <c r="G2" s="413"/>
    </row>
    <row r="3" spans="1:14" s="389" customFormat="1">
      <c r="A3" s="23" t="s">
        <v>1202</v>
      </c>
      <c r="B3" s="22" t="s">
        <v>882</v>
      </c>
      <c r="C3" s="22" t="s">
        <v>281</v>
      </c>
      <c r="D3" s="22" t="s">
        <v>279</v>
      </c>
      <c r="E3" s="21" t="s">
        <v>80</v>
      </c>
      <c r="F3" s="23" t="s">
        <v>1203</v>
      </c>
      <c r="G3" s="23" t="s">
        <v>81</v>
      </c>
    </row>
    <row r="4" spans="1:14">
      <c r="A4" s="20" t="s">
        <v>108</v>
      </c>
      <c r="B4" s="19"/>
      <c r="C4" s="219"/>
      <c r="D4" s="19"/>
      <c r="E4" s="18"/>
      <c r="F4" s="17" t="s">
        <v>1204</v>
      </c>
      <c r="G4" s="62" t="s">
        <v>1205</v>
      </c>
      <c r="H4" s="15"/>
      <c r="I4" s="15"/>
      <c r="J4" s="15"/>
      <c r="K4" s="15"/>
      <c r="L4" s="15"/>
    </row>
    <row r="5" spans="1:14">
      <c r="A5" s="20" t="s">
        <v>1206</v>
      </c>
      <c r="B5" s="19"/>
      <c r="C5" s="219"/>
      <c r="D5" s="19"/>
      <c r="E5" s="18"/>
      <c r="F5" s="20" t="s">
        <v>207</v>
      </c>
      <c r="G5" s="16" t="s">
        <v>208</v>
      </c>
    </row>
    <row r="6" spans="1:14">
      <c r="A6" s="20" t="s">
        <v>263</v>
      </c>
      <c r="B6" s="19"/>
      <c r="C6" s="219"/>
      <c r="D6" s="19"/>
      <c r="E6" s="18"/>
      <c r="F6" s="20" t="s">
        <v>548</v>
      </c>
      <c r="G6" s="16" t="s">
        <v>274</v>
      </c>
    </row>
    <row r="7" spans="1:14" ht="24">
      <c r="A7" s="20" t="s">
        <v>270</v>
      </c>
      <c r="B7" s="19"/>
      <c r="C7" s="219"/>
      <c r="D7" s="19"/>
      <c r="E7" s="18"/>
      <c r="F7" s="212" t="s">
        <v>282</v>
      </c>
      <c r="G7" s="213" t="s">
        <v>271</v>
      </c>
    </row>
    <row r="8" spans="1:14">
      <c r="A8" s="20" t="s">
        <v>278</v>
      </c>
      <c r="B8" s="19"/>
      <c r="C8" s="219" t="s">
        <v>294</v>
      </c>
      <c r="D8" s="19">
        <v>3300</v>
      </c>
      <c r="E8" s="18" t="s">
        <v>280</v>
      </c>
      <c r="F8" s="20" t="s">
        <v>275</v>
      </c>
      <c r="G8" s="16" t="s">
        <v>276</v>
      </c>
    </row>
    <row r="9" spans="1:14">
      <c r="A9" s="20" t="s">
        <v>278</v>
      </c>
      <c r="B9" s="19"/>
      <c r="C9" s="219" t="s">
        <v>284</v>
      </c>
      <c r="D9" s="19"/>
      <c r="E9" s="18" t="s">
        <v>283</v>
      </c>
      <c r="F9" s="20" t="s">
        <v>289</v>
      </c>
      <c r="G9" s="16" t="s">
        <v>285</v>
      </c>
    </row>
    <row r="10" spans="1:14">
      <c r="A10" s="20"/>
      <c r="B10" s="19"/>
      <c r="C10" s="219" t="s">
        <v>284</v>
      </c>
      <c r="D10" s="19"/>
      <c r="E10" s="18" t="s">
        <v>319</v>
      </c>
      <c r="F10" s="20" t="s">
        <v>289</v>
      </c>
      <c r="G10" s="16" t="s">
        <v>320</v>
      </c>
    </row>
    <row r="11" spans="1:14">
      <c r="A11" s="20" t="s">
        <v>292</v>
      </c>
      <c r="B11" s="19"/>
      <c r="C11" s="219" t="s">
        <v>293</v>
      </c>
      <c r="D11" s="19">
        <v>2100</v>
      </c>
      <c r="E11" s="18"/>
      <c r="F11" s="20" t="s">
        <v>295</v>
      </c>
      <c r="G11" s="16"/>
    </row>
    <row r="12" spans="1:14" ht="84">
      <c r="A12" s="20" t="s">
        <v>493</v>
      </c>
      <c r="B12" s="19"/>
      <c r="C12" s="219" t="s">
        <v>501</v>
      </c>
      <c r="D12" s="235" t="s">
        <v>667</v>
      </c>
      <c r="E12" s="18" t="s">
        <v>494</v>
      </c>
      <c r="F12" s="20" t="s">
        <v>504</v>
      </c>
      <c r="G12" s="213" t="s">
        <v>515</v>
      </c>
    </row>
    <row r="13" spans="1:14">
      <c r="A13" s="20" t="s">
        <v>1207</v>
      </c>
      <c r="B13" s="19"/>
      <c r="C13" s="219" t="s">
        <v>1208</v>
      </c>
      <c r="D13" s="19">
        <v>2500</v>
      </c>
      <c r="E13" s="18" t="s">
        <v>1209</v>
      </c>
      <c r="F13" s="20" t="s">
        <v>1210</v>
      </c>
      <c r="G13" s="16"/>
    </row>
    <row r="14" spans="1:14">
      <c r="A14" s="20" t="s">
        <v>1211</v>
      </c>
      <c r="B14" s="19"/>
      <c r="C14" s="219" t="s">
        <v>513</v>
      </c>
      <c r="D14" s="19">
        <v>3100</v>
      </c>
      <c r="E14" s="18" t="s">
        <v>510</v>
      </c>
      <c r="F14" s="20" t="s">
        <v>1212</v>
      </c>
      <c r="G14" s="16"/>
    </row>
    <row r="15" spans="1:14">
      <c r="A15" s="20" t="s">
        <v>1213</v>
      </c>
      <c r="B15" s="19"/>
      <c r="C15" s="219" t="s">
        <v>532</v>
      </c>
      <c r="D15" s="19">
        <v>8400</v>
      </c>
      <c r="E15" s="18"/>
      <c r="F15" s="20" t="s">
        <v>1214</v>
      </c>
      <c r="G15" s="16"/>
    </row>
    <row r="16" spans="1:14">
      <c r="A16" s="20" t="s">
        <v>530</v>
      </c>
      <c r="B16" s="19"/>
      <c r="C16" s="219" t="s">
        <v>537</v>
      </c>
      <c r="D16" s="19">
        <v>3300</v>
      </c>
      <c r="E16" s="18" t="s">
        <v>1215</v>
      </c>
      <c r="F16" s="20" t="s">
        <v>547</v>
      </c>
      <c r="G16" s="16" t="s">
        <v>1216</v>
      </c>
    </row>
    <row r="17" spans="1:7" ht="24">
      <c r="A17" s="20" t="s">
        <v>541</v>
      </c>
      <c r="B17" s="235"/>
      <c r="C17" s="251" t="s">
        <v>1217</v>
      </c>
      <c r="D17" s="235" t="s">
        <v>545</v>
      </c>
      <c r="E17" s="18"/>
      <c r="F17" s="212" t="s">
        <v>546</v>
      </c>
      <c r="G17" s="213" t="s">
        <v>589</v>
      </c>
    </row>
    <row r="18" spans="1:7" ht="24">
      <c r="A18" s="20" t="s">
        <v>541</v>
      </c>
      <c r="B18" s="19"/>
      <c r="C18" s="219" t="s">
        <v>1218</v>
      </c>
      <c r="D18" s="235" t="s">
        <v>1219</v>
      </c>
      <c r="E18" s="18" t="s">
        <v>1220</v>
      </c>
      <c r="F18" s="20" t="s">
        <v>594</v>
      </c>
      <c r="G18" s="16" t="s">
        <v>1221</v>
      </c>
    </row>
    <row r="19" spans="1:7">
      <c r="A19" s="20" t="s">
        <v>606</v>
      </c>
      <c r="B19" s="19"/>
      <c r="C19" s="219" t="s">
        <v>1222</v>
      </c>
      <c r="D19" s="19">
        <v>2200</v>
      </c>
      <c r="E19" s="18" t="s">
        <v>1135</v>
      </c>
      <c r="F19" s="20" t="s">
        <v>1223</v>
      </c>
      <c r="G19" s="16" t="s">
        <v>605</v>
      </c>
    </row>
    <row r="20" spans="1:7" ht="24">
      <c r="A20" s="20" t="s">
        <v>1224</v>
      </c>
      <c r="B20" s="19"/>
      <c r="C20" s="219" t="s">
        <v>284</v>
      </c>
      <c r="D20" s="19"/>
      <c r="E20" s="18"/>
      <c r="F20" s="20" t="s">
        <v>1223</v>
      </c>
      <c r="G20" s="213" t="s">
        <v>616</v>
      </c>
    </row>
    <row r="21" spans="1:7" ht="36">
      <c r="A21" s="20" t="s">
        <v>663</v>
      </c>
      <c r="B21" s="19"/>
      <c r="C21" s="219" t="s">
        <v>1225</v>
      </c>
      <c r="D21" s="19" t="s">
        <v>668</v>
      </c>
      <c r="E21" s="18" t="s">
        <v>494</v>
      </c>
      <c r="F21" s="20" t="s">
        <v>664</v>
      </c>
      <c r="G21" s="213" t="s">
        <v>666</v>
      </c>
    </row>
    <row r="22" spans="1:7" ht="24">
      <c r="A22" s="20" t="s">
        <v>1226</v>
      </c>
      <c r="B22" s="19"/>
      <c r="C22" s="219" t="s">
        <v>1227</v>
      </c>
      <c r="D22" s="19">
        <v>4400</v>
      </c>
      <c r="E22" s="18" t="s">
        <v>772</v>
      </c>
      <c r="F22" s="264" t="s">
        <v>687</v>
      </c>
      <c r="G22" s="213" t="s">
        <v>679</v>
      </c>
    </row>
    <row r="23" spans="1:7" ht="24">
      <c r="A23" s="20" t="s">
        <v>1228</v>
      </c>
      <c r="B23" s="19"/>
      <c r="C23" s="219" t="s">
        <v>1227</v>
      </c>
      <c r="D23" s="19">
        <v>4100</v>
      </c>
      <c r="E23" s="18" t="s">
        <v>617</v>
      </c>
      <c r="F23" s="264" t="s">
        <v>692</v>
      </c>
      <c r="G23" s="213" t="s">
        <v>693</v>
      </c>
    </row>
    <row r="24" spans="1:7">
      <c r="A24" s="20" t="s">
        <v>1229</v>
      </c>
      <c r="B24" s="19"/>
      <c r="C24" s="219" t="s">
        <v>865</v>
      </c>
      <c r="D24" s="19">
        <v>3200</v>
      </c>
      <c r="E24" s="18" t="s">
        <v>1230</v>
      </c>
      <c r="F24" s="264" t="s">
        <v>1231</v>
      </c>
      <c r="G24" s="213" t="s">
        <v>1232</v>
      </c>
    </row>
    <row r="25" spans="1:7">
      <c r="A25" s="20" t="s">
        <v>1229</v>
      </c>
      <c r="B25" s="19"/>
      <c r="C25" s="219" t="s">
        <v>1233</v>
      </c>
      <c r="D25" s="19">
        <v>4400</v>
      </c>
      <c r="E25" s="18" t="s">
        <v>866</v>
      </c>
      <c r="F25" s="264" t="s">
        <v>775</v>
      </c>
      <c r="G25" s="213" t="s">
        <v>1234</v>
      </c>
    </row>
    <row r="26" spans="1:7" ht="24">
      <c r="A26" s="20" t="s">
        <v>749</v>
      </c>
      <c r="B26" s="19"/>
      <c r="C26" s="219" t="s">
        <v>776</v>
      </c>
      <c r="D26" s="19" t="s">
        <v>744</v>
      </c>
      <c r="E26" s="285" t="s">
        <v>1235</v>
      </c>
      <c r="F26" s="264" t="s">
        <v>778</v>
      </c>
      <c r="G26" s="213" t="s">
        <v>1236</v>
      </c>
    </row>
    <row r="27" spans="1:7" ht="24">
      <c r="A27" s="20" t="s">
        <v>848</v>
      </c>
      <c r="B27" s="19"/>
      <c r="C27" s="219" t="s">
        <v>1218</v>
      </c>
      <c r="D27" s="19" t="s">
        <v>744</v>
      </c>
      <c r="E27" s="285" t="s">
        <v>1235</v>
      </c>
      <c r="F27" s="264" t="s">
        <v>1237</v>
      </c>
      <c r="G27" s="213" t="s">
        <v>849</v>
      </c>
    </row>
    <row r="28" spans="1:7" ht="36">
      <c r="A28" s="20" t="s">
        <v>855</v>
      </c>
      <c r="B28" s="19"/>
      <c r="C28" s="219" t="s">
        <v>1238</v>
      </c>
      <c r="D28" s="19">
        <v>3200</v>
      </c>
      <c r="E28" s="18" t="s">
        <v>105</v>
      </c>
      <c r="F28" s="264" t="s">
        <v>1239</v>
      </c>
      <c r="G28" s="301" t="s">
        <v>856</v>
      </c>
    </row>
    <row r="29" spans="1:7" ht="24">
      <c r="A29" s="20" t="s">
        <v>1240</v>
      </c>
      <c r="B29" s="19"/>
      <c r="C29" s="219" t="s">
        <v>776</v>
      </c>
      <c r="D29" s="19" t="s">
        <v>1241</v>
      </c>
      <c r="E29" s="285" t="s">
        <v>779</v>
      </c>
      <c r="F29" s="264" t="s">
        <v>867</v>
      </c>
      <c r="G29" s="301" t="s">
        <v>868</v>
      </c>
    </row>
    <row r="30" spans="1:7" ht="36">
      <c r="A30" s="20" t="s">
        <v>1242</v>
      </c>
      <c r="B30" s="235"/>
      <c r="C30" s="251" t="s">
        <v>863</v>
      </c>
      <c r="D30" s="235" t="s">
        <v>860</v>
      </c>
      <c r="E30" s="285" t="s">
        <v>586</v>
      </c>
      <c r="F30" s="264" t="s">
        <v>1243</v>
      </c>
      <c r="G30" s="301" t="s">
        <v>1003</v>
      </c>
    </row>
    <row r="31" spans="1:7" ht="24">
      <c r="A31" s="20" t="s">
        <v>1242</v>
      </c>
      <c r="B31" s="235"/>
      <c r="C31" s="251" t="s">
        <v>1244</v>
      </c>
      <c r="D31" s="235">
        <v>3300</v>
      </c>
      <c r="E31" s="285" t="s">
        <v>1245</v>
      </c>
      <c r="F31" s="264" t="s">
        <v>1243</v>
      </c>
      <c r="G31" s="301" t="s">
        <v>1246</v>
      </c>
    </row>
    <row r="32" spans="1:7" ht="24">
      <c r="A32" s="20" t="s">
        <v>1247</v>
      </c>
      <c r="B32" s="19">
        <v>2.7</v>
      </c>
      <c r="C32" s="219" t="s">
        <v>1218</v>
      </c>
      <c r="D32" s="19" t="s">
        <v>1241</v>
      </c>
      <c r="E32" s="285" t="s">
        <v>1235</v>
      </c>
      <c r="F32" s="264" t="s">
        <v>1248</v>
      </c>
      <c r="G32" s="301" t="s">
        <v>1249</v>
      </c>
    </row>
    <row r="33" spans="1:7" ht="36">
      <c r="A33" s="20" t="s">
        <v>1247</v>
      </c>
      <c r="B33" s="19">
        <v>2.7</v>
      </c>
      <c r="C33" s="219" t="s">
        <v>1218</v>
      </c>
      <c r="D33" s="19" t="s">
        <v>1250</v>
      </c>
      <c r="E33" s="285"/>
      <c r="F33" s="264" t="s">
        <v>1251</v>
      </c>
      <c r="G33" s="301" t="s">
        <v>1252</v>
      </c>
    </row>
    <row r="34" spans="1:7" ht="24">
      <c r="A34" s="20" t="s">
        <v>1253</v>
      </c>
      <c r="B34" s="19">
        <v>2.7</v>
      </c>
      <c r="C34" s="219" t="s">
        <v>1218</v>
      </c>
      <c r="D34" s="19">
        <v>2700</v>
      </c>
      <c r="E34" s="285"/>
      <c r="F34" s="264" t="s">
        <v>1251</v>
      </c>
      <c r="G34" s="301" t="s">
        <v>1254</v>
      </c>
    </row>
    <row r="35" spans="1:7" ht="24">
      <c r="A35" s="20" t="s">
        <v>1255</v>
      </c>
      <c r="B35" s="19">
        <v>2.8</v>
      </c>
      <c r="C35" s="219" t="s">
        <v>1218</v>
      </c>
      <c r="D35" s="19" t="s">
        <v>1241</v>
      </c>
      <c r="E35" s="285" t="s">
        <v>1256</v>
      </c>
      <c r="F35" s="264" t="s">
        <v>1257</v>
      </c>
      <c r="G35" s="301" t="s">
        <v>1258</v>
      </c>
    </row>
    <row r="36" spans="1:7">
      <c r="A36" s="20" t="s">
        <v>1259</v>
      </c>
      <c r="B36" s="19">
        <v>2.9</v>
      </c>
      <c r="C36" s="219" t="s">
        <v>1260</v>
      </c>
      <c r="D36" s="19" t="s">
        <v>1261</v>
      </c>
      <c r="E36" s="285" t="s">
        <v>1262</v>
      </c>
      <c r="F36" s="264" t="s">
        <v>1263</v>
      </c>
      <c r="G36" s="301" t="s">
        <v>1264</v>
      </c>
    </row>
    <row r="37" spans="1:7" ht="36">
      <c r="A37" s="20" t="s">
        <v>1265</v>
      </c>
      <c r="B37" s="357">
        <v>3</v>
      </c>
      <c r="C37" s="219" t="s">
        <v>1218</v>
      </c>
      <c r="D37" s="19" t="s">
        <v>1241</v>
      </c>
      <c r="E37" s="285" t="s">
        <v>1266</v>
      </c>
      <c r="F37" s="264" t="s">
        <v>1267</v>
      </c>
      <c r="G37" s="301" t="s">
        <v>1268</v>
      </c>
    </row>
    <row r="38" spans="1:7" ht="24">
      <c r="A38" s="20" t="s">
        <v>1269</v>
      </c>
      <c r="B38" s="357">
        <v>3.1</v>
      </c>
      <c r="C38" s="219" t="s">
        <v>1218</v>
      </c>
      <c r="D38" s="19">
        <v>2300</v>
      </c>
      <c r="E38" s="285" t="s">
        <v>1270</v>
      </c>
      <c r="F38" s="212" t="s">
        <v>1271</v>
      </c>
      <c r="G38" s="301" t="s">
        <v>1272</v>
      </c>
    </row>
    <row r="39" spans="1:7" ht="24">
      <c r="A39" s="20" t="s">
        <v>1273</v>
      </c>
      <c r="B39" s="357">
        <v>3.2</v>
      </c>
      <c r="C39" s="219" t="s">
        <v>1238</v>
      </c>
      <c r="D39" s="19">
        <v>3200</v>
      </c>
      <c r="E39" s="285" t="s">
        <v>1274</v>
      </c>
      <c r="F39" s="212" t="s">
        <v>1275</v>
      </c>
      <c r="G39" s="301" t="s">
        <v>1276</v>
      </c>
    </row>
    <row r="40" spans="1:7" ht="24">
      <c r="A40" s="20" t="s">
        <v>1277</v>
      </c>
      <c r="B40" s="357">
        <v>3.2</v>
      </c>
      <c r="C40" s="219" t="s">
        <v>1238</v>
      </c>
      <c r="D40" s="19">
        <v>3200</v>
      </c>
      <c r="E40" s="285" t="s">
        <v>1274</v>
      </c>
      <c r="F40" s="212" t="s">
        <v>1278</v>
      </c>
      <c r="G40" s="301" t="s">
        <v>1279</v>
      </c>
    </row>
    <row r="41" spans="1:7">
      <c r="A41" s="20" t="s">
        <v>1280</v>
      </c>
      <c r="B41" s="357">
        <v>3.3</v>
      </c>
      <c r="C41" s="219" t="s">
        <v>1281</v>
      </c>
      <c r="D41" s="235" t="s">
        <v>1282</v>
      </c>
      <c r="E41" s="285" t="s">
        <v>1283</v>
      </c>
      <c r="F41" s="212" t="s">
        <v>1284</v>
      </c>
      <c r="G41" s="301" t="s">
        <v>1285</v>
      </c>
    </row>
    <row r="42" spans="1:7" ht="24">
      <c r="A42" s="20" t="s">
        <v>1286</v>
      </c>
      <c r="B42" s="357">
        <v>3.4</v>
      </c>
      <c r="C42" s="219" t="s">
        <v>864</v>
      </c>
      <c r="D42" s="235" t="s">
        <v>1282</v>
      </c>
      <c r="E42" s="285" t="s">
        <v>1287</v>
      </c>
      <c r="F42" s="212" t="s">
        <v>1325</v>
      </c>
      <c r="G42" s="301" t="s">
        <v>1288</v>
      </c>
    </row>
    <row r="43" spans="1:7" ht="24">
      <c r="A43" s="20" t="s">
        <v>1089</v>
      </c>
      <c r="B43" s="357">
        <v>3.5</v>
      </c>
      <c r="C43" s="219" t="s">
        <v>1289</v>
      </c>
      <c r="D43" s="19">
        <v>3400</v>
      </c>
      <c r="E43" s="285" t="s">
        <v>1290</v>
      </c>
      <c r="F43" s="264" t="s">
        <v>1291</v>
      </c>
      <c r="G43" s="301" t="s">
        <v>1292</v>
      </c>
    </row>
    <row r="44" spans="1:7">
      <c r="A44" s="20" t="s">
        <v>1112</v>
      </c>
      <c r="B44" s="357">
        <v>3.6</v>
      </c>
      <c r="C44" s="219" t="s">
        <v>1293</v>
      </c>
      <c r="D44" s="19">
        <v>4100</v>
      </c>
      <c r="E44" s="285" t="s">
        <v>1294</v>
      </c>
      <c r="F44" s="264" t="s">
        <v>1295</v>
      </c>
      <c r="G44" s="301" t="s">
        <v>1296</v>
      </c>
    </row>
    <row r="45" spans="1:7" ht="24">
      <c r="A45" s="20" t="s">
        <v>1297</v>
      </c>
      <c r="B45" s="357">
        <v>3.7</v>
      </c>
      <c r="C45" s="285" t="s">
        <v>1298</v>
      </c>
      <c r="D45" s="19" t="s">
        <v>1299</v>
      </c>
      <c r="E45" s="285" t="s">
        <v>1298</v>
      </c>
      <c r="F45" s="264" t="s">
        <v>1300</v>
      </c>
      <c r="G45" s="264" t="s">
        <v>1301</v>
      </c>
    </row>
    <row r="46" spans="1:7" ht="24">
      <c r="A46" s="414" t="s">
        <v>1302</v>
      </c>
      <c r="B46" s="417">
        <v>3.8</v>
      </c>
      <c r="C46" s="219" t="s">
        <v>1238</v>
      </c>
      <c r="D46" s="19">
        <v>3200</v>
      </c>
      <c r="E46" s="18" t="s">
        <v>105</v>
      </c>
      <c r="F46" s="264" t="s">
        <v>1303</v>
      </c>
      <c r="G46" s="301" t="s">
        <v>1304</v>
      </c>
    </row>
    <row r="47" spans="1:7" ht="24">
      <c r="A47" s="415"/>
      <c r="B47" s="418"/>
      <c r="C47" s="219" t="s">
        <v>1305</v>
      </c>
      <c r="D47" s="19">
        <v>1200</v>
      </c>
      <c r="E47" s="18" t="s">
        <v>1306</v>
      </c>
      <c r="F47" s="264" t="s">
        <v>1307</v>
      </c>
      <c r="G47" s="301" t="s">
        <v>1308</v>
      </c>
    </row>
    <row r="48" spans="1:7" ht="24">
      <c r="A48" s="416"/>
      <c r="B48" s="419"/>
      <c r="C48" s="219" t="s">
        <v>1305</v>
      </c>
      <c r="D48" s="19">
        <v>1200</v>
      </c>
      <c r="E48" s="18" t="s">
        <v>1306</v>
      </c>
      <c r="F48" s="264" t="s">
        <v>1309</v>
      </c>
      <c r="G48" s="301" t="s">
        <v>1310</v>
      </c>
    </row>
    <row r="49" spans="1:7" ht="24">
      <c r="A49" s="20" t="s">
        <v>1311</v>
      </c>
      <c r="B49" s="357">
        <v>3.9</v>
      </c>
      <c r="C49" s="388" t="s">
        <v>1312</v>
      </c>
      <c r="D49" s="19">
        <v>4400</v>
      </c>
      <c r="E49" s="285" t="s">
        <v>1313</v>
      </c>
      <c r="F49" s="264" t="s">
        <v>1314</v>
      </c>
      <c r="G49" s="264" t="s">
        <v>1315</v>
      </c>
    </row>
    <row r="50" spans="1:7">
      <c r="A50" s="20" t="s">
        <v>1319</v>
      </c>
      <c r="B50" s="357">
        <v>4</v>
      </c>
      <c r="C50" s="219" t="s">
        <v>1305</v>
      </c>
      <c r="D50" s="19">
        <v>1200</v>
      </c>
      <c r="E50" s="285" t="s">
        <v>1316</v>
      </c>
      <c r="F50" s="264" t="s">
        <v>1317</v>
      </c>
      <c r="G50" s="264" t="s">
        <v>1318</v>
      </c>
    </row>
    <row r="51" spans="1:7">
      <c r="A51" s="20" t="s">
        <v>1329</v>
      </c>
      <c r="B51" s="357">
        <v>4.0999999999999996</v>
      </c>
      <c r="C51" s="219" t="s">
        <v>1322</v>
      </c>
      <c r="D51" s="19" t="s">
        <v>1323</v>
      </c>
      <c r="E51" s="285" t="s">
        <v>1324</v>
      </c>
      <c r="F51" s="264" t="s">
        <v>1326</v>
      </c>
      <c r="G51" s="264" t="s">
        <v>1327</v>
      </c>
    </row>
    <row r="52" spans="1:7">
      <c r="A52" s="20" t="s">
        <v>1345</v>
      </c>
      <c r="B52" s="357">
        <v>4.2</v>
      </c>
      <c r="C52" s="219" t="s">
        <v>1350</v>
      </c>
      <c r="D52" s="19" t="s">
        <v>1349</v>
      </c>
      <c r="E52" s="285"/>
      <c r="F52" s="411" t="s">
        <v>1351</v>
      </c>
      <c r="G52" s="264"/>
    </row>
  </sheetData>
  <mergeCells count="4">
    <mergeCell ref="A1:G1"/>
    <mergeCell ref="A2:G2"/>
    <mergeCell ref="A46:A48"/>
    <mergeCell ref="B46:B48"/>
  </mergeCells>
  <phoneticPr fontId="29" type="noConversion"/>
  <pageMargins left="0.28999999999999998" right="0.24" top="0.74803149606299213" bottom="0.74803149606299213" header="0.31496062992125984" footer="0.31496062992125984"/>
  <pageSetup paperSize="9" scale="7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5" workbookViewId="0">
      <selection activeCell="F20" sqref="F20:G20"/>
    </sheetView>
  </sheetViews>
  <sheetFormatPr defaultRowHeight="16.5"/>
  <cols>
    <col min="1" max="1" width="18.625" customWidth="1"/>
    <col min="2" max="2" width="17.25" customWidth="1"/>
    <col min="3" max="3" width="13.875" customWidth="1"/>
    <col min="4" max="4" width="15.625" customWidth="1"/>
    <col min="5" max="5" width="16.5" customWidth="1"/>
    <col min="6" max="6" width="39.75" customWidth="1"/>
    <col min="7" max="7" width="11.125" customWidth="1"/>
  </cols>
  <sheetData>
    <row r="1" spans="1:8" s="263" customFormat="1"/>
    <row r="2" spans="1:8" s="263" customFormat="1" ht="45" customHeight="1">
      <c r="A2" s="583" t="s">
        <v>999</v>
      </c>
      <c r="B2" s="601"/>
      <c r="C2" s="601"/>
      <c r="D2" s="601"/>
      <c r="E2" s="326"/>
      <c r="F2" s="326"/>
      <c r="G2" s="327"/>
      <c r="H2" s="64" t="s">
        <v>26</v>
      </c>
    </row>
    <row r="3" spans="1:8" s="263" customFormat="1">
      <c r="A3" s="328" t="s">
        <v>32</v>
      </c>
      <c r="B3" s="585" t="s">
        <v>33</v>
      </c>
      <c r="C3" s="586"/>
      <c r="D3" s="587" t="s">
        <v>35</v>
      </c>
      <c r="E3" s="588"/>
      <c r="F3" s="589" t="s">
        <v>36</v>
      </c>
      <c r="G3" s="590"/>
      <c r="H3" s="329" t="s">
        <v>912</v>
      </c>
    </row>
    <row r="4" spans="1:8" s="263" customFormat="1">
      <c r="A4" s="90" t="s">
        <v>37</v>
      </c>
      <c r="B4" s="317" t="s">
        <v>38</v>
      </c>
      <c r="C4" s="317" t="s">
        <v>39</v>
      </c>
      <c r="D4" s="90" t="s">
        <v>913</v>
      </c>
      <c r="E4" s="90" t="s">
        <v>982</v>
      </c>
      <c r="F4" s="587"/>
      <c r="G4" s="588"/>
      <c r="H4" s="329" t="s">
        <v>915</v>
      </c>
    </row>
    <row r="5" spans="1:8" s="263" customFormat="1">
      <c r="A5" s="106" t="s">
        <v>368</v>
      </c>
      <c r="B5" s="318" t="s">
        <v>44</v>
      </c>
      <c r="C5" s="108">
        <v>20</v>
      </c>
      <c r="D5" s="18" t="s">
        <v>916</v>
      </c>
      <c r="E5" s="108" t="s">
        <v>18</v>
      </c>
      <c r="F5" s="595" t="s">
        <v>983</v>
      </c>
      <c r="G5" s="598"/>
      <c r="H5" s="329" t="s">
        <v>918</v>
      </c>
    </row>
    <row r="6" spans="1:8" s="263" customFormat="1">
      <c r="A6" s="334" t="s">
        <v>919</v>
      </c>
      <c r="B6" s="335" t="s">
        <v>44</v>
      </c>
      <c r="C6" s="335">
        <v>20</v>
      </c>
      <c r="D6" s="336" t="s">
        <v>916</v>
      </c>
      <c r="E6" s="335" t="s">
        <v>951</v>
      </c>
      <c r="F6" s="591"/>
      <c r="G6" s="592"/>
    </row>
    <row r="7" spans="1:8" s="263" customFormat="1">
      <c r="A7" s="334" t="s">
        <v>920</v>
      </c>
      <c r="B7" s="335" t="s">
        <v>44</v>
      </c>
      <c r="C7" s="335">
        <v>30</v>
      </c>
      <c r="D7" s="336" t="s">
        <v>916</v>
      </c>
      <c r="E7" s="335" t="s">
        <v>951</v>
      </c>
      <c r="F7" s="591"/>
      <c r="G7" s="592"/>
    </row>
    <row r="8" spans="1:8" s="263" customFormat="1">
      <c r="A8" s="334" t="s">
        <v>921</v>
      </c>
      <c r="B8" s="345" t="s">
        <v>46</v>
      </c>
      <c r="C8" s="335">
        <v>18</v>
      </c>
      <c r="D8" s="336" t="s">
        <v>916</v>
      </c>
      <c r="E8" s="335" t="s">
        <v>951</v>
      </c>
      <c r="F8" s="599"/>
      <c r="G8" s="600"/>
    </row>
    <row r="9" spans="1:8" s="263" customFormat="1">
      <c r="A9" s="334" t="s">
        <v>923</v>
      </c>
      <c r="B9" s="345" t="s">
        <v>46</v>
      </c>
      <c r="C9" s="335">
        <v>18</v>
      </c>
      <c r="D9" s="336" t="s">
        <v>916</v>
      </c>
      <c r="E9" s="335" t="s">
        <v>951</v>
      </c>
      <c r="F9" s="591"/>
      <c r="G9" s="592"/>
    </row>
    <row r="10" spans="1:8" s="263" customFormat="1">
      <c r="A10" s="334" t="s">
        <v>373</v>
      </c>
      <c r="B10" s="345" t="s">
        <v>44</v>
      </c>
      <c r="C10" s="335">
        <v>8</v>
      </c>
      <c r="D10" s="336" t="s">
        <v>916</v>
      </c>
      <c r="E10" s="335" t="s">
        <v>951</v>
      </c>
      <c r="F10" s="591"/>
      <c r="G10" s="592"/>
    </row>
    <row r="11" spans="1:8" s="263" customFormat="1">
      <c r="A11" s="334" t="s">
        <v>375</v>
      </c>
      <c r="B11" s="345" t="s">
        <v>44</v>
      </c>
      <c r="C11" s="335">
        <v>8</v>
      </c>
      <c r="D11" s="336" t="s">
        <v>916</v>
      </c>
      <c r="E11" s="335" t="s">
        <v>951</v>
      </c>
      <c r="F11" s="591"/>
      <c r="G11" s="592"/>
    </row>
    <row r="12" spans="1:8" s="263" customFormat="1">
      <c r="A12" s="334" t="s">
        <v>357</v>
      </c>
      <c r="B12" s="335" t="s">
        <v>44</v>
      </c>
      <c r="C12" s="335">
        <v>16</v>
      </c>
      <c r="D12" s="336" t="s">
        <v>916</v>
      </c>
      <c r="E12" s="335" t="s">
        <v>951</v>
      </c>
      <c r="F12" s="591"/>
      <c r="G12" s="592"/>
    </row>
    <row r="13" spans="1:8" s="263" customFormat="1">
      <c r="A13" s="334" t="s">
        <v>926</v>
      </c>
      <c r="B13" s="335" t="s">
        <v>46</v>
      </c>
      <c r="C13" s="335">
        <v>7</v>
      </c>
      <c r="D13" s="336" t="s">
        <v>916</v>
      </c>
      <c r="E13" s="335" t="s">
        <v>951</v>
      </c>
      <c r="F13" s="591"/>
      <c r="G13" s="592"/>
    </row>
    <row r="14" spans="1:8" s="263" customFormat="1">
      <c r="A14" s="334" t="s">
        <v>929</v>
      </c>
      <c r="B14" s="335" t="s">
        <v>46</v>
      </c>
      <c r="C14" s="335">
        <v>4</v>
      </c>
      <c r="D14" s="336" t="s">
        <v>916</v>
      </c>
      <c r="E14" s="335" t="s">
        <v>951</v>
      </c>
      <c r="F14" s="599"/>
      <c r="G14" s="600"/>
    </row>
    <row r="15" spans="1:8" s="263" customFormat="1">
      <c r="A15" s="334" t="s">
        <v>931</v>
      </c>
      <c r="B15" s="335" t="s">
        <v>44</v>
      </c>
      <c r="C15" s="335">
        <v>3</v>
      </c>
      <c r="D15" s="336" t="s">
        <v>916</v>
      </c>
      <c r="E15" s="335" t="s">
        <v>951</v>
      </c>
      <c r="F15" s="591"/>
      <c r="G15" s="592"/>
    </row>
    <row r="16" spans="1:8" s="263" customFormat="1">
      <c r="A16" s="334" t="s">
        <v>932</v>
      </c>
      <c r="B16" s="335" t="s">
        <v>44</v>
      </c>
      <c r="C16" s="335">
        <v>20</v>
      </c>
      <c r="D16" s="336" t="s">
        <v>916</v>
      </c>
      <c r="E16" s="335" t="s">
        <v>951</v>
      </c>
      <c r="F16" s="591"/>
      <c r="G16" s="592"/>
    </row>
    <row r="17" spans="1:7" s="263" customFormat="1">
      <c r="A17" s="334" t="s">
        <v>933</v>
      </c>
      <c r="B17" s="335" t="s">
        <v>46</v>
      </c>
      <c r="C17" s="335">
        <v>18</v>
      </c>
      <c r="D17" s="336" t="s">
        <v>916</v>
      </c>
      <c r="E17" s="335" t="s">
        <v>951</v>
      </c>
      <c r="F17" s="591"/>
      <c r="G17" s="592"/>
    </row>
    <row r="18" spans="1:7" s="263" customFormat="1">
      <c r="A18" s="334" t="s">
        <v>934</v>
      </c>
      <c r="B18" s="335" t="s">
        <v>44</v>
      </c>
      <c r="C18" s="335">
        <v>3</v>
      </c>
      <c r="D18" s="336" t="s">
        <v>916</v>
      </c>
      <c r="E18" s="335" t="s">
        <v>951</v>
      </c>
      <c r="F18" s="591"/>
      <c r="G18" s="592"/>
    </row>
    <row r="19" spans="1:7" s="263" customFormat="1">
      <c r="A19" s="334" t="s">
        <v>937</v>
      </c>
      <c r="B19" s="335" t="s">
        <v>44</v>
      </c>
      <c r="C19" s="335">
        <v>20</v>
      </c>
      <c r="D19" s="336" t="s">
        <v>916</v>
      </c>
      <c r="E19" s="335" t="s">
        <v>951</v>
      </c>
      <c r="F19" s="591"/>
      <c r="G19" s="592"/>
    </row>
    <row r="20" spans="1:7" s="263" customFormat="1">
      <c r="A20" s="334" t="s">
        <v>938</v>
      </c>
      <c r="B20" s="335" t="s">
        <v>46</v>
      </c>
      <c r="C20" s="335">
        <v>18</v>
      </c>
      <c r="D20" s="336" t="s">
        <v>916</v>
      </c>
      <c r="E20" s="335" t="s">
        <v>951</v>
      </c>
      <c r="F20" s="591"/>
      <c r="G20" s="592"/>
    </row>
    <row r="21" spans="1:7" s="263" customFormat="1">
      <c r="A21" s="334" t="s">
        <v>939</v>
      </c>
      <c r="B21" s="335" t="s">
        <v>44</v>
      </c>
      <c r="C21" s="335">
        <v>3</v>
      </c>
      <c r="D21" s="336" t="s">
        <v>916</v>
      </c>
      <c r="E21" s="335" t="s">
        <v>951</v>
      </c>
      <c r="F21" s="591"/>
      <c r="G21" s="592"/>
    </row>
    <row r="22" spans="1:7" s="263" customFormat="1">
      <c r="A22" s="334" t="s">
        <v>941</v>
      </c>
      <c r="B22" s="335" t="s">
        <v>44</v>
      </c>
      <c r="C22" s="335">
        <v>20</v>
      </c>
      <c r="D22" s="336" t="s">
        <v>916</v>
      </c>
      <c r="E22" s="335" t="s">
        <v>951</v>
      </c>
      <c r="F22" s="591"/>
      <c r="G22" s="592"/>
    </row>
    <row r="23" spans="1:7" s="263" customFormat="1">
      <c r="A23" s="334" t="s">
        <v>942</v>
      </c>
      <c r="B23" s="335" t="s">
        <v>46</v>
      </c>
      <c r="C23" s="335">
        <v>18</v>
      </c>
      <c r="D23" s="336" t="s">
        <v>916</v>
      </c>
      <c r="E23" s="335" t="s">
        <v>951</v>
      </c>
      <c r="F23" s="591"/>
      <c r="G23" s="592"/>
    </row>
    <row r="24" spans="1:7" s="263" customFormat="1">
      <c r="A24" s="334" t="s">
        <v>943</v>
      </c>
      <c r="B24" s="335" t="s">
        <v>44</v>
      </c>
      <c r="C24" s="335">
        <v>3</v>
      </c>
      <c r="D24" s="336" t="s">
        <v>916</v>
      </c>
      <c r="E24" s="335" t="s">
        <v>951</v>
      </c>
      <c r="F24" s="591"/>
      <c r="G24" s="592"/>
    </row>
    <row r="25" spans="1:7" s="263" customFormat="1">
      <c r="A25" s="334" t="s">
        <v>945</v>
      </c>
      <c r="B25" s="335" t="s">
        <v>44</v>
      </c>
      <c r="C25" s="335">
        <v>20</v>
      </c>
      <c r="D25" s="336" t="s">
        <v>916</v>
      </c>
      <c r="E25" s="335" t="s">
        <v>951</v>
      </c>
      <c r="F25" s="591"/>
      <c r="G25" s="592"/>
    </row>
    <row r="26" spans="1:7" s="263" customFormat="1">
      <c r="A26" s="334" t="s">
        <v>946</v>
      </c>
      <c r="B26" s="335" t="s">
        <v>46</v>
      </c>
      <c r="C26" s="335">
        <v>18</v>
      </c>
      <c r="D26" s="336" t="s">
        <v>916</v>
      </c>
      <c r="E26" s="335" t="s">
        <v>951</v>
      </c>
      <c r="F26" s="591"/>
      <c r="G26" s="592"/>
    </row>
    <row r="27" spans="1:7" s="263" customFormat="1">
      <c r="A27" s="334" t="s">
        <v>947</v>
      </c>
      <c r="B27" s="335" t="s">
        <v>44</v>
      </c>
      <c r="C27" s="335">
        <v>3</v>
      </c>
      <c r="D27" s="336" t="s">
        <v>916</v>
      </c>
      <c r="E27" s="335" t="s">
        <v>951</v>
      </c>
      <c r="F27" s="591"/>
      <c r="G27" s="592"/>
    </row>
    <row r="28" spans="1:7" s="263" customFormat="1">
      <c r="A28" s="334" t="s">
        <v>949</v>
      </c>
      <c r="B28" s="335" t="s">
        <v>44</v>
      </c>
      <c r="C28" s="335">
        <v>20</v>
      </c>
      <c r="D28" s="336" t="s">
        <v>916</v>
      </c>
      <c r="E28" s="335" t="s">
        <v>951</v>
      </c>
      <c r="F28" s="591"/>
      <c r="G28" s="592"/>
    </row>
    <row r="29" spans="1:7" s="263" customFormat="1">
      <c r="A29" s="334" t="s">
        <v>950</v>
      </c>
      <c r="B29" s="335" t="s">
        <v>46</v>
      </c>
      <c r="C29" s="335">
        <v>18</v>
      </c>
      <c r="D29" s="336" t="s">
        <v>916</v>
      </c>
      <c r="E29" s="335" t="s">
        <v>951</v>
      </c>
      <c r="F29" s="591"/>
      <c r="G29" s="592"/>
    </row>
    <row r="30" spans="1:7" s="263" customFormat="1">
      <c r="A30" s="106" t="s">
        <v>383</v>
      </c>
      <c r="B30" s="108" t="s">
        <v>46</v>
      </c>
      <c r="C30" s="108">
        <v>7</v>
      </c>
      <c r="D30" s="18" t="s">
        <v>916</v>
      </c>
      <c r="E30" s="108" t="s">
        <v>18</v>
      </c>
      <c r="F30" s="337" t="s">
        <v>984</v>
      </c>
      <c r="G30" s="338"/>
    </row>
    <row r="31" spans="1:7" s="263" customFormat="1">
      <c r="A31" s="106" t="s">
        <v>607</v>
      </c>
      <c r="B31" s="108" t="s">
        <v>44</v>
      </c>
      <c r="C31" s="108">
        <v>20</v>
      </c>
      <c r="D31" s="18" t="s">
        <v>916</v>
      </c>
      <c r="E31" s="108" t="s">
        <v>18</v>
      </c>
      <c r="F31" s="593"/>
      <c r="G31" s="594"/>
    </row>
    <row r="32" spans="1:7" s="263" customFormat="1">
      <c r="A32" s="106" t="s">
        <v>952</v>
      </c>
      <c r="B32" s="108" t="s">
        <v>44</v>
      </c>
      <c r="C32" s="108">
        <v>20</v>
      </c>
      <c r="D32" s="18" t="s">
        <v>916</v>
      </c>
      <c r="E32" s="108" t="s">
        <v>18</v>
      </c>
      <c r="F32" s="593"/>
      <c r="G32" s="594"/>
    </row>
    <row r="33" spans="1:10" s="263" customFormat="1">
      <c r="A33" s="106" t="s">
        <v>364</v>
      </c>
      <c r="B33" s="108" t="s">
        <v>46</v>
      </c>
      <c r="C33" s="108">
        <v>18</v>
      </c>
      <c r="D33" s="18" t="s">
        <v>916</v>
      </c>
      <c r="E33" s="108" t="s">
        <v>18</v>
      </c>
      <c r="F33" s="593"/>
      <c r="G33" s="594"/>
    </row>
    <row r="34" spans="1:10" s="263" customFormat="1">
      <c r="A34" s="339" t="s">
        <v>985</v>
      </c>
      <c r="B34" s="318" t="s">
        <v>44</v>
      </c>
      <c r="C34" s="108">
        <v>8</v>
      </c>
      <c r="D34" s="18" t="s">
        <v>916</v>
      </c>
      <c r="E34" s="108" t="s">
        <v>18</v>
      </c>
      <c r="F34" s="595" t="s">
        <v>991</v>
      </c>
      <c r="G34" s="596"/>
    </row>
    <row r="35" spans="1:10" s="263" customFormat="1">
      <c r="A35" s="339" t="s">
        <v>986</v>
      </c>
      <c r="B35" s="318" t="s">
        <v>44</v>
      </c>
      <c r="C35" s="108">
        <v>6</v>
      </c>
      <c r="D35" s="18" t="s">
        <v>916</v>
      </c>
      <c r="E35" s="108" t="s">
        <v>18</v>
      </c>
      <c r="F35" s="597" t="s">
        <v>992</v>
      </c>
      <c r="G35" s="598"/>
    </row>
    <row r="36" spans="1:10" s="263" customFormat="1">
      <c r="A36" s="339" t="s">
        <v>987</v>
      </c>
      <c r="B36" s="318" t="s">
        <v>44</v>
      </c>
      <c r="C36" s="108">
        <v>8</v>
      </c>
      <c r="D36" s="18" t="s">
        <v>916</v>
      </c>
      <c r="E36" s="108" t="s">
        <v>18</v>
      </c>
      <c r="F36" s="595" t="s">
        <v>988</v>
      </c>
      <c r="G36" s="596"/>
    </row>
    <row r="37" spans="1:10" s="263" customFormat="1"/>
    <row r="38" spans="1:10" s="263" customFormat="1">
      <c r="C38" s="568" t="s">
        <v>989</v>
      </c>
      <c r="D38" s="569"/>
      <c r="E38" s="569"/>
      <c r="F38" s="569"/>
      <c r="G38" s="569"/>
      <c r="H38" s="569"/>
      <c r="I38" s="569"/>
      <c r="J38" s="570"/>
    </row>
    <row r="39" spans="1:10" s="263" customFormat="1"/>
    <row r="40" spans="1:10" s="263" customFormat="1">
      <c r="A40" s="341"/>
      <c r="B40" s="346" t="s">
        <v>368</v>
      </c>
      <c r="C40" s="346" t="s">
        <v>383</v>
      </c>
      <c r="D40" s="346" t="s">
        <v>607</v>
      </c>
      <c r="E40" s="346" t="s">
        <v>952</v>
      </c>
      <c r="F40" s="346" t="s">
        <v>364</v>
      </c>
      <c r="G40" s="346" t="s">
        <v>985</v>
      </c>
      <c r="H40" s="346" t="s">
        <v>986</v>
      </c>
      <c r="I40" s="346" t="s">
        <v>987</v>
      </c>
    </row>
    <row r="41" spans="1:10" s="263" customFormat="1">
      <c r="A41" s="344">
        <v>1</v>
      </c>
      <c r="B41" s="259"/>
      <c r="C41" s="259"/>
      <c r="D41" s="259"/>
      <c r="E41" s="259"/>
      <c r="F41" s="259"/>
      <c r="G41" s="259"/>
      <c r="H41" s="259"/>
      <c r="I41" s="259"/>
    </row>
    <row r="42" spans="1:10" s="263" customFormat="1">
      <c r="A42" s="344">
        <v>2</v>
      </c>
      <c r="B42" s="259"/>
      <c r="C42" s="259"/>
      <c r="D42" s="259"/>
      <c r="E42" s="259"/>
      <c r="F42" s="259"/>
      <c r="G42" s="259"/>
      <c r="H42" s="259"/>
      <c r="I42" s="259"/>
    </row>
    <row r="43" spans="1:10" s="263" customFormat="1">
      <c r="A43" s="344">
        <v>3</v>
      </c>
      <c r="B43" s="259"/>
      <c r="C43" s="259"/>
      <c r="D43" s="259"/>
      <c r="E43" s="259"/>
      <c r="F43" s="259"/>
      <c r="G43" s="259"/>
      <c r="H43" s="259"/>
      <c r="I43" s="259"/>
    </row>
    <row r="44" spans="1:10" s="263" customFormat="1">
      <c r="A44" s="344">
        <v>4</v>
      </c>
      <c r="B44" s="259"/>
      <c r="C44" s="259"/>
      <c r="D44" s="259"/>
      <c r="E44" s="259"/>
      <c r="F44" s="259"/>
      <c r="G44" s="259"/>
      <c r="H44" s="259"/>
      <c r="I44" s="259"/>
    </row>
    <row r="45" spans="1:10" s="263" customFormat="1">
      <c r="A45" s="344">
        <v>5</v>
      </c>
      <c r="B45" s="259"/>
      <c r="C45" s="259"/>
      <c r="D45" s="259"/>
      <c r="E45" s="259"/>
      <c r="F45" s="259"/>
      <c r="G45" s="259"/>
      <c r="H45" s="259"/>
      <c r="I45" s="259"/>
    </row>
    <row r="46" spans="1:10" s="263" customFormat="1">
      <c r="A46" s="344">
        <v>6</v>
      </c>
      <c r="B46" s="259"/>
      <c r="C46" s="259"/>
      <c r="D46" s="259"/>
      <c r="E46" s="259"/>
      <c r="F46" s="259"/>
      <c r="G46" s="259"/>
      <c r="H46" s="259"/>
      <c r="I46" s="259"/>
    </row>
    <row r="47" spans="1:10" s="263" customFormat="1">
      <c r="A47" s="344">
        <v>7</v>
      </c>
      <c r="B47" s="259"/>
      <c r="C47" s="259"/>
      <c r="D47" s="259"/>
      <c r="E47" s="259"/>
      <c r="F47" s="259"/>
      <c r="G47" s="259"/>
      <c r="H47" s="259"/>
      <c r="I47" s="259"/>
    </row>
    <row r="48" spans="1:10" s="263" customFormat="1">
      <c r="A48" s="344">
        <v>8</v>
      </c>
      <c r="B48" s="259"/>
      <c r="C48" s="259"/>
      <c r="D48" s="259"/>
      <c r="E48" s="259"/>
      <c r="F48" s="259"/>
      <c r="G48" s="259"/>
      <c r="H48" s="259"/>
      <c r="I48" s="259"/>
    </row>
    <row r="49" spans="1:9" s="263" customFormat="1">
      <c r="A49" s="344">
        <v>9</v>
      </c>
      <c r="B49" s="259"/>
      <c r="C49" s="259"/>
      <c r="D49" s="259"/>
      <c r="E49" s="259"/>
      <c r="F49" s="259"/>
      <c r="G49" s="259"/>
      <c r="H49" s="259"/>
      <c r="I49" s="259"/>
    </row>
    <row r="50" spans="1:9" s="263" customFormat="1">
      <c r="A50" s="344">
        <v>10</v>
      </c>
      <c r="B50" s="259"/>
      <c r="C50" s="259"/>
      <c r="D50" s="259"/>
      <c r="E50" s="259"/>
      <c r="F50" s="259"/>
      <c r="G50" s="259"/>
      <c r="H50" s="259"/>
      <c r="I50" s="259"/>
    </row>
    <row r="51" spans="1:9" s="263" customFormat="1"/>
  </sheetData>
  <mergeCells count="36">
    <mergeCell ref="F12:G12"/>
    <mergeCell ref="A2:D2"/>
    <mergeCell ref="B3:C3"/>
    <mergeCell ref="D3:E3"/>
    <mergeCell ref="F3:G4"/>
    <mergeCell ref="F5:G5"/>
    <mergeCell ref="F6:G6"/>
    <mergeCell ref="F7:G7"/>
    <mergeCell ref="F8:G8"/>
    <mergeCell ref="F9:G9"/>
    <mergeCell ref="F10:G10"/>
    <mergeCell ref="F11:G11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C38:J38"/>
    <mergeCell ref="F25:G25"/>
    <mergeCell ref="F26:G26"/>
    <mergeCell ref="F27:G27"/>
    <mergeCell ref="F28:G28"/>
    <mergeCell ref="F29:G29"/>
    <mergeCell ref="F31:G31"/>
    <mergeCell ref="F32:G32"/>
    <mergeCell ref="F33:G33"/>
    <mergeCell ref="F34:G34"/>
    <mergeCell ref="F35:G35"/>
    <mergeCell ref="F36:G36"/>
  </mergeCells>
  <phoneticPr fontId="29" type="noConversion"/>
  <hyperlinks>
    <hyperlink ref="H2" location="인터페이스목록!A1" display="목록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6" sqref="B16"/>
    </sheetView>
  </sheetViews>
  <sheetFormatPr defaultRowHeight="16.5"/>
  <cols>
    <col min="1" max="1" width="13.125" customWidth="1"/>
    <col min="2" max="2" width="27.25" bestFit="1" customWidth="1"/>
    <col min="3" max="3" width="34.375" customWidth="1"/>
  </cols>
  <sheetData>
    <row r="1" spans="1:4">
      <c r="A1" s="259" t="s">
        <v>1127</v>
      </c>
      <c r="B1" s="259" t="s">
        <v>622</v>
      </c>
      <c r="C1" s="259" t="s">
        <v>623</v>
      </c>
      <c r="D1" s="64" t="s">
        <v>26</v>
      </c>
    </row>
    <row r="2" spans="1:4">
      <c r="A2" s="259" t="s">
        <v>624</v>
      </c>
      <c r="B2" s="260" t="s">
        <v>625</v>
      </c>
      <c r="C2" s="259"/>
    </row>
    <row r="3" spans="1:4">
      <c r="A3" s="259" t="s">
        <v>626</v>
      </c>
      <c r="B3" s="260" t="s">
        <v>627</v>
      </c>
      <c r="C3" s="259"/>
    </row>
    <row r="4" spans="1:4">
      <c r="A4" s="259" t="s">
        <v>628</v>
      </c>
      <c r="B4" s="260" t="s">
        <v>629</v>
      </c>
      <c r="C4" s="259"/>
    </row>
    <row r="5" spans="1:4">
      <c r="A5" s="259" t="s">
        <v>630</v>
      </c>
      <c r="B5" s="260" t="s">
        <v>631</v>
      </c>
      <c r="C5" s="259"/>
    </row>
    <row r="6" spans="1:4">
      <c r="A6" s="259" t="s">
        <v>632</v>
      </c>
      <c r="B6" s="260" t="s">
        <v>633</v>
      </c>
      <c r="C6" s="259"/>
    </row>
    <row r="7" spans="1:4">
      <c r="A7" s="259" t="s">
        <v>634</v>
      </c>
      <c r="B7" s="260" t="s">
        <v>635</v>
      </c>
      <c r="C7" s="259"/>
    </row>
    <row r="8" spans="1:4" s="225" customFormat="1">
      <c r="A8" s="259" t="s">
        <v>653</v>
      </c>
      <c r="B8" s="260" t="s">
        <v>654</v>
      </c>
      <c r="C8" s="259"/>
    </row>
    <row r="9" spans="1:4" s="225" customFormat="1">
      <c r="A9" s="259" t="s">
        <v>662</v>
      </c>
      <c r="B9" s="260" t="s">
        <v>657</v>
      </c>
      <c r="C9" s="259"/>
    </row>
    <row r="10" spans="1:4" s="225" customFormat="1">
      <c r="A10" s="259" t="s">
        <v>656</v>
      </c>
      <c r="B10" s="260" t="s">
        <v>655</v>
      </c>
      <c r="C10" s="259"/>
    </row>
    <row r="11" spans="1:4">
      <c r="A11" s="259" t="s">
        <v>636</v>
      </c>
      <c r="B11" s="259" t="s">
        <v>637</v>
      </c>
      <c r="C11" s="259"/>
    </row>
    <row r="12" spans="1:4">
      <c r="A12" s="259" t="s">
        <v>638</v>
      </c>
      <c r="B12" s="259" t="s">
        <v>639</v>
      </c>
      <c r="C12" s="259"/>
    </row>
    <row r="13" spans="1:4">
      <c r="A13" s="259" t="s">
        <v>640</v>
      </c>
      <c r="B13" s="259" t="s">
        <v>641</v>
      </c>
      <c r="C13" s="259"/>
    </row>
    <row r="14" spans="1:4">
      <c r="A14" s="259" t="s">
        <v>642</v>
      </c>
      <c r="B14" s="259" t="s">
        <v>643</v>
      </c>
      <c r="C14" s="259"/>
    </row>
    <row r="15" spans="1:4">
      <c r="A15" s="259" t="s">
        <v>644</v>
      </c>
      <c r="B15" s="259" t="s">
        <v>645</v>
      </c>
      <c r="C15" s="259"/>
    </row>
    <row r="16" spans="1:4">
      <c r="A16" s="259" t="s">
        <v>646</v>
      </c>
      <c r="B16" s="259" t="s">
        <v>647</v>
      </c>
      <c r="C16" s="259"/>
    </row>
    <row r="17" spans="1:3">
      <c r="A17" s="259" t="s">
        <v>648</v>
      </c>
      <c r="B17" s="259" t="s">
        <v>649</v>
      </c>
      <c r="C17" s="259"/>
    </row>
    <row r="18" spans="1:3" s="225" customFormat="1">
      <c r="A18" s="259" t="s">
        <v>658</v>
      </c>
      <c r="B18" s="259" t="s">
        <v>659</v>
      </c>
      <c r="C18" s="259"/>
    </row>
    <row r="19" spans="1:3" s="225" customFormat="1">
      <c r="A19" s="259" t="s">
        <v>660</v>
      </c>
      <c r="B19" s="259" t="s">
        <v>661</v>
      </c>
      <c r="C19" s="259"/>
    </row>
    <row r="20" spans="1:3" s="263" customFormat="1">
      <c r="A20" s="259" t="s">
        <v>1106</v>
      </c>
      <c r="B20" s="259" t="s">
        <v>1107</v>
      </c>
      <c r="C20" s="259" t="s">
        <v>1108</v>
      </c>
    </row>
    <row r="21" spans="1:3" s="263" customFormat="1">
      <c r="A21" s="259" t="s">
        <v>1109</v>
      </c>
      <c r="B21" s="259" t="s">
        <v>1110</v>
      </c>
      <c r="C21" s="259" t="s">
        <v>1111</v>
      </c>
    </row>
    <row r="22" spans="1:3" s="225" customFormat="1">
      <c r="A22" s="259" t="s">
        <v>902</v>
      </c>
      <c r="B22" s="259" t="s">
        <v>903</v>
      </c>
      <c r="C22" s="259"/>
    </row>
    <row r="23" spans="1:3">
      <c r="A23" s="259" t="s">
        <v>650</v>
      </c>
      <c r="B23" s="259" t="s">
        <v>651</v>
      </c>
      <c r="C23" s="259"/>
    </row>
  </sheetData>
  <phoneticPr fontId="29" type="noConversion"/>
  <hyperlinks>
    <hyperlink ref="D1" location="인터페이스목록!A1" display="목록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opLeftCell="A51" workbookViewId="0">
      <selection activeCell="N141" sqref="N141"/>
    </sheetView>
  </sheetViews>
  <sheetFormatPr defaultRowHeight="16.5"/>
  <cols>
    <col min="1" max="1" width="23.5" bestFit="1" customWidth="1"/>
    <col min="2" max="2" width="26.875" bestFit="1" customWidth="1"/>
  </cols>
  <sheetData>
    <row r="1" spans="1:2">
      <c r="A1" s="226" t="s">
        <v>43</v>
      </c>
      <c r="B1" s="227" t="s">
        <v>322</v>
      </c>
    </row>
    <row r="2" spans="1:2">
      <c r="A2" s="226" t="s">
        <v>29</v>
      </c>
      <c r="B2" s="227" t="s">
        <v>323</v>
      </c>
    </row>
    <row r="3" spans="1:2">
      <c r="A3" s="226" t="s">
        <v>79</v>
      </c>
      <c r="B3" s="227" t="s">
        <v>324</v>
      </c>
    </row>
    <row r="4" spans="1:2" s="225" customFormat="1">
      <c r="A4" s="226" t="s">
        <v>318</v>
      </c>
      <c r="B4" s="227" t="s">
        <v>324</v>
      </c>
    </row>
    <row r="5" spans="1:2">
      <c r="A5" s="226" t="s">
        <v>9</v>
      </c>
      <c r="B5" s="227" t="s">
        <v>325</v>
      </c>
    </row>
    <row r="6" spans="1:2">
      <c r="A6" s="226" t="s">
        <v>283</v>
      </c>
      <c r="B6" s="227" t="s">
        <v>565</v>
      </c>
    </row>
    <row r="7" spans="1:2" s="225" customFormat="1">
      <c r="A7" s="226" t="s">
        <v>566</v>
      </c>
      <c r="B7" s="227" t="s">
        <v>565</v>
      </c>
    </row>
    <row r="8" spans="1:2" s="225" customFormat="1">
      <c r="A8" s="229" t="s">
        <v>340</v>
      </c>
      <c r="B8" s="229" t="s">
        <v>341</v>
      </c>
    </row>
    <row r="9" spans="1:2">
      <c r="A9" s="226" t="s">
        <v>7</v>
      </c>
      <c r="B9" s="227" t="s">
        <v>326</v>
      </c>
    </row>
    <row r="10" spans="1:2">
      <c r="A10" s="226" t="s">
        <v>8</v>
      </c>
      <c r="B10" s="227" t="s">
        <v>327</v>
      </c>
    </row>
    <row r="11" spans="1:2">
      <c r="A11" s="226" t="s">
        <v>49</v>
      </c>
      <c r="B11" s="227" t="s">
        <v>328</v>
      </c>
    </row>
    <row r="12" spans="1:2">
      <c r="A12" s="226" t="s">
        <v>50</v>
      </c>
      <c r="B12" s="227" t="s">
        <v>329</v>
      </c>
    </row>
    <row r="13" spans="1:2">
      <c r="A13" s="226" t="s">
        <v>84</v>
      </c>
      <c r="B13" s="227" t="s">
        <v>330</v>
      </c>
    </row>
    <row r="14" spans="1:2">
      <c r="A14" s="226" t="s">
        <v>52</v>
      </c>
      <c r="B14" s="227" t="s">
        <v>331</v>
      </c>
    </row>
    <row r="15" spans="1:2">
      <c r="A15" s="226" t="s">
        <v>53</v>
      </c>
      <c r="B15" s="227" t="s">
        <v>332</v>
      </c>
    </row>
    <row r="16" spans="1:2">
      <c r="A16" s="226" t="s">
        <v>54</v>
      </c>
      <c r="B16" s="227" t="s">
        <v>333</v>
      </c>
    </row>
    <row r="17" spans="1:2">
      <c r="A17" s="226" t="s">
        <v>272</v>
      </c>
      <c r="B17" s="227" t="s">
        <v>334</v>
      </c>
    </row>
    <row r="18" spans="1:2">
      <c r="A18" s="226" t="s">
        <v>55</v>
      </c>
      <c r="B18" s="227" t="s">
        <v>55</v>
      </c>
    </row>
    <row r="19" spans="1:2" s="225" customFormat="1">
      <c r="A19" s="226" t="s">
        <v>521</v>
      </c>
      <c r="B19" s="227" t="s">
        <v>1103</v>
      </c>
    </row>
    <row r="20" spans="1:2" s="263" customFormat="1">
      <c r="A20" s="226" t="s">
        <v>1102</v>
      </c>
      <c r="B20" s="227" t="s">
        <v>1104</v>
      </c>
    </row>
    <row r="21" spans="1:2" s="225" customFormat="1">
      <c r="A21" s="226" t="s">
        <v>522</v>
      </c>
      <c r="B21" s="227" t="s">
        <v>527</v>
      </c>
    </row>
    <row r="22" spans="1:2" s="225" customFormat="1">
      <c r="A22" s="226" t="s">
        <v>526</v>
      </c>
      <c r="B22" s="227" t="s">
        <v>528</v>
      </c>
    </row>
    <row r="23" spans="1:2">
      <c r="A23" s="228" t="s">
        <v>336</v>
      </c>
      <c r="B23" s="227" t="s">
        <v>336</v>
      </c>
    </row>
    <row r="24" spans="1:2">
      <c r="A24" s="229" t="s">
        <v>252</v>
      </c>
      <c r="B24" s="229" t="s">
        <v>343</v>
      </c>
    </row>
    <row r="25" spans="1:2">
      <c r="A25" s="229" t="s">
        <v>344</v>
      </c>
      <c r="B25" s="229" t="s">
        <v>337</v>
      </c>
    </row>
    <row r="26" spans="1:2">
      <c r="A26" s="229" t="s">
        <v>345</v>
      </c>
      <c r="B26" s="229" t="s">
        <v>346</v>
      </c>
    </row>
    <row r="27" spans="1:2">
      <c r="A27" s="229" t="s">
        <v>347</v>
      </c>
      <c r="B27" s="229" t="s">
        <v>348</v>
      </c>
    </row>
    <row r="28" spans="1:2">
      <c r="A28" s="229" t="s">
        <v>349</v>
      </c>
      <c r="B28" s="229" t="s">
        <v>350</v>
      </c>
    </row>
    <row r="29" spans="1:2">
      <c r="A29" s="229" t="s">
        <v>351</v>
      </c>
      <c r="B29" s="229" t="s">
        <v>338</v>
      </c>
    </row>
    <row r="30" spans="1:2" s="225" customFormat="1">
      <c r="A30" s="230" t="s">
        <v>494</v>
      </c>
      <c r="B30" s="230" t="s">
        <v>505</v>
      </c>
    </row>
    <row r="31" spans="1:2">
      <c r="A31" s="229" t="s">
        <v>352</v>
      </c>
      <c r="B31" s="229" t="s">
        <v>353</v>
      </c>
    </row>
    <row r="32" spans="1:2">
      <c r="A32" s="229" t="s">
        <v>354</v>
      </c>
      <c r="B32" s="229" t="s">
        <v>355</v>
      </c>
    </row>
    <row r="33" spans="1:2">
      <c r="A33" s="229" t="s">
        <v>448</v>
      </c>
      <c r="B33" s="229" t="s">
        <v>356</v>
      </c>
    </row>
    <row r="34" spans="1:2">
      <c r="A34" s="229" t="s">
        <v>357</v>
      </c>
      <c r="B34" s="229" t="s">
        <v>358</v>
      </c>
    </row>
    <row r="35" spans="1:2">
      <c r="A35" s="229" t="s">
        <v>359</v>
      </c>
      <c r="B35" s="229" t="s">
        <v>360</v>
      </c>
    </row>
    <row r="36" spans="1:2">
      <c r="A36" s="229" t="s">
        <v>361</v>
      </c>
      <c r="B36" s="229" t="s">
        <v>339</v>
      </c>
    </row>
    <row r="37" spans="1:2">
      <c r="A37" s="229" t="s">
        <v>362</v>
      </c>
      <c r="B37" s="229" t="s">
        <v>363</v>
      </c>
    </row>
    <row r="38" spans="1:2">
      <c r="A38" s="229" t="s">
        <v>364</v>
      </c>
      <c r="B38" s="229" t="s">
        <v>365</v>
      </c>
    </row>
    <row r="39" spans="1:2">
      <c r="A39" s="229" t="s">
        <v>366</v>
      </c>
      <c r="B39" s="229" t="s">
        <v>367</v>
      </c>
    </row>
    <row r="40" spans="1:2" s="225" customFormat="1">
      <c r="A40" s="230" t="s">
        <v>563</v>
      </c>
      <c r="B40" s="230" t="s">
        <v>564</v>
      </c>
    </row>
    <row r="41" spans="1:2">
      <c r="A41" s="226" t="s">
        <v>449</v>
      </c>
      <c r="B41" s="227" t="s">
        <v>450</v>
      </c>
    </row>
    <row r="42" spans="1:2">
      <c r="A42" s="229" t="s">
        <v>368</v>
      </c>
      <c r="B42" s="229" t="s">
        <v>559</v>
      </c>
    </row>
    <row r="43" spans="1:2">
      <c r="A43" s="229" t="s">
        <v>213</v>
      </c>
      <c r="B43" s="229" t="s">
        <v>370</v>
      </c>
    </row>
    <row r="44" spans="1:2" s="225" customFormat="1">
      <c r="A44" s="230" t="s">
        <v>592</v>
      </c>
      <c r="B44" s="230" t="s">
        <v>593</v>
      </c>
    </row>
    <row r="45" spans="1:2">
      <c r="A45" s="229" t="s">
        <v>155</v>
      </c>
      <c r="B45" s="229" t="s">
        <v>371</v>
      </c>
    </row>
    <row r="46" spans="1:2">
      <c r="A46" s="230" t="s">
        <v>587</v>
      </c>
      <c r="B46" s="229" t="s">
        <v>372</v>
      </c>
    </row>
    <row r="47" spans="1:2" s="225" customFormat="1">
      <c r="A47" s="230" t="s">
        <v>506</v>
      </c>
      <c r="B47" s="230" t="s">
        <v>507</v>
      </c>
    </row>
    <row r="48" spans="1:2">
      <c r="A48" s="229" t="s">
        <v>373</v>
      </c>
      <c r="B48" s="229" t="s">
        <v>374</v>
      </c>
    </row>
    <row r="49" spans="1:2">
      <c r="A49" s="229" t="s">
        <v>375</v>
      </c>
      <c r="B49" s="229" t="s">
        <v>376</v>
      </c>
    </row>
    <row r="50" spans="1:2">
      <c r="A50" s="229" t="s">
        <v>377</v>
      </c>
      <c r="B50" s="229" t="s">
        <v>378</v>
      </c>
    </row>
    <row r="51" spans="1:2">
      <c r="A51" s="229" t="s">
        <v>459</v>
      </c>
      <c r="B51" s="229" t="s">
        <v>460</v>
      </c>
    </row>
    <row r="52" spans="1:2">
      <c r="A52" s="231" t="s">
        <v>159</v>
      </c>
      <c r="B52" s="229" t="s">
        <v>461</v>
      </c>
    </row>
    <row r="53" spans="1:2">
      <c r="A53" s="229" t="s">
        <v>379</v>
      </c>
      <c r="B53" s="229" t="s">
        <v>380</v>
      </c>
    </row>
    <row r="54" spans="1:2">
      <c r="A54" s="229" t="s">
        <v>381</v>
      </c>
      <c r="B54" s="229" t="s">
        <v>382</v>
      </c>
    </row>
    <row r="55" spans="1:2">
      <c r="A55" s="229" t="s">
        <v>451</v>
      </c>
      <c r="B55" s="229" t="s">
        <v>341</v>
      </c>
    </row>
    <row r="56" spans="1:2" s="225" customFormat="1">
      <c r="A56" s="229" t="s">
        <v>368</v>
      </c>
      <c r="B56" s="229" t="s">
        <v>369</v>
      </c>
    </row>
    <row r="57" spans="1:2">
      <c r="A57" s="229" t="s">
        <v>245</v>
      </c>
      <c r="B57" s="229" t="s">
        <v>463</v>
      </c>
    </row>
    <row r="58" spans="1:2">
      <c r="A58" s="229" t="s">
        <v>383</v>
      </c>
      <c r="B58" s="229" t="s">
        <v>462</v>
      </c>
    </row>
    <row r="59" spans="1:2">
      <c r="A59" s="229" t="s">
        <v>342</v>
      </c>
      <c r="B59" s="229" t="s">
        <v>343</v>
      </c>
    </row>
    <row r="60" spans="1:2">
      <c r="A60" s="231" t="s">
        <v>246</v>
      </c>
      <c r="B60" s="229" t="s">
        <v>385</v>
      </c>
    </row>
    <row r="61" spans="1:2">
      <c r="A61" s="229" t="s">
        <v>386</v>
      </c>
      <c r="B61" s="229" t="s">
        <v>387</v>
      </c>
    </row>
    <row r="62" spans="1:2">
      <c r="A62" s="229" t="s">
        <v>388</v>
      </c>
      <c r="B62" s="229" t="s">
        <v>389</v>
      </c>
    </row>
    <row r="63" spans="1:2">
      <c r="A63" s="229" t="s">
        <v>359</v>
      </c>
      <c r="B63" s="229" t="s">
        <v>360</v>
      </c>
    </row>
    <row r="64" spans="1:2" s="225" customFormat="1">
      <c r="A64" s="229" t="s">
        <v>452</v>
      </c>
      <c r="B64" s="229" t="s">
        <v>360</v>
      </c>
    </row>
    <row r="65" spans="1:2">
      <c r="A65" s="229" t="s">
        <v>361</v>
      </c>
      <c r="B65" s="229" t="s">
        <v>339</v>
      </c>
    </row>
    <row r="66" spans="1:2">
      <c r="A66" s="229" t="s">
        <v>357</v>
      </c>
      <c r="B66" s="229" t="s">
        <v>358</v>
      </c>
    </row>
    <row r="67" spans="1:2">
      <c r="A67" s="230" t="s">
        <v>115</v>
      </c>
      <c r="B67" s="229" t="s">
        <v>339</v>
      </c>
    </row>
    <row r="68" spans="1:2">
      <c r="A68" s="230" t="s">
        <v>453</v>
      </c>
      <c r="B68" s="230" t="s">
        <v>516</v>
      </c>
    </row>
    <row r="69" spans="1:2">
      <c r="A69" s="229" t="s">
        <v>390</v>
      </c>
      <c r="B69" s="229" t="s">
        <v>391</v>
      </c>
    </row>
    <row r="70" spans="1:2">
      <c r="A70" s="229" t="s">
        <v>335</v>
      </c>
      <c r="B70" s="229" t="s">
        <v>392</v>
      </c>
    </row>
    <row r="71" spans="1:2">
      <c r="A71" s="229" t="s">
        <v>393</v>
      </c>
      <c r="B71" s="229" t="s">
        <v>394</v>
      </c>
    </row>
    <row r="72" spans="1:2">
      <c r="A72" s="229" t="s">
        <v>101</v>
      </c>
      <c r="B72" s="229" t="s">
        <v>395</v>
      </c>
    </row>
    <row r="73" spans="1:2">
      <c r="A73" s="229" t="s">
        <v>396</v>
      </c>
      <c r="B73" s="229" t="s">
        <v>397</v>
      </c>
    </row>
    <row r="74" spans="1:2">
      <c r="A74" s="229" t="s">
        <v>398</v>
      </c>
      <c r="B74" s="229" t="s">
        <v>399</v>
      </c>
    </row>
    <row r="75" spans="1:2">
      <c r="A75" s="229" t="s">
        <v>400</v>
      </c>
      <c r="B75" s="229" t="s">
        <v>401</v>
      </c>
    </row>
    <row r="76" spans="1:2">
      <c r="A76" s="229" t="s">
        <v>403</v>
      </c>
      <c r="B76" s="229" t="s">
        <v>404</v>
      </c>
    </row>
    <row r="77" spans="1:2">
      <c r="A77" s="229" t="s">
        <v>405</v>
      </c>
      <c r="B77" s="229" t="s">
        <v>406</v>
      </c>
    </row>
    <row r="78" spans="1:2">
      <c r="A78" s="229" t="s">
        <v>407</v>
      </c>
      <c r="B78" s="229" t="s">
        <v>408</v>
      </c>
    </row>
    <row r="79" spans="1:2">
      <c r="A79" s="229" t="s">
        <v>409</v>
      </c>
      <c r="B79" s="229" t="s">
        <v>410</v>
      </c>
    </row>
    <row r="80" spans="1:2">
      <c r="A80" s="229" t="s">
        <v>411</v>
      </c>
      <c r="B80" s="229" t="s">
        <v>412</v>
      </c>
    </row>
    <row r="81" spans="1:2">
      <c r="A81" s="229" t="s">
        <v>413</v>
      </c>
      <c r="B81" s="229" t="s">
        <v>414</v>
      </c>
    </row>
    <row r="82" spans="1:2">
      <c r="A82" s="229" t="s">
        <v>415</v>
      </c>
      <c r="B82" s="229" t="s">
        <v>416</v>
      </c>
    </row>
    <row r="83" spans="1:2">
      <c r="A83" s="229" t="s">
        <v>417</v>
      </c>
      <c r="B83" s="229" t="s">
        <v>418</v>
      </c>
    </row>
    <row r="84" spans="1:2">
      <c r="A84" s="229" t="s">
        <v>419</v>
      </c>
      <c r="B84" s="229" t="s">
        <v>420</v>
      </c>
    </row>
    <row r="85" spans="1:2">
      <c r="A85" s="230" t="s">
        <v>157</v>
      </c>
      <c r="B85" s="230" t="s">
        <v>458</v>
      </c>
    </row>
    <row r="86" spans="1:2">
      <c r="A86" s="229" t="s">
        <v>422</v>
      </c>
      <c r="B86" s="229" t="s">
        <v>423</v>
      </c>
    </row>
    <row r="87" spans="1:2">
      <c r="A87" s="229" t="s">
        <v>384</v>
      </c>
      <c r="B87" s="229" t="s">
        <v>385</v>
      </c>
    </row>
    <row r="88" spans="1:2">
      <c r="A88" s="229" t="s">
        <v>251</v>
      </c>
      <c r="B88" s="229" t="s">
        <v>424</v>
      </c>
    </row>
    <row r="89" spans="1:2">
      <c r="A89" s="230" t="s">
        <v>161</v>
      </c>
      <c r="B89" s="229" t="s">
        <v>455</v>
      </c>
    </row>
    <row r="90" spans="1:2">
      <c r="A90" s="230" t="s">
        <v>253</v>
      </c>
      <c r="B90" s="229" t="s">
        <v>425</v>
      </c>
    </row>
    <row r="91" spans="1:2">
      <c r="A91" s="229" t="s">
        <v>469</v>
      </c>
      <c r="B91" s="229" t="s">
        <v>426</v>
      </c>
    </row>
    <row r="92" spans="1:2">
      <c r="A92" s="230" t="s">
        <v>254</v>
      </c>
      <c r="B92" s="229" t="s">
        <v>427</v>
      </c>
    </row>
    <row r="93" spans="1:2">
      <c r="A93" s="229" t="s">
        <v>428</v>
      </c>
      <c r="B93" s="229" t="s">
        <v>429</v>
      </c>
    </row>
    <row r="94" spans="1:2">
      <c r="A94" s="231" t="s">
        <v>465</v>
      </c>
      <c r="B94" s="230" t="s">
        <v>464</v>
      </c>
    </row>
    <row r="95" spans="1:2">
      <c r="A95" s="229" t="s">
        <v>430</v>
      </c>
      <c r="B95" s="229" t="s">
        <v>431</v>
      </c>
    </row>
    <row r="96" spans="1:2">
      <c r="A96" s="229" t="s">
        <v>432</v>
      </c>
      <c r="B96" s="229" t="s">
        <v>433</v>
      </c>
    </row>
    <row r="97" spans="1:2" s="225" customFormat="1">
      <c r="A97" s="230" t="s">
        <v>550</v>
      </c>
      <c r="B97" s="230" t="s">
        <v>553</v>
      </c>
    </row>
    <row r="98" spans="1:2" s="225" customFormat="1">
      <c r="A98" s="230" t="s">
        <v>551</v>
      </c>
      <c r="B98" s="230" t="s">
        <v>552</v>
      </c>
    </row>
    <row r="99" spans="1:2">
      <c r="A99" s="229" t="s">
        <v>434</v>
      </c>
      <c r="B99" s="229" t="s">
        <v>435</v>
      </c>
    </row>
    <row r="100" spans="1:2">
      <c r="A100" s="229" t="s">
        <v>436</v>
      </c>
      <c r="B100" s="229" t="s">
        <v>437</v>
      </c>
    </row>
    <row r="101" spans="1:2">
      <c r="A101" s="229" t="s">
        <v>438</v>
      </c>
      <c r="B101" s="229" t="s">
        <v>439</v>
      </c>
    </row>
    <row r="102" spans="1:2">
      <c r="A102" s="229" t="s">
        <v>440</v>
      </c>
      <c r="B102" s="229" t="s">
        <v>441</v>
      </c>
    </row>
    <row r="103" spans="1:2">
      <c r="A103" s="229" t="s">
        <v>442</v>
      </c>
      <c r="B103" s="229" t="s">
        <v>443</v>
      </c>
    </row>
    <row r="104" spans="1:2">
      <c r="A104" s="229" t="s">
        <v>444</v>
      </c>
      <c r="B104" s="229" t="s">
        <v>445</v>
      </c>
    </row>
    <row r="105" spans="1:2">
      <c r="A105" s="229" t="s">
        <v>255</v>
      </c>
      <c r="B105" s="229" t="s">
        <v>446</v>
      </c>
    </row>
    <row r="106" spans="1:2" s="225" customFormat="1">
      <c r="A106" s="229" t="s">
        <v>466</v>
      </c>
      <c r="B106" s="229" t="s">
        <v>447</v>
      </c>
    </row>
    <row r="107" spans="1:2">
      <c r="A107" s="230" t="s">
        <v>218</v>
      </c>
      <c r="B107" s="232" t="s">
        <v>421</v>
      </c>
    </row>
    <row r="108" spans="1:2">
      <c r="A108" s="229" t="s">
        <v>471</v>
      </c>
      <c r="B108" s="229" t="s">
        <v>360</v>
      </c>
    </row>
    <row r="109" spans="1:2">
      <c r="A109" s="229" t="s">
        <v>472</v>
      </c>
      <c r="B109" s="229" t="s">
        <v>339</v>
      </c>
    </row>
    <row r="110" spans="1:2">
      <c r="A110" s="229" t="s">
        <v>474</v>
      </c>
      <c r="B110" s="229" t="s">
        <v>475</v>
      </c>
    </row>
    <row r="111" spans="1:2">
      <c r="A111" s="230" t="s">
        <v>476</v>
      </c>
      <c r="B111" s="232" t="s">
        <v>402</v>
      </c>
    </row>
    <row r="112" spans="1:2">
      <c r="A112" s="233" t="s">
        <v>102</v>
      </c>
      <c r="B112" s="232" t="s">
        <v>483</v>
      </c>
    </row>
    <row r="113" spans="1:2">
      <c r="A113" s="234" t="s">
        <v>103</v>
      </c>
      <c r="B113" s="232" t="s">
        <v>484</v>
      </c>
    </row>
    <row r="114" spans="1:2">
      <c r="A114" s="233" t="s">
        <v>105</v>
      </c>
      <c r="B114" s="232" t="s">
        <v>485</v>
      </c>
    </row>
    <row r="115" spans="1:2">
      <c r="A115" s="233" t="s">
        <v>128</v>
      </c>
      <c r="B115" s="232" t="s">
        <v>481</v>
      </c>
    </row>
    <row r="116" spans="1:2">
      <c r="A116" s="92" t="s">
        <v>135</v>
      </c>
      <c r="B116" s="229" t="s">
        <v>360</v>
      </c>
    </row>
    <row r="117" spans="1:2">
      <c r="A117" s="92" t="s">
        <v>136</v>
      </c>
      <c r="B117" s="229" t="s">
        <v>339</v>
      </c>
    </row>
    <row r="118" spans="1:2">
      <c r="A118" s="92" t="s">
        <v>139</v>
      </c>
      <c r="B118" s="232" t="s">
        <v>477</v>
      </c>
    </row>
    <row r="119" spans="1:2">
      <c r="A119" s="92" t="s">
        <v>140</v>
      </c>
      <c r="B119" s="232" t="s">
        <v>486</v>
      </c>
    </row>
    <row r="120" spans="1:2">
      <c r="A120" s="106" t="s">
        <v>137</v>
      </c>
      <c r="B120" s="232" t="s">
        <v>487</v>
      </c>
    </row>
    <row r="121" spans="1:2">
      <c r="A121" s="106" t="s">
        <v>141</v>
      </c>
      <c r="B121" s="232" t="s">
        <v>488</v>
      </c>
    </row>
    <row r="122" spans="1:2">
      <c r="A122" s="106" t="s">
        <v>142</v>
      </c>
      <c r="B122" s="232" t="s">
        <v>489</v>
      </c>
    </row>
    <row r="123" spans="1:2">
      <c r="A123" s="92" t="s">
        <v>144</v>
      </c>
      <c r="B123" s="232" t="s">
        <v>482</v>
      </c>
    </row>
    <row r="124" spans="1:2">
      <c r="A124" s="106" t="s">
        <v>256</v>
      </c>
      <c r="B124" s="232" t="s">
        <v>480</v>
      </c>
    </row>
    <row r="125" spans="1:2" s="225" customFormat="1">
      <c r="A125" s="106" t="s">
        <v>554</v>
      </c>
      <c r="B125" s="232" t="s">
        <v>555</v>
      </c>
    </row>
    <row r="126" spans="1:2">
      <c r="A126" s="106" t="s">
        <v>258</v>
      </c>
      <c r="B126" s="232" t="s">
        <v>490</v>
      </c>
    </row>
    <row r="127" spans="1:2">
      <c r="A127" s="106" t="s">
        <v>259</v>
      </c>
      <c r="B127" s="232" t="s">
        <v>479</v>
      </c>
    </row>
    <row r="128" spans="1:2" s="225" customFormat="1">
      <c r="A128" s="106" t="s">
        <v>567</v>
      </c>
      <c r="B128" s="232" t="s">
        <v>569</v>
      </c>
    </row>
    <row r="129" spans="1:2" s="225" customFormat="1">
      <c r="A129" s="106" t="s">
        <v>568</v>
      </c>
      <c r="B129" s="232" t="s">
        <v>570</v>
      </c>
    </row>
    <row r="130" spans="1:2">
      <c r="A130" s="92" t="s">
        <v>191</v>
      </c>
      <c r="B130" s="232" t="s">
        <v>477</v>
      </c>
    </row>
    <row r="131" spans="1:2">
      <c r="A131" s="92" t="s">
        <v>454</v>
      </c>
      <c r="B131" s="229" t="s">
        <v>455</v>
      </c>
    </row>
    <row r="132" spans="1:2">
      <c r="A132" s="92" t="s">
        <v>237</v>
      </c>
      <c r="B132" s="232" t="s">
        <v>684</v>
      </c>
    </row>
    <row r="133" spans="1:2">
      <c r="A133" s="92" t="s">
        <v>238</v>
      </c>
      <c r="B133" s="232" t="s">
        <v>685</v>
      </c>
    </row>
    <row r="134" spans="1:2">
      <c r="A134" s="92" t="s">
        <v>239</v>
      </c>
      <c r="B134" s="232" t="s">
        <v>686</v>
      </c>
    </row>
    <row r="135" spans="1:2">
      <c r="A135" s="92" t="s">
        <v>241</v>
      </c>
      <c r="B135" s="232" t="s">
        <v>456</v>
      </c>
    </row>
    <row r="136" spans="1:2">
      <c r="A136" s="92" t="s">
        <v>243</v>
      </c>
      <c r="B136" s="232" t="s">
        <v>478</v>
      </c>
    </row>
    <row r="137" spans="1:2">
      <c r="A137" s="92" t="s">
        <v>233</v>
      </c>
      <c r="B137" s="229" t="s">
        <v>446</v>
      </c>
    </row>
    <row r="138" spans="1:2">
      <c r="A138" s="92" t="s">
        <v>234</v>
      </c>
      <c r="B138" s="229" t="s">
        <v>447</v>
      </c>
    </row>
    <row r="139" spans="1:2">
      <c r="A139" s="92" t="s">
        <v>242</v>
      </c>
      <c r="B139" s="229" t="s">
        <v>455</v>
      </c>
    </row>
    <row r="140" spans="1:2">
      <c r="A140" s="232" t="s">
        <v>533</v>
      </c>
      <c r="B140" s="232" t="s">
        <v>534</v>
      </c>
    </row>
    <row r="141" spans="1:2">
      <c r="A141" s="232" t="s">
        <v>535</v>
      </c>
      <c r="B141" s="232" t="s">
        <v>571</v>
      </c>
    </row>
    <row r="142" spans="1:2">
      <c r="A142" s="106" t="s">
        <v>577</v>
      </c>
      <c r="B142" s="232" t="s">
        <v>578</v>
      </c>
    </row>
    <row r="143" spans="1:2">
      <c r="A143" s="106" t="s">
        <v>574</v>
      </c>
      <c r="B143" s="232" t="s">
        <v>579</v>
      </c>
    </row>
    <row r="144" spans="1:2">
      <c r="A144" s="106" t="s">
        <v>575</v>
      </c>
      <c r="B144" s="232" t="s">
        <v>580</v>
      </c>
    </row>
    <row r="145" spans="1:2">
      <c r="A145" s="232" t="s">
        <v>583</v>
      </c>
      <c r="B145" s="232" t="s">
        <v>585</v>
      </c>
    </row>
    <row r="146" spans="1:2">
      <c r="A146" s="232" t="s">
        <v>584</v>
      </c>
      <c r="B146" s="232" t="s">
        <v>585</v>
      </c>
    </row>
    <row r="147" spans="1:2">
      <c r="A147" s="232" t="s">
        <v>602</v>
      </c>
      <c r="B147" s="232" t="s">
        <v>603</v>
      </c>
    </row>
    <row r="148" spans="1:2">
      <c r="A148" s="232" t="s">
        <v>613</v>
      </c>
      <c r="B148" s="232" t="s">
        <v>615</v>
      </c>
    </row>
    <row r="149" spans="1:2" s="263" customFormat="1">
      <c r="A149" s="232" t="s">
        <v>713</v>
      </c>
      <c r="B149" s="232" t="s">
        <v>714</v>
      </c>
    </row>
    <row r="150" spans="1:2">
      <c r="A150" s="232" t="s">
        <v>711</v>
      </c>
      <c r="B150" s="232" t="s">
        <v>712</v>
      </c>
    </row>
    <row r="151" spans="1:2">
      <c r="A151" s="232" t="s">
        <v>1114</v>
      </c>
      <c r="B151" s="232" t="s">
        <v>1115</v>
      </c>
    </row>
    <row r="152" spans="1:2">
      <c r="A152" s="232"/>
      <c r="B152" s="232"/>
    </row>
    <row r="153" spans="1:2">
      <c r="A153" s="232"/>
      <c r="B153" s="232"/>
    </row>
    <row r="154" spans="1:2">
      <c r="A154" s="232"/>
      <c r="B154" s="232"/>
    </row>
    <row r="155" spans="1:2">
      <c r="A155" s="232"/>
      <c r="B155" s="232"/>
    </row>
    <row r="156" spans="1:2">
      <c r="A156" s="232"/>
      <c r="B156" s="232"/>
    </row>
    <row r="157" spans="1:2">
      <c r="A157" s="232"/>
      <c r="B157" s="232"/>
    </row>
    <row r="158" spans="1:2">
      <c r="A158" s="232"/>
      <c r="B158" s="232"/>
    </row>
    <row r="159" spans="1:2">
      <c r="A159" s="232"/>
      <c r="B159" s="232"/>
    </row>
    <row r="160" spans="1:2">
      <c r="A160" s="232"/>
      <c r="B160" s="232"/>
    </row>
    <row r="161" spans="1:2">
      <c r="A161" s="232"/>
      <c r="B161" s="232"/>
    </row>
    <row r="162" spans="1:2">
      <c r="A162" s="232"/>
      <c r="B162" s="232"/>
    </row>
    <row r="163" spans="1:2">
      <c r="A163" s="232"/>
      <c r="B163" s="232"/>
    </row>
    <row r="164" spans="1:2">
      <c r="A164" s="232"/>
      <c r="B164" s="232"/>
    </row>
    <row r="165" spans="1:2">
      <c r="A165" s="232"/>
      <c r="B165" s="232"/>
    </row>
    <row r="166" spans="1:2">
      <c r="A166" s="232"/>
      <c r="B166" s="232"/>
    </row>
    <row r="167" spans="1:2">
      <c r="A167" s="232"/>
      <c r="B167" s="232"/>
    </row>
    <row r="168" spans="1:2">
      <c r="A168" s="232"/>
      <c r="B168" s="232"/>
    </row>
    <row r="169" spans="1:2">
      <c r="A169" s="232"/>
      <c r="B169" s="232"/>
    </row>
    <row r="170" spans="1:2">
      <c r="A170" s="232"/>
      <c r="B170" s="232"/>
    </row>
    <row r="171" spans="1:2">
      <c r="A171" s="232"/>
      <c r="B171" s="232"/>
    </row>
    <row r="172" spans="1:2">
      <c r="A172" s="232"/>
      <c r="B172" s="232"/>
    </row>
    <row r="173" spans="1:2">
      <c r="A173" s="232"/>
      <c r="B173" s="232"/>
    </row>
    <row r="174" spans="1:2">
      <c r="A174" s="232"/>
      <c r="B174" s="232"/>
    </row>
    <row r="175" spans="1:2">
      <c r="A175" s="232"/>
      <c r="B175" s="232"/>
    </row>
    <row r="176" spans="1:2">
      <c r="A176" s="232"/>
      <c r="B176" s="232"/>
    </row>
    <row r="177" spans="1:2">
      <c r="A177" s="232"/>
      <c r="B177" s="232"/>
    </row>
    <row r="178" spans="1:2">
      <c r="A178" s="232"/>
      <c r="B178" s="232"/>
    </row>
    <row r="179" spans="1:2">
      <c r="A179" s="232"/>
      <c r="B179" s="232"/>
    </row>
    <row r="180" spans="1:2">
      <c r="A180" s="232"/>
      <c r="B180" s="232"/>
    </row>
    <row r="181" spans="1:2">
      <c r="A181" s="232"/>
      <c r="B181" s="232"/>
    </row>
    <row r="182" spans="1:2">
      <c r="A182" s="232"/>
      <c r="B182" s="232"/>
    </row>
    <row r="183" spans="1:2">
      <c r="A183" s="232"/>
      <c r="B183" s="232"/>
    </row>
    <row r="184" spans="1:2">
      <c r="A184" s="232"/>
      <c r="B184" s="232"/>
    </row>
    <row r="185" spans="1:2">
      <c r="A185" s="232"/>
      <c r="B185" s="232"/>
    </row>
    <row r="186" spans="1:2">
      <c r="A186" s="232"/>
      <c r="B186" s="232"/>
    </row>
    <row r="187" spans="1:2">
      <c r="A187" s="232"/>
      <c r="B187" s="232"/>
    </row>
    <row r="188" spans="1:2">
      <c r="A188" s="232"/>
      <c r="B188" s="232"/>
    </row>
    <row r="189" spans="1:2">
      <c r="A189" s="232"/>
      <c r="B189" s="232"/>
    </row>
    <row r="190" spans="1:2">
      <c r="A190" s="232"/>
      <c r="B190" s="232"/>
    </row>
    <row r="191" spans="1:2">
      <c r="A191" s="232"/>
      <c r="B191" s="232"/>
    </row>
    <row r="192" spans="1:2">
      <c r="A192" s="232"/>
      <c r="B192" s="232"/>
    </row>
    <row r="193" spans="1:2">
      <c r="A193" s="232"/>
      <c r="B193" s="232"/>
    </row>
    <row r="194" spans="1:2">
      <c r="A194" s="232"/>
      <c r="B194" s="232"/>
    </row>
    <row r="195" spans="1:2">
      <c r="A195" s="232"/>
      <c r="B195" s="232"/>
    </row>
    <row r="196" spans="1:2">
      <c r="A196" s="232"/>
      <c r="B196" s="232"/>
    </row>
    <row r="197" spans="1:2">
      <c r="A197" s="232"/>
      <c r="B197" s="232"/>
    </row>
    <row r="198" spans="1:2">
      <c r="A198" s="232"/>
      <c r="B198" s="232"/>
    </row>
    <row r="199" spans="1:2">
      <c r="A199" s="232"/>
      <c r="B199" s="232"/>
    </row>
    <row r="200" spans="1:2">
      <c r="A200" s="232"/>
      <c r="B200" s="232"/>
    </row>
    <row r="201" spans="1:2">
      <c r="A201" s="232"/>
      <c r="B201" s="232"/>
    </row>
    <row r="202" spans="1:2">
      <c r="A202" s="232"/>
      <c r="B202" s="232"/>
    </row>
    <row r="203" spans="1:2">
      <c r="A203" s="232"/>
      <c r="B203" s="232"/>
    </row>
    <row r="204" spans="1:2">
      <c r="A204" s="232"/>
      <c r="B204" s="232"/>
    </row>
    <row r="205" spans="1:2">
      <c r="A205" s="232"/>
      <c r="B205" s="232"/>
    </row>
    <row r="206" spans="1:2">
      <c r="A206" s="232"/>
      <c r="B206" s="232"/>
    </row>
    <row r="207" spans="1:2">
      <c r="A207" s="232"/>
      <c r="B207" s="232"/>
    </row>
    <row r="208" spans="1:2">
      <c r="A208" s="232"/>
      <c r="B208" s="232"/>
    </row>
    <row r="209" spans="1:2">
      <c r="A209" s="232"/>
      <c r="B209" s="232"/>
    </row>
    <row r="210" spans="1:2">
      <c r="A210" s="232"/>
      <c r="B210" s="232"/>
    </row>
    <row r="211" spans="1:2">
      <c r="A211" s="232"/>
      <c r="B211" s="232"/>
    </row>
    <row r="212" spans="1:2">
      <c r="A212" s="232"/>
      <c r="B212" s="232"/>
    </row>
    <row r="213" spans="1:2">
      <c r="A213" s="232"/>
      <c r="B213" s="232"/>
    </row>
    <row r="214" spans="1:2">
      <c r="A214" s="232"/>
      <c r="B214" s="232"/>
    </row>
    <row r="215" spans="1:2">
      <c r="A215" s="232"/>
      <c r="B215" s="232"/>
    </row>
  </sheetData>
  <phoneticPr fontId="2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G50" sqref="G50:K50"/>
    </sheetView>
  </sheetViews>
  <sheetFormatPr defaultRowHeight="16.5"/>
  <cols>
    <col min="1" max="1" width="9" style="263"/>
    <col min="2" max="2" width="28.875" style="263" customWidth="1"/>
    <col min="3" max="11" width="9" style="263"/>
    <col min="12" max="12" width="32.5" style="263" customWidth="1"/>
    <col min="13" max="16384" width="9" style="263"/>
  </cols>
  <sheetData>
    <row r="1" spans="1:12">
      <c r="A1" s="449" t="s">
        <v>0</v>
      </c>
      <c r="B1" s="474"/>
      <c r="C1" s="482" t="s">
        <v>25</v>
      </c>
      <c r="D1" s="482"/>
      <c r="E1" s="482"/>
      <c r="F1" s="482"/>
      <c r="G1" s="482"/>
      <c r="H1" s="482"/>
      <c r="I1" s="483"/>
      <c r="J1" s="42" t="s">
        <v>2</v>
      </c>
      <c r="K1" s="253">
        <v>3</v>
      </c>
    </row>
    <row r="2" spans="1:12">
      <c r="A2" s="546" t="s">
        <v>1010</v>
      </c>
      <c r="B2" s="547"/>
      <c r="C2" s="484"/>
      <c r="D2" s="484"/>
      <c r="E2" s="484"/>
      <c r="F2" s="484"/>
      <c r="G2" s="484"/>
      <c r="H2" s="484"/>
      <c r="I2" s="485"/>
      <c r="J2" s="358" t="s">
        <v>3</v>
      </c>
      <c r="K2" s="32">
        <v>43514</v>
      </c>
    </row>
    <row r="3" spans="1:12" ht="17.25" thickBot="1">
      <c r="A3" s="548"/>
      <c r="B3" s="549"/>
      <c r="C3" s="486"/>
      <c r="D3" s="486"/>
      <c r="E3" s="486"/>
      <c r="F3" s="486"/>
      <c r="G3" s="486"/>
      <c r="H3" s="486"/>
      <c r="I3" s="487"/>
      <c r="J3" s="359" t="s">
        <v>4</v>
      </c>
      <c r="K3" s="34" t="s">
        <v>1011</v>
      </c>
    </row>
    <row r="4" spans="1:12">
      <c r="K4" s="64" t="s">
        <v>26</v>
      </c>
    </row>
    <row r="5" spans="1:12" ht="17.25">
      <c r="A5" s="550" t="s">
        <v>1085</v>
      </c>
      <c r="B5" s="550"/>
    </row>
    <row r="6" spans="1:12">
      <c r="A6" s="539" t="s">
        <v>1012</v>
      </c>
      <c r="B6" s="540"/>
      <c r="C6" s="276"/>
      <c r="D6" s="276"/>
      <c r="E6" s="276"/>
      <c r="F6" s="288"/>
      <c r="G6" s="545" t="s">
        <v>1013</v>
      </c>
      <c r="H6" s="545"/>
      <c r="I6" s="545"/>
      <c r="J6" s="545"/>
      <c r="K6" s="545"/>
      <c r="L6" s="290" t="s">
        <v>1014</v>
      </c>
    </row>
    <row r="7" spans="1:12">
      <c r="A7" s="542" t="s">
        <v>1015</v>
      </c>
      <c r="B7" s="543"/>
      <c r="C7" s="276"/>
      <c r="D7" s="276"/>
      <c r="E7" s="276"/>
      <c r="F7" s="288"/>
      <c r="G7" s="551" t="s">
        <v>1016</v>
      </c>
      <c r="H7" s="551"/>
      <c r="I7" s="551"/>
      <c r="J7" s="551"/>
      <c r="K7" s="551"/>
    </row>
    <row r="8" spans="1:12">
      <c r="A8" s="542" t="s">
        <v>1017</v>
      </c>
      <c r="B8" s="543"/>
      <c r="C8" s="276"/>
      <c r="D8" s="276"/>
      <c r="E8" s="276"/>
      <c r="F8" s="288"/>
      <c r="G8" s="551" t="s">
        <v>1018</v>
      </c>
      <c r="H8" s="551"/>
      <c r="I8" s="551"/>
      <c r="J8" s="551"/>
      <c r="K8" s="551"/>
    </row>
    <row r="9" spans="1:12">
      <c r="A9" s="542" t="s">
        <v>1019</v>
      </c>
      <c r="B9" s="543"/>
      <c r="C9" s="276"/>
      <c r="D9" s="276"/>
      <c r="E9" s="276"/>
      <c r="F9" s="288"/>
      <c r="G9" s="551" t="s">
        <v>1020</v>
      </c>
      <c r="H9" s="551"/>
      <c r="I9" s="551"/>
      <c r="J9" s="551"/>
      <c r="K9" s="551"/>
    </row>
    <row r="10" spans="1:12">
      <c r="A10" s="542" t="s">
        <v>1021</v>
      </c>
      <c r="B10" s="543"/>
      <c r="C10" s="276"/>
      <c r="D10" s="276"/>
      <c r="E10" s="276"/>
      <c r="F10" s="288"/>
      <c r="G10" s="551" t="s">
        <v>1022</v>
      </c>
      <c r="H10" s="551"/>
      <c r="I10" s="551"/>
      <c r="J10" s="551"/>
      <c r="K10" s="551"/>
    </row>
    <row r="11" spans="1:12" ht="40.5">
      <c r="A11" s="542" t="s">
        <v>1023</v>
      </c>
      <c r="B11" s="543"/>
      <c r="C11" s="276"/>
      <c r="D11" s="276"/>
      <c r="E11" s="276"/>
      <c r="F11" s="288"/>
      <c r="G11" s="551" t="s">
        <v>1024</v>
      </c>
      <c r="H11" s="551"/>
      <c r="I11" s="551"/>
      <c r="J11" s="551"/>
      <c r="K11" s="551"/>
      <c r="L11" s="294" t="s">
        <v>1086</v>
      </c>
    </row>
    <row r="12" spans="1:12">
      <c r="A12" s="542" t="s">
        <v>1025</v>
      </c>
      <c r="B12" s="543"/>
      <c r="C12" s="276"/>
      <c r="D12" s="276"/>
      <c r="E12" s="276"/>
      <c r="F12" s="288"/>
      <c r="G12" s="551" t="s">
        <v>1026</v>
      </c>
      <c r="H12" s="551"/>
      <c r="I12" s="551"/>
      <c r="J12" s="551"/>
      <c r="K12" s="551"/>
    </row>
    <row r="13" spans="1:12">
      <c r="A13" s="542" t="s">
        <v>1027</v>
      </c>
      <c r="B13" s="543"/>
      <c r="C13" s="276"/>
      <c r="D13" s="276"/>
      <c r="E13" s="276"/>
      <c r="F13" s="288"/>
      <c r="G13" s="551" t="s">
        <v>1028</v>
      </c>
      <c r="H13" s="551"/>
      <c r="I13" s="551"/>
      <c r="J13" s="551"/>
      <c r="K13" s="551"/>
    </row>
    <row r="14" spans="1:12">
      <c r="A14" s="542" t="s">
        <v>1029</v>
      </c>
      <c r="B14" s="543"/>
      <c r="C14" s="276"/>
      <c r="D14" s="276"/>
      <c r="E14" s="276"/>
      <c r="F14" s="288"/>
      <c r="G14" s="551" t="s">
        <v>1030</v>
      </c>
      <c r="H14" s="535"/>
      <c r="I14" s="535"/>
      <c r="J14" s="535"/>
      <c r="K14" s="535"/>
      <c r="L14" s="289" t="s">
        <v>1031</v>
      </c>
    </row>
    <row r="15" spans="1:12" ht="30" customHeight="1">
      <c r="A15" s="542" t="s">
        <v>1032</v>
      </c>
      <c r="B15" s="543"/>
      <c r="C15" s="276"/>
      <c r="D15" s="276"/>
      <c r="E15" s="276"/>
      <c r="F15" s="288"/>
      <c r="G15" s="552" t="s">
        <v>1033</v>
      </c>
      <c r="H15" s="551"/>
      <c r="I15" s="551"/>
      <c r="J15" s="551"/>
      <c r="K15" s="551"/>
    </row>
    <row r="16" spans="1:12">
      <c r="A16" s="554"/>
      <c r="B16" s="554"/>
    </row>
    <row r="17" spans="1:12">
      <c r="A17" s="554"/>
      <c r="B17" s="554"/>
    </row>
    <row r="18" spans="1:12">
      <c r="A18" s="555" t="s">
        <v>1034</v>
      </c>
      <c r="B18" s="555"/>
    </row>
    <row r="19" spans="1:12">
      <c r="A19" s="360" t="s">
        <v>1035</v>
      </c>
      <c r="B19" s="361" t="s">
        <v>37</v>
      </c>
      <c r="C19" s="360" t="s">
        <v>38</v>
      </c>
      <c r="D19" s="360" t="s">
        <v>39</v>
      </c>
      <c r="E19" s="360" t="s">
        <v>1036</v>
      </c>
      <c r="F19" s="360" t="s">
        <v>1037</v>
      </c>
      <c r="G19" s="533" t="s">
        <v>36</v>
      </c>
      <c r="H19" s="533"/>
      <c r="I19" s="533"/>
      <c r="J19" s="533"/>
      <c r="K19" s="533"/>
    </row>
    <row r="20" spans="1:12">
      <c r="A20" s="276">
        <v>1</v>
      </c>
      <c r="B20" s="362" t="s">
        <v>1038</v>
      </c>
      <c r="C20" s="276" t="s">
        <v>60</v>
      </c>
      <c r="D20" s="276">
        <v>1</v>
      </c>
      <c r="E20" s="276" t="s">
        <v>45</v>
      </c>
      <c r="F20" s="276" t="s">
        <v>18</v>
      </c>
      <c r="G20" s="532" t="s">
        <v>1039</v>
      </c>
      <c r="H20" s="532"/>
      <c r="I20" s="532"/>
      <c r="J20" s="532"/>
      <c r="K20" s="532"/>
    </row>
    <row r="21" spans="1:12">
      <c r="A21" s="276">
        <v>2</v>
      </c>
      <c r="B21" s="362" t="s">
        <v>1040</v>
      </c>
      <c r="C21" s="276" t="s">
        <v>46</v>
      </c>
      <c r="D21" s="276">
        <v>5</v>
      </c>
      <c r="E21" s="276" t="s">
        <v>45</v>
      </c>
      <c r="F21" s="276" t="s">
        <v>18</v>
      </c>
      <c r="G21" s="557" t="s">
        <v>1041</v>
      </c>
      <c r="H21" s="558"/>
      <c r="I21" s="558"/>
      <c r="J21" s="558"/>
      <c r="K21" s="559"/>
    </row>
    <row r="22" spans="1:12">
      <c r="A22" s="276">
        <v>2</v>
      </c>
      <c r="B22" s="362" t="s">
        <v>1042</v>
      </c>
      <c r="C22" s="276" t="s">
        <v>46</v>
      </c>
      <c r="D22" s="276">
        <v>7</v>
      </c>
      <c r="E22" s="276" t="s">
        <v>45</v>
      </c>
      <c r="F22" s="276" t="s">
        <v>18</v>
      </c>
      <c r="G22" s="532" t="s">
        <v>1043</v>
      </c>
      <c r="H22" s="532"/>
      <c r="I22" s="532"/>
      <c r="J22" s="532"/>
      <c r="K22" s="532"/>
    </row>
    <row r="23" spans="1:12">
      <c r="A23" s="276">
        <v>3</v>
      </c>
      <c r="B23" s="362" t="s">
        <v>1044</v>
      </c>
      <c r="C23" s="276" t="s">
        <v>44</v>
      </c>
      <c r="D23" s="276">
        <v>5</v>
      </c>
      <c r="E23" s="276" t="s">
        <v>45</v>
      </c>
      <c r="F23" s="276" t="s">
        <v>18</v>
      </c>
      <c r="G23" s="532" t="s">
        <v>1045</v>
      </c>
      <c r="H23" s="532"/>
      <c r="I23" s="532"/>
      <c r="J23" s="532"/>
      <c r="K23" s="532"/>
    </row>
    <row r="24" spans="1:12">
      <c r="A24" s="276">
        <v>4</v>
      </c>
      <c r="B24" s="362" t="s">
        <v>1046</v>
      </c>
      <c r="C24" s="276" t="s">
        <v>44</v>
      </c>
      <c r="D24" s="276">
        <v>20</v>
      </c>
      <c r="E24" s="276" t="s">
        <v>45</v>
      </c>
      <c r="F24" s="276" t="s">
        <v>18</v>
      </c>
      <c r="G24" s="532" t="s">
        <v>368</v>
      </c>
      <c r="H24" s="532"/>
      <c r="I24" s="532"/>
      <c r="J24" s="532"/>
      <c r="K24" s="532"/>
      <c r="L24" s="289"/>
    </row>
    <row r="25" spans="1:12">
      <c r="A25" s="276">
        <v>5</v>
      </c>
      <c r="B25" s="289" t="s">
        <v>1047</v>
      </c>
      <c r="C25" s="276" t="s">
        <v>46</v>
      </c>
      <c r="D25" s="276">
        <v>18</v>
      </c>
      <c r="E25" s="276" t="s">
        <v>45</v>
      </c>
      <c r="F25" s="276" t="s">
        <v>18</v>
      </c>
      <c r="G25" s="532"/>
      <c r="H25" s="532"/>
      <c r="I25" s="532"/>
      <c r="J25" s="532"/>
      <c r="K25" s="532"/>
    </row>
    <row r="26" spans="1:12">
      <c r="A26" s="276">
        <v>6</v>
      </c>
      <c r="B26" s="362" t="s">
        <v>1048</v>
      </c>
      <c r="C26" s="276" t="s">
        <v>46</v>
      </c>
      <c r="D26" s="276">
        <v>7</v>
      </c>
      <c r="E26" s="276" t="s">
        <v>45</v>
      </c>
      <c r="F26" s="276" t="s">
        <v>18</v>
      </c>
      <c r="G26" s="532" t="s">
        <v>1049</v>
      </c>
      <c r="H26" s="532"/>
      <c r="I26" s="532"/>
      <c r="J26" s="532"/>
      <c r="K26" s="532"/>
    </row>
    <row r="27" spans="1:12">
      <c r="A27" s="276">
        <v>7</v>
      </c>
      <c r="B27" s="362" t="s">
        <v>1050</v>
      </c>
      <c r="C27" s="276" t="s">
        <v>44</v>
      </c>
      <c r="D27" s="276">
        <v>8</v>
      </c>
      <c r="E27" s="276" t="s">
        <v>45</v>
      </c>
      <c r="F27" s="276" t="s">
        <v>18</v>
      </c>
      <c r="G27" s="532" t="s">
        <v>1051</v>
      </c>
      <c r="H27" s="532"/>
      <c r="I27" s="532"/>
      <c r="J27" s="532"/>
      <c r="K27" s="532"/>
      <c r="L27" s="289" t="s">
        <v>1052</v>
      </c>
    </row>
    <row r="28" spans="1:12">
      <c r="A28" s="276">
        <v>8</v>
      </c>
      <c r="B28" s="362" t="s">
        <v>1053</v>
      </c>
      <c r="C28" s="276" t="s">
        <v>44</v>
      </c>
      <c r="D28" s="276">
        <v>6</v>
      </c>
      <c r="E28" s="276" t="s">
        <v>45</v>
      </c>
      <c r="F28" s="276" t="s">
        <v>18</v>
      </c>
      <c r="G28" s="532" t="s">
        <v>1054</v>
      </c>
      <c r="H28" s="532"/>
      <c r="I28" s="532"/>
      <c r="J28" s="532"/>
      <c r="K28" s="532"/>
    </row>
    <row r="29" spans="1:12">
      <c r="A29" s="276">
        <v>9</v>
      </c>
      <c r="B29" s="362" t="s">
        <v>1055</v>
      </c>
      <c r="C29" s="276" t="s">
        <v>44</v>
      </c>
      <c r="D29" s="276">
        <v>8</v>
      </c>
      <c r="E29" s="276" t="s">
        <v>18</v>
      </c>
      <c r="F29" s="276" t="s">
        <v>951</v>
      </c>
      <c r="G29" s="532" t="s">
        <v>1051</v>
      </c>
      <c r="H29" s="532"/>
      <c r="I29" s="532"/>
      <c r="J29" s="532"/>
      <c r="K29" s="532"/>
    </row>
    <row r="30" spans="1:12">
      <c r="A30" s="276">
        <v>10</v>
      </c>
      <c r="B30" s="362" t="s">
        <v>1056</v>
      </c>
      <c r="C30" s="276" t="s">
        <v>44</v>
      </c>
      <c r="D30" s="276">
        <v>6</v>
      </c>
      <c r="E30" s="276" t="s">
        <v>18</v>
      </c>
      <c r="F30" s="276" t="s">
        <v>951</v>
      </c>
      <c r="G30" s="532" t="s">
        <v>1054</v>
      </c>
      <c r="H30" s="532"/>
      <c r="I30" s="532"/>
      <c r="J30" s="532"/>
      <c r="K30" s="532"/>
    </row>
    <row r="31" spans="1:12">
      <c r="A31" s="276">
        <v>11</v>
      </c>
      <c r="B31" s="362" t="s">
        <v>1057</v>
      </c>
      <c r="C31" s="276" t="s">
        <v>44</v>
      </c>
      <c r="D31" s="276">
        <v>8</v>
      </c>
      <c r="E31" s="276" t="s">
        <v>18</v>
      </c>
      <c r="F31" s="276" t="s">
        <v>951</v>
      </c>
      <c r="G31" s="532" t="s">
        <v>1058</v>
      </c>
      <c r="H31" s="532"/>
      <c r="I31" s="532"/>
      <c r="J31" s="532"/>
      <c r="K31" s="532"/>
    </row>
    <row r="32" spans="1:12">
      <c r="A32" s="276">
        <v>12</v>
      </c>
      <c r="B32" s="362" t="s">
        <v>1059</v>
      </c>
      <c r="C32" s="276" t="s">
        <v>1060</v>
      </c>
      <c r="D32" s="276">
        <v>60</v>
      </c>
      <c r="E32" s="276" t="s">
        <v>18</v>
      </c>
      <c r="F32" s="276" t="s">
        <v>951</v>
      </c>
      <c r="G32" s="532" t="s">
        <v>1061</v>
      </c>
      <c r="H32" s="532"/>
      <c r="I32" s="532"/>
      <c r="J32" s="532"/>
      <c r="K32" s="532"/>
    </row>
    <row r="33" spans="1:12">
      <c r="A33" s="276">
        <v>13</v>
      </c>
      <c r="B33" s="362" t="s">
        <v>55</v>
      </c>
      <c r="C33" s="276" t="s">
        <v>44</v>
      </c>
      <c r="D33" s="276">
        <v>39</v>
      </c>
      <c r="E33" s="276" t="s">
        <v>951</v>
      </c>
      <c r="F33" s="276" t="s">
        <v>951</v>
      </c>
      <c r="G33" s="532"/>
      <c r="H33" s="532"/>
      <c r="I33" s="532"/>
      <c r="J33" s="532"/>
      <c r="K33" s="532"/>
    </row>
    <row r="34" spans="1:12">
      <c r="A34" s="276">
        <v>14</v>
      </c>
      <c r="B34" s="362" t="s">
        <v>1062</v>
      </c>
      <c r="C34" s="276" t="s">
        <v>44</v>
      </c>
      <c r="D34" s="276">
        <v>2</v>
      </c>
      <c r="E34" s="276" t="s">
        <v>18</v>
      </c>
      <c r="F34" s="276" t="s">
        <v>18</v>
      </c>
      <c r="G34" s="532" t="s">
        <v>1063</v>
      </c>
      <c r="H34" s="532"/>
      <c r="I34" s="532"/>
      <c r="J34" s="532"/>
      <c r="K34" s="532"/>
    </row>
    <row r="35" spans="1:12">
      <c r="B35" s="363"/>
      <c r="D35" s="274">
        <f>SUM(D20:D34)</f>
        <v>200</v>
      </c>
    </row>
    <row r="36" spans="1:12">
      <c r="A36" s="555" t="s">
        <v>1064</v>
      </c>
      <c r="B36" s="555"/>
    </row>
    <row r="37" spans="1:12">
      <c r="A37" s="360" t="s">
        <v>1035</v>
      </c>
      <c r="B37" s="361" t="s">
        <v>37</v>
      </c>
      <c r="C37" s="360" t="s">
        <v>38</v>
      </c>
      <c r="D37" s="360" t="s">
        <v>39</v>
      </c>
      <c r="E37" s="360" t="s">
        <v>1036</v>
      </c>
      <c r="F37" s="360" t="s">
        <v>1037</v>
      </c>
      <c r="G37" s="536" t="s">
        <v>36</v>
      </c>
      <c r="H37" s="537"/>
      <c r="I37" s="537"/>
      <c r="J37" s="537"/>
      <c r="K37" s="538"/>
    </row>
    <row r="38" spans="1:12">
      <c r="A38" s="276">
        <v>1</v>
      </c>
      <c r="B38" s="362" t="s">
        <v>1065</v>
      </c>
      <c r="C38" s="276" t="s">
        <v>60</v>
      </c>
      <c r="D38" s="276">
        <v>1</v>
      </c>
      <c r="E38" s="276" t="s">
        <v>45</v>
      </c>
      <c r="F38" s="276" t="s">
        <v>18</v>
      </c>
      <c r="G38" s="532" t="s">
        <v>1066</v>
      </c>
      <c r="H38" s="532"/>
      <c r="I38" s="532"/>
      <c r="J38" s="532"/>
      <c r="K38" s="532"/>
    </row>
    <row r="39" spans="1:12">
      <c r="A39" s="276">
        <v>2</v>
      </c>
      <c r="B39" s="362" t="s">
        <v>1067</v>
      </c>
      <c r="C39" s="276" t="s">
        <v>46</v>
      </c>
      <c r="D39" s="276">
        <v>5</v>
      </c>
      <c r="E39" s="276" t="s">
        <v>45</v>
      </c>
      <c r="F39" s="276" t="s">
        <v>18</v>
      </c>
      <c r="G39" s="557" t="s">
        <v>1041</v>
      </c>
      <c r="H39" s="558"/>
      <c r="I39" s="558"/>
      <c r="J39" s="558"/>
      <c r="K39" s="559"/>
    </row>
    <row r="40" spans="1:12">
      <c r="A40" s="276">
        <v>3</v>
      </c>
      <c r="B40" s="362" t="s">
        <v>1068</v>
      </c>
      <c r="C40" s="276" t="s">
        <v>46</v>
      </c>
      <c r="D40" s="276">
        <v>7</v>
      </c>
      <c r="E40" s="276" t="s">
        <v>45</v>
      </c>
      <c r="F40" s="276" t="s">
        <v>18</v>
      </c>
      <c r="G40" s="557" t="s">
        <v>1069</v>
      </c>
      <c r="H40" s="558"/>
      <c r="I40" s="558"/>
      <c r="J40" s="558"/>
      <c r="K40" s="559"/>
    </row>
    <row r="41" spans="1:12">
      <c r="A41" s="276">
        <v>4</v>
      </c>
      <c r="B41" s="362" t="s">
        <v>1070</v>
      </c>
      <c r="C41" s="276" t="s">
        <v>44</v>
      </c>
      <c r="D41" s="276">
        <v>5</v>
      </c>
      <c r="E41" s="276" t="s">
        <v>45</v>
      </c>
      <c r="F41" s="276" t="s">
        <v>18</v>
      </c>
      <c r="G41" s="532" t="s">
        <v>1045</v>
      </c>
      <c r="H41" s="532"/>
      <c r="I41" s="532"/>
      <c r="J41" s="532"/>
      <c r="K41" s="532"/>
    </row>
    <row r="42" spans="1:12">
      <c r="A42" s="276">
        <v>5</v>
      </c>
      <c r="B42" s="371" t="s">
        <v>368</v>
      </c>
      <c r="C42" s="276" t="s">
        <v>44</v>
      </c>
      <c r="D42" s="276">
        <v>20</v>
      </c>
      <c r="E42" s="276" t="s">
        <v>45</v>
      </c>
      <c r="F42" s="276" t="s">
        <v>18</v>
      </c>
      <c r="G42" s="532"/>
      <c r="H42" s="532"/>
      <c r="I42" s="532"/>
      <c r="J42" s="532"/>
      <c r="K42" s="532"/>
    </row>
    <row r="43" spans="1:12">
      <c r="A43" s="276">
        <v>6</v>
      </c>
      <c r="B43" s="371" t="s">
        <v>383</v>
      </c>
      <c r="C43" s="276" t="s">
        <v>44</v>
      </c>
      <c r="D43" s="276">
        <v>7</v>
      </c>
      <c r="E43" s="276" t="s">
        <v>45</v>
      </c>
      <c r="F43" s="276" t="s">
        <v>18</v>
      </c>
      <c r="G43" s="532"/>
      <c r="H43" s="532"/>
      <c r="I43" s="532"/>
      <c r="J43" s="532"/>
      <c r="K43" s="532"/>
    </row>
    <row r="44" spans="1:12">
      <c r="A44" s="276">
        <v>7</v>
      </c>
      <c r="B44" s="371" t="s">
        <v>607</v>
      </c>
      <c r="C44" s="276" t="s">
        <v>44</v>
      </c>
      <c r="D44" s="276">
        <v>20</v>
      </c>
      <c r="E44" s="276" t="s">
        <v>45</v>
      </c>
      <c r="F44" s="276" t="s">
        <v>18</v>
      </c>
      <c r="G44" s="532"/>
      <c r="H44" s="532"/>
      <c r="I44" s="532"/>
      <c r="J44" s="532"/>
      <c r="K44" s="532"/>
      <c r="L44" s="294"/>
    </row>
    <row r="45" spans="1:12">
      <c r="A45" s="276">
        <v>8</v>
      </c>
      <c r="B45" s="371" t="s">
        <v>952</v>
      </c>
      <c r="C45" s="276" t="s">
        <v>44</v>
      </c>
      <c r="D45" s="276">
        <v>20</v>
      </c>
      <c r="E45" s="276" t="s">
        <v>45</v>
      </c>
      <c r="F45" s="276" t="s">
        <v>18</v>
      </c>
      <c r="G45" s="532" t="s">
        <v>1071</v>
      </c>
      <c r="H45" s="532"/>
      <c r="I45" s="532"/>
      <c r="J45" s="532"/>
      <c r="K45" s="532"/>
      <c r="L45" s="531"/>
    </row>
    <row r="46" spans="1:12">
      <c r="A46" s="276">
        <v>9</v>
      </c>
      <c r="B46" s="371" t="s">
        <v>364</v>
      </c>
      <c r="C46" s="276" t="s">
        <v>46</v>
      </c>
      <c r="D46" s="276">
        <v>18</v>
      </c>
      <c r="E46" s="276" t="s">
        <v>45</v>
      </c>
      <c r="F46" s="276" t="s">
        <v>18</v>
      </c>
      <c r="G46" s="532" t="s">
        <v>1072</v>
      </c>
      <c r="H46" s="532"/>
      <c r="I46" s="532"/>
      <c r="J46" s="532"/>
      <c r="K46" s="532"/>
      <c r="L46" s="531"/>
    </row>
    <row r="47" spans="1:12">
      <c r="A47" s="276">
        <v>10</v>
      </c>
      <c r="B47" s="362" t="s">
        <v>1073</v>
      </c>
      <c r="C47" s="276" t="s">
        <v>44</v>
      </c>
      <c r="D47" s="276">
        <v>8</v>
      </c>
      <c r="E47" s="276" t="s">
        <v>18</v>
      </c>
      <c r="F47" s="276" t="s">
        <v>951</v>
      </c>
      <c r="G47" s="532"/>
      <c r="H47" s="532"/>
      <c r="I47" s="532"/>
      <c r="J47" s="532"/>
      <c r="K47" s="532"/>
    </row>
    <row r="48" spans="1:12">
      <c r="A48" s="276">
        <v>11</v>
      </c>
      <c r="B48" s="362" t="s">
        <v>1074</v>
      </c>
      <c r="C48" s="276" t="s">
        <v>44</v>
      </c>
      <c r="D48" s="276">
        <v>6</v>
      </c>
      <c r="E48" s="276" t="s">
        <v>18</v>
      </c>
      <c r="F48" s="276" t="s">
        <v>951</v>
      </c>
      <c r="G48" s="532"/>
      <c r="H48" s="532"/>
      <c r="I48" s="532"/>
      <c r="J48" s="532"/>
      <c r="K48" s="532"/>
    </row>
    <row r="49" spans="1:13">
      <c r="A49" s="276">
        <v>12</v>
      </c>
      <c r="B49" s="362" t="s">
        <v>1075</v>
      </c>
      <c r="C49" s="276" t="s">
        <v>44</v>
      </c>
      <c r="D49" s="276">
        <v>8</v>
      </c>
      <c r="E49" s="276" t="s">
        <v>18</v>
      </c>
      <c r="F49" s="276" t="s">
        <v>951</v>
      </c>
      <c r="G49" s="532" t="s">
        <v>1058</v>
      </c>
      <c r="H49" s="532"/>
      <c r="I49" s="532"/>
      <c r="J49" s="532"/>
      <c r="K49" s="532"/>
    </row>
    <row r="50" spans="1:13">
      <c r="A50" s="276">
        <v>13</v>
      </c>
      <c r="B50" s="362" t="s">
        <v>55</v>
      </c>
      <c r="C50" s="276" t="s">
        <v>44</v>
      </c>
      <c r="D50" s="276">
        <v>73</v>
      </c>
      <c r="E50" s="276" t="s">
        <v>951</v>
      </c>
      <c r="F50" s="276" t="s">
        <v>951</v>
      </c>
      <c r="G50" s="532"/>
      <c r="H50" s="532"/>
      <c r="I50" s="532"/>
      <c r="J50" s="532"/>
      <c r="K50" s="532"/>
    </row>
    <row r="51" spans="1:13">
      <c r="A51" s="276">
        <v>14</v>
      </c>
      <c r="B51" s="362" t="s">
        <v>1062</v>
      </c>
      <c r="C51" s="276" t="s">
        <v>44</v>
      </c>
      <c r="D51" s="276">
        <v>2</v>
      </c>
      <c r="E51" s="276" t="s">
        <v>18</v>
      </c>
      <c r="F51" s="276" t="s">
        <v>18</v>
      </c>
      <c r="G51" s="532" t="s">
        <v>1063</v>
      </c>
      <c r="H51" s="532"/>
      <c r="I51" s="532"/>
      <c r="J51" s="532"/>
      <c r="K51" s="532"/>
    </row>
    <row r="52" spans="1:13">
      <c r="B52" s="363"/>
      <c r="D52" s="274">
        <f>SUM(D38:D51)</f>
        <v>200</v>
      </c>
    </row>
    <row r="53" spans="1:13">
      <c r="A53" s="555" t="s">
        <v>1076</v>
      </c>
      <c r="B53" s="555"/>
    </row>
    <row r="54" spans="1:13">
      <c r="A54" s="360" t="s">
        <v>1035</v>
      </c>
      <c r="B54" s="361" t="s">
        <v>37</v>
      </c>
      <c r="C54" s="360" t="s">
        <v>38</v>
      </c>
      <c r="D54" s="360" t="s">
        <v>39</v>
      </c>
      <c r="E54" s="360" t="s">
        <v>1036</v>
      </c>
      <c r="F54" s="360" t="s">
        <v>1037</v>
      </c>
      <c r="G54" s="533" t="s">
        <v>36</v>
      </c>
      <c r="H54" s="533"/>
      <c r="I54" s="533"/>
      <c r="J54" s="533"/>
      <c r="K54" s="533"/>
      <c r="M54" s="289"/>
    </row>
    <row r="55" spans="1:13">
      <c r="A55" s="276">
        <v>1</v>
      </c>
      <c r="B55" s="362" t="s">
        <v>1065</v>
      </c>
      <c r="C55" s="276" t="s">
        <v>60</v>
      </c>
      <c r="D55" s="276">
        <v>1</v>
      </c>
      <c r="E55" s="276" t="s">
        <v>45</v>
      </c>
      <c r="F55" s="276" t="s">
        <v>18</v>
      </c>
      <c r="G55" s="532" t="s">
        <v>1077</v>
      </c>
      <c r="H55" s="532"/>
      <c r="I55" s="532"/>
      <c r="J55" s="532"/>
      <c r="K55" s="532"/>
      <c r="M55" s="289"/>
    </row>
    <row r="56" spans="1:13">
      <c r="A56" s="276">
        <v>2</v>
      </c>
      <c r="B56" s="362" t="s">
        <v>1067</v>
      </c>
      <c r="C56" s="276" t="s">
        <v>46</v>
      </c>
      <c r="D56" s="276">
        <v>5</v>
      </c>
      <c r="E56" s="276" t="s">
        <v>45</v>
      </c>
      <c r="F56" s="276" t="s">
        <v>18</v>
      </c>
      <c r="G56" s="532" t="s">
        <v>1041</v>
      </c>
      <c r="H56" s="532"/>
      <c r="I56" s="532"/>
      <c r="J56" s="532"/>
      <c r="K56" s="532"/>
      <c r="M56" s="289"/>
    </row>
    <row r="57" spans="1:13">
      <c r="A57" s="276">
        <v>3</v>
      </c>
      <c r="B57" s="362" t="s">
        <v>1068</v>
      </c>
      <c r="C57" s="276" t="s">
        <v>46</v>
      </c>
      <c r="D57" s="276">
        <v>7</v>
      </c>
      <c r="E57" s="276" t="s">
        <v>45</v>
      </c>
      <c r="F57" s="276" t="s">
        <v>18</v>
      </c>
      <c r="G57" s="532" t="s">
        <v>1078</v>
      </c>
      <c r="H57" s="532"/>
      <c r="I57" s="532"/>
      <c r="J57" s="532"/>
      <c r="K57" s="532"/>
      <c r="M57" s="289"/>
    </row>
    <row r="58" spans="1:13">
      <c r="A58" s="276">
        <v>4</v>
      </c>
      <c r="B58" s="362" t="s">
        <v>1079</v>
      </c>
      <c r="C58" s="276" t="s">
        <v>44</v>
      </c>
      <c r="D58" s="276">
        <v>5</v>
      </c>
      <c r="E58" s="276" t="s">
        <v>45</v>
      </c>
      <c r="F58" s="276" t="s">
        <v>18</v>
      </c>
      <c r="G58" s="532" t="s">
        <v>1045</v>
      </c>
      <c r="H58" s="532"/>
      <c r="I58" s="532"/>
      <c r="J58" s="532"/>
      <c r="K58" s="532"/>
    </row>
    <row r="59" spans="1:13">
      <c r="A59" s="276">
        <v>5</v>
      </c>
      <c r="B59" s="362" t="s">
        <v>1080</v>
      </c>
      <c r="C59" s="276" t="s">
        <v>46</v>
      </c>
      <c r="D59" s="276">
        <v>7</v>
      </c>
      <c r="E59" s="276" t="s">
        <v>45</v>
      </c>
      <c r="F59" s="276" t="s">
        <v>18</v>
      </c>
      <c r="G59" s="532"/>
      <c r="H59" s="532"/>
      <c r="I59" s="532"/>
      <c r="J59" s="532"/>
      <c r="K59" s="532"/>
    </row>
    <row r="60" spans="1:13">
      <c r="A60" s="276">
        <v>6</v>
      </c>
      <c r="B60" s="362" t="s">
        <v>1081</v>
      </c>
      <c r="C60" s="276" t="s">
        <v>46</v>
      </c>
      <c r="D60" s="276">
        <v>18</v>
      </c>
      <c r="E60" s="276" t="s">
        <v>45</v>
      </c>
      <c r="F60" s="276" t="s">
        <v>18</v>
      </c>
      <c r="G60" s="532"/>
      <c r="H60" s="532"/>
      <c r="I60" s="532"/>
      <c r="J60" s="532"/>
      <c r="K60" s="532"/>
    </row>
    <row r="61" spans="1:13">
      <c r="A61" s="276">
        <v>7</v>
      </c>
      <c r="B61" s="362" t="s">
        <v>1082</v>
      </c>
      <c r="C61" s="276" t="s">
        <v>46</v>
      </c>
      <c r="D61" s="276">
        <v>7</v>
      </c>
      <c r="E61" s="276" t="s">
        <v>45</v>
      </c>
      <c r="F61" s="276" t="s">
        <v>18</v>
      </c>
      <c r="G61" s="532"/>
      <c r="H61" s="532"/>
      <c r="I61" s="532"/>
      <c r="J61" s="532"/>
      <c r="K61" s="532"/>
    </row>
    <row r="62" spans="1:13">
      <c r="A62" s="276">
        <v>8</v>
      </c>
      <c r="B62" s="362" t="s">
        <v>1083</v>
      </c>
      <c r="C62" s="276" t="s">
        <v>46</v>
      </c>
      <c r="D62" s="276">
        <v>7</v>
      </c>
      <c r="E62" s="276" t="s">
        <v>18</v>
      </c>
      <c r="F62" s="276" t="s">
        <v>951</v>
      </c>
      <c r="G62" s="532"/>
      <c r="H62" s="532"/>
      <c r="I62" s="532"/>
      <c r="J62" s="532"/>
      <c r="K62" s="532"/>
    </row>
    <row r="63" spans="1:13">
      <c r="A63" s="276">
        <v>9</v>
      </c>
      <c r="B63" s="362" t="s">
        <v>1084</v>
      </c>
      <c r="C63" s="276" t="s">
        <v>46</v>
      </c>
      <c r="D63" s="276">
        <v>7</v>
      </c>
      <c r="E63" s="276" t="s">
        <v>18</v>
      </c>
      <c r="F63" s="276" t="s">
        <v>951</v>
      </c>
      <c r="G63" s="532"/>
      <c r="H63" s="532"/>
      <c r="I63" s="532"/>
      <c r="J63" s="532"/>
      <c r="K63" s="532"/>
    </row>
    <row r="64" spans="1:13">
      <c r="A64" s="276">
        <v>10</v>
      </c>
      <c r="B64" s="362" t="s">
        <v>55</v>
      </c>
      <c r="C64" s="276" t="s">
        <v>44</v>
      </c>
      <c r="D64" s="276">
        <v>134</v>
      </c>
      <c r="E64" s="276" t="s">
        <v>951</v>
      </c>
      <c r="F64" s="276" t="s">
        <v>951</v>
      </c>
      <c r="G64" s="532"/>
      <c r="H64" s="532"/>
      <c r="I64" s="532"/>
      <c r="J64" s="532"/>
      <c r="K64" s="532"/>
    </row>
    <row r="65" spans="1:11">
      <c r="A65" s="276">
        <v>11</v>
      </c>
      <c r="B65" s="362" t="s">
        <v>1062</v>
      </c>
      <c r="C65" s="276" t="s">
        <v>44</v>
      </c>
      <c r="D65" s="276">
        <v>2</v>
      </c>
      <c r="E65" s="276" t="s">
        <v>18</v>
      </c>
      <c r="F65" s="276" t="s">
        <v>18</v>
      </c>
      <c r="G65" s="532" t="s">
        <v>1063</v>
      </c>
      <c r="H65" s="532"/>
      <c r="I65" s="532"/>
      <c r="J65" s="532"/>
      <c r="K65" s="532"/>
    </row>
    <row r="66" spans="1:11">
      <c r="D66" s="274">
        <f>SUM(D55:D65)</f>
        <v>200</v>
      </c>
    </row>
  </sheetData>
  <mergeCells count="73">
    <mergeCell ref="A1:B1"/>
    <mergeCell ref="C1:I3"/>
    <mergeCell ref="A2:B3"/>
    <mergeCell ref="A5:B5"/>
    <mergeCell ref="A6:B6"/>
    <mergeCell ref="G6:K6"/>
    <mergeCell ref="A7:B7"/>
    <mergeCell ref="G7:K7"/>
    <mergeCell ref="A8:B8"/>
    <mergeCell ref="G8:K8"/>
    <mergeCell ref="A9:B9"/>
    <mergeCell ref="G9:K9"/>
    <mergeCell ref="A10:B10"/>
    <mergeCell ref="G10:K10"/>
    <mergeCell ref="A11:B11"/>
    <mergeCell ref="G11:K11"/>
    <mergeCell ref="A12:B12"/>
    <mergeCell ref="G12:K12"/>
    <mergeCell ref="G21:K21"/>
    <mergeCell ref="A13:B13"/>
    <mergeCell ref="G13:K13"/>
    <mergeCell ref="A14:B14"/>
    <mergeCell ref="G14:K14"/>
    <mergeCell ref="A15:B15"/>
    <mergeCell ref="G15:K15"/>
    <mergeCell ref="A16:B16"/>
    <mergeCell ref="A17:B17"/>
    <mergeCell ref="A18:B18"/>
    <mergeCell ref="G19:K19"/>
    <mergeCell ref="G20:K20"/>
    <mergeCell ref="G33:K33"/>
    <mergeCell ref="G22:K22"/>
    <mergeCell ref="G23:K23"/>
    <mergeCell ref="G24:K24"/>
    <mergeCell ref="G25:K25"/>
    <mergeCell ref="G26:K26"/>
    <mergeCell ref="G27:K27"/>
    <mergeCell ref="G28:K28"/>
    <mergeCell ref="G29:K29"/>
    <mergeCell ref="G30:K30"/>
    <mergeCell ref="G31:K31"/>
    <mergeCell ref="G32:K32"/>
    <mergeCell ref="L45:L46"/>
    <mergeCell ref="G46:K46"/>
    <mergeCell ref="G34:K34"/>
    <mergeCell ref="A36:B36"/>
    <mergeCell ref="G37:K37"/>
    <mergeCell ref="G38:K38"/>
    <mergeCell ref="G39:K39"/>
    <mergeCell ref="G40:K40"/>
    <mergeCell ref="A53:B53"/>
    <mergeCell ref="G41:K41"/>
    <mergeCell ref="G42:K42"/>
    <mergeCell ref="G43:K43"/>
    <mergeCell ref="G44:K44"/>
    <mergeCell ref="G45:K45"/>
    <mergeCell ref="G47:K47"/>
    <mergeCell ref="G48:K48"/>
    <mergeCell ref="G49:K49"/>
    <mergeCell ref="G50:K50"/>
    <mergeCell ref="G51:K51"/>
    <mergeCell ref="G65:K65"/>
    <mergeCell ref="G54:K54"/>
    <mergeCell ref="G55:K55"/>
    <mergeCell ref="G56:K56"/>
    <mergeCell ref="G57:K57"/>
    <mergeCell ref="G58:K58"/>
    <mergeCell ref="G59:K59"/>
    <mergeCell ref="G60:K60"/>
    <mergeCell ref="G61:K61"/>
    <mergeCell ref="G62:K62"/>
    <mergeCell ref="G63:K63"/>
    <mergeCell ref="G64:K64"/>
  </mergeCells>
  <phoneticPr fontId="29" type="noConversion"/>
  <hyperlinks>
    <hyperlink ref="K4" location="인터페이스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3" workbookViewId="0">
      <selection activeCell="I12" sqref="I12:I16"/>
    </sheetView>
  </sheetViews>
  <sheetFormatPr defaultRowHeight="16.5"/>
  <cols>
    <col min="1" max="1" width="6.125" customWidth="1"/>
    <col min="2" max="2" width="25.25" customWidth="1"/>
    <col min="3" max="3" width="21.75" bestFit="1" customWidth="1"/>
    <col min="4" max="4" width="8.25" customWidth="1"/>
    <col min="5" max="5" width="8.375" customWidth="1"/>
    <col min="6" max="6" width="8.25" customWidth="1"/>
    <col min="10" max="10" width="22.25" customWidth="1"/>
  </cols>
  <sheetData>
    <row r="1" spans="1:12">
      <c r="A1" s="449" t="s">
        <v>0</v>
      </c>
      <c r="B1" s="450"/>
      <c r="C1" s="455" t="s">
        <v>1</v>
      </c>
      <c r="D1" s="456"/>
      <c r="E1" s="456"/>
      <c r="F1" s="456"/>
      <c r="G1" s="457"/>
      <c r="H1" s="466" t="s">
        <v>2</v>
      </c>
      <c r="I1" s="467"/>
      <c r="J1" s="253">
        <v>3.1</v>
      </c>
      <c r="K1" s="1"/>
      <c r="L1" s="1"/>
    </row>
    <row r="2" spans="1:12">
      <c r="A2" s="451" t="s">
        <v>750</v>
      </c>
      <c r="B2" s="452"/>
      <c r="C2" s="458"/>
      <c r="D2" s="459"/>
      <c r="E2" s="459"/>
      <c r="F2" s="459"/>
      <c r="G2" s="460"/>
      <c r="H2" s="468" t="s">
        <v>3</v>
      </c>
      <c r="I2" s="469"/>
      <c r="J2" s="32">
        <v>43031</v>
      </c>
      <c r="K2" s="1"/>
      <c r="L2" s="1"/>
    </row>
    <row r="3" spans="1:12" ht="17.25" thickBot="1">
      <c r="A3" s="453"/>
      <c r="B3" s="454"/>
      <c r="C3" s="461"/>
      <c r="D3" s="454"/>
      <c r="E3" s="454"/>
      <c r="F3" s="454"/>
      <c r="G3" s="462"/>
      <c r="H3" s="470" t="s">
        <v>4</v>
      </c>
      <c r="I3" s="471"/>
      <c r="J3" s="34" t="s">
        <v>22</v>
      </c>
      <c r="K3" s="1"/>
      <c r="L3" s="1"/>
    </row>
    <row r="4" spans="1:12" ht="17.25" thickBot="1">
      <c r="A4" s="2"/>
      <c r="B4" s="2"/>
      <c r="C4" s="3"/>
      <c r="D4" s="2"/>
      <c r="E4" s="2"/>
      <c r="F4" s="2"/>
      <c r="G4" s="2"/>
      <c r="H4" s="2"/>
      <c r="I4" s="4"/>
      <c r="J4" s="2"/>
      <c r="K4" s="5"/>
      <c r="L4" s="6"/>
    </row>
    <row r="5" spans="1:12">
      <c r="A5" s="463" t="s">
        <v>5</v>
      </c>
      <c r="B5" s="432" t="s">
        <v>6</v>
      </c>
      <c r="C5" s="432"/>
      <c r="D5" s="434" t="s">
        <v>7</v>
      </c>
      <c r="E5" s="434"/>
      <c r="F5" s="434" t="s">
        <v>8</v>
      </c>
      <c r="G5" s="432" t="s">
        <v>9</v>
      </c>
      <c r="H5" s="432"/>
      <c r="I5" s="427" t="s">
        <v>10</v>
      </c>
      <c r="J5" s="422" t="s">
        <v>11</v>
      </c>
      <c r="K5" s="7"/>
      <c r="L5" s="7"/>
    </row>
    <row r="6" spans="1:12" ht="17.25" thickBot="1">
      <c r="A6" s="464"/>
      <c r="B6" s="433"/>
      <c r="C6" s="433"/>
      <c r="D6" s="13" t="s">
        <v>12</v>
      </c>
      <c r="E6" s="13" t="s">
        <v>13</v>
      </c>
      <c r="F6" s="465"/>
      <c r="G6" s="14" t="s">
        <v>14</v>
      </c>
      <c r="H6" s="14" t="s">
        <v>892</v>
      </c>
      <c r="I6" s="428"/>
      <c r="J6" s="423"/>
      <c r="K6" s="7"/>
      <c r="L6" s="7"/>
    </row>
    <row r="7" spans="1:12">
      <c r="A7" s="8">
        <v>1</v>
      </c>
      <c r="B7" s="429" t="s">
        <v>531</v>
      </c>
      <c r="C7" s="153" t="s">
        <v>15</v>
      </c>
      <c r="D7" s="40" t="s">
        <v>16</v>
      </c>
      <c r="E7" s="118" t="s">
        <v>17</v>
      </c>
      <c r="F7" s="69" t="s">
        <v>89</v>
      </c>
      <c r="G7" s="117"/>
      <c r="H7" s="155" t="s">
        <v>18</v>
      </c>
      <c r="I7" s="424" t="s">
        <v>19</v>
      </c>
      <c r="J7" s="37" t="s">
        <v>132</v>
      </c>
      <c r="K7" s="1"/>
      <c r="L7" s="1"/>
    </row>
    <row r="8" spans="1:12">
      <c r="A8" s="9">
        <v>3</v>
      </c>
      <c r="B8" s="430"/>
      <c r="C8" s="147" t="s">
        <v>20</v>
      </c>
      <c r="D8" s="41" t="s">
        <v>16</v>
      </c>
      <c r="E8" s="142" t="s">
        <v>17</v>
      </c>
      <c r="F8" s="70" t="s">
        <v>90</v>
      </c>
      <c r="G8" s="158"/>
      <c r="H8" s="156" t="s">
        <v>18</v>
      </c>
      <c r="I8" s="425"/>
      <c r="J8" s="39" t="s">
        <v>132</v>
      </c>
      <c r="K8" s="1"/>
      <c r="L8" s="1"/>
    </row>
    <row r="9" spans="1:12">
      <c r="A9" s="9">
        <v>4</v>
      </c>
      <c r="B9" s="430"/>
      <c r="C9" s="147" t="s">
        <v>21</v>
      </c>
      <c r="D9" s="41" t="s">
        <v>16</v>
      </c>
      <c r="E9" s="142" t="s">
        <v>17</v>
      </c>
      <c r="F9" s="70" t="s">
        <v>91</v>
      </c>
      <c r="G9" s="144" t="s">
        <v>18</v>
      </c>
      <c r="H9" s="156" t="s">
        <v>23</v>
      </c>
      <c r="I9" s="425"/>
      <c r="J9" s="39" t="s">
        <v>132</v>
      </c>
      <c r="K9" s="1"/>
      <c r="L9" s="1"/>
    </row>
    <row r="10" spans="1:12">
      <c r="A10" s="9">
        <v>5</v>
      </c>
      <c r="B10" s="430"/>
      <c r="C10" s="147" t="s">
        <v>529</v>
      </c>
      <c r="D10" s="41" t="s">
        <v>16</v>
      </c>
      <c r="E10" s="142" t="s">
        <v>17</v>
      </c>
      <c r="F10" s="70" t="s">
        <v>92</v>
      </c>
      <c r="G10" s="144" t="s">
        <v>18</v>
      </c>
      <c r="H10" s="156" t="s">
        <v>18</v>
      </c>
      <c r="I10" s="425"/>
      <c r="J10" s="39"/>
      <c r="K10" s="1"/>
      <c r="L10" s="1"/>
    </row>
    <row r="11" spans="1:12" ht="17.25" thickBot="1">
      <c r="A11" s="10">
        <v>6</v>
      </c>
      <c r="B11" s="431"/>
      <c r="C11" s="154" t="s">
        <v>24</v>
      </c>
      <c r="D11" s="114" t="s">
        <v>16</v>
      </c>
      <c r="E11" s="208" t="s">
        <v>17</v>
      </c>
      <c r="F11" s="71" t="s">
        <v>93</v>
      </c>
      <c r="G11" s="159" t="s">
        <v>18</v>
      </c>
      <c r="H11" s="157" t="s">
        <v>18</v>
      </c>
      <c r="I11" s="426"/>
      <c r="J11" s="11"/>
      <c r="K11" s="1"/>
      <c r="L11" s="1"/>
    </row>
    <row r="12" spans="1:12">
      <c r="A12" s="8">
        <v>7</v>
      </c>
      <c r="B12" s="439" t="s">
        <v>501</v>
      </c>
      <c r="C12" s="74" t="s">
        <v>244</v>
      </c>
      <c r="D12" s="40" t="s">
        <v>502</v>
      </c>
      <c r="E12" s="118" t="s">
        <v>86</v>
      </c>
      <c r="F12" s="40" t="s">
        <v>503</v>
      </c>
      <c r="G12" s="120"/>
      <c r="H12" s="155" t="s">
        <v>18</v>
      </c>
      <c r="I12" s="443" t="s">
        <v>133</v>
      </c>
      <c r="J12" s="37"/>
    </row>
    <row r="13" spans="1:12">
      <c r="A13" s="9">
        <v>8</v>
      </c>
      <c r="B13" s="440"/>
      <c r="C13" s="75" t="s">
        <v>204</v>
      </c>
      <c r="D13" s="41" t="s">
        <v>85</v>
      </c>
      <c r="E13" s="142" t="s">
        <v>87</v>
      </c>
      <c r="F13" s="41" t="s">
        <v>94</v>
      </c>
      <c r="G13" s="143"/>
      <c r="H13" s="156" t="s">
        <v>23</v>
      </c>
      <c r="I13" s="425"/>
      <c r="J13" s="39"/>
    </row>
    <row r="14" spans="1:12">
      <c r="A14" s="12">
        <v>9</v>
      </c>
      <c r="B14" s="441"/>
      <c r="C14" s="112" t="s">
        <v>205</v>
      </c>
      <c r="D14" s="41" t="s">
        <v>85</v>
      </c>
      <c r="E14" s="142" t="s">
        <v>87</v>
      </c>
      <c r="F14" s="41" t="s">
        <v>111</v>
      </c>
      <c r="G14" s="160"/>
      <c r="H14" s="156" t="s">
        <v>23</v>
      </c>
      <c r="I14" s="425"/>
      <c r="J14" s="113"/>
    </row>
    <row r="15" spans="1:12" s="263" customFormat="1">
      <c r="A15" s="9">
        <v>10</v>
      </c>
      <c r="B15" s="441"/>
      <c r="C15" s="75" t="s">
        <v>1343</v>
      </c>
      <c r="D15" s="41" t="s">
        <v>85</v>
      </c>
      <c r="E15" s="142" t="s">
        <v>86</v>
      </c>
      <c r="F15" s="41" t="s">
        <v>112</v>
      </c>
      <c r="G15" s="143"/>
      <c r="H15" s="402" t="s">
        <v>23</v>
      </c>
      <c r="I15" s="425"/>
      <c r="J15" s="113"/>
    </row>
    <row r="16" spans="1:12" ht="17.25" thickBot="1">
      <c r="A16" s="397">
        <v>11</v>
      </c>
      <c r="B16" s="442"/>
      <c r="C16" s="398" t="s">
        <v>1342</v>
      </c>
      <c r="D16" s="399" t="s">
        <v>85</v>
      </c>
      <c r="E16" s="115" t="s">
        <v>88</v>
      </c>
      <c r="F16" s="399" t="s">
        <v>1344</v>
      </c>
      <c r="G16" s="400"/>
      <c r="H16" s="401" t="s">
        <v>18</v>
      </c>
      <c r="I16" s="426"/>
      <c r="J16" s="11"/>
    </row>
    <row r="17" spans="1:10">
      <c r="A17" s="8">
        <v>12</v>
      </c>
      <c r="B17" s="446" t="s">
        <v>861</v>
      </c>
      <c r="C17" s="117" t="s">
        <v>598</v>
      </c>
      <c r="D17" s="118" t="s">
        <v>96</v>
      </c>
      <c r="E17" s="118" t="s">
        <v>97</v>
      </c>
      <c r="F17" s="118" t="s">
        <v>98</v>
      </c>
      <c r="G17" s="119"/>
      <c r="H17" s="119" t="s">
        <v>23</v>
      </c>
      <c r="I17" s="443" t="s">
        <v>174</v>
      </c>
      <c r="J17" s="113"/>
    </row>
    <row r="18" spans="1:10">
      <c r="A18" s="12">
        <v>13</v>
      </c>
      <c r="B18" s="447"/>
      <c r="C18" s="210" t="s">
        <v>599</v>
      </c>
      <c r="D18" s="142" t="s">
        <v>96</v>
      </c>
      <c r="E18" s="142" t="s">
        <v>97</v>
      </c>
      <c r="F18" s="142" t="s">
        <v>149</v>
      </c>
      <c r="G18" s="140"/>
      <c r="H18" s="144" t="s">
        <v>162</v>
      </c>
      <c r="I18" s="444"/>
      <c r="J18" s="113"/>
    </row>
    <row r="19" spans="1:10">
      <c r="A19" s="12">
        <v>14</v>
      </c>
      <c r="B19" s="447"/>
      <c r="C19" s="158" t="s">
        <v>148</v>
      </c>
      <c r="D19" s="142" t="s">
        <v>96</v>
      </c>
      <c r="E19" s="142" t="s">
        <v>97</v>
      </c>
      <c r="F19" s="142" t="s">
        <v>180</v>
      </c>
      <c r="G19" s="143"/>
      <c r="H19" s="144" t="s">
        <v>23</v>
      </c>
      <c r="I19" s="444"/>
      <c r="J19" s="113"/>
    </row>
    <row r="20" spans="1:10">
      <c r="A20" s="12">
        <v>15</v>
      </c>
      <c r="B20" s="447"/>
      <c r="C20" s="309" t="s">
        <v>268</v>
      </c>
      <c r="D20" s="310" t="s">
        <v>96</v>
      </c>
      <c r="E20" s="310" t="s">
        <v>97</v>
      </c>
      <c r="F20" s="310" t="s">
        <v>249</v>
      </c>
      <c r="G20" s="160"/>
      <c r="H20" s="311" t="s">
        <v>738</v>
      </c>
      <c r="I20" s="444"/>
      <c r="J20" s="151"/>
    </row>
    <row r="21" spans="1:10" s="263" customFormat="1">
      <c r="A21" s="12">
        <v>16</v>
      </c>
      <c r="B21" s="447"/>
      <c r="C21" s="158" t="s">
        <v>886</v>
      </c>
      <c r="D21" s="142" t="s">
        <v>96</v>
      </c>
      <c r="E21" s="142" t="s">
        <v>97</v>
      </c>
      <c r="F21" s="142" t="s">
        <v>696</v>
      </c>
      <c r="G21" s="144"/>
      <c r="H21" s="144" t="s">
        <v>23</v>
      </c>
      <c r="I21" s="444"/>
      <c r="J21" s="151"/>
    </row>
    <row r="22" spans="1:10" s="263" customFormat="1">
      <c r="A22" s="12">
        <v>17</v>
      </c>
      <c r="B22" s="447"/>
      <c r="C22" s="210" t="s">
        <v>887</v>
      </c>
      <c r="D22" s="142" t="s">
        <v>96</v>
      </c>
      <c r="E22" s="142" t="s">
        <v>97</v>
      </c>
      <c r="F22" s="142" t="s">
        <v>885</v>
      </c>
      <c r="G22" s="140"/>
      <c r="H22" s="144" t="s">
        <v>23</v>
      </c>
      <c r="I22" s="444"/>
      <c r="J22" s="312"/>
    </row>
    <row r="23" spans="1:10" s="263" customFormat="1">
      <c r="A23" s="12">
        <v>18</v>
      </c>
      <c r="B23" s="447"/>
      <c r="C23" s="210" t="s">
        <v>898</v>
      </c>
      <c r="D23" s="142" t="s">
        <v>96</v>
      </c>
      <c r="E23" s="142" t="s">
        <v>97</v>
      </c>
      <c r="F23" s="142" t="s">
        <v>897</v>
      </c>
      <c r="G23" s="140"/>
      <c r="H23" s="144" t="s">
        <v>23</v>
      </c>
      <c r="I23" s="445"/>
      <c r="J23" s="312"/>
    </row>
    <row r="24" spans="1:10" s="263" customFormat="1">
      <c r="A24" s="12">
        <v>19</v>
      </c>
      <c r="B24" s="447"/>
      <c r="C24" s="270" t="s">
        <v>179</v>
      </c>
      <c r="D24" s="271" t="s">
        <v>694</v>
      </c>
      <c r="E24" s="271" t="s">
        <v>695</v>
      </c>
      <c r="F24" s="271" t="s">
        <v>696</v>
      </c>
      <c r="G24" s="272"/>
      <c r="H24" s="272" t="s">
        <v>697</v>
      </c>
      <c r="I24" s="273" t="s">
        <v>698</v>
      </c>
      <c r="J24" s="281"/>
    </row>
    <row r="25" spans="1:10" s="263" customFormat="1">
      <c r="A25" s="12">
        <v>20</v>
      </c>
      <c r="B25" s="447"/>
      <c r="C25" s="210" t="s">
        <v>777</v>
      </c>
      <c r="D25" s="142"/>
      <c r="E25" s="142"/>
      <c r="F25" s="142" t="s">
        <v>744</v>
      </c>
      <c r="G25" s="140"/>
      <c r="H25" s="144" t="s">
        <v>746</v>
      </c>
      <c r="I25" s="286" t="s">
        <v>780</v>
      </c>
      <c r="J25" s="385" t="s">
        <v>745</v>
      </c>
    </row>
    <row r="26" spans="1:10" s="263" customFormat="1" ht="17.25" thickBot="1">
      <c r="A26" s="12">
        <v>21</v>
      </c>
      <c r="B26" s="448"/>
      <c r="C26" s="210"/>
      <c r="D26" s="138" t="s">
        <v>1191</v>
      </c>
      <c r="E26" s="138" t="s">
        <v>1192</v>
      </c>
      <c r="F26" s="138" t="s">
        <v>1193</v>
      </c>
      <c r="G26" s="140"/>
      <c r="H26" s="144" t="s">
        <v>746</v>
      </c>
      <c r="I26" s="286" t="s">
        <v>1194</v>
      </c>
      <c r="J26" s="386" t="s">
        <v>745</v>
      </c>
    </row>
    <row r="27" spans="1:10">
      <c r="A27" s="8">
        <v>22</v>
      </c>
      <c r="B27" s="437" t="s">
        <v>542</v>
      </c>
      <c r="C27" s="117" t="s">
        <v>95</v>
      </c>
      <c r="D27" s="118" t="s">
        <v>145</v>
      </c>
      <c r="E27" s="118" t="s">
        <v>146</v>
      </c>
      <c r="F27" s="118" t="s">
        <v>147</v>
      </c>
      <c r="G27" s="119" t="s">
        <v>23</v>
      </c>
      <c r="H27" s="119"/>
      <c r="I27" s="121" t="s">
        <v>150</v>
      </c>
      <c r="J27" s="269" t="s">
        <v>539</v>
      </c>
    </row>
    <row r="28" spans="1:10">
      <c r="A28" s="9">
        <v>23</v>
      </c>
      <c r="B28" s="438"/>
      <c r="C28" s="147" t="s">
        <v>262</v>
      </c>
      <c r="D28" s="142" t="s">
        <v>175</v>
      </c>
      <c r="E28" s="142" t="s">
        <v>176</v>
      </c>
      <c r="F28" s="142" t="s">
        <v>177</v>
      </c>
      <c r="G28" s="143"/>
      <c r="H28" s="144" t="s">
        <v>23</v>
      </c>
      <c r="I28" s="163" t="s">
        <v>178</v>
      </c>
      <c r="J28" s="151" t="s">
        <v>182</v>
      </c>
    </row>
    <row r="29" spans="1:10" s="225" customFormat="1">
      <c r="A29" s="12">
        <v>24</v>
      </c>
      <c r="B29" s="438"/>
      <c r="C29" s="147" t="s">
        <v>540</v>
      </c>
      <c r="D29" s="142" t="s">
        <v>145</v>
      </c>
      <c r="E29" s="142" t="s">
        <v>146</v>
      </c>
      <c r="F29" s="142" t="s">
        <v>277</v>
      </c>
      <c r="G29" s="144" t="s">
        <v>23</v>
      </c>
      <c r="H29" s="144"/>
      <c r="I29" s="163" t="s">
        <v>544</v>
      </c>
      <c r="J29" s="151" t="s">
        <v>287</v>
      </c>
    </row>
    <row r="30" spans="1:10" s="263" customFormat="1">
      <c r="A30" s="9">
        <v>25</v>
      </c>
      <c r="B30" s="438"/>
      <c r="C30" s="147" t="s">
        <v>1091</v>
      </c>
      <c r="D30" s="142" t="s">
        <v>145</v>
      </c>
      <c r="E30" s="142" t="s">
        <v>146</v>
      </c>
      <c r="F30" s="142" t="s">
        <v>1092</v>
      </c>
      <c r="G30" s="144" t="s">
        <v>23</v>
      </c>
      <c r="H30" s="144"/>
      <c r="I30" s="163" t="s">
        <v>1094</v>
      </c>
      <c r="J30" s="151" t="s">
        <v>1093</v>
      </c>
    </row>
    <row r="31" spans="1:10" s="263" customFormat="1">
      <c r="A31" s="12">
        <v>26</v>
      </c>
      <c r="B31" s="438"/>
      <c r="C31" s="278" t="s">
        <v>739</v>
      </c>
      <c r="D31" s="271" t="s">
        <v>740</v>
      </c>
      <c r="E31" s="271" t="s">
        <v>741</v>
      </c>
      <c r="F31" s="271" t="s">
        <v>742</v>
      </c>
      <c r="G31" s="272" t="s">
        <v>746</v>
      </c>
      <c r="H31" s="272"/>
      <c r="I31" s="279" t="s">
        <v>743</v>
      </c>
      <c r="J31" s="280" t="s">
        <v>781</v>
      </c>
    </row>
    <row r="32" spans="1:10" ht="17.25" thickBot="1">
      <c r="A32" s="10">
        <v>27</v>
      </c>
      <c r="B32" s="438"/>
      <c r="C32" s="147" t="s">
        <v>536</v>
      </c>
      <c r="D32" s="115"/>
      <c r="E32" s="115"/>
      <c r="F32" s="115" t="s">
        <v>744</v>
      </c>
      <c r="G32" s="116" t="s">
        <v>23</v>
      </c>
      <c r="H32" s="116"/>
      <c r="I32" s="287" t="s">
        <v>780</v>
      </c>
      <c r="J32" s="151" t="s">
        <v>745</v>
      </c>
    </row>
    <row r="33" spans="1:10">
      <c r="A33" s="12">
        <v>28</v>
      </c>
      <c r="B33" s="435" t="s">
        <v>771</v>
      </c>
      <c r="C33" s="146" t="s">
        <v>188</v>
      </c>
      <c r="D33" s="161" t="s">
        <v>168</v>
      </c>
      <c r="E33" s="161" t="s">
        <v>170</v>
      </c>
      <c r="F33" s="161" t="s">
        <v>187</v>
      </c>
      <c r="G33" s="206"/>
      <c r="H33" s="162" t="s">
        <v>162</v>
      </c>
      <c r="I33" s="256" t="s">
        <v>620</v>
      </c>
      <c r="J33" s="150"/>
    </row>
    <row r="34" spans="1:10">
      <c r="A34" s="9">
        <v>29</v>
      </c>
      <c r="B34" s="436"/>
      <c r="C34" s="158" t="s">
        <v>183</v>
      </c>
      <c r="D34" s="142" t="s">
        <v>184</v>
      </c>
      <c r="E34" s="142" t="s">
        <v>185</v>
      </c>
      <c r="F34" s="142" t="s">
        <v>186</v>
      </c>
      <c r="G34" s="144"/>
      <c r="H34" s="144" t="s">
        <v>23</v>
      </c>
      <c r="I34" s="163" t="s">
        <v>240</v>
      </c>
      <c r="J34" s="151"/>
    </row>
    <row r="35" spans="1:10">
      <c r="A35" s="12">
        <v>30</v>
      </c>
      <c r="B35" s="436"/>
      <c r="C35" s="147" t="s">
        <v>163</v>
      </c>
      <c r="D35" s="142" t="s">
        <v>169</v>
      </c>
      <c r="E35" s="142" t="s">
        <v>170</v>
      </c>
      <c r="F35" s="142" t="s">
        <v>171</v>
      </c>
      <c r="G35" s="143"/>
      <c r="H35" s="144" t="s">
        <v>162</v>
      </c>
      <c r="I35" s="145" t="s">
        <v>165</v>
      </c>
      <c r="J35" s="39" t="s">
        <v>132</v>
      </c>
    </row>
    <row r="36" spans="1:10">
      <c r="A36" s="9">
        <v>31</v>
      </c>
      <c r="B36" s="436"/>
      <c r="C36" s="148" t="s">
        <v>164</v>
      </c>
      <c r="D36" s="138" t="s">
        <v>169</v>
      </c>
      <c r="E36" s="138" t="s">
        <v>170</v>
      </c>
      <c r="F36" s="138" t="s">
        <v>172</v>
      </c>
      <c r="G36" s="139"/>
      <c r="H36" s="140" t="s">
        <v>162</v>
      </c>
      <c r="I36" s="141" t="s">
        <v>167</v>
      </c>
      <c r="J36" s="39" t="s">
        <v>132</v>
      </c>
    </row>
    <row r="37" spans="1:10" ht="17.25" thickBot="1">
      <c r="A37" s="10">
        <v>32</v>
      </c>
      <c r="B37" s="436"/>
      <c r="C37" s="349" t="s">
        <v>772</v>
      </c>
      <c r="D37" s="161" t="s">
        <v>169</v>
      </c>
      <c r="E37" s="161" t="s">
        <v>170</v>
      </c>
      <c r="F37" s="161" t="s">
        <v>173</v>
      </c>
      <c r="G37" s="323"/>
      <c r="H37" s="162" t="s">
        <v>162</v>
      </c>
      <c r="I37" s="321" t="s">
        <v>911</v>
      </c>
      <c r="J37" s="350"/>
    </row>
    <row r="38" spans="1:10" s="225" customFormat="1">
      <c r="A38" s="12">
        <v>33</v>
      </c>
      <c r="B38" s="420" t="s">
        <v>979</v>
      </c>
      <c r="C38" s="351" t="s">
        <v>980</v>
      </c>
      <c r="D38" s="352"/>
      <c r="E38" s="352"/>
      <c r="F38" s="352"/>
      <c r="G38" s="353"/>
      <c r="H38" s="354" t="s">
        <v>23</v>
      </c>
      <c r="I38" s="355" t="s">
        <v>997</v>
      </c>
      <c r="J38" s="356"/>
    </row>
    <row r="39" spans="1:10" s="263" customFormat="1">
      <c r="A39" s="12">
        <v>34</v>
      </c>
      <c r="B39" s="421"/>
      <c r="C39" s="149" t="s">
        <v>981</v>
      </c>
      <c r="D39" s="136"/>
      <c r="E39" s="136"/>
      <c r="F39" s="136"/>
      <c r="G39" s="324"/>
      <c r="H39" s="137" t="s">
        <v>23</v>
      </c>
      <c r="I39" s="347" t="s">
        <v>998</v>
      </c>
      <c r="J39" s="348"/>
    </row>
    <row r="40" spans="1:10" s="225" customFormat="1">
      <c r="A40" s="403"/>
      <c r="B40" s="257" t="s">
        <v>652</v>
      </c>
      <c r="C40" s="149"/>
      <c r="D40" s="136"/>
      <c r="E40" s="136"/>
      <c r="F40" s="136"/>
      <c r="G40" s="258"/>
      <c r="H40" s="137"/>
      <c r="I40" s="261" t="s">
        <v>683</v>
      </c>
      <c r="J40" s="152"/>
    </row>
  </sheetData>
  <mergeCells count="22">
    <mergeCell ref="A1:B1"/>
    <mergeCell ref="A2:B3"/>
    <mergeCell ref="C1:G3"/>
    <mergeCell ref="G5:H5"/>
    <mergeCell ref="A5:A6"/>
    <mergeCell ref="F5:F6"/>
    <mergeCell ref="H1:I1"/>
    <mergeCell ref="H2:I2"/>
    <mergeCell ref="H3:I3"/>
    <mergeCell ref="B38:B39"/>
    <mergeCell ref="J5:J6"/>
    <mergeCell ref="I7:I11"/>
    <mergeCell ref="I5:I6"/>
    <mergeCell ref="B7:B11"/>
    <mergeCell ref="B5:C6"/>
    <mergeCell ref="D5:E5"/>
    <mergeCell ref="B33:B37"/>
    <mergeCell ref="B27:B32"/>
    <mergeCell ref="B12:B16"/>
    <mergeCell ref="I12:I16"/>
    <mergeCell ref="I17:I23"/>
    <mergeCell ref="B17:B26"/>
  </mergeCells>
  <phoneticPr fontId="29" type="noConversion"/>
  <hyperlinks>
    <hyperlink ref="I7:I11" location="'001'!A1" display="001"/>
    <hyperlink ref="I12:I16" location="'010'!A1" display="010"/>
    <hyperlink ref="I17" location="'020'!A1" display="020"/>
    <hyperlink ref="I27" location="'031'!A1" display="031"/>
    <hyperlink ref="I28" location="'032'!A1" display="032"/>
    <hyperlink ref="I37" location="'044'!A1" display="044"/>
    <hyperlink ref="I34" location="'041'!A1" display="041"/>
    <hyperlink ref="I29" location="'033'!A1" display="033"/>
    <hyperlink ref="I33" location="'040'!A1" display="040"/>
    <hyperlink ref="I24" location="'025'!A1" display="025"/>
    <hyperlink ref="I31" location="'035'!A1" display="035"/>
    <hyperlink ref="I25" location="'B25'!A1" display="B25"/>
    <hyperlink ref="I32" location="'B25'!A1" display="B25"/>
    <hyperlink ref="I40" location="응답코드!A1" display="오류코드"/>
    <hyperlink ref="I38" location="'MGT(대출등록)'!A1" display="MGT(1)"/>
    <hyperlink ref="I39" location="'MGT(대출투자자등록)'!A1" display="MGT(2)"/>
    <hyperlink ref="I30" location="'034'!A1" display="034"/>
    <hyperlink ref="I26" location="'B26'!A1" display="B25"/>
  </hyperlinks>
  <pageMargins left="0.39370078740157483" right="0.39370078740157483" top="0.51181102362204722" bottom="0.39370078740157483" header="0.31496062992125984" footer="0.31496062992125984"/>
  <pageSetup paperSize="9" orientation="landscape" r:id="rId1"/>
  <ignoredErrors>
    <ignoredError sqref="I12:I13 G7:I11 I16:I17 I33:I37 D33:F37 D24:I24 I27:I30 H32 H31:I31 D17:F23 D27:F31 D7:F14 F15:F16 D15:E15 D16:E1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7" zoomScaleNormal="100" workbookViewId="0">
      <selection activeCell="J19" sqref="J19:K19"/>
    </sheetView>
  </sheetViews>
  <sheetFormatPr defaultRowHeight="16.5"/>
  <cols>
    <col min="1" max="1" width="4.5" customWidth="1"/>
    <col min="2" max="2" width="5.125" customWidth="1"/>
    <col min="3" max="3" width="23.125" customWidth="1"/>
    <col min="8" max="9" width="7.75" customWidth="1"/>
    <col min="10" max="10" width="16.875" customWidth="1"/>
    <col min="11" max="11" width="57.625" customWidth="1"/>
    <col min="12" max="12" width="15.875" bestFit="1" customWidth="1"/>
  </cols>
  <sheetData>
    <row r="1" spans="1:13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3"/>
      <c r="J1" s="42" t="s">
        <v>2</v>
      </c>
      <c r="K1" s="253">
        <f>인터페이스목록!J1</f>
        <v>3.1</v>
      </c>
      <c r="L1" s="252"/>
    </row>
    <row r="2" spans="1:13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5"/>
      <c r="J2" s="31" t="s">
        <v>3</v>
      </c>
      <c r="K2" s="32">
        <v>42906</v>
      </c>
    </row>
    <row r="3" spans="1:13" ht="17.25" thickBot="1">
      <c r="A3" s="477"/>
      <c r="B3" s="478"/>
      <c r="C3" s="479"/>
      <c r="D3" s="486"/>
      <c r="E3" s="486"/>
      <c r="F3" s="486"/>
      <c r="G3" s="486"/>
      <c r="H3" s="486"/>
      <c r="I3" s="487"/>
      <c r="J3" s="33" t="s">
        <v>4</v>
      </c>
      <c r="K3" s="34" t="s">
        <v>75</v>
      </c>
    </row>
    <row r="4" spans="1:13">
      <c r="A4" s="29"/>
      <c r="B4" s="29"/>
      <c r="C4" s="30"/>
      <c r="D4" s="29"/>
      <c r="E4" s="29"/>
      <c r="F4" s="29"/>
      <c r="G4" s="29"/>
      <c r="H4" s="29"/>
      <c r="I4" s="43"/>
      <c r="J4" s="35"/>
      <c r="K4" s="64" t="s">
        <v>26</v>
      </c>
    </row>
    <row r="5" spans="1:13">
      <c r="A5" s="492" t="s">
        <v>10</v>
      </c>
      <c r="B5" s="492"/>
      <c r="C5" s="45"/>
      <c r="D5" s="44" t="s">
        <v>27</v>
      </c>
      <c r="E5" s="488" t="s">
        <v>28</v>
      </c>
      <c r="F5" s="494"/>
      <c r="G5" s="494"/>
      <c r="H5" s="494"/>
      <c r="I5" s="46" t="s">
        <v>29</v>
      </c>
      <c r="J5" s="488">
        <f>SUM(E10:E23)</f>
        <v>150</v>
      </c>
      <c r="K5" s="489"/>
      <c r="L5" s="501" t="s">
        <v>321</v>
      </c>
    </row>
    <row r="6" spans="1:13">
      <c r="A6" s="490" t="s">
        <v>30</v>
      </c>
      <c r="B6" s="490" t="s">
        <v>31</v>
      </c>
      <c r="C6" s="47" t="s">
        <v>32</v>
      </c>
      <c r="D6" s="490" t="s">
        <v>33</v>
      </c>
      <c r="E6" s="493"/>
      <c r="F6" s="498" t="s">
        <v>34</v>
      </c>
      <c r="G6" s="493"/>
      <c r="H6" s="490" t="s">
        <v>35</v>
      </c>
      <c r="I6" s="490"/>
      <c r="J6" s="490" t="s">
        <v>36</v>
      </c>
      <c r="K6" s="491"/>
      <c r="L6" s="501"/>
    </row>
    <row r="7" spans="1:13">
      <c r="A7" s="496"/>
      <c r="B7" s="495"/>
      <c r="C7" s="48" t="s">
        <v>37</v>
      </c>
      <c r="D7" s="47" t="s">
        <v>38</v>
      </c>
      <c r="E7" s="47" t="s">
        <v>39</v>
      </c>
      <c r="F7" s="48" t="s">
        <v>40</v>
      </c>
      <c r="G7" s="48" t="s">
        <v>41</v>
      </c>
      <c r="H7" s="48" t="s">
        <v>12</v>
      </c>
      <c r="I7" s="48" t="s">
        <v>13</v>
      </c>
      <c r="J7" s="491"/>
      <c r="K7" s="491"/>
      <c r="L7" s="501"/>
    </row>
    <row r="8" spans="1:13">
      <c r="A8" s="497" t="s">
        <v>42</v>
      </c>
      <c r="B8" s="499">
        <v>0</v>
      </c>
      <c r="C8" s="86" t="s">
        <v>491</v>
      </c>
      <c r="D8" s="50" t="s">
        <v>44</v>
      </c>
      <c r="E8" s="50">
        <v>9</v>
      </c>
      <c r="F8" s="27"/>
      <c r="G8" s="28"/>
      <c r="H8" s="27"/>
      <c r="I8" s="26"/>
      <c r="J8" s="480"/>
      <c r="K8" s="481"/>
      <c r="L8" s="224" t="str">
        <f>VLOOKUP(C8,데이타딕셔너리!$A$1:$B$152,2,FALSE)</f>
        <v>TX_C</v>
      </c>
      <c r="M8" s="252"/>
    </row>
    <row r="9" spans="1:13" ht="16.5" customHeight="1">
      <c r="A9" s="497"/>
      <c r="B9" s="500"/>
      <c r="C9" s="28" t="s">
        <v>29</v>
      </c>
      <c r="D9" s="50" t="s">
        <v>46</v>
      </c>
      <c r="E9" s="50">
        <v>4</v>
      </c>
      <c r="F9" s="27"/>
      <c r="G9" s="28"/>
      <c r="H9" s="27"/>
      <c r="I9" s="26"/>
      <c r="J9" s="480" t="s">
        <v>789</v>
      </c>
      <c r="K9" s="481"/>
      <c r="L9" s="224" t="str">
        <f>VLOOKUP(C9,데이타딕셔너리!$A$1:$B$152,2,FALSE)</f>
        <v>MSG_LEN</v>
      </c>
    </row>
    <row r="10" spans="1:13" ht="16.5" customHeight="1">
      <c r="A10" s="497"/>
      <c r="B10" s="51">
        <v>1</v>
      </c>
      <c r="C10" s="86" t="s">
        <v>492</v>
      </c>
      <c r="D10" s="50" t="s">
        <v>44</v>
      </c>
      <c r="E10" s="50">
        <v>3</v>
      </c>
      <c r="F10" s="27">
        <v>1</v>
      </c>
      <c r="G10" s="52">
        <f t="shared" ref="G10:G15" si="0">E10+F10-1</f>
        <v>3</v>
      </c>
      <c r="H10" s="27"/>
      <c r="I10" s="26"/>
      <c r="J10" s="480" t="s">
        <v>78</v>
      </c>
      <c r="K10" s="481"/>
      <c r="L10" s="224" t="str">
        <f>VLOOKUP(C10,데이타딕셔너리!$A$1:$B$152,2,FALSE)</f>
        <v>SYS_ID</v>
      </c>
    </row>
    <row r="11" spans="1:13" ht="16.5" customHeight="1">
      <c r="A11" s="497"/>
      <c r="B11" s="51">
        <v>2</v>
      </c>
      <c r="C11" s="28" t="s">
        <v>9</v>
      </c>
      <c r="D11" s="218" t="s">
        <v>216</v>
      </c>
      <c r="E11" s="50">
        <v>3</v>
      </c>
      <c r="F11" s="27">
        <f>E10+F10</f>
        <v>4</v>
      </c>
      <c r="G11" s="73">
        <f t="shared" si="0"/>
        <v>6</v>
      </c>
      <c r="H11" s="27"/>
      <c r="I11" s="26"/>
      <c r="J11" s="480" t="s">
        <v>48</v>
      </c>
      <c r="K11" s="481"/>
      <c r="L11" s="224" t="str">
        <f>VLOOKUP(C11,데이타딕셔너리!$A$1:$B$152,2,FALSE)</f>
        <v>MSG_OCCR_ORG</v>
      </c>
    </row>
    <row r="12" spans="1:13" ht="16.5" customHeight="1">
      <c r="A12" s="497"/>
      <c r="B12" s="51">
        <v>3</v>
      </c>
      <c r="C12" s="86" t="s">
        <v>283</v>
      </c>
      <c r="D12" s="214" t="s">
        <v>286</v>
      </c>
      <c r="E12" s="50">
        <v>5</v>
      </c>
      <c r="F12" s="68">
        <f>E11+F11</f>
        <v>7</v>
      </c>
      <c r="G12" s="73">
        <f t="shared" si="0"/>
        <v>11</v>
      </c>
      <c r="H12" s="27"/>
      <c r="I12" s="26"/>
      <c r="J12" s="480" t="s">
        <v>47</v>
      </c>
      <c r="K12" s="481"/>
      <c r="L12" s="224" t="str">
        <f>VLOOKUP(C12,데이타딕셔너리!$A$1:$B$152,2,FALSE)</f>
        <v>ORG_C</v>
      </c>
    </row>
    <row r="13" spans="1:13">
      <c r="A13" s="497"/>
      <c r="B13" s="91">
        <v>4</v>
      </c>
      <c r="C13" s="28" t="s">
        <v>7</v>
      </c>
      <c r="D13" s="50" t="s">
        <v>46</v>
      </c>
      <c r="E13" s="50">
        <v>4</v>
      </c>
      <c r="F13" s="68">
        <f>E12+F12</f>
        <v>12</v>
      </c>
      <c r="G13" s="73">
        <f t="shared" si="0"/>
        <v>15</v>
      </c>
      <c r="H13" s="27"/>
      <c r="I13" s="26"/>
      <c r="J13" s="480" t="s">
        <v>673</v>
      </c>
      <c r="K13" s="481"/>
      <c r="L13" s="224" t="str">
        <f>VLOOKUP(C13,데이타딕셔너리!$A$1:$B$152,2,FALSE)</f>
        <v>MSG_JONGBY_C</v>
      </c>
    </row>
    <row r="14" spans="1:13" ht="16.5" customHeight="1">
      <c r="A14" s="497"/>
      <c r="B14" s="91">
        <v>5</v>
      </c>
      <c r="C14" s="28" t="s">
        <v>8</v>
      </c>
      <c r="D14" s="50" t="s">
        <v>46</v>
      </c>
      <c r="E14" s="50">
        <v>4</v>
      </c>
      <c r="F14" s="68">
        <f>E13+F13</f>
        <v>16</v>
      </c>
      <c r="G14" s="73">
        <f t="shared" si="0"/>
        <v>19</v>
      </c>
      <c r="H14" s="27"/>
      <c r="I14" s="26"/>
      <c r="J14" s="480" t="s">
        <v>672</v>
      </c>
      <c r="K14" s="481"/>
      <c r="L14" s="224" t="str">
        <f>VLOOKUP(C14,데이타딕셔너리!$A$1:$B$152,2,FALSE)</f>
        <v>TRX_G_C</v>
      </c>
    </row>
    <row r="15" spans="1:13" ht="16.5" customHeight="1">
      <c r="A15" s="497"/>
      <c r="B15" s="91">
        <v>6</v>
      </c>
      <c r="C15" s="28" t="s">
        <v>49</v>
      </c>
      <c r="D15" s="50" t="s">
        <v>44</v>
      </c>
      <c r="E15" s="50">
        <v>1</v>
      </c>
      <c r="F15" s="68">
        <f>E14+F14</f>
        <v>20</v>
      </c>
      <c r="G15" s="73">
        <f t="shared" si="0"/>
        <v>20</v>
      </c>
      <c r="H15" s="27"/>
      <c r="I15" s="26"/>
      <c r="J15" s="480" t="s">
        <v>273</v>
      </c>
      <c r="K15" s="481"/>
      <c r="L15" s="224" t="str">
        <f>VLOOKUP(C15,데이타딕셔너리!$A$1:$B$152,2,FALSE)</f>
        <v>TWAY_G</v>
      </c>
    </row>
    <row r="16" spans="1:13">
      <c r="A16" s="497"/>
      <c r="B16" s="91">
        <v>7</v>
      </c>
      <c r="C16" s="86" t="s">
        <v>675</v>
      </c>
      <c r="D16" s="215" t="s">
        <v>44</v>
      </c>
      <c r="E16" s="50">
        <v>8</v>
      </c>
      <c r="F16" s="89">
        <f t="shared" ref="F16:F23" si="1">E15+F15</f>
        <v>21</v>
      </c>
      <c r="G16" s="84">
        <f t="shared" ref="G16:G23" si="2">E16+F16-1</f>
        <v>28</v>
      </c>
      <c r="H16" s="27"/>
      <c r="I16" s="26"/>
      <c r="J16" s="480" t="s">
        <v>676</v>
      </c>
      <c r="K16" s="481"/>
      <c r="L16" s="224" t="str">
        <f>VLOOKUP(C16,데이타딕셔너리!$A$1:$B$152,2,FALSE)</f>
        <v>MSG_SND_DT</v>
      </c>
    </row>
    <row r="17" spans="1:13">
      <c r="A17" s="497"/>
      <c r="B17" s="91">
        <v>8</v>
      </c>
      <c r="C17" s="86" t="s">
        <v>677</v>
      </c>
      <c r="D17" s="215" t="s">
        <v>44</v>
      </c>
      <c r="E17" s="50">
        <v>6</v>
      </c>
      <c r="F17" s="89">
        <f t="shared" si="1"/>
        <v>29</v>
      </c>
      <c r="G17" s="84">
        <f t="shared" si="2"/>
        <v>34</v>
      </c>
      <c r="H17" s="27"/>
      <c r="I17" s="26"/>
      <c r="J17" s="480" t="s">
        <v>677</v>
      </c>
      <c r="K17" s="481"/>
      <c r="L17" s="224" t="str">
        <f>VLOOKUP(C17,데이타딕셔너리!$A$1:$B$152,2,FALSE)</f>
        <v>MSG_SND_TIME</v>
      </c>
    </row>
    <row r="18" spans="1:13" ht="16.5" customHeight="1">
      <c r="A18" s="497"/>
      <c r="B18" s="91">
        <v>9</v>
      </c>
      <c r="C18" s="28" t="s">
        <v>53</v>
      </c>
      <c r="D18" s="50" t="s">
        <v>44</v>
      </c>
      <c r="E18" s="50">
        <v>10</v>
      </c>
      <c r="F18" s="89">
        <f t="shared" si="1"/>
        <v>35</v>
      </c>
      <c r="G18" s="84">
        <f t="shared" si="2"/>
        <v>44</v>
      </c>
      <c r="H18" s="27"/>
      <c r="I18" s="26"/>
      <c r="J18" s="480" t="s">
        <v>788</v>
      </c>
      <c r="K18" s="481"/>
      <c r="L18" s="224" t="str">
        <f>VLOOKUP(C18,데이타딕셔너리!$A$1:$B$152,2,FALSE)</f>
        <v>TRX_NATV_NO</v>
      </c>
    </row>
    <row r="19" spans="1:13" ht="16.5" customHeight="1">
      <c r="A19" s="497"/>
      <c r="B19" s="91">
        <v>10</v>
      </c>
      <c r="C19" s="28" t="s">
        <v>54</v>
      </c>
      <c r="D19" s="50" t="s">
        <v>44</v>
      </c>
      <c r="E19" s="50">
        <v>1</v>
      </c>
      <c r="F19" s="89">
        <f t="shared" si="1"/>
        <v>45</v>
      </c>
      <c r="G19" s="84">
        <f t="shared" si="2"/>
        <v>45</v>
      </c>
      <c r="H19" s="27"/>
      <c r="I19" s="26"/>
      <c r="J19" s="480" t="s">
        <v>785</v>
      </c>
      <c r="K19" s="481"/>
      <c r="L19" s="224" t="str">
        <f>VLOOKUP(C19,데이타딕셔너리!$A$1:$B$152,2,FALSE)</f>
        <v>MSG_DISTG_C</v>
      </c>
    </row>
    <row r="20" spans="1:13" ht="16.5" customHeight="1">
      <c r="A20" s="497"/>
      <c r="B20" s="91">
        <v>11</v>
      </c>
      <c r="C20" s="86" t="s">
        <v>272</v>
      </c>
      <c r="D20" s="50" t="s">
        <v>46</v>
      </c>
      <c r="E20" s="50">
        <v>4</v>
      </c>
      <c r="F20" s="89">
        <f t="shared" si="1"/>
        <v>46</v>
      </c>
      <c r="G20" s="84">
        <f t="shared" si="2"/>
        <v>49</v>
      </c>
      <c r="H20" s="27"/>
      <c r="I20" s="27"/>
      <c r="J20" s="480" t="s">
        <v>674</v>
      </c>
      <c r="K20" s="481"/>
      <c r="L20" s="224" t="str">
        <f>VLOOKUP(C20,데이타딕셔너리!$A$1:$B$152,2,FALSE)</f>
        <v>S_PIL_NO</v>
      </c>
    </row>
    <row r="21" spans="1:13" s="225" customFormat="1" ht="16.5" customHeight="1">
      <c r="A21" s="497"/>
      <c r="B21" s="91">
        <v>12</v>
      </c>
      <c r="C21" s="86" t="s">
        <v>50</v>
      </c>
      <c r="D21" s="255" t="s">
        <v>44</v>
      </c>
      <c r="E21" s="255">
        <v>8</v>
      </c>
      <c r="F21" s="89">
        <f t="shared" si="1"/>
        <v>50</v>
      </c>
      <c r="G21" s="84">
        <f t="shared" si="2"/>
        <v>57</v>
      </c>
      <c r="H21" s="80"/>
      <c r="I21" s="80"/>
      <c r="J21" s="480" t="s">
        <v>787</v>
      </c>
      <c r="K21" s="481"/>
      <c r="L21" s="224" t="str">
        <f>VLOOKUP(C21,데이타딕셔너리!$A$1:$B$152,2,FALSE)</f>
        <v>RESP_C</v>
      </c>
    </row>
    <row r="22" spans="1:13" s="225" customFormat="1">
      <c r="A22" s="497"/>
      <c r="B22" s="91">
        <v>13</v>
      </c>
      <c r="C22" s="86" t="s">
        <v>613</v>
      </c>
      <c r="D22" s="255" t="s">
        <v>614</v>
      </c>
      <c r="E22" s="255">
        <v>60</v>
      </c>
      <c r="F22" s="89">
        <f t="shared" si="1"/>
        <v>58</v>
      </c>
      <c r="G22" s="84">
        <f t="shared" si="2"/>
        <v>117</v>
      </c>
      <c r="H22" s="80"/>
      <c r="I22" s="80"/>
      <c r="J22" s="480" t="s">
        <v>786</v>
      </c>
      <c r="K22" s="481"/>
      <c r="L22" s="224" t="str">
        <f>VLOOKUP(C22,데이타딕셔너리!$A$1:$B$152,2,FALSE)</f>
        <v>RESP_MSG_CTNT</v>
      </c>
    </row>
    <row r="23" spans="1:13">
      <c r="A23" s="497"/>
      <c r="B23" s="91">
        <v>14</v>
      </c>
      <c r="C23" s="28" t="s">
        <v>55</v>
      </c>
      <c r="D23" s="50" t="s">
        <v>44</v>
      </c>
      <c r="E23" s="50">
        <v>33</v>
      </c>
      <c r="F23" s="89">
        <f t="shared" si="1"/>
        <v>118</v>
      </c>
      <c r="G23" s="84">
        <f t="shared" si="2"/>
        <v>150</v>
      </c>
      <c r="H23" s="27"/>
      <c r="I23" s="26"/>
      <c r="J23" s="480" t="s">
        <v>678</v>
      </c>
      <c r="K23" s="481"/>
      <c r="L23" s="224" t="str">
        <f>VLOOKUP(C23,데이타딕셔너리!$A$1:$B$152,2,FALSE)</f>
        <v>FILLER</v>
      </c>
    </row>
    <row r="24" spans="1:13">
      <c r="A24" s="49"/>
      <c r="B24" s="49"/>
      <c r="C24" s="49"/>
      <c r="D24" s="49"/>
      <c r="E24" s="49"/>
      <c r="F24" s="53"/>
      <c r="G24" s="49"/>
      <c r="H24" s="49"/>
      <c r="I24" s="49"/>
      <c r="J24" s="54"/>
      <c r="K24" s="49"/>
      <c r="L24" s="49"/>
      <c r="M24" s="252"/>
    </row>
    <row r="25" spans="1:13" s="221" customFormat="1" ht="13.5">
      <c r="A25" s="78" t="s">
        <v>309</v>
      </c>
      <c r="B25" s="78"/>
      <c r="C25" s="78"/>
      <c r="D25" s="78"/>
      <c r="E25" s="78"/>
      <c r="F25" s="77"/>
      <c r="G25" s="78"/>
      <c r="H25" s="78"/>
      <c r="I25" s="78"/>
      <c r="J25" s="56"/>
      <c r="K25" s="78"/>
      <c r="L25" s="78"/>
    </row>
    <row r="26" spans="1:13" s="217" customFormat="1" ht="15" customHeight="1">
      <c r="A26" s="78"/>
      <c r="B26" s="77" t="s">
        <v>67</v>
      </c>
      <c r="C26" s="78" t="s">
        <v>288</v>
      </c>
      <c r="D26" s="78"/>
      <c r="E26" s="78"/>
      <c r="F26" s="77"/>
      <c r="G26" s="78"/>
      <c r="H26" s="77"/>
      <c r="I26" s="58"/>
      <c r="J26" s="58"/>
      <c r="K26" s="59"/>
      <c r="L26" s="78"/>
    </row>
    <row r="27" spans="1:13" s="217" customFormat="1" ht="43.5" customHeight="1">
      <c r="A27" s="78"/>
      <c r="B27" s="78"/>
      <c r="C27" s="472" t="s">
        <v>310</v>
      </c>
      <c r="D27" s="473"/>
      <c r="E27" s="473"/>
      <c r="F27" s="77"/>
      <c r="G27" s="78"/>
      <c r="H27" s="77"/>
      <c r="I27" s="58"/>
      <c r="J27" s="58"/>
      <c r="K27" s="59"/>
      <c r="L27" s="78"/>
    </row>
    <row r="28" spans="1:13" s="217" customFormat="1" ht="13.5">
      <c r="A28" s="78"/>
      <c r="B28" s="77" t="s">
        <v>67</v>
      </c>
      <c r="C28" s="217" t="s">
        <v>311</v>
      </c>
      <c r="D28" s="222"/>
      <c r="E28" s="222"/>
      <c r="F28" s="77"/>
      <c r="G28" s="78"/>
      <c r="H28" s="77"/>
      <c r="I28" s="58"/>
      <c r="J28" s="58"/>
      <c r="K28" s="59"/>
      <c r="L28" s="78"/>
    </row>
    <row r="29" spans="1:13" s="217" customFormat="1" ht="15" customHeight="1">
      <c r="A29" s="78" t="s">
        <v>56</v>
      </c>
      <c r="B29" s="77"/>
      <c r="C29" s="78"/>
      <c r="D29" s="78"/>
      <c r="E29" s="78"/>
      <c r="F29" s="77"/>
      <c r="G29" s="78" t="s">
        <v>312</v>
      </c>
      <c r="H29" s="77"/>
      <c r="I29" s="58"/>
      <c r="J29" s="78"/>
      <c r="K29" s="78"/>
      <c r="L29" s="78"/>
    </row>
    <row r="30" spans="1:13" s="217" customFormat="1" ht="15" customHeight="1">
      <c r="A30" s="78"/>
      <c r="B30" s="77" t="s">
        <v>313</v>
      </c>
      <c r="C30" s="78" t="s">
        <v>314</v>
      </c>
      <c r="D30" s="78"/>
      <c r="E30" s="78"/>
      <c r="F30" s="77"/>
      <c r="G30" s="78"/>
      <c r="H30" s="77" t="s">
        <v>67</v>
      </c>
      <c r="I30" s="58" t="s">
        <v>315</v>
      </c>
      <c r="J30" s="78"/>
      <c r="K30" s="59"/>
      <c r="L30" s="78"/>
    </row>
    <row r="31" spans="1:13" s="217" customFormat="1" ht="15" customHeight="1">
      <c r="A31" s="78"/>
      <c r="B31" s="77" t="s">
        <v>612</v>
      </c>
      <c r="C31" s="78" t="s">
        <v>316</v>
      </c>
      <c r="D31" s="78"/>
      <c r="E31" s="78"/>
      <c r="F31" s="77"/>
      <c r="G31" s="78" t="s">
        <v>296</v>
      </c>
      <c r="H31" s="78"/>
      <c r="I31" s="58"/>
      <c r="J31" s="78"/>
      <c r="K31" s="78"/>
      <c r="L31" s="78"/>
    </row>
    <row r="32" spans="1:13" s="217" customFormat="1" ht="15" customHeight="1">
      <c r="A32" s="78"/>
      <c r="B32" s="77" t="s">
        <v>58</v>
      </c>
      <c r="C32" s="78" t="s">
        <v>59</v>
      </c>
      <c r="D32" s="78"/>
      <c r="E32" s="77"/>
      <c r="F32" s="77"/>
      <c r="G32" s="78"/>
      <c r="H32" s="77" t="s">
        <v>67</v>
      </c>
      <c r="I32" s="58" t="s">
        <v>297</v>
      </c>
      <c r="J32" s="78"/>
      <c r="K32" s="59"/>
      <c r="L32" s="78"/>
    </row>
    <row r="33" spans="1:12" s="217" customFormat="1" ht="15" customHeight="1">
      <c r="A33" s="78"/>
      <c r="B33" s="77" t="s">
        <v>51</v>
      </c>
      <c r="C33" s="56" t="s">
        <v>62</v>
      </c>
      <c r="D33" s="78"/>
      <c r="E33" s="78"/>
      <c r="F33" s="78"/>
      <c r="G33" s="78" t="s">
        <v>298</v>
      </c>
      <c r="H33" s="78"/>
      <c r="I33" s="58"/>
      <c r="J33" s="78"/>
      <c r="K33" s="59"/>
      <c r="L33" s="78"/>
    </row>
    <row r="34" spans="1:12" s="217" customFormat="1" ht="15" customHeight="1">
      <c r="A34" s="78" t="s">
        <v>64</v>
      </c>
      <c r="B34" s="78"/>
      <c r="C34" s="78"/>
      <c r="D34" s="78"/>
      <c r="E34" s="78"/>
      <c r="F34" s="77"/>
      <c r="G34" s="78"/>
      <c r="H34" s="77" t="s">
        <v>67</v>
      </c>
      <c r="I34" s="58" t="s">
        <v>708</v>
      </c>
      <c r="J34" s="58"/>
      <c r="K34" s="59"/>
      <c r="L34" s="78"/>
    </row>
    <row r="35" spans="1:12" s="217" customFormat="1" ht="15" customHeight="1">
      <c r="A35" s="78"/>
      <c r="B35" s="77" t="s">
        <v>67</v>
      </c>
      <c r="C35" s="78" t="s">
        <v>68</v>
      </c>
      <c r="D35" s="78"/>
      <c r="E35" s="78"/>
      <c r="F35" s="77"/>
      <c r="G35" s="78" t="s">
        <v>299</v>
      </c>
      <c r="H35" s="78"/>
      <c r="I35" s="58"/>
      <c r="J35" s="58"/>
      <c r="K35" s="59"/>
      <c r="L35" s="78"/>
    </row>
    <row r="36" spans="1:12" s="217" customFormat="1" ht="15" customHeight="1">
      <c r="A36" s="78"/>
      <c r="B36" s="77"/>
      <c r="C36" s="57" t="s">
        <v>71</v>
      </c>
      <c r="D36" s="78"/>
      <c r="E36" s="78"/>
      <c r="F36" s="77"/>
      <c r="G36" s="78"/>
      <c r="H36" s="77" t="s">
        <v>67</v>
      </c>
      <c r="I36" s="223" t="s">
        <v>669</v>
      </c>
      <c r="J36" s="58"/>
      <c r="L36" s="78"/>
    </row>
    <row r="37" spans="1:12" s="217" customFormat="1" ht="15" customHeight="1">
      <c r="A37" s="78"/>
      <c r="B37" s="77"/>
      <c r="C37" s="57" t="s">
        <v>72</v>
      </c>
      <c r="D37" s="78"/>
      <c r="E37" s="78"/>
      <c r="F37" s="77"/>
      <c r="I37" s="217" t="s">
        <v>834</v>
      </c>
      <c r="J37" s="58"/>
      <c r="L37" s="78"/>
    </row>
    <row r="38" spans="1:12" s="217" customFormat="1" ht="15" customHeight="1">
      <c r="A38" s="78"/>
      <c r="B38" s="77" t="s">
        <v>67</v>
      </c>
      <c r="C38" s="78" t="s">
        <v>73</v>
      </c>
      <c r="D38" s="78"/>
      <c r="E38" s="78"/>
      <c r="F38" s="77"/>
      <c r="G38" s="78" t="s">
        <v>300</v>
      </c>
      <c r="H38" s="78"/>
      <c r="I38" s="58"/>
      <c r="L38" s="78"/>
    </row>
    <row r="39" spans="1:12" s="217" customFormat="1" ht="15" customHeight="1">
      <c r="A39" s="78"/>
      <c r="B39" s="78"/>
      <c r="C39" s="57" t="s">
        <v>74</v>
      </c>
      <c r="D39" s="78"/>
      <c r="E39" s="78"/>
      <c r="F39" s="77"/>
      <c r="G39" s="78"/>
      <c r="H39" s="77" t="s">
        <v>67</v>
      </c>
      <c r="I39" s="58" t="s">
        <v>835</v>
      </c>
      <c r="L39" s="78"/>
    </row>
    <row r="40" spans="1:12" s="217" customFormat="1" ht="15" customHeight="1">
      <c r="A40" s="78" t="s">
        <v>57</v>
      </c>
      <c r="B40" s="78"/>
      <c r="C40" s="78"/>
      <c r="D40" s="78"/>
      <c r="E40" s="78"/>
      <c r="F40" s="78"/>
      <c r="G40" s="78" t="s">
        <v>301</v>
      </c>
      <c r="H40" s="78"/>
      <c r="I40" s="58"/>
      <c r="J40" s="78"/>
      <c r="L40" s="78"/>
    </row>
    <row r="41" spans="1:12" s="217" customFormat="1" ht="15" customHeight="1">
      <c r="A41" s="78"/>
      <c r="B41" s="77" t="s">
        <v>60</v>
      </c>
      <c r="C41" s="78" t="s">
        <v>61</v>
      </c>
      <c r="D41" s="78"/>
      <c r="E41" s="78"/>
      <c r="F41" s="78"/>
      <c r="G41" s="78"/>
      <c r="H41" s="77" t="s">
        <v>67</v>
      </c>
      <c r="I41" s="223" t="s">
        <v>302</v>
      </c>
      <c r="J41" s="58"/>
      <c r="K41" s="78"/>
      <c r="L41" s="78"/>
    </row>
    <row r="42" spans="1:12" s="217" customFormat="1" ht="15" customHeight="1">
      <c r="A42" s="78"/>
      <c r="B42" s="77" t="s">
        <v>46</v>
      </c>
      <c r="C42" s="78" t="s">
        <v>63</v>
      </c>
      <c r="D42" s="78"/>
      <c r="E42" s="78"/>
      <c r="F42" s="78"/>
      <c r="G42" s="78" t="s">
        <v>317</v>
      </c>
      <c r="H42" s="77"/>
      <c r="I42" s="58"/>
      <c r="J42" s="58"/>
      <c r="K42" s="78"/>
      <c r="L42" s="78"/>
    </row>
    <row r="43" spans="1:12" s="217" customFormat="1" ht="15" customHeight="1">
      <c r="A43" s="78"/>
      <c r="B43" s="77" t="s">
        <v>65</v>
      </c>
      <c r="C43" s="78" t="s">
        <v>66</v>
      </c>
      <c r="D43" s="78"/>
      <c r="E43" s="78"/>
      <c r="F43" s="78"/>
      <c r="G43" s="78"/>
      <c r="H43" s="77" t="s">
        <v>67</v>
      </c>
      <c r="I43" s="58" t="s">
        <v>1352</v>
      </c>
      <c r="J43" s="58"/>
      <c r="K43" s="78"/>
      <c r="L43" s="78"/>
    </row>
    <row r="44" spans="1:12" s="217" customFormat="1" ht="15" customHeight="1">
      <c r="A44" s="78"/>
      <c r="B44" s="77" t="s">
        <v>69</v>
      </c>
      <c r="C44" s="78" t="s">
        <v>70</v>
      </c>
      <c r="D44" s="78"/>
      <c r="E44" s="78"/>
      <c r="F44" s="78"/>
      <c r="G44" s="78" t="s">
        <v>670</v>
      </c>
      <c r="H44" s="77"/>
      <c r="I44" s="58"/>
      <c r="J44" s="58"/>
      <c r="K44" s="78"/>
      <c r="L44" s="78"/>
    </row>
    <row r="45" spans="1:12" s="217" customFormat="1" ht="15" customHeight="1">
      <c r="A45" s="78" t="s">
        <v>809</v>
      </c>
      <c r="B45" s="78"/>
      <c r="C45" s="78"/>
      <c r="D45" s="78"/>
      <c r="E45" s="78"/>
      <c r="F45" s="78"/>
      <c r="G45" s="78"/>
      <c r="H45" s="77" t="s">
        <v>67</v>
      </c>
      <c r="I45" s="58" t="s">
        <v>671</v>
      </c>
      <c r="K45" s="78"/>
      <c r="L45" s="78"/>
    </row>
    <row r="46" spans="1:12" s="217" customFormat="1" ht="15" customHeight="1">
      <c r="A46" s="78"/>
      <c r="B46" s="77" t="s">
        <v>67</v>
      </c>
      <c r="C46" s="58" t="s">
        <v>14</v>
      </c>
      <c r="D46" s="59" t="s">
        <v>303</v>
      </c>
      <c r="E46" s="78"/>
      <c r="F46" s="78"/>
      <c r="G46" s="78"/>
      <c r="H46" s="78"/>
      <c r="I46" s="58"/>
      <c r="J46" s="56"/>
      <c r="K46" s="78"/>
      <c r="L46" s="78"/>
    </row>
    <row r="47" spans="1:12" s="217" customFormat="1" ht="15" customHeight="1">
      <c r="A47" s="78"/>
      <c r="B47" s="77" t="s">
        <v>67</v>
      </c>
      <c r="C47" s="58" t="s">
        <v>790</v>
      </c>
      <c r="D47" s="59" t="s">
        <v>597</v>
      </c>
      <c r="E47" s="59" t="s">
        <v>304</v>
      </c>
      <c r="F47" s="78"/>
      <c r="G47" s="78"/>
      <c r="H47" s="78"/>
      <c r="I47" s="58"/>
      <c r="J47" s="56"/>
      <c r="K47" s="78"/>
      <c r="L47" s="78"/>
    </row>
    <row r="48" spans="1:12" s="217" customFormat="1" ht="15" customHeight="1">
      <c r="A48" s="78"/>
      <c r="B48" s="77" t="s">
        <v>67</v>
      </c>
      <c r="C48" s="58" t="s">
        <v>791</v>
      </c>
      <c r="D48" s="59" t="s">
        <v>792</v>
      </c>
      <c r="E48" s="59" t="s">
        <v>799</v>
      </c>
      <c r="F48" s="78"/>
      <c r="G48" s="78"/>
      <c r="H48" s="78"/>
      <c r="I48" s="58"/>
      <c r="J48" s="56"/>
      <c r="K48" s="78"/>
      <c r="L48" s="78"/>
    </row>
    <row r="49" spans="1:12" s="217" customFormat="1" ht="15" customHeight="1">
      <c r="A49" s="78"/>
      <c r="B49" s="77" t="s">
        <v>67</v>
      </c>
      <c r="C49" s="58" t="s">
        <v>793</v>
      </c>
      <c r="D49" s="59" t="s">
        <v>794</v>
      </c>
      <c r="E49" s="59" t="s">
        <v>800</v>
      </c>
      <c r="F49" s="78"/>
      <c r="G49" s="78"/>
      <c r="H49" s="78"/>
      <c r="I49" s="58"/>
      <c r="J49" s="56"/>
      <c r="K49" s="78"/>
      <c r="L49" s="78"/>
    </row>
    <row r="50" spans="1:12" s="217" customFormat="1" ht="15" customHeight="1">
      <c r="A50" s="78"/>
      <c r="B50" s="77" t="s">
        <v>67</v>
      </c>
      <c r="C50" s="58" t="s">
        <v>795</v>
      </c>
      <c r="D50" s="59" t="s">
        <v>796</v>
      </c>
      <c r="E50" s="59" t="s">
        <v>801</v>
      </c>
      <c r="F50" s="78"/>
      <c r="G50" s="78"/>
      <c r="H50" s="78"/>
      <c r="I50" s="58"/>
      <c r="J50" s="56"/>
      <c r="K50" s="78"/>
      <c r="L50" s="78"/>
    </row>
    <row r="51" spans="1:12" s="217" customFormat="1" ht="15" customHeight="1">
      <c r="A51" s="78"/>
      <c r="B51" s="77" t="s">
        <v>67</v>
      </c>
      <c r="C51" s="58" t="s">
        <v>797</v>
      </c>
      <c r="D51" s="59" t="s">
        <v>798</v>
      </c>
      <c r="E51" s="59" t="s">
        <v>802</v>
      </c>
      <c r="F51" s="78"/>
      <c r="G51" s="78"/>
      <c r="H51" s="78"/>
      <c r="I51" s="58"/>
      <c r="J51" s="56"/>
      <c r="K51" s="78"/>
      <c r="L51" s="78"/>
    </row>
    <row r="52" spans="1:12" s="217" customFormat="1" ht="15" customHeight="1">
      <c r="A52" s="78"/>
      <c r="B52" s="77" t="s">
        <v>67</v>
      </c>
      <c r="C52" s="58" t="s">
        <v>803</v>
      </c>
      <c r="D52" s="59" t="s">
        <v>805</v>
      </c>
      <c r="E52" s="59" t="s">
        <v>807</v>
      </c>
      <c r="F52" s="78"/>
      <c r="G52" s="78"/>
      <c r="H52" s="78"/>
      <c r="I52" s="58"/>
      <c r="J52" s="56"/>
      <c r="K52" s="78"/>
      <c r="L52" s="78"/>
    </row>
    <row r="53" spans="1:12" s="217" customFormat="1" ht="15" customHeight="1">
      <c r="A53" s="78"/>
      <c r="B53" s="77" t="s">
        <v>67</v>
      </c>
      <c r="C53" s="58" t="s">
        <v>804</v>
      </c>
      <c r="D53" s="59" t="s">
        <v>806</v>
      </c>
      <c r="E53" s="59" t="s">
        <v>808</v>
      </c>
      <c r="F53" s="78"/>
      <c r="G53" s="78"/>
      <c r="H53" s="78"/>
      <c r="I53" s="58"/>
      <c r="J53" s="56"/>
      <c r="K53" s="78"/>
      <c r="L53" s="78"/>
    </row>
    <row r="54" spans="1:12" s="217" customFormat="1" ht="15" customHeight="1">
      <c r="A54" s="78"/>
      <c r="B54" s="77" t="s">
        <v>67</v>
      </c>
      <c r="C54" s="319" t="s">
        <v>817</v>
      </c>
      <c r="D54" s="320" t="s">
        <v>824</v>
      </c>
      <c r="E54" s="320" t="s">
        <v>810</v>
      </c>
      <c r="F54" s="78"/>
      <c r="G54" s="78"/>
      <c r="H54" s="78"/>
      <c r="I54" s="58"/>
      <c r="J54" s="56"/>
      <c r="K54" s="78"/>
      <c r="L54" s="78"/>
    </row>
    <row r="55" spans="1:12" s="217" customFormat="1" ht="15" customHeight="1">
      <c r="A55" s="78"/>
      <c r="B55" s="77" t="s">
        <v>67</v>
      </c>
      <c r="C55" s="319" t="s">
        <v>818</v>
      </c>
      <c r="D55" s="320" t="s">
        <v>825</v>
      </c>
      <c r="E55" s="320" t="s">
        <v>811</v>
      </c>
      <c r="F55" s="78"/>
      <c r="G55" s="78"/>
      <c r="H55" s="78"/>
      <c r="I55" s="58"/>
      <c r="J55" s="56"/>
      <c r="K55" s="78"/>
      <c r="L55" s="78"/>
    </row>
    <row r="56" spans="1:12" s="217" customFormat="1" ht="15" customHeight="1">
      <c r="A56" s="78"/>
      <c r="B56" s="77" t="s">
        <v>67</v>
      </c>
      <c r="C56" s="58" t="s">
        <v>819</v>
      </c>
      <c r="D56" s="59" t="s">
        <v>826</v>
      </c>
      <c r="E56" s="59" t="s">
        <v>812</v>
      </c>
      <c r="F56" s="78"/>
      <c r="G56" s="78"/>
      <c r="H56" s="78"/>
      <c r="I56" s="58"/>
      <c r="J56" s="56"/>
      <c r="K56" s="78"/>
      <c r="L56" s="78"/>
    </row>
    <row r="57" spans="1:12" s="217" customFormat="1" ht="15" customHeight="1">
      <c r="A57" s="78"/>
      <c r="B57" s="77" t="s">
        <v>67</v>
      </c>
      <c r="C57" s="319" t="s">
        <v>820</v>
      </c>
      <c r="D57" s="320" t="s">
        <v>827</v>
      </c>
      <c r="E57" s="320" t="s">
        <v>813</v>
      </c>
      <c r="F57" s="78"/>
      <c r="G57" s="78"/>
      <c r="H57" s="78"/>
      <c r="I57" s="58"/>
      <c r="J57" s="56"/>
      <c r="K57" s="78"/>
      <c r="L57" s="78"/>
    </row>
    <row r="58" spans="1:12" s="217" customFormat="1" ht="15" customHeight="1">
      <c r="A58" s="78"/>
      <c r="B58" s="77" t="s">
        <v>67</v>
      </c>
      <c r="C58" s="58" t="s">
        <v>821</v>
      </c>
      <c r="D58" s="59" t="s">
        <v>828</v>
      </c>
      <c r="E58" s="59" t="s">
        <v>814</v>
      </c>
      <c r="F58" s="78"/>
      <c r="G58" s="78"/>
      <c r="H58" s="78"/>
      <c r="I58" s="58"/>
      <c r="J58" s="56"/>
      <c r="K58" s="78"/>
      <c r="L58" s="78"/>
    </row>
    <row r="59" spans="1:12" s="217" customFormat="1" ht="15" customHeight="1">
      <c r="A59" s="78"/>
      <c r="B59" s="77" t="s">
        <v>67</v>
      </c>
      <c r="C59" s="319" t="s">
        <v>822</v>
      </c>
      <c r="D59" s="320" t="s">
        <v>829</v>
      </c>
      <c r="E59" s="320" t="s">
        <v>815</v>
      </c>
      <c r="F59" s="78"/>
      <c r="G59" s="78"/>
      <c r="H59" s="78"/>
      <c r="I59" s="58"/>
      <c r="J59" s="56"/>
      <c r="K59" s="78"/>
      <c r="L59" s="78"/>
    </row>
    <row r="60" spans="1:12" s="217" customFormat="1" ht="15" customHeight="1">
      <c r="A60" s="78"/>
      <c r="B60" s="77" t="s">
        <v>67</v>
      </c>
      <c r="C60" s="58" t="s">
        <v>823</v>
      </c>
      <c r="D60" s="59" t="s">
        <v>830</v>
      </c>
      <c r="E60" s="59" t="s">
        <v>816</v>
      </c>
      <c r="F60" s="78"/>
      <c r="G60" s="78"/>
      <c r="H60" s="78"/>
      <c r="I60" s="58"/>
      <c r="J60" s="56"/>
      <c r="K60" s="78"/>
      <c r="L60" s="78"/>
    </row>
    <row r="61" spans="1:12" s="217" customFormat="1" ht="15" customHeight="1">
      <c r="A61" s="78"/>
      <c r="B61" s="77" t="s">
        <v>67</v>
      </c>
      <c r="C61" s="319" t="s">
        <v>831</v>
      </c>
      <c r="D61" s="320" t="s">
        <v>832</v>
      </c>
      <c r="E61" s="320" t="s">
        <v>833</v>
      </c>
      <c r="F61" s="78"/>
      <c r="G61" s="78"/>
      <c r="H61" s="78"/>
      <c r="I61" s="58"/>
      <c r="J61" s="56"/>
      <c r="K61" s="78"/>
      <c r="L61" s="78"/>
    </row>
    <row r="62" spans="1:12" s="217" customFormat="1" ht="15" customHeight="1">
      <c r="A62" s="78"/>
      <c r="B62" s="77" t="s">
        <v>67</v>
      </c>
      <c r="C62" s="58" t="s">
        <v>908</v>
      </c>
      <c r="D62" s="59" t="s">
        <v>909</v>
      </c>
      <c r="E62" s="59" t="s">
        <v>910</v>
      </c>
      <c r="F62" s="78"/>
      <c r="G62" s="78"/>
      <c r="H62" s="78"/>
      <c r="I62" s="58"/>
      <c r="J62" s="56"/>
      <c r="K62" s="78"/>
      <c r="L62" s="78"/>
    </row>
    <row r="63" spans="1:12" s="217" customFormat="1" ht="15" customHeight="1">
      <c r="A63" s="78"/>
      <c r="B63" s="77"/>
      <c r="C63" s="58"/>
      <c r="D63" s="59"/>
      <c r="E63" s="78"/>
      <c r="F63" s="78"/>
      <c r="G63" s="78"/>
      <c r="H63" s="78"/>
      <c r="I63" s="78"/>
      <c r="J63" s="56"/>
      <c r="K63" s="78"/>
      <c r="L63" s="78"/>
    </row>
    <row r="64" spans="1:12" s="217" customFormat="1" ht="15" customHeight="1">
      <c r="A64" s="78" t="s">
        <v>305</v>
      </c>
      <c r="B64" s="78"/>
      <c r="C64" s="78"/>
      <c r="D64" s="59"/>
      <c r="E64" s="78"/>
      <c r="F64" s="78"/>
      <c r="G64" s="78"/>
      <c r="H64" s="78"/>
      <c r="I64" s="78"/>
      <c r="J64" s="56"/>
      <c r="K64" s="78"/>
      <c r="L64" s="78"/>
    </row>
    <row r="65" spans="1:12" s="217" customFormat="1" ht="15" customHeight="1">
      <c r="A65" s="78"/>
      <c r="B65" s="77" t="s">
        <v>67</v>
      </c>
      <c r="C65" s="58" t="s">
        <v>306</v>
      </c>
      <c r="D65" s="59"/>
      <c r="E65" s="78"/>
      <c r="F65" s="78"/>
      <c r="G65" s="78"/>
      <c r="H65" s="78"/>
      <c r="I65" s="78"/>
      <c r="J65" s="56"/>
      <c r="K65" s="78"/>
      <c r="L65" s="78"/>
    </row>
    <row r="66" spans="1:12" s="217" customFormat="1" ht="15" customHeight="1">
      <c r="A66" s="78" t="s">
        <v>307</v>
      </c>
      <c r="B66" s="78"/>
      <c r="C66" s="78"/>
      <c r="D66" s="59"/>
      <c r="E66" s="78"/>
      <c r="F66" s="78"/>
      <c r="G66" s="78"/>
      <c r="H66" s="78"/>
      <c r="I66" s="78"/>
      <c r="J66" s="56"/>
      <c r="K66" s="78"/>
      <c r="L66" s="78"/>
    </row>
    <row r="67" spans="1:12" s="217" customFormat="1" ht="15" customHeight="1">
      <c r="A67" s="78"/>
      <c r="B67" s="77" t="s">
        <v>67</v>
      </c>
      <c r="C67" s="58" t="s">
        <v>308</v>
      </c>
      <c r="D67" s="59"/>
      <c r="E67" s="78"/>
      <c r="F67" s="78"/>
      <c r="G67" s="78"/>
      <c r="H67" s="78"/>
      <c r="I67" s="78"/>
      <c r="J67" s="56"/>
      <c r="K67" s="78"/>
      <c r="L67" s="78"/>
    </row>
  </sheetData>
  <mergeCells count="32">
    <mergeCell ref="J21:K21"/>
    <mergeCell ref="J22:K22"/>
    <mergeCell ref="L5:L7"/>
    <mergeCell ref="J15:K15"/>
    <mergeCell ref="J19:K19"/>
    <mergeCell ref="J13:K13"/>
    <mergeCell ref="J20:K20"/>
    <mergeCell ref="J18:K18"/>
    <mergeCell ref="B8:B9"/>
    <mergeCell ref="J12:K12"/>
    <mergeCell ref="J17:K17"/>
    <mergeCell ref="J14:K14"/>
    <mergeCell ref="J16:K16"/>
    <mergeCell ref="J9:K9"/>
    <mergeCell ref="J11:K11"/>
    <mergeCell ref="J10:K10"/>
    <mergeCell ref="C27:E27"/>
    <mergeCell ref="A1:C1"/>
    <mergeCell ref="A2:C3"/>
    <mergeCell ref="J8:K8"/>
    <mergeCell ref="D1:I3"/>
    <mergeCell ref="J5:K5"/>
    <mergeCell ref="J6:K7"/>
    <mergeCell ref="A5:B5"/>
    <mergeCell ref="D6:E6"/>
    <mergeCell ref="E5:H5"/>
    <mergeCell ref="B6:B7"/>
    <mergeCell ref="A6:A7"/>
    <mergeCell ref="A8:A23"/>
    <mergeCell ref="F6:G6"/>
    <mergeCell ref="H6:I6"/>
    <mergeCell ref="J23:K23"/>
  </mergeCells>
  <phoneticPr fontId="29" type="noConversion"/>
  <hyperlinks>
    <hyperlink ref="K4" location="인터페이스목록!A1" display="목록"/>
  </hyperlinks>
  <pageMargins left="0.24" right="0.36" top="0.74803149606299213" bottom="0.74803149606299213" header="0.31496062992125984" footer="0.31496062992125984"/>
  <pageSetup paperSize="9" scale="56" orientation="landscape" r:id="rId1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46" zoomScaleNormal="100" workbookViewId="0">
      <selection activeCell="J17" sqref="J17:K17"/>
    </sheetView>
  </sheetViews>
  <sheetFormatPr defaultRowHeight="16.5"/>
  <cols>
    <col min="1" max="1" width="4.5" customWidth="1"/>
    <col min="2" max="2" width="5.125" customWidth="1"/>
    <col min="3" max="3" width="23.125" customWidth="1"/>
    <col min="10" max="10" width="16.875" customWidth="1"/>
    <col min="11" max="11" width="41.375" customWidth="1"/>
    <col min="12" max="12" width="22" customWidth="1"/>
  </cols>
  <sheetData>
    <row r="1" spans="1:12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3"/>
      <c r="J1" s="42" t="s">
        <v>2</v>
      </c>
      <c r="K1" s="253">
        <f>인터페이스목록!J1</f>
        <v>3.1</v>
      </c>
    </row>
    <row r="2" spans="1:12" ht="16.5" customHeight="1">
      <c r="A2" s="451" t="str">
        <f>공통부!A2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5"/>
      <c r="J2" s="31" t="s">
        <v>3</v>
      </c>
      <c r="K2" s="32">
        <v>42864</v>
      </c>
    </row>
    <row r="3" spans="1:12" ht="17.25" thickBot="1">
      <c r="A3" s="477"/>
      <c r="B3" s="478"/>
      <c r="C3" s="479"/>
      <c r="D3" s="486"/>
      <c r="E3" s="486"/>
      <c r="F3" s="486"/>
      <c r="G3" s="486"/>
      <c r="H3" s="486"/>
      <c r="I3" s="487"/>
      <c r="J3" s="33" t="s">
        <v>4</v>
      </c>
      <c r="K3" s="34" t="s">
        <v>75</v>
      </c>
    </row>
    <row r="4" spans="1:12">
      <c r="A4" s="29"/>
      <c r="B4" s="29"/>
      <c r="C4" s="30"/>
      <c r="D4" s="29"/>
      <c r="E4" s="29"/>
      <c r="F4" s="29"/>
      <c r="G4" s="29"/>
      <c r="H4" s="29"/>
      <c r="I4" s="43"/>
      <c r="J4" s="35"/>
      <c r="K4" s="64" t="s">
        <v>26</v>
      </c>
    </row>
    <row r="5" spans="1:12">
      <c r="A5" s="492" t="s">
        <v>10</v>
      </c>
      <c r="B5" s="492"/>
      <c r="C5" s="63" t="s">
        <v>519</v>
      </c>
      <c r="D5" s="44" t="s">
        <v>27</v>
      </c>
      <c r="E5" s="488" t="s">
        <v>520</v>
      </c>
      <c r="F5" s="494"/>
      <c r="G5" s="494"/>
      <c r="H5" s="494"/>
      <c r="I5" s="46" t="s">
        <v>29</v>
      </c>
      <c r="J5" s="510">
        <f>SUM(E10:E23)+SUM(E24:E27)</f>
        <v>300</v>
      </c>
      <c r="K5" s="511"/>
      <c r="L5" s="501" t="s">
        <v>321</v>
      </c>
    </row>
    <row r="6" spans="1:12">
      <c r="A6" s="490" t="s">
        <v>30</v>
      </c>
      <c r="B6" s="490" t="s">
        <v>31</v>
      </c>
      <c r="C6" s="47" t="s">
        <v>32</v>
      </c>
      <c r="D6" s="490" t="s">
        <v>33</v>
      </c>
      <c r="E6" s="493"/>
      <c r="F6" s="498" t="s">
        <v>34</v>
      </c>
      <c r="G6" s="493"/>
      <c r="H6" s="490" t="s">
        <v>35</v>
      </c>
      <c r="I6" s="490"/>
      <c r="J6" s="490" t="s">
        <v>36</v>
      </c>
      <c r="K6" s="491"/>
      <c r="L6" s="501"/>
    </row>
    <row r="7" spans="1:12">
      <c r="A7" s="496"/>
      <c r="B7" s="495"/>
      <c r="C7" s="48" t="s">
        <v>37</v>
      </c>
      <c r="D7" s="47" t="s">
        <v>38</v>
      </c>
      <c r="E7" s="47" t="s">
        <v>39</v>
      </c>
      <c r="F7" s="48" t="s">
        <v>40</v>
      </c>
      <c r="G7" s="48" t="s">
        <v>41</v>
      </c>
      <c r="H7" s="48" t="s">
        <v>12</v>
      </c>
      <c r="I7" s="48" t="s">
        <v>13</v>
      </c>
      <c r="J7" s="491"/>
      <c r="K7" s="491"/>
      <c r="L7" s="501"/>
    </row>
    <row r="8" spans="1:12">
      <c r="A8" s="497" t="s">
        <v>42</v>
      </c>
      <c r="B8" s="499">
        <v>0</v>
      </c>
      <c r="C8" s="28" t="str">
        <f>공통부!C8</f>
        <v>TRANSACTION CODE</v>
      </c>
      <c r="D8" s="89" t="str">
        <f>공통부!D8</f>
        <v>AN</v>
      </c>
      <c r="E8" s="89">
        <f>공통부!E8</f>
        <v>9</v>
      </c>
      <c r="F8" s="27"/>
      <c r="G8" s="28"/>
      <c r="H8" s="89" t="s">
        <v>77</v>
      </c>
      <c r="I8" s="26" t="s">
        <v>45</v>
      </c>
      <c r="J8" s="480">
        <f>공통부!J8</f>
        <v>0</v>
      </c>
      <c r="K8" s="507"/>
      <c r="L8" s="224" t="str">
        <f>VLOOKUP(C8,데이타딕셔너리!$A$1:$B$215,2,FALSE)</f>
        <v>TX_C</v>
      </c>
    </row>
    <row r="9" spans="1:12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27"/>
      <c r="G9" s="28"/>
      <c r="H9" s="27" t="s">
        <v>18</v>
      </c>
      <c r="I9" s="26" t="s">
        <v>18</v>
      </c>
      <c r="J9" s="480" t="str">
        <f>공통부!J9</f>
        <v>"SYSTEM ID" 항목부터 해당되는 전문의 길이를 SET한다.</v>
      </c>
      <c r="K9" s="507"/>
      <c r="L9" s="224" t="str">
        <f>VLOOKUP(C9,데이타딕셔너리!$A$1:$B$215,2,FALSE)</f>
        <v>MSG_LEN</v>
      </c>
    </row>
    <row r="10" spans="1:12" ht="16.5" customHeight="1">
      <c r="A10" s="497"/>
      <c r="B10" s="51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68">
        <v>1</v>
      </c>
      <c r="G10" s="73">
        <f>E10+F10-1</f>
        <v>3</v>
      </c>
      <c r="H10" s="27" t="s">
        <v>18</v>
      </c>
      <c r="I10" s="26" t="s">
        <v>45</v>
      </c>
      <c r="J10" s="480" t="str">
        <f>공통부!J10</f>
        <v>제휴업무에서 사용하는 고유한 SYSTEM ID로서 "P2P"를 사용한다.</v>
      </c>
      <c r="K10" s="507"/>
      <c r="L10" s="224" t="str">
        <f>VLOOKUP(C10,데이타딕셔너리!$A$1:$B$215,2,FALSE)</f>
        <v>SYS_ID</v>
      </c>
    </row>
    <row r="11" spans="1:12" ht="16.5" customHeight="1">
      <c r="A11" s="497"/>
      <c r="B11" s="51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68">
        <f>E10+F10</f>
        <v>4</v>
      </c>
      <c r="G11" s="73">
        <f t="shared" ref="G11:G21" si="0">E11+F11-1</f>
        <v>6</v>
      </c>
      <c r="H11" s="27" t="s">
        <v>18</v>
      </c>
      <c r="I11" s="26" t="s">
        <v>45</v>
      </c>
      <c r="J11" s="480" t="str">
        <f>공통부!J11</f>
        <v xml:space="preserve">전문을 발생시키는 기관의 코드를 SET한다. </v>
      </c>
      <c r="K11" s="507"/>
      <c r="L11" s="224" t="str">
        <f>VLOOKUP(C11,데이타딕셔너리!$A$1:$B$215,2,FALSE)</f>
        <v>MSG_OCCR_ORG</v>
      </c>
    </row>
    <row r="12" spans="1:12" ht="16.5" customHeight="1">
      <c r="A12" s="497"/>
      <c r="B12" s="51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68">
        <f t="shared" ref="F12:F21" si="1">E11+F11</f>
        <v>7</v>
      </c>
      <c r="G12" s="73">
        <f t="shared" si="0"/>
        <v>11</v>
      </c>
      <c r="H12" s="27" t="s">
        <v>18</v>
      </c>
      <c r="I12" s="26" t="s">
        <v>45</v>
      </c>
      <c r="J12" s="480" t="str">
        <f>공통부!J12</f>
        <v>제휴 기관별 고유한 코드로 신한은행에서 부여한 번호를 사용한다.</v>
      </c>
      <c r="K12" s="507"/>
      <c r="L12" s="224" t="str">
        <f>VLOOKUP(C12,데이타딕셔너리!$A$1:$B$215,2,FALSE)</f>
        <v>ORG_C</v>
      </c>
    </row>
    <row r="13" spans="1:12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68">
        <f t="shared" si="1"/>
        <v>12</v>
      </c>
      <c r="G13" s="73">
        <f t="shared" si="0"/>
        <v>15</v>
      </c>
      <c r="H13" s="27" t="s">
        <v>76</v>
      </c>
      <c r="I13" s="26" t="s">
        <v>18</v>
      </c>
      <c r="J13" s="480" t="str">
        <f>공통부!J13</f>
        <v>인터페이스목록-거래종별코드</v>
      </c>
      <c r="K13" s="507"/>
      <c r="L13" s="224" t="str">
        <f>VLOOKUP(C13,데이타딕셔너리!$A$1:$B$215,2,FALSE)</f>
        <v>MSG_JONGBY_C</v>
      </c>
    </row>
    <row r="14" spans="1:12" ht="16.5" customHeight="1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68">
        <f t="shared" si="1"/>
        <v>16</v>
      </c>
      <c r="G14" s="73">
        <f t="shared" si="0"/>
        <v>19</v>
      </c>
      <c r="H14" s="27" t="s">
        <v>18</v>
      </c>
      <c r="I14" s="26" t="s">
        <v>45</v>
      </c>
      <c r="J14" s="480" t="str">
        <f>공통부!J14</f>
        <v>인터페이스목록-거래구분코드</v>
      </c>
      <c r="K14" s="507"/>
      <c r="L14" s="224" t="str">
        <f>VLOOKUP(C14,데이타딕셔너리!$A$1:$B$215,2,FALSE)</f>
        <v>TRX_G_C</v>
      </c>
    </row>
    <row r="15" spans="1:12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68">
        <f t="shared" si="1"/>
        <v>20</v>
      </c>
      <c r="G15" s="73">
        <f t="shared" si="0"/>
        <v>20</v>
      </c>
      <c r="H15" s="27" t="s">
        <v>18</v>
      </c>
      <c r="I15" s="26" t="s">
        <v>18</v>
      </c>
      <c r="J15" s="480" t="str">
        <f>공통부!J15</f>
        <v>신한은행 "B",  HOST(기관) "H"</v>
      </c>
      <c r="K15" s="507"/>
      <c r="L15" s="224" t="str">
        <f>VLOOKUP(C15,데이타딕셔너리!$A$1:$B$215,2,FALSE)</f>
        <v>TWAY_G</v>
      </c>
    </row>
    <row r="16" spans="1:12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68">
        <f t="shared" si="1"/>
        <v>21</v>
      </c>
      <c r="G16" s="73">
        <f t="shared" si="0"/>
        <v>28</v>
      </c>
      <c r="H16" s="89" t="s">
        <v>18</v>
      </c>
      <c r="I16" s="80" t="s">
        <v>45</v>
      </c>
      <c r="J16" s="480" t="str">
        <f>공통부!J16</f>
        <v>전문전송일자</v>
      </c>
      <c r="K16" s="507"/>
      <c r="L16" s="224" t="str">
        <f>VLOOKUP(C16,데이타딕셔너리!$A$1:$B$215,2,FALSE)</f>
        <v>MSG_SND_DT</v>
      </c>
    </row>
    <row r="17" spans="1:12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68">
        <f t="shared" si="1"/>
        <v>29</v>
      </c>
      <c r="G17" s="73">
        <f t="shared" si="0"/>
        <v>34</v>
      </c>
      <c r="H17" s="89" t="s">
        <v>18</v>
      </c>
      <c r="I17" s="80" t="s">
        <v>45</v>
      </c>
      <c r="J17" s="480" t="str">
        <f>공통부!J17</f>
        <v>전문전송시간</v>
      </c>
      <c r="K17" s="507"/>
      <c r="L17" s="224" t="str">
        <f>VLOOKUP(C17,데이타딕셔너리!$A$1:$B$215,2,FALSE)</f>
        <v>MSG_SND_TIME</v>
      </c>
    </row>
    <row r="18" spans="1:12" ht="21.75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68">
        <f t="shared" si="1"/>
        <v>35</v>
      </c>
      <c r="G18" s="73">
        <f t="shared" si="0"/>
        <v>44</v>
      </c>
      <c r="H18" s="89" t="s">
        <v>18</v>
      </c>
      <c r="I18" s="80" t="s">
        <v>45</v>
      </c>
      <c r="J18" s="480" t="str">
        <f>공통부!J18</f>
        <v>전문을 유일하게 구분하기 위해 전문 발생기관에서 부여하는 일련번호로 응답전문에서도 바뀌지 않고 SET되어야 한다.</v>
      </c>
      <c r="K18" s="507"/>
      <c r="L18" s="224" t="str">
        <f>VLOOKUP(C18,데이타딕셔너리!$A$1:$B$215,2,FALSE)</f>
        <v>TRX_NATV_NO</v>
      </c>
    </row>
    <row r="19" spans="1:12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68">
        <f t="shared" si="1"/>
        <v>45</v>
      </c>
      <c r="G19" s="73">
        <f t="shared" si="0"/>
        <v>45</v>
      </c>
      <c r="H19" s="80" t="s">
        <v>51</v>
      </c>
      <c r="I19" s="80" t="s">
        <v>51</v>
      </c>
      <c r="J19" s="480" t="str">
        <f>공통부!J19</f>
        <v xml:space="preserve">미완료 내역 "P" : 미완료 내역 전문에는 P를 SET한다. </v>
      </c>
      <c r="K19" s="507"/>
      <c r="L19" s="224" t="str">
        <f>VLOOKUP(C19,데이타딕셔너리!$A$1:$B$215,2,FALSE)</f>
        <v>MSG_DISTG_C</v>
      </c>
    </row>
    <row r="20" spans="1:12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68">
        <f t="shared" si="1"/>
        <v>46</v>
      </c>
      <c r="G20" s="73">
        <f t="shared" si="0"/>
        <v>49</v>
      </c>
      <c r="H20" s="89" t="s">
        <v>18</v>
      </c>
      <c r="I20" s="80" t="s">
        <v>18</v>
      </c>
      <c r="J20" s="480" t="str">
        <f>공통부!J20</f>
        <v xml:space="preserve">전문 Format Error 발생시 오류가 발생된 전문의 항목번호를 SET한다. </v>
      </c>
      <c r="K20" s="507"/>
      <c r="L20" s="224" t="str">
        <f>VLOOKUP(C20,데이타딕셔너리!$A$1:$B$215,2,FALSE)</f>
        <v>S_PIL_NO</v>
      </c>
    </row>
    <row r="21" spans="1:12" ht="16.5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68">
        <f t="shared" si="1"/>
        <v>50</v>
      </c>
      <c r="G21" s="73">
        <f t="shared" si="0"/>
        <v>57</v>
      </c>
      <c r="H21" s="80" t="s">
        <v>51</v>
      </c>
      <c r="I21" s="80" t="s">
        <v>18</v>
      </c>
      <c r="J21" s="480" t="str">
        <f>공통부!J21</f>
        <v>RESPONSE 전문에서는 해당 응답코드를 SET하고, REQUEST전문에서는 "BLANK"를 SET 한다.</v>
      </c>
      <c r="K21" s="507"/>
      <c r="L21" s="224" t="str">
        <f>VLOOKUP(C21,데이타딕셔너리!$A$1:$B$215,2,FALSE)</f>
        <v>RESP_C</v>
      </c>
    </row>
    <row r="22" spans="1:12" s="225" customFormat="1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ref="F22:F27" si="2">E21+F21</f>
        <v>58</v>
      </c>
      <c r="G22" s="84">
        <f t="shared" ref="G22:G27" si="3">E22+F22-1</f>
        <v>117</v>
      </c>
      <c r="H22" s="80" t="s">
        <v>51</v>
      </c>
      <c r="I22" s="89" t="s">
        <v>106</v>
      </c>
      <c r="J22" s="480" t="str">
        <f>공통부!J22</f>
        <v>에러응답시 SET 한다.</v>
      </c>
      <c r="K22" s="507"/>
      <c r="L22" s="224" t="str">
        <f>VLOOKUP(C22,데이타딕셔너리!$A$1:$B$215,2,FALSE)</f>
        <v>RESP_MSG_CTNT</v>
      </c>
    </row>
    <row r="23" spans="1:12" s="225" customFormat="1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2"/>
        <v>118</v>
      </c>
      <c r="G23" s="84">
        <f t="shared" si="3"/>
        <v>150</v>
      </c>
      <c r="H23" s="80" t="s">
        <v>51</v>
      </c>
      <c r="I23" s="80" t="s">
        <v>51</v>
      </c>
      <c r="J23" s="480" t="str">
        <f>공통부!J23</f>
        <v>-</v>
      </c>
      <c r="K23" s="507"/>
      <c r="L23" s="224" t="str">
        <f>VLOOKUP(C23,데이타딕셔너리!$A$1:$B$215,2,FALSE)</f>
        <v>FILLER</v>
      </c>
    </row>
    <row r="24" spans="1:12">
      <c r="A24" s="504" t="s">
        <v>524</v>
      </c>
      <c r="B24" s="91">
        <v>15</v>
      </c>
      <c r="C24" s="86" t="s">
        <v>1105</v>
      </c>
      <c r="D24" s="89" t="s">
        <v>525</v>
      </c>
      <c r="E24" s="89">
        <v>8</v>
      </c>
      <c r="F24" s="89">
        <f t="shared" si="2"/>
        <v>151</v>
      </c>
      <c r="G24" s="84">
        <f t="shared" si="3"/>
        <v>158</v>
      </c>
      <c r="H24" s="89" t="s">
        <v>18</v>
      </c>
      <c r="I24" s="80" t="s">
        <v>45</v>
      </c>
      <c r="J24" s="480"/>
      <c r="K24" s="507"/>
      <c r="L24" s="224" t="str">
        <f>VLOOKUP(C24,데이타딕셔너리!$A$1:$B$215,2,FALSE)</f>
        <v>ORGN_TRXDT</v>
      </c>
    </row>
    <row r="25" spans="1:12" s="225" customFormat="1">
      <c r="A25" s="505"/>
      <c r="B25" s="91">
        <v>16</v>
      </c>
      <c r="C25" s="86" t="s">
        <v>522</v>
      </c>
      <c r="D25" s="89" t="s">
        <v>525</v>
      </c>
      <c r="E25" s="89">
        <v>10</v>
      </c>
      <c r="F25" s="89">
        <f t="shared" si="2"/>
        <v>159</v>
      </c>
      <c r="G25" s="84">
        <f t="shared" si="3"/>
        <v>168</v>
      </c>
      <c r="H25" s="89" t="s">
        <v>18</v>
      </c>
      <c r="I25" s="80" t="s">
        <v>45</v>
      </c>
      <c r="J25" s="480"/>
      <c r="K25" s="507"/>
      <c r="L25" s="224" t="str">
        <f>VLOOKUP(C25,데이타딕셔너리!$A$1:$B$215,2,FALSE)</f>
        <v>OTRX_NATV_NO</v>
      </c>
    </row>
    <row r="26" spans="1:12" s="225" customFormat="1">
      <c r="A26" s="505"/>
      <c r="B26" s="91">
        <v>17</v>
      </c>
      <c r="C26" s="86" t="s">
        <v>526</v>
      </c>
      <c r="D26" s="89" t="s">
        <v>525</v>
      </c>
      <c r="E26" s="89">
        <v>8</v>
      </c>
      <c r="F26" s="89">
        <f t="shared" si="2"/>
        <v>169</v>
      </c>
      <c r="G26" s="84">
        <f t="shared" si="3"/>
        <v>176</v>
      </c>
      <c r="H26" s="80" t="s">
        <v>51</v>
      </c>
      <c r="I26" s="89" t="s">
        <v>18</v>
      </c>
      <c r="J26" s="480"/>
      <c r="K26" s="507"/>
      <c r="L26" s="224" t="str">
        <f>VLOOKUP(C26,데이타딕셔너리!$A$1:$B$215,2,FALSE)</f>
        <v>OTRX_RESP_C</v>
      </c>
    </row>
    <row r="27" spans="1:12" s="225" customFormat="1">
      <c r="A27" s="506"/>
      <c r="B27" s="91">
        <v>18</v>
      </c>
      <c r="C27" s="106" t="s">
        <v>336</v>
      </c>
      <c r="D27" s="243" t="s">
        <v>44</v>
      </c>
      <c r="E27" s="243">
        <v>124</v>
      </c>
      <c r="F27" s="89">
        <f t="shared" si="2"/>
        <v>177</v>
      </c>
      <c r="G27" s="84">
        <f t="shared" si="3"/>
        <v>300</v>
      </c>
      <c r="H27" s="80" t="s">
        <v>51</v>
      </c>
      <c r="I27" s="80" t="s">
        <v>51</v>
      </c>
      <c r="J27" s="480"/>
      <c r="K27" s="507"/>
      <c r="L27" s="224" t="str">
        <f>VLOOKUP(C27,데이타딕셔너리!$A$1:$B$215,2,FALSE)</f>
        <v>FILLER1</v>
      </c>
    </row>
    <row r="28" spans="1:12" s="225" customFormat="1">
      <c r="A28" s="49"/>
      <c r="B28" s="49"/>
      <c r="C28" s="49"/>
      <c r="D28" s="49"/>
      <c r="E28" s="49"/>
      <c r="F28" s="53"/>
      <c r="G28" s="49"/>
      <c r="H28" s="49"/>
      <c r="I28" s="49"/>
      <c r="J28" s="54"/>
      <c r="K28" s="49"/>
      <c r="L28" s="49"/>
    </row>
    <row r="29" spans="1:12" s="225" customFormat="1">
      <c r="A29" s="49"/>
      <c r="B29" s="49"/>
      <c r="C29" s="49"/>
      <c r="D29" s="49"/>
      <c r="E29" s="49"/>
      <c r="F29" s="53"/>
      <c r="G29" s="49"/>
      <c r="H29" s="49"/>
      <c r="I29" s="49"/>
      <c r="J29" s="54"/>
      <c r="K29" s="49"/>
      <c r="L29" s="49"/>
    </row>
    <row r="30" spans="1:12" ht="17.25" thickBot="1">
      <c r="A30" s="38"/>
      <c r="B30" s="36"/>
      <c r="C30" s="38"/>
      <c r="D30" s="49"/>
      <c r="E30" s="49"/>
      <c r="F30" s="53"/>
      <c r="G30" s="49"/>
      <c r="H30" s="38"/>
      <c r="I30" s="25"/>
      <c r="J30" s="25"/>
      <c r="K30" s="25"/>
      <c r="L30" s="25"/>
    </row>
    <row r="31" spans="1:12" s="225" customFormat="1" ht="16.5" customHeight="1">
      <c r="A31" s="449" t="s">
        <v>0</v>
      </c>
      <c r="B31" s="474"/>
      <c r="C31" s="474"/>
      <c r="D31" s="482" t="s">
        <v>25</v>
      </c>
      <c r="E31" s="482"/>
      <c r="F31" s="482"/>
      <c r="G31" s="482"/>
      <c r="H31" s="482"/>
      <c r="I31" s="483"/>
      <c r="J31" s="42" t="s">
        <v>2</v>
      </c>
      <c r="K31" s="253">
        <f>인터페이스목록!J1</f>
        <v>3.1</v>
      </c>
    </row>
    <row r="32" spans="1:12" s="225" customFormat="1" ht="16.5" customHeight="1">
      <c r="A32" s="451" t="str">
        <f>인터페이스목록!A2</f>
        <v>신한은행 P2P Lending Platform 서비스</v>
      </c>
      <c r="B32" s="475"/>
      <c r="C32" s="476"/>
      <c r="D32" s="484"/>
      <c r="E32" s="484"/>
      <c r="F32" s="484"/>
      <c r="G32" s="484"/>
      <c r="H32" s="484"/>
      <c r="I32" s="485"/>
      <c r="J32" s="239" t="s">
        <v>3</v>
      </c>
      <c r="K32" s="32">
        <v>42850</v>
      </c>
    </row>
    <row r="33" spans="1:12" s="225" customFormat="1" ht="17.25" thickBot="1">
      <c r="A33" s="477"/>
      <c r="B33" s="478"/>
      <c r="C33" s="479"/>
      <c r="D33" s="486"/>
      <c r="E33" s="486"/>
      <c r="F33" s="486"/>
      <c r="G33" s="486"/>
      <c r="H33" s="486"/>
      <c r="I33" s="487"/>
      <c r="J33" s="240" t="s">
        <v>4</v>
      </c>
      <c r="K33" s="34" t="s">
        <v>22</v>
      </c>
    </row>
    <row r="34" spans="1:12" s="225" customFormat="1">
      <c r="A34" s="237"/>
      <c r="B34" s="237"/>
      <c r="C34" s="238"/>
      <c r="D34" s="237"/>
      <c r="E34" s="237"/>
      <c r="F34" s="237"/>
      <c r="G34" s="237"/>
      <c r="H34" s="237"/>
      <c r="I34" s="43"/>
      <c r="J34" s="35"/>
      <c r="K34" s="64" t="s">
        <v>26</v>
      </c>
    </row>
    <row r="35" spans="1:12" s="225" customFormat="1">
      <c r="A35" s="492" t="s">
        <v>10</v>
      </c>
      <c r="B35" s="492"/>
      <c r="C35" s="63" t="s">
        <v>518</v>
      </c>
      <c r="D35" s="242" t="s">
        <v>27</v>
      </c>
      <c r="E35" s="488" t="s">
        <v>517</v>
      </c>
      <c r="F35" s="494"/>
      <c r="G35" s="494"/>
      <c r="H35" s="494"/>
      <c r="I35" s="46" t="s">
        <v>29</v>
      </c>
      <c r="J35" s="488">
        <f>SUM(E40:E54)</f>
        <v>300</v>
      </c>
      <c r="K35" s="489"/>
      <c r="L35" s="501" t="s">
        <v>321</v>
      </c>
    </row>
    <row r="36" spans="1:12" s="225" customFormat="1">
      <c r="A36" s="490" t="s">
        <v>30</v>
      </c>
      <c r="B36" s="490" t="s">
        <v>31</v>
      </c>
      <c r="C36" s="241" t="s">
        <v>32</v>
      </c>
      <c r="D36" s="490" t="s">
        <v>33</v>
      </c>
      <c r="E36" s="493"/>
      <c r="F36" s="498" t="s">
        <v>34</v>
      </c>
      <c r="G36" s="493"/>
      <c r="H36" s="490" t="s">
        <v>35</v>
      </c>
      <c r="I36" s="490"/>
      <c r="J36" s="490" t="s">
        <v>36</v>
      </c>
      <c r="K36" s="491"/>
      <c r="L36" s="501"/>
    </row>
    <row r="37" spans="1:12" s="225" customFormat="1">
      <c r="A37" s="496"/>
      <c r="B37" s="495"/>
      <c r="C37" s="90" t="s">
        <v>37</v>
      </c>
      <c r="D37" s="241" t="s">
        <v>38</v>
      </c>
      <c r="E37" s="241" t="s">
        <v>39</v>
      </c>
      <c r="F37" s="90" t="s">
        <v>40</v>
      </c>
      <c r="G37" s="90" t="s">
        <v>41</v>
      </c>
      <c r="H37" s="90" t="s">
        <v>12</v>
      </c>
      <c r="I37" s="90" t="s">
        <v>13</v>
      </c>
      <c r="J37" s="491"/>
      <c r="K37" s="491"/>
      <c r="L37" s="501"/>
    </row>
    <row r="38" spans="1:12" s="225" customFormat="1">
      <c r="A38" s="497" t="s">
        <v>42</v>
      </c>
      <c r="B38" s="499">
        <v>0</v>
      </c>
      <c r="C38" s="86" t="str">
        <f>공통부!C8</f>
        <v>TRANSACTION CODE</v>
      </c>
      <c r="D38" s="89" t="str">
        <f>공통부!D8</f>
        <v>AN</v>
      </c>
      <c r="E38" s="89">
        <f>공통부!E8</f>
        <v>9</v>
      </c>
      <c r="F38" s="89"/>
      <c r="G38" s="86"/>
      <c r="H38" s="89" t="s">
        <v>77</v>
      </c>
      <c r="I38" s="80" t="s">
        <v>45</v>
      </c>
      <c r="J38" s="502">
        <f>공통부!J8</f>
        <v>0</v>
      </c>
      <c r="K38" s="503"/>
      <c r="L38" s="224" t="str">
        <f>VLOOKUP(C38,데이타딕셔너리!$A$1:$B$215,2,FALSE)</f>
        <v>TX_C</v>
      </c>
    </row>
    <row r="39" spans="1:12" s="225" customFormat="1" ht="16.5" customHeight="1">
      <c r="A39" s="497"/>
      <c r="B39" s="500"/>
      <c r="C39" s="86" t="str">
        <f>공통부!C9</f>
        <v>전문길이</v>
      </c>
      <c r="D39" s="89" t="str">
        <f>공통부!D9</f>
        <v>N</v>
      </c>
      <c r="E39" s="89">
        <f>공통부!E9</f>
        <v>4</v>
      </c>
      <c r="F39" s="89"/>
      <c r="G39" s="86"/>
      <c r="H39" s="89" t="s">
        <v>18</v>
      </c>
      <c r="I39" s="80" t="s">
        <v>18</v>
      </c>
      <c r="J39" s="502" t="str">
        <f>공통부!J9</f>
        <v>"SYSTEM ID" 항목부터 해당되는 전문의 길이를 SET한다.</v>
      </c>
      <c r="K39" s="503"/>
      <c r="L39" s="224" t="str">
        <f>VLOOKUP(C39,데이타딕셔너리!$A$1:$B$215,2,FALSE)</f>
        <v>MSG_LEN</v>
      </c>
    </row>
    <row r="40" spans="1:12" s="225" customFormat="1" ht="16.5" customHeight="1">
      <c r="A40" s="497"/>
      <c r="B40" s="91">
        <v>1</v>
      </c>
      <c r="C40" s="86" t="str">
        <f>공통부!C10</f>
        <v>업무구분(SYSTEM ID)</v>
      </c>
      <c r="D40" s="89" t="str">
        <f>공통부!D10</f>
        <v>AN</v>
      </c>
      <c r="E40" s="89">
        <f>공통부!E10</f>
        <v>3</v>
      </c>
      <c r="F40" s="89">
        <v>1</v>
      </c>
      <c r="G40" s="84">
        <f>E40+F40-1</f>
        <v>3</v>
      </c>
      <c r="H40" s="89" t="s">
        <v>18</v>
      </c>
      <c r="I40" s="80" t="s">
        <v>45</v>
      </c>
      <c r="J40" s="502" t="str">
        <f>공통부!J10</f>
        <v>제휴업무에서 사용하는 고유한 SYSTEM ID로서 "P2P"를 사용한다.</v>
      </c>
      <c r="K40" s="503"/>
      <c r="L40" s="224" t="str">
        <f>VLOOKUP(C40,데이타딕셔너리!$A$1:$B$215,2,FALSE)</f>
        <v>SYS_ID</v>
      </c>
    </row>
    <row r="41" spans="1:12" s="225" customFormat="1" ht="16.5" customHeight="1">
      <c r="A41" s="497"/>
      <c r="B41" s="91">
        <v>2</v>
      </c>
      <c r="C41" s="86" t="str">
        <f>공통부!C11</f>
        <v>전문발생기관</v>
      </c>
      <c r="D41" s="89" t="str">
        <f>공통부!D11</f>
        <v>A</v>
      </c>
      <c r="E41" s="89">
        <f>공통부!E11</f>
        <v>3</v>
      </c>
      <c r="F41" s="89">
        <f>E40+F40</f>
        <v>4</v>
      </c>
      <c r="G41" s="84">
        <f t="shared" ref="G41:G51" si="4">E41+F41-1</f>
        <v>6</v>
      </c>
      <c r="H41" s="89" t="s">
        <v>18</v>
      </c>
      <c r="I41" s="80" t="s">
        <v>45</v>
      </c>
      <c r="J41" s="502" t="str">
        <f>공통부!J11</f>
        <v xml:space="preserve">전문을 발생시키는 기관의 코드를 SET한다. </v>
      </c>
      <c r="K41" s="503"/>
      <c r="L41" s="224" t="str">
        <f>VLOOKUP(C41,데이타딕셔너리!$A$1:$B$215,2,FALSE)</f>
        <v>MSG_OCCR_ORG</v>
      </c>
    </row>
    <row r="42" spans="1:12" s="225" customFormat="1" ht="16.5" customHeight="1">
      <c r="A42" s="497"/>
      <c r="B42" s="91">
        <v>3</v>
      </c>
      <c r="C42" s="86" t="str">
        <f>공통부!C12</f>
        <v>제휴기관코드</v>
      </c>
      <c r="D42" s="89" t="str">
        <f>공통부!D12</f>
        <v>AN</v>
      </c>
      <c r="E42" s="89">
        <f>공통부!E12</f>
        <v>5</v>
      </c>
      <c r="F42" s="89">
        <f t="shared" ref="F42:F51" si="5">E41+F41</f>
        <v>7</v>
      </c>
      <c r="G42" s="84">
        <f t="shared" si="4"/>
        <v>11</v>
      </c>
      <c r="H42" s="89" t="s">
        <v>18</v>
      </c>
      <c r="I42" s="80" t="s">
        <v>45</v>
      </c>
      <c r="J42" s="502" t="str">
        <f>공통부!J12</f>
        <v>제휴 기관별 고유한 코드로 신한은행에서 부여한 번호를 사용한다.</v>
      </c>
      <c r="K42" s="503"/>
      <c r="L42" s="224" t="str">
        <f>VLOOKUP(C42,데이타딕셔너리!$A$1:$B$215,2,FALSE)</f>
        <v>ORG_C</v>
      </c>
    </row>
    <row r="43" spans="1:12" s="225" customFormat="1">
      <c r="A43" s="497"/>
      <c r="B43" s="91">
        <v>4</v>
      </c>
      <c r="C43" s="86" t="str">
        <f>공통부!C13</f>
        <v>전문종별코드</v>
      </c>
      <c r="D43" s="89" t="str">
        <f>공통부!D13</f>
        <v>N</v>
      </c>
      <c r="E43" s="89">
        <f>공통부!E13</f>
        <v>4</v>
      </c>
      <c r="F43" s="89">
        <f t="shared" si="5"/>
        <v>12</v>
      </c>
      <c r="G43" s="84">
        <f t="shared" si="4"/>
        <v>15</v>
      </c>
      <c r="H43" s="89" t="s">
        <v>23</v>
      </c>
      <c r="I43" s="80" t="s">
        <v>18</v>
      </c>
      <c r="J43" s="502" t="str">
        <f>공통부!J13</f>
        <v>인터페이스목록-거래종별코드</v>
      </c>
      <c r="K43" s="503"/>
      <c r="L43" s="224" t="str">
        <f>VLOOKUP(C43,데이타딕셔너리!$A$1:$B$215,2,FALSE)</f>
        <v>MSG_JONGBY_C</v>
      </c>
    </row>
    <row r="44" spans="1:12" s="225" customFormat="1" ht="16.5" customHeight="1">
      <c r="A44" s="497"/>
      <c r="B44" s="91">
        <v>5</v>
      </c>
      <c r="C44" s="86" t="str">
        <f>공통부!C14</f>
        <v>거래구분코드</v>
      </c>
      <c r="D44" s="89" t="str">
        <f>공통부!D14</f>
        <v>N</v>
      </c>
      <c r="E44" s="89">
        <f>공통부!E14</f>
        <v>4</v>
      </c>
      <c r="F44" s="89">
        <f t="shared" si="5"/>
        <v>16</v>
      </c>
      <c r="G44" s="84">
        <f t="shared" si="4"/>
        <v>19</v>
      </c>
      <c r="H44" s="89" t="s">
        <v>18</v>
      </c>
      <c r="I44" s="80" t="s">
        <v>45</v>
      </c>
      <c r="J44" s="502" t="str">
        <f>공통부!J14</f>
        <v>인터페이스목록-거래구분코드</v>
      </c>
      <c r="K44" s="503"/>
      <c r="L44" s="224" t="str">
        <f>VLOOKUP(C44,데이타딕셔너리!$A$1:$B$215,2,FALSE)</f>
        <v>TRX_G_C</v>
      </c>
    </row>
    <row r="45" spans="1:12" s="225" customFormat="1" ht="16.5" customHeight="1">
      <c r="A45" s="497"/>
      <c r="B45" s="91">
        <v>6</v>
      </c>
      <c r="C45" s="86" t="str">
        <f>공통부!C15</f>
        <v>송수신FLAG</v>
      </c>
      <c r="D45" s="89" t="str">
        <f>공통부!D15</f>
        <v>AN</v>
      </c>
      <c r="E45" s="89">
        <f>공통부!E15</f>
        <v>1</v>
      </c>
      <c r="F45" s="89">
        <f t="shared" si="5"/>
        <v>20</v>
      </c>
      <c r="G45" s="84">
        <f t="shared" si="4"/>
        <v>20</v>
      </c>
      <c r="H45" s="89" t="s">
        <v>18</v>
      </c>
      <c r="I45" s="80" t="s">
        <v>18</v>
      </c>
      <c r="J45" s="502" t="str">
        <f>공통부!J15</f>
        <v>신한은행 "B",  HOST(기관) "H"</v>
      </c>
      <c r="K45" s="503"/>
      <c r="L45" s="224" t="str">
        <f>VLOOKUP(C45,데이타딕셔너리!$A$1:$B$215,2,FALSE)</f>
        <v>TWAY_G</v>
      </c>
    </row>
    <row r="46" spans="1:12" s="225" customFormat="1">
      <c r="A46" s="497"/>
      <c r="B46" s="91">
        <v>7</v>
      </c>
      <c r="C46" s="86" t="str">
        <f>공통부!C16</f>
        <v>전문전송일자</v>
      </c>
      <c r="D46" s="89" t="str">
        <f>공통부!D16</f>
        <v>AN</v>
      </c>
      <c r="E46" s="89">
        <f>공통부!E16</f>
        <v>8</v>
      </c>
      <c r="F46" s="89">
        <f t="shared" si="5"/>
        <v>21</v>
      </c>
      <c r="G46" s="84">
        <f t="shared" si="4"/>
        <v>28</v>
      </c>
      <c r="H46" s="89" t="s">
        <v>18</v>
      </c>
      <c r="I46" s="80" t="s">
        <v>45</v>
      </c>
      <c r="J46" s="502" t="str">
        <f>공통부!J16</f>
        <v>전문전송일자</v>
      </c>
      <c r="K46" s="503"/>
      <c r="L46" s="224" t="str">
        <f>VLOOKUP(C46,데이타딕셔너리!$A$1:$B$215,2,FALSE)</f>
        <v>MSG_SND_DT</v>
      </c>
    </row>
    <row r="47" spans="1:12" s="225" customFormat="1">
      <c r="A47" s="497"/>
      <c r="B47" s="91">
        <v>8</v>
      </c>
      <c r="C47" s="86" t="str">
        <f>공통부!C17</f>
        <v>전문전송시간</v>
      </c>
      <c r="D47" s="89" t="str">
        <f>공통부!D17</f>
        <v>AN</v>
      </c>
      <c r="E47" s="89">
        <f>공통부!E17</f>
        <v>6</v>
      </c>
      <c r="F47" s="89">
        <f t="shared" si="5"/>
        <v>29</v>
      </c>
      <c r="G47" s="84">
        <f t="shared" si="4"/>
        <v>34</v>
      </c>
      <c r="H47" s="89" t="s">
        <v>18</v>
      </c>
      <c r="I47" s="80" t="s">
        <v>45</v>
      </c>
      <c r="J47" s="502" t="str">
        <f>공통부!J17</f>
        <v>전문전송시간</v>
      </c>
      <c r="K47" s="503"/>
      <c r="L47" s="224" t="str">
        <f>VLOOKUP(C47,데이타딕셔너리!$A$1:$B$215,2,FALSE)</f>
        <v>MSG_SND_TIME</v>
      </c>
    </row>
    <row r="48" spans="1:12" s="225" customFormat="1" ht="23.25" customHeight="1">
      <c r="A48" s="497"/>
      <c r="B48" s="91">
        <v>9</v>
      </c>
      <c r="C48" s="86" t="str">
        <f>공통부!C18</f>
        <v>거래고유번호</v>
      </c>
      <c r="D48" s="89" t="str">
        <f>공통부!D18</f>
        <v>AN</v>
      </c>
      <c r="E48" s="89">
        <f>공통부!E18</f>
        <v>10</v>
      </c>
      <c r="F48" s="89">
        <f t="shared" si="5"/>
        <v>35</v>
      </c>
      <c r="G48" s="84">
        <f t="shared" si="4"/>
        <v>44</v>
      </c>
      <c r="H48" s="89" t="s">
        <v>18</v>
      </c>
      <c r="I48" s="80" t="s">
        <v>45</v>
      </c>
      <c r="J48" s="508" t="str">
        <f>공통부!J18</f>
        <v>전문을 유일하게 구분하기 위해 전문 발생기관에서 부여하는 일련번호로 응답전문에서도 바뀌지 않고 SET되어야 한다.</v>
      </c>
      <c r="K48" s="509"/>
      <c r="L48" s="224" t="str">
        <f>VLOOKUP(C48,데이타딕셔너리!$A$1:$B$215,2,FALSE)</f>
        <v>TRX_NATV_NO</v>
      </c>
    </row>
    <row r="49" spans="1:12" s="225" customFormat="1" ht="16.5" customHeight="1">
      <c r="A49" s="497"/>
      <c r="B49" s="91">
        <v>10</v>
      </c>
      <c r="C49" s="86" t="str">
        <f>공통부!C19</f>
        <v>전문식별코드</v>
      </c>
      <c r="D49" s="89" t="str">
        <f>공통부!D19</f>
        <v>AN</v>
      </c>
      <c r="E49" s="89">
        <f>공통부!E19</f>
        <v>1</v>
      </c>
      <c r="F49" s="89">
        <f t="shared" si="5"/>
        <v>45</v>
      </c>
      <c r="G49" s="84">
        <f t="shared" si="4"/>
        <v>45</v>
      </c>
      <c r="H49" s="80" t="s">
        <v>51</v>
      </c>
      <c r="I49" s="80" t="s">
        <v>51</v>
      </c>
      <c r="J49" s="502" t="str">
        <f>공통부!J19</f>
        <v xml:space="preserve">미완료 내역 "P" : 미완료 내역 전문에는 P를 SET한다. </v>
      </c>
      <c r="K49" s="503"/>
      <c r="L49" s="224" t="str">
        <f>VLOOKUP(C49,데이타딕셔너리!$A$1:$B$215,2,FALSE)</f>
        <v>MSG_DISTG_C</v>
      </c>
    </row>
    <row r="50" spans="1:12" s="225" customFormat="1" ht="16.5" customHeight="1">
      <c r="A50" s="497"/>
      <c r="B50" s="91">
        <v>11</v>
      </c>
      <c r="C50" s="86" t="str">
        <f>공통부!C20</f>
        <v>상태필드번호</v>
      </c>
      <c r="D50" s="89" t="str">
        <f>공통부!D20</f>
        <v>N</v>
      </c>
      <c r="E50" s="89">
        <f>공통부!E20</f>
        <v>4</v>
      </c>
      <c r="F50" s="89">
        <f t="shared" si="5"/>
        <v>46</v>
      </c>
      <c r="G50" s="84">
        <f t="shared" si="4"/>
        <v>49</v>
      </c>
      <c r="H50" s="89" t="s">
        <v>18</v>
      </c>
      <c r="I50" s="80" t="s">
        <v>18</v>
      </c>
      <c r="J50" s="502" t="str">
        <f>공통부!J20</f>
        <v xml:space="preserve">전문 Format Error 발생시 오류가 발생된 전문의 항목번호를 SET한다. </v>
      </c>
      <c r="K50" s="503"/>
      <c r="L50" s="224" t="str">
        <f>VLOOKUP(C50,데이타딕셔너리!$A$1:$B$215,2,FALSE)</f>
        <v>S_PIL_NO</v>
      </c>
    </row>
    <row r="51" spans="1:12" s="225" customFormat="1" ht="16.5" customHeight="1">
      <c r="A51" s="497"/>
      <c r="B51" s="91">
        <v>12</v>
      </c>
      <c r="C51" s="86" t="str">
        <f>공통부!C21</f>
        <v>응답코드</v>
      </c>
      <c r="D51" s="89" t="str">
        <f>공통부!D21</f>
        <v>AN</v>
      </c>
      <c r="E51" s="89">
        <f>공통부!E21</f>
        <v>8</v>
      </c>
      <c r="F51" s="89">
        <f t="shared" si="5"/>
        <v>50</v>
      </c>
      <c r="G51" s="84">
        <f t="shared" si="4"/>
        <v>57</v>
      </c>
      <c r="H51" s="80" t="s">
        <v>51</v>
      </c>
      <c r="I51" s="89" t="s">
        <v>18</v>
      </c>
      <c r="J51" s="502" t="str">
        <f>공통부!J21</f>
        <v>RESPONSE 전문에서는 해당 응답코드를 SET하고, REQUEST전문에서는 "BLANK"를 SET 한다.</v>
      </c>
      <c r="K51" s="503"/>
      <c r="L51" s="224" t="str">
        <f>VLOOKUP(C51,데이타딕셔너리!$A$1:$B$215,2,FALSE)</f>
        <v>RESP_C</v>
      </c>
    </row>
    <row r="52" spans="1:12" s="225" customFormat="1">
      <c r="A52" s="497"/>
      <c r="B52" s="91">
        <v>13</v>
      </c>
      <c r="C52" s="86" t="str">
        <f>공통부!C22</f>
        <v>응답메세지</v>
      </c>
      <c r="D52" s="89" t="str">
        <f>공통부!D22</f>
        <v>ANH</v>
      </c>
      <c r="E52" s="89">
        <f>공통부!E22</f>
        <v>60</v>
      </c>
      <c r="F52" s="89">
        <f>E51+F51</f>
        <v>58</v>
      </c>
      <c r="G52" s="84">
        <f>E52+F52-1</f>
        <v>117</v>
      </c>
      <c r="H52" s="80" t="s">
        <v>51</v>
      </c>
      <c r="I52" s="89" t="s">
        <v>106</v>
      </c>
      <c r="J52" s="502" t="str">
        <f>공통부!J22</f>
        <v>에러응답시 SET 한다.</v>
      </c>
      <c r="K52" s="503"/>
      <c r="L52" s="224" t="str">
        <f>VLOOKUP(C52,데이타딕셔너리!$A$1:$B$215,2,FALSE)</f>
        <v>RESP_MSG_CTNT</v>
      </c>
    </row>
    <row r="53" spans="1:12" s="225" customFormat="1">
      <c r="A53" s="497"/>
      <c r="B53" s="91">
        <v>14</v>
      </c>
      <c r="C53" s="86" t="str">
        <f>공통부!C23</f>
        <v>FILLER</v>
      </c>
      <c r="D53" s="89" t="str">
        <f>공통부!D23</f>
        <v>AN</v>
      </c>
      <c r="E53" s="89">
        <f>공통부!E23</f>
        <v>33</v>
      </c>
      <c r="F53" s="89">
        <f>E52+F52</f>
        <v>118</v>
      </c>
      <c r="G53" s="84">
        <f>E53+F53-1</f>
        <v>150</v>
      </c>
      <c r="H53" s="80" t="s">
        <v>51</v>
      </c>
      <c r="I53" s="80" t="s">
        <v>51</v>
      </c>
      <c r="J53" s="502" t="str">
        <f>공통부!J23</f>
        <v>-</v>
      </c>
      <c r="K53" s="503"/>
      <c r="L53" s="224" t="str">
        <f>VLOOKUP(C53,데이타딕셔너리!$A$1:$B$215,2,FALSE)</f>
        <v>FILLER</v>
      </c>
    </row>
    <row r="54" spans="1:12" s="263" customFormat="1">
      <c r="A54" s="282"/>
      <c r="B54" s="91">
        <v>15</v>
      </c>
      <c r="C54" s="86" t="s">
        <v>689</v>
      </c>
      <c r="D54" s="89" t="s">
        <v>690</v>
      </c>
      <c r="E54" s="89">
        <v>150</v>
      </c>
      <c r="F54" s="89">
        <f>E53+F53</f>
        <v>151</v>
      </c>
      <c r="G54" s="84">
        <f>E54+F54-1</f>
        <v>300</v>
      </c>
      <c r="H54" s="80" t="s">
        <v>51</v>
      </c>
      <c r="I54" s="80" t="s">
        <v>51</v>
      </c>
      <c r="J54" s="502"/>
      <c r="K54" s="503"/>
      <c r="L54" s="224" t="str">
        <f>VLOOKUP(C54,데이타딕셔너리!$A$1:$B$215,2,FALSE)</f>
        <v>FILLER1</v>
      </c>
    </row>
    <row r="55" spans="1:12">
      <c r="A55" s="25"/>
      <c r="B55" s="25"/>
      <c r="C55" s="25"/>
      <c r="D55" s="25"/>
      <c r="E55" s="25"/>
      <c r="F55" s="25"/>
      <c r="G55" s="25"/>
      <c r="H55" s="25"/>
      <c r="I55" s="25"/>
      <c r="J55" s="60"/>
      <c r="K55" s="79"/>
      <c r="L55" s="25"/>
    </row>
  </sheetData>
  <mergeCells count="68">
    <mergeCell ref="J38:K38"/>
    <mergeCell ref="L5:L7"/>
    <mergeCell ref="J18:K18"/>
    <mergeCell ref="J20:K20"/>
    <mergeCell ref="J21:K21"/>
    <mergeCell ref="J6:K7"/>
    <mergeCell ref="J5:K5"/>
    <mergeCell ref="J35:K35"/>
    <mergeCell ref="L35:L37"/>
    <mergeCell ref="J36:K37"/>
    <mergeCell ref="A8:A23"/>
    <mergeCell ref="B8:B9"/>
    <mergeCell ref="J8:K8"/>
    <mergeCell ref="J9:K9"/>
    <mergeCell ref="J11:K11"/>
    <mergeCell ref="J12:K12"/>
    <mergeCell ref="J13:K13"/>
    <mergeCell ref="J14:K14"/>
    <mergeCell ref="J15:K15"/>
    <mergeCell ref="J17:K17"/>
    <mergeCell ref="J16:K16"/>
    <mergeCell ref="J22:K22"/>
    <mergeCell ref="J10:K10"/>
    <mergeCell ref="J19:K19"/>
    <mergeCell ref="J23:K23"/>
    <mergeCell ref="A1:C1"/>
    <mergeCell ref="D1:I3"/>
    <mergeCell ref="A2:C3"/>
    <mergeCell ref="A5:B5"/>
    <mergeCell ref="E5:H5"/>
    <mergeCell ref="A6:A7"/>
    <mergeCell ref="B6:B7"/>
    <mergeCell ref="D6:E6"/>
    <mergeCell ref="F6:G6"/>
    <mergeCell ref="H6:I6"/>
    <mergeCell ref="A31:C31"/>
    <mergeCell ref="D31:I33"/>
    <mergeCell ref="A32:C33"/>
    <mergeCell ref="A35:B35"/>
    <mergeCell ref="E35:H35"/>
    <mergeCell ref="A36:A37"/>
    <mergeCell ref="B36:B37"/>
    <mergeCell ref="D36:E36"/>
    <mergeCell ref="F36:G36"/>
    <mergeCell ref="H36:I36"/>
    <mergeCell ref="J48:K48"/>
    <mergeCell ref="J50:K50"/>
    <mergeCell ref="J51:K51"/>
    <mergeCell ref="J49:K49"/>
    <mergeCell ref="J40:K40"/>
    <mergeCell ref="J46:K46"/>
    <mergeCell ref="J45:K45"/>
    <mergeCell ref="J54:K54"/>
    <mergeCell ref="J52:K52"/>
    <mergeCell ref="J53:K53"/>
    <mergeCell ref="A24:A27"/>
    <mergeCell ref="J24:K24"/>
    <mergeCell ref="J25:K25"/>
    <mergeCell ref="J26:K26"/>
    <mergeCell ref="J27:K27"/>
    <mergeCell ref="A38:A53"/>
    <mergeCell ref="B38:B39"/>
    <mergeCell ref="J39:K39"/>
    <mergeCell ref="J41:K41"/>
    <mergeCell ref="J42:K42"/>
    <mergeCell ref="J43:K43"/>
    <mergeCell ref="J44:K44"/>
    <mergeCell ref="J47:K47"/>
  </mergeCells>
  <phoneticPr fontId="29" type="noConversion"/>
  <hyperlinks>
    <hyperlink ref="K4" location="인터페이스목록!A1" display="목록"/>
    <hyperlink ref="K34" location="인터페이스목록!A1" display="목록"/>
  </hyperlink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"/>
  <sheetViews>
    <sheetView tabSelected="1" topLeftCell="A42" zoomScaleNormal="100" workbookViewId="0">
      <selection activeCell="L55" sqref="L55"/>
    </sheetView>
  </sheetViews>
  <sheetFormatPr defaultRowHeight="16.5"/>
  <cols>
    <col min="1" max="1" width="4.5" customWidth="1"/>
    <col min="2" max="2" width="5.125" customWidth="1"/>
    <col min="3" max="3" width="23.125" customWidth="1"/>
    <col min="10" max="10" width="16.875" customWidth="1"/>
    <col min="11" max="11" width="40.625" customWidth="1"/>
    <col min="12" max="12" width="27.25" customWidth="1"/>
  </cols>
  <sheetData>
    <row r="1" spans="1:12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3"/>
      <c r="J1" s="42" t="s">
        <v>2</v>
      </c>
      <c r="K1" s="253">
        <f>인터페이스목록!J1</f>
        <v>3.1</v>
      </c>
    </row>
    <row r="2" spans="1:12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5"/>
      <c r="J2" s="95" t="s">
        <v>3</v>
      </c>
      <c r="K2" s="32">
        <v>42842</v>
      </c>
    </row>
    <row r="3" spans="1:12" ht="17.25" thickBot="1">
      <c r="A3" s="477"/>
      <c r="B3" s="478"/>
      <c r="C3" s="479"/>
      <c r="D3" s="486"/>
      <c r="E3" s="486"/>
      <c r="F3" s="486"/>
      <c r="G3" s="486"/>
      <c r="H3" s="486"/>
      <c r="I3" s="487"/>
      <c r="J3" s="96" t="s">
        <v>4</v>
      </c>
      <c r="K3" s="34" t="s">
        <v>22</v>
      </c>
    </row>
    <row r="4" spans="1:12">
      <c r="A4" s="93"/>
      <c r="B4" s="93"/>
      <c r="C4" s="94"/>
      <c r="D4" s="93"/>
      <c r="E4" s="93"/>
      <c r="F4" s="93"/>
      <c r="G4" s="93"/>
      <c r="H4" s="93"/>
      <c r="I4" s="43"/>
      <c r="J4" s="35"/>
      <c r="K4" s="64" t="s">
        <v>26</v>
      </c>
    </row>
    <row r="5" spans="1:12">
      <c r="A5" s="492" t="s">
        <v>10</v>
      </c>
      <c r="B5" s="492"/>
      <c r="C5" s="63" t="s">
        <v>113</v>
      </c>
      <c r="D5" s="98" t="s">
        <v>27</v>
      </c>
      <c r="E5" s="488" t="s">
        <v>209</v>
      </c>
      <c r="F5" s="494"/>
      <c r="G5" s="494"/>
      <c r="H5" s="494"/>
      <c r="I5" s="46" t="s">
        <v>29</v>
      </c>
      <c r="J5" s="488">
        <f>SUM(E10:E23) + SUM(E24:E38)</f>
        <v>600</v>
      </c>
      <c r="K5" s="489"/>
      <c r="L5" s="501" t="s">
        <v>321</v>
      </c>
    </row>
    <row r="6" spans="1:12">
      <c r="A6" s="490" t="s">
        <v>30</v>
      </c>
      <c r="B6" s="490" t="s">
        <v>31</v>
      </c>
      <c r="C6" s="97" t="s">
        <v>32</v>
      </c>
      <c r="D6" s="490" t="s">
        <v>33</v>
      </c>
      <c r="E6" s="493"/>
      <c r="F6" s="498" t="s">
        <v>34</v>
      </c>
      <c r="G6" s="493"/>
      <c r="H6" s="520" t="s">
        <v>35</v>
      </c>
      <c r="I6" s="521"/>
      <c r="J6" s="490" t="s">
        <v>36</v>
      </c>
      <c r="K6" s="491"/>
      <c r="L6" s="501"/>
    </row>
    <row r="7" spans="1:12">
      <c r="A7" s="496"/>
      <c r="B7" s="495"/>
      <c r="C7" s="90" t="s">
        <v>37</v>
      </c>
      <c r="D7" s="97" t="s">
        <v>38</v>
      </c>
      <c r="E7" s="97" t="s">
        <v>39</v>
      </c>
      <c r="F7" s="90" t="s">
        <v>40</v>
      </c>
      <c r="G7" s="90" t="s">
        <v>41</v>
      </c>
      <c r="H7" s="90" t="s">
        <v>83</v>
      </c>
      <c r="I7" s="90" t="s">
        <v>721</v>
      </c>
      <c r="J7" s="491"/>
      <c r="K7" s="491"/>
      <c r="L7" s="501"/>
    </row>
    <row r="8" spans="1:12">
      <c r="A8" s="497" t="s">
        <v>42</v>
      </c>
      <c r="B8" s="499">
        <v>0</v>
      </c>
      <c r="C8" s="86" t="str">
        <f>공통부!C8</f>
        <v>TRANSACTION CODE</v>
      </c>
      <c r="D8" s="89" t="str">
        <f>공통부!D8</f>
        <v>AN</v>
      </c>
      <c r="E8" s="89">
        <f>공통부!E8</f>
        <v>9</v>
      </c>
      <c r="F8" s="89"/>
      <c r="G8" s="86"/>
      <c r="H8" s="80" t="s">
        <v>45</v>
      </c>
      <c r="I8" s="89" t="s">
        <v>106</v>
      </c>
      <c r="J8" s="480">
        <f>공통부!J8</f>
        <v>0</v>
      </c>
      <c r="K8" s="507"/>
      <c r="L8" s="224" t="str">
        <f>VLOOKUP(C8,데이타딕셔너리!$A$1:$B$215,2,FALSE)</f>
        <v>TX_C</v>
      </c>
    </row>
    <row r="9" spans="1:12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89"/>
      <c r="G9" s="86"/>
      <c r="H9" s="80" t="s">
        <v>18</v>
      </c>
      <c r="I9" s="89" t="s">
        <v>18</v>
      </c>
      <c r="J9" s="480" t="str">
        <f>공통부!J9</f>
        <v>"SYSTEM ID" 항목부터 해당되는 전문의 길이를 SET한다.</v>
      </c>
      <c r="K9" s="507"/>
      <c r="L9" s="224" t="str">
        <f>VLOOKUP(C9,데이타딕셔너리!$A$1:$B$215,2,FALSE)</f>
        <v>MSG_LEN</v>
      </c>
    </row>
    <row r="10" spans="1:12" ht="16.5" customHeight="1">
      <c r="A10" s="497"/>
      <c r="B10" s="91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89">
        <v>1</v>
      </c>
      <c r="G10" s="84">
        <f>E10+F10-1</f>
        <v>3</v>
      </c>
      <c r="H10" s="80" t="s">
        <v>45</v>
      </c>
      <c r="I10" s="89" t="s">
        <v>18</v>
      </c>
      <c r="J10" s="480" t="str">
        <f>공통부!J10</f>
        <v>제휴업무에서 사용하는 고유한 SYSTEM ID로서 "P2P"를 사용한다.</v>
      </c>
      <c r="K10" s="507"/>
      <c r="L10" s="224" t="str">
        <f>VLOOKUP(C10,데이타딕셔너리!$A$1:$B$215,2,FALSE)</f>
        <v>SYS_ID</v>
      </c>
    </row>
    <row r="11" spans="1:12" ht="16.5" customHeight="1">
      <c r="A11" s="497"/>
      <c r="B11" s="91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89">
        <f>E10+F10</f>
        <v>4</v>
      </c>
      <c r="G11" s="84">
        <f>E11+F11-1</f>
        <v>6</v>
      </c>
      <c r="H11" s="80" t="s">
        <v>45</v>
      </c>
      <c r="I11" s="89" t="s">
        <v>18</v>
      </c>
      <c r="J11" s="480" t="str">
        <f>공통부!J11</f>
        <v xml:space="preserve">전문을 발생시키는 기관의 코드를 SET한다. </v>
      </c>
      <c r="K11" s="507"/>
      <c r="L11" s="224" t="str">
        <f>VLOOKUP(C11,데이타딕셔너리!$A$1:$B$215,2,FALSE)</f>
        <v>MSG_OCCR_ORG</v>
      </c>
    </row>
    <row r="12" spans="1:12" ht="16.5" customHeight="1">
      <c r="A12" s="497"/>
      <c r="B12" s="91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89">
        <f t="shared" ref="F12:F38" si="0">E11+F11</f>
        <v>7</v>
      </c>
      <c r="G12" s="84">
        <f t="shared" ref="G12:G38" si="1">E12+F12-1</f>
        <v>11</v>
      </c>
      <c r="H12" s="80" t="s">
        <v>45</v>
      </c>
      <c r="I12" s="89" t="s">
        <v>18</v>
      </c>
      <c r="J12" s="480" t="str">
        <f>공통부!J12</f>
        <v>제휴 기관별 고유한 코드로 신한은행에서 부여한 번호를 사용한다.</v>
      </c>
      <c r="K12" s="507"/>
      <c r="L12" s="224" t="str">
        <f>VLOOKUP(C12,데이타딕셔너리!$A$1:$B$215,2,FALSE)</f>
        <v>ORG_C</v>
      </c>
    </row>
    <row r="13" spans="1:12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89">
        <f t="shared" si="0"/>
        <v>12</v>
      </c>
      <c r="G13" s="84">
        <f t="shared" si="1"/>
        <v>15</v>
      </c>
      <c r="H13" s="80" t="s">
        <v>18</v>
      </c>
      <c r="I13" s="89" t="s">
        <v>18</v>
      </c>
      <c r="J13" s="480" t="str">
        <f>공통부!J13</f>
        <v>인터페이스목록-거래종별코드</v>
      </c>
      <c r="K13" s="507"/>
      <c r="L13" s="224" t="str">
        <f>VLOOKUP(C13,데이타딕셔너리!$A$1:$B$215,2,FALSE)</f>
        <v>MSG_JONGBY_C</v>
      </c>
    </row>
    <row r="14" spans="1:12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89">
        <f t="shared" si="0"/>
        <v>16</v>
      </c>
      <c r="G14" s="84">
        <f t="shared" si="1"/>
        <v>19</v>
      </c>
      <c r="H14" s="80" t="s">
        <v>45</v>
      </c>
      <c r="I14" s="89" t="s">
        <v>18</v>
      </c>
      <c r="J14" s="480" t="str">
        <f>공통부!J14</f>
        <v>인터페이스목록-거래구분코드</v>
      </c>
      <c r="K14" s="507"/>
      <c r="L14" s="224" t="str">
        <f>VLOOKUP(C14,데이타딕셔너리!$A$1:$B$215,2,FALSE)</f>
        <v>TRX_G_C</v>
      </c>
    </row>
    <row r="15" spans="1:12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89">
        <f t="shared" si="0"/>
        <v>20</v>
      </c>
      <c r="G15" s="84">
        <f t="shared" si="1"/>
        <v>20</v>
      </c>
      <c r="H15" s="80" t="s">
        <v>18</v>
      </c>
      <c r="I15" s="89" t="s">
        <v>18</v>
      </c>
      <c r="J15" s="480" t="str">
        <f>공통부!J15</f>
        <v>신한은행 "B",  HOST(기관) "H"</v>
      </c>
      <c r="K15" s="507"/>
      <c r="L15" s="224" t="str">
        <f>VLOOKUP(C15,데이타딕셔너리!$A$1:$B$215,2,FALSE)</f>
        <v>TWAY_G</v>
      </c>
    </row>
    <row r="16" spans="1:12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89">
        <f t="shared" si="0"/>
        <v>21</v>
      </c>
      <c r="G16" s="84">
        <f t="shared" si="1"/>
        <v>28</v>
      </c>
      <c r="H16" s="80" t="s">
        <v>45</v>
      </c>
      <c r="I16" s="89" t="s">
        <v>18</v>
      </c>
      <c r="J16" s="480" t="str">
        <f>공통부!J16</f>
        <v>전문전송일자</v>
      </c>
      <c r="K16" s="507"/>
      <c r="L16" s="224" t="str">
        <f>VLOOKUP(C16,데이타딕셔너리!$A$1:$B$215,2,FALSE)</f>
        <v>MSG_SND_DT</v>
      </c>
    </row>
    <row r="17" spans="1:12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89">
        <f t="shared" si="0"/>
        <v>29</v>
      </c>
      <c r="G17" s="84">
        <f t="shared" si="1"/>
        <v>34</v>
      </c>
      <c r="H17" s="80" t="s">
        <v>45</v>
      </c>
      <c r="I17" s="89" t="s">
        <v>18</v>
      </c>
      <c r="J17" s="480" t="str">
        <f>공통부!J17</f>
        <v>전문전송시간</v>
      </c>
      <c r="K17" s="507"/>
      <c r="L17" s="224" t="str">
        <f>VLOOKUP(C17,데이타딕셔너리!$A$1:$B$215,2,FALSE)</f>
        <v>MSG_SND_TIME</v>
      </c>
    </row>
    <row r="18" spans="1:12" ht="23.25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89">
        <f t="shared" si="0"/>
        <v>35</v>
      </c>
      <c r="G18" s="84">
        <f t="shared" si="1"/>
        <v>44</v>
      </c>
      <c r="H18" s="80" t="s">
        <v>45</v>
      </c>
      <c r="I18" s="89" t="s">
        <v>18</v>
      </c>
      <c r="J18" s="480" t="str">
        <f>공통부!J18</f>
        <v>전문을 유일하게 구분하기 위해 전문 발생기관에서 부여하는 일련번호로 응답전문에서도 바뀌지 않고 SET되어야 한다.</v>
      </c>
      <c r="K18" s="507"/>
      <c r="L18" s="224" t="str">
        <f>VLOOKUP(C18,데이타딕셔너리!$A$1:$B$215,2,FALSE)</f>
        <v>TRX_NATV_NO</v>
      </c>
    </row>
    <row r="19" spans="1:12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89">
        <f t="shared" si="0"/>
        <v>45</v>
      </c>
      <c r="G19" s="84">
        <f t="shared" si="1"/>
        <v>45</v>
      </c>
      <c r="H19" s="80" t="s">
        <v>51</v>
      </c>
      <c r="I19" s="80" t="s">
        <v>51</v>
      </c>
      <c r="J19" s="480" t="str">
        <f>공통부!J19</f>
        <v xml:space="preserve">미완료 내역 "P" : 미완료 내역 전문에는 P를 SET한다. </v>
      </c>
      <c r="K19" s="507"/>
      <c r="L19" s="224" t="str">
        <f>VLOOKUP(C19,데이타딕셔너리!$A$1:$B$215,2,FALSE)</f>
        <v>MSG_DISTG_C</v>
      </c>
    </row>
    <row r="20" spans="1:12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89">
        <f t="shared" si="0"/>
        <v>46</v>
      </c>
      <c r="G20" s="84">
        <f t="shared" si="1"/>
        <v>49</v>
      </c>
      <c r="H20" s="89" t="s">
        <v>18</v>
      </c>
      <c r="I20" s="89" t="s">
        <v>18</v>
      </c>
      <c r="J20" s="480" t="str">
        <f>공통부!J20</f>
        <v xml:space="preserve">전문 Format Error 발생시 오류가 발생된 전문의 항목번호를 SET한다. </v>
      </c>
      <c r="K20" s="507"/>
      <c r="L20" s="224" t="str">
        <f>VLOOKUP(C20,데이타딕셔너리!$A$1:$B$215,2,FALSE)</f>
        <v>S_PIL_NO</v>
      </c>
    </row>
    <row r="21" spans="1:12" s="225" customFormat="1" ht="23.25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89">
        <f t="shared" si="0"/>
        <v>50</v>
      </c>
      <c r="G21" s="84">
        <f t="shared" si="1"/>
        <v>57</v>
      </c>
      <c r="H21" s="89" t="s">
        <v>18</v>
      </c>
      <c r="I21" s="18" t="s">
        <v>130</v>
      </c>
      <c r="J21" s="480" t="str">
        <f>공통부!J21</f>
        <v>RESPONSE 전문에서는 해당 응답코드를 SET하고, REQUEST전문에서는 "BLANK"를 SET 한다.</v>
      </c>
      <c r="K21" s="507"/>
      <c r="L21" s="224" t="str">
        <f>VLOOKUP(C21,데이타딕셔너리!$A$1:$B$215,2,FALSE)</f>
        <v>RESP_C</v>
      </c>
    </row>
    <row r="22" spans="1:12" s="225" customFormat="1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si="0"/>
        <v>58</v>
      </c>
      <c r="G22" s="84">
        <f t="shared" si="1"/>
        <v>117</v>
      </c>
      <c r="H22" s="89" t="s">
        <v>106</v>
      </c>
      <c r="I22" s="18" t="s">
        <v>130</v>
      </c>
      <c r="J22" s="480" t="str">
        <f>공통부!J22</f>
        <v>에러응답시 SET 한다.</v>
      </c>
      <c r="K22" s="507"/>
      <c r="L22" s="224" t="str">
        <f>VLOOKUP(C22,데이타딕셔너리!$A$1:$B$215,2,FALSE)</f>
        <v>RESP_MSG_CTNT</v>
      </c>
    </row>
    <row r="23" spans="1:12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0"/>
        <v>118</v>
      </c>
      <c r="G23" s="84">
        <f t="shared" si="1"/>
        <v>150</v>
      </c>
      <c r="H23" s="80" t="s">
        <v>51</v>
      </c>
      <c r="I23" s="80" t="s">
        <v>51</v>
      </c>
      <c r="J23" s="480" t="str">
        <f>공통부!J23</f>
        <v>-</v>
      </c>
      <c r="K23" s="507"/>
      <c r="L23" s="224" t="str">
        <f>VLOOKUP(C23,데이타딕셔너리!$A$1:$B$215,2,FALSE)</f>
        <v>FILLER</v>
      </c>
    </row>
    <row r="24" spans="1:12" s="109" customFormat="1">
      <c r="A24" s="514" t="s">
        <v>109</v>
      </c>
      <c r="B24" s="91">
        <v>15</v>
      </c>
      <c r="C24" s="106" t="s">
        <v>121</v>
      </c>
      <c r="D24" s="105" t="s">
        <v>46</v>
      </c>
      <c r="E24" s="108">
        <v>2</v>
      </c>
      <c r="F24" s="89">
        <f t="shared" si="0"/>
        <v>151</v>
      </c>
      <c r="G24" s="84">
        <f t="shared" si="1"/>
        <v>152</v>
      </c>
      <c r="H24" s="18" t="s">
        <v>110</v>
      </c>
      <c r="I24" s="108" t="s">
        <v>18</v>
      </c>
      <c r="J24" s="512" t="s">
        <v>122</v>
      </c>
      <c r="K24" s="513"/>
      <c r="L24" s="224" t="str">
        <f>VLOOKUP(C24,데이타딕셔너리!$A$1:$B$215,2,FALSE)</f>
        <v>TRX_G</v>
      </c>
    </row>
    <row r="25" spans="1:12" s="109" customFormat="1">
      <c r="A25" s="515"/>
      <c r="B25" s="91">
        <v>16</v>
      </c>
      <c r="C25" s="106" t="s">
        <v>197</v>
      </c>
      <c r="D25" s="105" t="s">
        <v>44</v>
      </c>
      <c r="E25" s="108">
        <v>20</v>
      </c>
      <c r="F25" s="89">
        <f t="shared" si="0"/>
        <v>153</v>
      </c>
      <c r="G25" s="84">
        <f t="shared" si="1"/>
        <v>172</v>
      </c>
      <c r="H25" s="18" t="s">
        <v>110</v>
      </c>
      <c r="I25" s="108" t="s">
        <v>18</v>
      </c>
      <c r="J25" s="512"/>
      <c r="K25" s="513"/>
      <c r="L25" s="224" t="str">
        <f>VLOOKUP(C25,데이타딕셔너리!$A$1:$B$215,2,FALSE)</f>
        <v>CUS_ID</v>
      </c>
    </row>
    <row r="26" spans="1:12" s="109" customFormat="1">
      <c r="A26" s="516"/>
      <c r="B26" s="91">
        <v>17</v>
      </c>
      <c r="C26" s="106" t="s">
        <v>198</v>
      </c>
      <c r="D26" s="108" t="s">
        <v>118</v>
      </c>
      <c r="E26" s="108">
        <v>30</v>
      </c>
      <c r="F26" s="89">
        <f t="shared" si="0"/>
        <v>173</v>
      </c>
      <c r="G26" s="84">
        <f t="shared" si="1"/>
        <v>202</v>
      </c>
      <c r="H26" s="18" t="s">
        <v>110</v>
      </c>
      <c r="I26" s="108" t="s">
        <v>18</v>
      </c>
      <c r="J26" s="512" t="s">
        <v>499</v>
      </c>
      <c r="K26" s="513"/>
      <c r="L26" s="224" t="str">
        <f>VLOOKUP(C26,데이타딕셔너리!$A$1:$B$215,2,FALSE)</f>
        <v>CUS_NM</v>
      </c>
    </row>
    <row r="27" spans="1:12" s="109" customFormat="1">
      <c r="A27" s="516"/>
      <c r="B27" s="91">
        <v>18</v>
      </c>
      <c r="C27" s="106" t="s">
        <v>199</v>
      </c>
      <c r="D27" s="108" t="s">
        <v>118</v>
      </c>
      <c r="E27" s="108">
        <v>30</v>
      </c>
      <c r="F27" s="89">
        <f t="shared" si="0"/>
        <v>203</v>
      </c>
      <c r="G27" s="84">
        <f t="shared" si="1"/>
        <v>232</v>
      </c>
      <c r="H27" s="18" t="s">
        <v>110</v>
      </c>
      <c r="I27" s="108" t="s">
        <v>264</v>
      </c>
      <c r="J27" s="512" t="s">
        <v>497</v>
      </c>
      <c r="K27" s="513"/>
      <c r="L27" s="224" t="str">
        <f>VLOOKUP(C27,데이타딕셔너리!$A$1:$B$215,2,FALSE)</f>
        <v>CUS_BKKP_NM</v>
      </c>
    </row>
    <row r="28" spans="1:12" s="109" customFormat="1">
      <c r="A28" s="516"/>
      <c r="B28" s="91">
        <v>19</v>
      </c>
      <c r="C28" s="106" t="s">
        <v>200</v>
      </c>
      <c r="D28" s="108" t="s">
        <v>118</v>
      </c>
      <c r="E28" s="108">
        <v>30</v>
      </c>
      <c r="F28" s="89">
        <f t="shared" si="0"/>
        <v>233</v>
      </c>
      <c r="G28" s="84">
        <f t="shared" si="1"/>
        <v>262</v>
      </c>
      <c r="H28" s="18" t="s">
        <v>110</v>
      </c>
      <c r="I28" s="108" t="s">
        <v>106</v>
      </c>
      <c r="J28" s="512" t="s">
        <v>498</v>
      </c>
      <c r="K28" s="513"/>
      <c r="L28" s="224" t="str">
        <f>VLOOKUP(C28,데이타딕셔너리!$A$1:$B$215,2,FALSE)</f>
        <v>CEO_CUS_NM</v>
      </c>
    </row>
    <row r="29" spans="1:12" s="109" customFormat="1">
      <c r="A29" s="516"/>
      <c r="B29" s="91">
        <v>20</v>
      </c>
      <c r="C29" s="106" t="s">
        <v>514</v>
      </c>
      <c r="D29" s="108" t="s">
        <v>194</v>
      </c>
      <c r="E29" s="108">
        <v>8</v>
      </c>
      <c r="F29" s="89">
        <f t="shared" si="0"/>
        <v>263</v>
      </c>
      <c r="G29" s="84">
        <f t="shared" si="1"/>
        <v>270</v>
      </c>
      <c r="H29" s="18" t="s">
        <v>110</v>
      </c>
      <c r="I29" s="108" t="s">
        <v>18</v>
      </c>
      <c r="J29" s="512" t="s">
        <v>990</v>
      </c>
      <c r="K29" s="513"/>
      <c r="L29" s="224" t="str">
        <f>VLOOKUP(C29,데이타딕셔너리!$A$1:$B$215,2,FALSE)</f>
        <v>BIRYR_M_DT</v>
      </c>
    </row>
    <row r="30" spans="1:12" s="109" customFormat="1">
      <c r="A30" s="516"/>
      <c r="B30" s="91">
        <v>21</v>
      </c>
      <c r="C30" s="106" t="s">
        <v>202</v>
      </c>
      <c r="D30" s="108" t="s">
        <v>194</v>
      </c>
      <c r="E30" s="108">
        <v>10</v>
      </c>
      <c r="F30" s="89">
        <f t="shared" si="0"/>
        <v>271</v>
      </c>
      <c r="G30" s="84">
        <f t="shared" si="1"/>
        <v>280</v>
      </c>
      <c r="H30" s="18" t="s">
        <v>110</v>
      </c>
      <c r="I30" s="108" t="s">
        <v>106</v>
      </c>
      <c r="J30" s="512" t="s">
        <v>500</v>
      </c>
      <c r="K30" s="513"/>
      <c r="L30" s="224" t="str">
        <f>VLOOKUP(C30,데이타딕셔너리!$A$1:$B$215,2,FALSE)</f>
        <v>BIZNO</v>
      </c>
    </row>
    <row r="31" spans="1:12" s="109" customFormat="1">
      <c r="A31" s="516"/>
      <c r="B31" s="91">
        <v>22</v>
      </c>
      <c r="C31" s="106" t="s">
        <v>665</v>
      </c>
      <c r="D31" s="108" t="s">
        <v>495</v>
      </c>
      <c r="E31" s="108">
        <v>1</v>
      </c>
      <c r="F31" s="89">
        <f t="shared" si="0"/>
        <v>281</v>
      </c>
      <c r="G31" s="84">
        <f t="shared" si="1"/>
        <v>281</v>
      </c>
      <c r="H31" s="18" t="s">
        <v>110</v>
      </c>
      <c r="I31" s="108" t="s">
        <v>18</v>
      </c>
      <c r="J31" s="512" t="s">
        <v>496</v>
      </c>
      <c r="K31" s="513"/>
      <c r="L31" s="224" t="str">
        <f>VLOOKUP(C31,데이타딕셔너리!$A$1:$B$215,2,FALSE)</f>
        <v>PSN_CORP_G</v>
      </c>
    </row>
    <row r="32" spans="1:12" s="109" customFormat="1">
      <c r="A32" s="516"/>
      <c r="B32" s="91">
        <v>23</v>
      </c>
      <c r="C32" s="106" t="s">
        <v>193</v>
      </c>
      <c r="D32" s="108" t="s">
        <v>194</v>
      </c>
      <c r="E32" s="108">
        <v>4</v>
      </c>
      <c r="F32" s="89">
        <f t="shared" si="0"/>
        <v>282</v>
      </c>
      <c r="G32" s="84">
        <f t="shared" si="1"/>
        <v>285</v>
      </c>
      <c r="H32" s="18" t="s">
        <v>110</v>
      </c>
      <c r="I32" s="108" t="s">
        <v>18</v>
      </c>
      <c r="J32" s="512"/>
      <c r="K32" s="513"/>
      <c r="L32" s="224" t="str">
        <f>VLOOKUP(C32,데이타딕셔너리!$A$1:$B$215,2,FALSE)</f>
        <v>HP_T1NO</v>
      </c>
    </row>
    <row r="33" spans="1:12" s="109" customFormat="1">
      <c r="A33" s="516"/>
      <c r="B33" s="91">
        <v>24</v>
      </c>
      <c r="C33" s="106" t="s">
        <v>195</v>
      </c>
      <c r="D33" s="108" t="s">
        <v>194</v>
      </c>
      <c r="E33" s="108">
        <v>4</v>
      </c>
      <c r="F33" s="89">
        <f t="shared" si="0"/>
        <v>286</v>
      </c>
      <c r="G33" s="84">
        <f t="shared" si="1"/>
        <v>289</v>
      </c>
      <c r="H33" s="18" t="s">
        <v>110</v>
      </c>
      <c r="I33" s="108" t="s">
        <v>18</v>
      </c>
      <c r="J33" s="512"/>
      <c r="K33" s="513"/>
      <c r="L33" s="224" t="str">
        <f>VLOOKUP(C33,데이타딕셔너리!$A$1:$B$215,2,FALSE)</f>
        <v>HP_T2NO</v>
      </c>
    </row>
    <row r="34" spans="1:12" s="109" customFormat="1">
      <c r="A34" s="516"/>
      <c r="B34" s="91">
        <v>25</v>
      </c>
      <c r="C34" s="106" t="s">
        <v>196</v>
      </c>
      <c r="D34" s="107" t="s">
        <v>117</v>
      </c>
      <c r="E34" s="108">
        <v>4</v>
      </c>
      <c r="F34" s="89">
        <f t="shared" si="0"/>
        <v>290</v>
      </c>
      <c r="G34" s="84">
        <f t="shared" si="1"/>
        <v>293</v>
      </c>
      <c r="H34" s="18" t="s">
        <v>110</v>
      </c>
      <c r="I34" s="108" t="s">
        <v>18</v>
      </c>
      <c r="J34" s="512"/>
      <c r="K34" s="513"/>
      <c r="L34" s="224" t="str">
        <f>VLOOKUP(C34,데이타딕셔너리!$A$1:$B$215,2,FALSE)</f>
        <v>HP_T3NO</v>
      </c>
    </row>
    <row r="35" spans="1:12" s="109" customFormat="1">
      <c r="A35" s="516"/>
      <c r="B35" s="91">
        <v>26</v>
      </c>
      <c r="C35" s="106" t="s">
        <v>114</v>
      </c>
      <c r="D35" s="107" t="s">
        <v>117</v>
      </c>
      <c r="E35" s="108">
        <v>3</v>
      </c>
      <c r="F35" s="89">
        <f t="shared" si="0"/>
        <v>294</v>
      </c>
      <c r="G35" s="84">
        <f t="shared" si="1"/>
        <v>296</v>
      </c>
      <c r="H35" s="18" t="s">
        <v>110</v>
      </c>
      <c r="I35" s="108" t="s">
        <v>18</v>
      </c>
      <c r="J35" s="512"/>
      <c r="K35" s="513"/>
      <c r="L35" s="224" t="str">
        <f>VLOOKUP(C35,데이타딕셔너리!$A$1:$B$215,2,FALSE)</f>
        <v>BNK_C</v>
      </c>
    </row>
    <row r="36" spans="1:12" s="109" customFormat="1">
      <c r="A36" s="516"/>
      <c r="B36" s="91">
        <v>27</v>
      </c>
      <c r="C36" s="106" t="s">
        <v>115</v>
      </c>
      <c r="D36" s="105" t="s">
        <v>44</v>
      </c>
      <c r="E36" s="108">
        <v>20</v>
      </c>
      <c r="F36" s="89">
        <f t="shared" si="0"/>
        <v>297</v>
      </c>
      <c r="G36" s="84">
        <f t="shared" si="1"/>
        <v>316</v>
      </c>
      <c r="H36" s="18" t="s">
        <v>110</v>
      </c>
      <c r="I36" s="108" t="s">
        <v>18</v>
      </c>
      <c r="J36" s="512" t="s">
        <v>116</v>
      </c>
      <c r="K36" s="513"/>
      <c r="L36" s="224" t="str">
        <f>VLOOKUP(C36,데이타딕셔너리!$A$1:$B$215,2,FALSE)</f>
        <v>ACNO</v>
      </c>
    </row>
    <row r="37" spans="1:12" s="109" customFormat="1">
      <c r="A37" s="516"/>
      <c r="B37" s="91">
        <v>28</v>
      </c>
      <c r="C37" s="106" t="s">
        <v>203</v>
      </c>
      <c r="D37" s="105" t="s">
        <v>44</v>
      </c>
      <c r="E37" s="108">
        <v>16</v>
      </c>
      <c r="F37" s="89">
        <f t="shared" si="0"/>
        <v>317</v>
      </c>
      <c r="G37" s="84">
        <f t="shared" si="1"/>
        <v>332</v>
      </c>
      <c r="H37" s="18" t="s">
        <v>110</v>
      </c>
      <c r="I37" s="108" t="s">
        <v>18</v>
      </c>
      <c r="J37" s="512" t="s">
        <v>267</v>
      </c>
      <c r="K37" s="513"/>
      <c r="L37" s="224" t="str">
        <f>VLOOKUP(C37,데이타딕셔너리!$A$1:$B$215,2,FALSE)</f>
        <v>VRTL_ACNO</v>
      </c>
    </row>
    <row r="38" spans="1:12" s="110" customFormat="1" ht="13.5">
      <c r="A38" s="517"/>
      <c r="B38" s="91">
        <v>29</v>
      </c>
      <c r="C38" s="106" t="s">
        <v>336</v>
      </c>
      <c r="D38" s="105" t="s">
        <v>44</v>
      </c>
      <c r="E38" s="108">
        <v>268</v>
      </c>
      <c r="F38" s="89">
        <f t="shared" si="0"/>
        <v>333</v>
      </c>
      <c r="G38" s="84">
        <f t="shared" si="1"/>
        <v>600</v>
      </c>
      <c r="H38" s="80" t="s">
        <v>51</v>
      </c>
      <c r="I38" s="80" t="s">
        <v>51</v>
      </c>
      <c r="J38" s="518"/>
      <c r="K38" s="519"/>
      <c r="L38" s="224" t="str">
        <f>VLOOKUP(C38,데이타딕셔너리!$A$1:$B$215,2,FALSE)</f>
        <v>FILLER1</v>
      </c>
    </row>
    <row r="39" spans="1:12">
      <c r="A39" s="78"/>
      <c r="B39" s="79"/>
      <c r="C39" s="79"/>
      <c r="D39" s="79"/>
      <c r="E39" s="79"/>
      <c r="F39" s="79"/>
      <c r="G39" s="79"/>
      <c r="H39" s="79"/>
      <c r="I39" s="79"/>
      <c r="J39" s="60"/>
      <c r="K39" s="79"/>
      <c r="L39" s="79"/>
    </row>
    <row r="40" spans="1:12" ht="17.25" thickBot="1">
      <c r="A40" s="79"/>
      <c r="B40" s="55"/>
      <c r="C40" s="58"/>
      <c r="D40" s="59"/>
      <c r="E40" s="78"/>
      <c r="F40" s="79"/>
      <c r="G40" s="79"/>
      <c r="H40" s="79"/>
      <c r="I40" s="79"/>
      <c r="J40" s="60"/>
      <c r="K40" s="79"/>
      <c r="L40" s="79"/>
    </row>
    <row r="41" spans="1:12">
      <c r="A41" s="449" t="s">
        <v>0</v>
      </c>
      <c r="B41" s="474"/>
      <c r="C41" s="474"/>
      <c r="D41" s="482" t="s">
        <v>25</v>
      </c>
      <c r="E41" s="482"/>
      <c r="F41" s="482"/>
      <c r="G41" s="482"/>
      <c r="H41" s="482"/>
      <c r="I41" s="483"/>
      <c r="J41" s="42" t="s">
        <v>2</v>
      </c>
      <c r="K41" s="253">
        <f>인터페이스목록!J1</f>
        <v>3.1</v>
      </c>
      <c r="L41" s="79"/>
    </row>
    <row r="42" spans="1:12">
      <c r="A42" s="451" t="str">
        <f>인터페이스목록!A2</f>
        <v>신한은행 P2P Lending Platform 서비스</v>
      </c>
      <c r="B42" s="475"/>
      <c r="C42" s="476"/>
      <c r="D42" s="484"/>
      <c r="E42" s="484"/>
      <c r="F42" s="484"/>
      <c r="G42" s="484"/>
      <c r="H42" s="484"/>
      <c r="I42" s="485"/>
      <c r="J42" s="101" t="s">
        <v>3</v>
      </c>
      <c r="K42" s="32">
        <v>42842</v>
      </c>
      <c r="L42" s="79"/>
    </row>
    <row r="43" spans="1:12" ht="17.25" thickBot="1">
      <c r="A43" s="477"/>
      <c r="B43" s="478"/>
      <c r="C43" s="479"/>
      <c r="D43" s="486"/>
      <c r="E43" s="486"/>
      <c r="F43" s="486"/>
      <c r="G43" s="486"/>
      <c r="H43" s="486"/>
      <c r="I43" s="487"/>
      <c r="J43" s="102" t="s">
        <v>4</v>
      </c>
      <c r="K43" s="34" t="s">
        <v>22</v>
      </c>
      <c r="L43" s="79"/>
    </row>
    <row r="44" spans="1:12">
      <c r="A44" s="99"/>
      <c r="B44" s="99"/>
      <c r="C44" s="100"/>
      <c r="D44" s="99"/>
      <c r="E44" s="99"/>
      <c r="F44" s="99"/>
      <c r="G44" s="99"/>
      <c r="H44" s="99"/>
      <c r="I44" s="43"/>
      <c r="J44" s="35"/>
      <c r="K44" s="64" t="s">
        <v>26</v>
      </c>
      <c r="L44" s="79"/>
    </row>
    <row r="45" spans="1:12">
      <c r="A45" s="492" t="s">
        <v>10</v>
      </c>
      <c r="B45" s="492"/>
      <c r="C45" s="63" t="s">
        <v>120</v>
      </c>
      <c r="D45" s="104" t="s">
        <v>27</v>
      </c>
      <c r="E45" s="488" t="s">
        <v>210</v>
      </c>
      <c r="F45" s="494"/>
      <c r="G45" s="494"/>
      <c r="H45" s="494"/>
      <c r="I45" s="46" t="s">
        <v>29</v>
      </c>
      <c r="J45" s="488">
        <f>SUM(E50:E63) + SUM(E64:E78)</f>
        <v>600</v>
      </c>
      <c r="K45" s="489"/>
      <c r="L45" s="79"/>
    </row>
    <row r="46" spans="1:12">
      <c r="A46" s="490" t="s">
        <v>30</v>
      </c>
      <c r="B46" s="490" t="s">
        <v>31</v>
      </c>
      <c r="C46" s="103" t="s">
        <v>32</v>
      </c>
      <c r="D46" s="490" t="s">
        <v>33</v>
      </c>
      <c r="E46" s="493"/>
      <c r="F46" s="498" t="s">
        <v>34</v>
      </c>
      <c r="G46" s="493"/>
      <c r="H46" s="520" t="s">
        <v>35</v>
      </c>
      <c r="I46" s="521"/>
      <c r="J46" s="490" t="s">
        <v>36</v>
      </c>
      <c r="K46" s="491"/>
      <c r="L46" s="79"/>
    </row>
    <row r="47" spans="1:12">
      <c r="A47" s="496"/>
      <c r="B47" s="495"/>
      <c r="C47" s="90" t="s">
        <v>37</v>
      </c>
      <c r="D47" s="103" t="s">
        <v>38</v>
      </c>
      <c r="E47" s="103" t="s">
        <v>39</v>
      </c>
      <c r="F47" s="90" t="s">
        <v>40</v>
      </c>
      <c r="G47" s="90" t="s">
        <v>41</v>
      </c>
      <c r="H47" s="90" t="s">
        <v>83</v>
      </c>
      <c r="I47" s="90" t="s">
        <v>721</v>
      </c>
      <c r="J47" s="491"/>
      <c r="K47" s="491"/>
      <c r="L47" s="79"/>
    </row>
    <row r="48" spans="1:12">
      <c r="A48" s="497" t="s">
        <v>42</v>
      </c>
      <c r="B48" s="499">
        <v>0</v>
      </c>
      <c r="C48" s="86" t="str">
        <f>공통부!C8</f>
        <v>TRANSACTION CODE</v>
      </c>
      <c r="D48" s="89" t="str">
        <f>공통부!D8</f>
        <v>AN</v>
      </c>
      <c r="E48" s="89">
        <f>공통부!E8</f>
        <v>9</v>
      </c>
      <c r="F48" s="89"/>
      <c r="G48" s="86"/>
      <c r="H48" s="80" t="s">
        <v>45</v>
      </c>
      <c r="I48" s="89" t="s">
        <v>106</v>
      </c>
      <c r="J48" s="480">
        <f>공통부!J8</f>
        <v>0</v>
      </c>
      <c r="K48" s="507"/>
      <c r="L48" s="79"/>
    </row>
    <row r="49" spans="1:11" ht="16.5" customHeight="1">
      <c r="A49" s="497"/>
      <c r="B49" s="500"/>
      <c r="C49" s="86" t="str">
        <f>공통부!C9</f>
        <v>전문길이</v>
      </c>
      <c r="D49" s="89" t="str">
        <f>공통부!D9</f>
        <v>N</v>
      </c>
      <c r="E49" s="89">
        <f>공통부!E9</f>
        <v>4</v>
      </c>
      <c r="F49" s="89"/>
      <c r="G49" s="86"/>
      <c r="H49" s="80" t="s">
        <v>18</v>
      </c>
      <c r="I49" s="89" t="s">
        <v>18</v>
      </c>
      <c r="J49" s="480" t="str">
        <f>공통부!J9</f>
        <v>"SYSTEM ID" 항목부터 해당되는 전문의 길이를 SET한다.</v>
      </c>
      <c r="K49" s="507"/>
    </row>
    <row r="50" spans="1:11" ht="16.5" customHeight="1">
      <c r="A50" s="497"/>
      <c r="B50" s="91">
        <v>1</v>
      </c>
      <c r="C50" s="86" t="str">
        <f>공통부!C10</f>
        <v>업무구분(SYSTEM ID)</v>
      </c>
      <c r="D50" s="89" t="str">
        <f>공통부!D10</f>
        <v>AN</v>
      </c>
      <c r="E50" s="89">
        <f>공통부!E10</f>
        <v>3</v>
      </c>
      <c r="F50" s="89">
        <v>1</v>
      </c>
      <c r="G50" s="84">
        <f t="shared" ref="G50:G55" si="2">E50+F50-1</f>
        <v>3</v>
      </c>
      <c r="H50" s="80" t="s">
        <v>45</v>
      </c>
      <c r="I50" s="89" t="s">
        <v>18</v>
      </c>
      <c r="J50" s="480" t="str">
        <f>공통부!J10</f>
        <v>제휴업무에서 사용하는 고유한 SYSTEM ID로서 "P2P"를 사용한다.</v>
      </c>
      <c r="K50" s="507"/>
    </row>
    <row r="51" spans="1:11" ht="16.5" customHeight="1">
      <c r="A51" s="497"/>
      <c r="B51" s="91">
        <v>2</v>
      </c>
      <c r="C51" s="86" t="str">
        <f>공통부!C11</f>
        <v>전문발생기관</v>
      </c>
      <c r="D51" s="89" t="str">
        <f>공통부!D11</f>
        <v>A</v>
      </c>
      <c r="E51" s="89">
        <f>공통부!E11</f>
        <v>3</v>
      </c>
      <c r="F51" s="89">
        <f>E50+F50</f>
        <v>4</v>
      </c>
      <c r="G51" s="84">
        <f t="shared" si="2"/>
        <v>6</v>
      </c>
      <c r="H51" s="80" t="s">
        <v>45</v>
      </c>
      <c r="I51" s="89" t="s">
        <v>18</v>
      </c>
      <c r="J51" s="480" t="str">
        <f>공통부!J11</f>
        <v xml:space="preserve">전문을 발생시키는 기관의 코드를 SET한다. </v>
      </c>
      <c r="K51" s="507"/>
    </row>
    <row r="52" spans="1:11" ht="16.5" customHeight="1">
      <c r="A52" s="497"/>
      <c r="B52" s="91">
        <v>3</v>
      </c>
      <c r="C52" s="86" t="str">
        <f>공통부!C12</f>
        <v>제휴기관코드</v>
      </c>
      <c r="D52" s="89" t="str">
        <f>공통부!D12</f>
        <v>AN</v>
      </c>
      <c r="E52" s="89">
        <f>공통부!E12</f>
        <v>5</v>
      </c>
      <c r="F52" s="89">
        <f>E51+F51</f>
        <v>7</v>
      </c>
      <c r="G52" s="84">
        <f t="shared" si="2"/>
        <v>11</v>
      </c>
      <c r="H52" s="80" t="s">
        <v>45</v>
      </c>
      <c r="I52" s="89" t="s">
        <v>18</v>
      </c>
      <c r="J52" s="480" t="str">
        <f>공통부!J12</f>
        <v>제휴 기관별 고유한 코드로 신한은행에서 부여한 번호를 사용한다.</v>
      </c>
      <c r="K52" s="507"/>
    </row>
    <row r="53" spans="1:11" ht="16.5" customHeight="1">
      <c r="A53" s="497"/>
      <c r="B53" s="91">
        <v>4</v>
      </c>
      <c r="C53" s="86" t="str">
        <f>공통부!C13</f>
        <v>전문종별코드</v>
      </c>
      <c r="D53" s="89" t="str">
        <f>공통부!D13</f>
        <v>N</v>
      </c>
      <c r="E53" s="89">
        <f>공통부!E13</f>
        <v>4</v>
      </c>
      <c r="F53" s="89">
        <f>E52+F52</f>
        <v>12</v>
      </c>
      <c r="G53" s="84">
        <f t="shared" si="2"/>
        <v>15</v>
      </c>
      <c r="H53" s="80" t="s">
        <v>18</v>
      </c>
      <c r="I53" s="89" t="s">
        <v>18</v>
      </c>
      <c r="J53" s="480" t="str">
        <f>공통부!J13</f>
        <v>인터페이스목록-거래종별코드</v>
      </c>
      <c r="K53" s="507"/>
    </row>
    <row r="54" spans="1:11" ht="16.5" customHeight="1">
      <c r="A54" s="497"/>
      <c r="B54" s="91">
        <v>5</v>
      </c>
      <c r="C54" s="86" t="str">
        <f>공통부!C14</f>
        <v>거래구분코드</v>
      </c>
      <c r="D54" s="89" t="str">
        <f>공통부!D14</f>
        <v>N</v>
      </c>
      <c r="E54" s="89">
        <f>공통부!E14</f>
        <v>4</v>
      </c>
      <c r="F54" s="89">
        <f>E53+F53</f>
        <v>16</v>
      </c>
      <c r="G54" s="84">
        <f t="shared" si="2"/>
        <v>19</v>
      </c>
      <c r="H54" s="80" t="s">
        <v>45</v>
      </c>
      <c r="I54" s="89" t="s">
        <v>18</v>
      </c>
      <c r="J54" s="480" t="str">
        <f>공통부!J14</f>
        <v>인터페이스목록-거래구분코드</v>
      </c>
      <c r="K54" s="507"/>
    </row>
    <row r="55" spans="1:11" ht="16.5" customHeight="1">
      <c r="A55" s="497"/>
      <c r="B55" s="91">
        <v>6</v>
      </c>
      <c r="C55" s="86" t="str">
        <f>공통부!C15</f>
        <v>송수신FLAG</v>
      </c>
      <c r="D55" s="89" t="str">
        <f>공통부!D15</f>
        <v>AN</v>
      </c>
      <c r="E55" s="89">
        <f>공통부!E15</f>
        <v>1</v>
      </c>
      <c r="F55" s="89">
        <f>E54+F54</f>
        <v>20</v>
      </c>
      <c r="G55" s="84">
        <f t="shared" si="2"/>
        <v>20</v>
      </c>
      <c r="H55" s="80" t="s">
        <v>18</v>
      </c>
      <c r="I55" s="89" t="s">
        <v>18</v>
      </c>
      <c r="J55" s="480" t="str">
        <f>공통부!J15</f>
        <v>신한은행 "B",  HOST(기관) "H"</v>
      </c>
      <c r="K55" s="507"/>
    </row>
    <row r="56" spans="1:11">
      <c r="A56" s="497"/>
      <c r="B56" s="91">
        <v>7</v>
      </c>
      <c r="C56" s="86" t="str">
        <f>공통부!C16</f>
        <v>전문전송일자</v>
      </c>
      <c r="D56" s="89" t="str">
        <f>공통부!D16</f>
        <v>AN</v>
      </c>
      <c r="E56" s="89">
        <f>공통부!E16</f>
        <v>8</v>
      </c>
      <c r="F56" s="89">
        <f t="shared" ref="F56:F78" si="3">E55+F55</f>
        <v>21</v>
      </c>
      <c r="G56" s="84">
        <f t="shared" ref="G56:G78" si="4">E56+F56-1</f>
        <v>28</v>
      </c>
      <c r="H56" s="80" t="s">
        <v>45</v>
      </c>
      <c r="I56" s="89" t="s">
        <v>18</v>
      </c>
      <c r="J56" s="480" t="str">
        <f>공통부!J16</f>
        <v>전문전송일자</v>
      </c>
      <c r="K56" s="507"/>
    </row>
    <row r="57" spans="1:11">
      <c r="A57" s="497"/>
      <c r="B57" s="91">
        <v>8</v>
      </c>
      <c r="C57" s="86" t="str">
        <f>공통부!C17</f>
        <v>전문전송시간</v>
      </c>
      <c r="D57" s="89" t="str">
        <f>공통부!D17</f>
        <v>AN</v>
      </c>
      <c r="E57" s="89">
        <f>공통부!E17</f>
        <v>6</v>
      </c>
      <c r="F57" s="89">
        <f t="shared" si="3"/>
        <v>29</v>
      </c>
      <c r="G57" s="84">
        <f t="shared" si="4"/>
        <v>34</v>
      </c>
      <c r="H57" s="80" t="s">
        <v>45</v>
      </c>
      <c r="I57" s="89" t="s">
        <v>18</v>
      </c>
      <c r="J57" s="480" t="str">
        <f>공통부!J17</f>
        <v>전문전송시간</v>
      </c>
      <c r="K57" s="507"/>
    </row>
    <row r="58" spans="1:11" ht="24.75" customHeight="1">
      <c r="A58" s="497"/>
      <c r="B58" s="91">
        <v>9</v>
      </c>
      <c r="C58" s="86" t="str">
        <f>공통부!C18</f>
        <v>거래고유번호</v>
      </c>
      <c r="D58" s="89" t="str">
        <f>공통부!D18</f>
        <v>AN</v>
      </c>
      <c r="E58" s="89">
        <f>공통부!E18</f>
        <v>10</v>
      </c>
      <c r="F58" s="89">
        <f t="shared" si="3"/>
        <v>35</v>
      </c>
      <c r="G58" s="84">
        <f t="shared" si="4"/>
        <v>44</v>
      </c>
      <c r="H58" s="80" t="s">
        <v>45</v>
      </c>
      <c r="I58" s="89" t="s">
        <v>18</v>
      </c>
      <c r="J58" s="480" t="str">
        <f>공통부!J18</f>
        <v>전문을 유일하게 구분하기 위해 전문 발생기관에서 부여하는 일련번호로 응답전문에서도 바뀌지 않고 SET되어야 한다.</v>
      </c>
      <c r="K58" s="507"/>
    </row>
    <row r="59" spans="1:11" ht="16.5" customHeight="1">
      <c r="A59" s="497"/>
      <c r="B59" s="91">
        <v>10</v>
      </c>
      <c r="C59" s="86" t="str">
        <f>공통부!C19</f>
        <v>전문식별코드</v>
      </c>
      <c r="D59" s="89" t="str">
        <f>공통부!D19</f>
        <v>AN</v>
      </c>
      <c r="E59" s="89">
        <f>공통부!E19</f>
        <v>1</v>
      </c>
      <c r="F59" s="89">
        <f t="shared" si="3"/>
        <v>45</v>
      </c>
      <c r="G59" s="84">
        <f t="shared" si="4"/>
        <v>45</v>
      </c>
      <c r="H59" s="80" t="s">
        <v>51</v>
      </c>
      <c r="I59" s="80" t="s">
        <v>51</v>
      </c>
      <c r="J59" s="480" t="str">
        <f>공통부!J19</f>
        <v xml:space="preserve">미완료 내역 "P" : 미완료 내역 전문에는 P를 SET한다. </v>
      </c>
      <c r="K59" s="507"/>
    </row>
    <row r="60" spans="1:11" ht="16.5" customHeight="1">
      <c r="A60" s="497"/>
      <c r="B60" s="91">
        <v>11</v>
      </c>
      <c r="C60" s="86" t="str">
        <f>공통부!C20</f>
        <v>상태필드번호</v>
      </c>
      <c r="D60" s="89" t="str">
        <f>공통부!D20</f>
        <v>N</v>
      </c>
      <c r="E60" s="89">
        <f>공통부!E20</f>
        <v>4</v>
      </c>
      <c r="F60" s="89">
        <f t="shared" si="3"/>
        <v>46</v>
      </c>
      <c r="G60" s="84">
        <f t="shared" si="4"/>
        <v>49</v>
      </c>
      <c r="H60" s="89" t="s">
        <v>18</v>
      </c>
      <c r="I60" s="89" t="s">
        <v>18</v>
      </c>
      <c r="J60" s="480" t="str">
        <f>공통부!J20</f>
        <v xml:space="preserve">전문 Format Error 발생시 오류가 발생된 전문의 항목번호를 SET한다. </v>
      </c>
      <c r="K60" s="507"/>
    </row>
    <row r="61" spans="1:11" s="225" customFormat="1" ht="16.5" customHeight="1">
      <c r="A61" s="497"/>
      <c r="B61" s="91">
        <v>12</v>
      </c>
      <c r="C61" s="86" t="str">
        <f>공통부!C21</f>
        <v>응답코드</v>
      </c>
      <c r="D61" s="89" t="str">
        <f>공통부!D21</f>
        <v>AN</v>
      </c>
      <c r="E61" s="89">
        <f>공통부!E21</f>
        <v>8</v>
      </c>
      <c r="F61" s="89">
        <f t="shared" si="3"/>
        <v>50</v>
      </c>
      <c r="G61" s="84">
        <f t="shared" si="4"/>
        <v>57</v>
      </c>
      <c r="H61" s="80" t="s">
        <v>18</v>
      </c>
      <c r="I61" s="80" t="s">
        <v>51</v>
      </c>
      <c r="J61" s="480" t="str">
        <f>공통부!J21</f>
        <v>RESPONSE 전문에서는 해당 응답코드를 SET하고, REQUEST전문에서는 "BLANK"를 SET 한다.</v>
      </c>
      <c r="K61" s="507"/>
    </row>
    <row r="62" spans="1:11" s="225" customFormat="1">
      <c r="A62" s="497"/>
      <c r="B62" s="91">
        <v>13</v>
      </c>
      <c r="C62" s="86" t="str">
        <f>공통부!C22</f>
        <v>응답메세지</v>
      </c>
      <c r="D62" s="89" t="str">
        <f>공통부!D22</f>
        <v>ANH</v>
      </c>
      <c r="E62" s="89">
        <f>공통부!E22</f>
        <v>60</v>
      </c>
      <c r="F62" s="89">
        <f t="shared" si="3"/>
        <v>58</v>
      </c>
      <c r="G62" s="84">
        <f t="shared" si="4"/>
        <v>117</v>
      </c>
      <c r="H62" s="89" t="s">
        <v>106</v>
      </c>
      <c r="I62" s="80" t="s">
        <v>51</v>
      </c>
      <c r="J62" s="480" t="str">
        <f>공통부!J22</f>
        <v>에러응답시 SET 한다.</v>
      </c>
      <c r="K62" s="507"/>
    </row>
    <row r="63" spans="1:11">
      <c r="A63" s="497"/>
      <c r="B63" s="91">
        <v>14</v>
      </c>
      <c r="C63" s="86" t="str">
        <f>공통부!C23</f>
        <v>FILLER</v>
      </c>
      <c r="D63" s="89" t="str">
        <f>공통부!D23</f>
        <v>AN</v>
      </c>
      <c r="E63" s="89">
        <f>공통부!E23</f>
        <v>33</v>
      </c>
      <c r="F63" s="89">
        <f t="shared" si="3"/>
        <v>118</v>
      </c>
      <c r="G63" s="84">
        <f t="shared" si="4"/>
        <v>150</v>
      </c>
      <c r="H63" s="80" t="s">
        <v>51</v>
      </c>
      <c r="I63" s="80" t="s">
        <v>51</v>
      </c>
      <c r="J63" s="480" t="str">
        <f>공통부!J23</f>
        <v>-</v>
      </c>
      <c r="K63" s="507"/>
    </row>
    <row r="64" spans="1:11" s="109" customFormat="1" ht="24.95" customHeight="1">
      <c r="A64" s="514" t="s">
        <v>109</v>
      </c>
      <c r="B64" s="91">
        <v>15</v>
      </c>
      <c r="C64" s="106" t="s">
        <v>121</v>
      </c>
      <c r="D64" s="176" t="s">
        <v>46</v>
      </c>
      <c r="E64" s="108">
        <v>2</v>
      </c>
      <c r="F64" s="89">
        <f t="shared" si="3"/>
        <v>151</v>
      </c>
      <c r="G64" s="84">
        <f t="shared" si="4"/>
        <v>152</v>
      </c>
      <c r="H64" s="18" t="s">
        <v>110</v>
      </c>
      <c r="I64" s="108" t="s">
        <v>18</v>
      </c>
      <c r="J64" s="512" t="s">
        <v>1201</v>
      </c>
      <c r="K64" s="513"/>
    </row>
    <row r="65" spans="1:11" s="109" customFormat="1" ht="24.95" customHeight="1">
      <c r="A65" s="515"/>
      <c r="B65" s="91">
        <v>16</v>
      </c>
      <c r="C65" s="106" t="s">
        <v>197</v>
      </c>
      <c r="D65" s="176" t="s">
        <v>44</v>
      </c>
      <c r="E65" s="108">
        <v>20</v>
      </c>
      <c r="F65" s="89">
        <f t="shared" si="3"/>
        <v>153</v>
      </c>
      <c r="G65" s="84">
        <f t="shared" si="4"/>
        <v>172</v>
      </c>
      <c r="H65" s="18" t="s">
        <v>110</v>
      </c>
      <c r="I65" s="108" t="s">
        <v>18</v>
      </c>
      <c r="J65" s="512" t="s">
        <v>1200</v>
      </c>
      <c r="K65" s="513"/>
    </row>
    <row r="66" spans="1:11" s="109" customFormat="1">
      <c r="A66" s="516"/>
      <c r="B66" s="91">
        <v>17</v>
      </c>
      <c r="C66" s="106" t="s">
        <v>198</v>
      </c>
      <c r="D66" s="108" t="s">
        <v>118</v>
      </c>
      <c r="E66" s="108">
        <v>30</v>
      </c>
      <c r="F66" s="89">
        <f t="shared" si="3"/>
        <v>173</v>
      </c>
      <c r="G66" s="84">
        <f t="shared" si="4"/>
        <v>202</v>
      </c>
      <c r="H66" s="18" t="s">
        <v>110</v>
      </c>
      <c r="I66" s="108" t="s">
        <v>106</v>
      </c>
      <c r="J66" s="512"/>
      <c r="K66" s="513"/>
    </row>
    <row r="67" spans="1:11" s="109" customFormat="1">
      <c r="A67" s="516"/>
      <c r="B67" s="91">
        <v>18</v>
      </c>
      <c r="C67" s="106" t="s">
        <v>199</v>
      </c>
      <c r="D67" s="108" t="s">
        <v>118</v>
      </c>
      <c r="E67" s="108">
        <v>30</v>
      </c>
      <c r="F67" s="89">
        <f t="shared" si="3"/>
        <v>203</v>
      </c>
      <c r="G67" s="84">
        <f t="shared" si="4"/>
        <v>232</v>
      </c>
      <c r="H67" s="18" t="s">
        <v>110</v>
      </c>
      <c r="I67" s="108" t="s">
        <v>106</v>
      </c>
      <c r="J67" s="512"/>
      <c r="K67" s="513"/>
    </row>
    <row r="68" spans="1:11" s="109" customFormat="1">
      <c r="A68" s="516"/>
      <c r="B68" s="91">
        <v>19</v>
      </c>
      <c r="C68" s="106" t="s">
        <v>200</v>
      </c>
      <c r="D68" s="108" t="s">
        <v>118</v>
      </c>
      <c r="E68" s="108">
        <v>30</v>
      </c>
      <c r="F68" s="89">
        <f t="shared" si="3"/>
        <v>233</v>
      </c>
      <c r="G68" s="84">
        <f t="shared" si="4"/>
        <v>262</v>
      </c>
      <c r="H68" s="18" t="s">
        <v>110</v>
      </c>
      <c r="I68" s="108" t="s">
        <v>106</v>
      </c>
      <c r="J68" s="512"/>
      <c r="K68" s="513"/>
    </row>
    <row r="69" spans="1:11" s="109" customFormat="1">
      <c r="A69" s="516"/>
      <c r="B69" s="91">
        <v>20</v>
      </c>
      <c r="C69" s="106" t="s">
        <v>201</v>
      </c>
      <c r="D69" s="108" t="s">
        <v>194</v>
      </c>
      <c r="E69" s="108">
        <v>8</v>
      </c>
      <c r="F69" s="89">
        <f t="shared" si="3"/>
        <v>263</v>
      </c>
      <c r="G69" s="84">
        <f t="shared" si="4"/>
        <v>270</v>
      </c>
      <c r="H69" s="18" t="s">
        <v>110</v>
      </c>
      <c r="I69" s="108" t="s">
        <v>106</v>
      </c>
      <c r="J69" s="512"/>
      <c r="K69" s="513"/>
    </row>
    <row r="70" spans="1:11" s="109" customFormat="1">
      <c r="A70" s="516"/>
      <c r="B70" s="91">
        <v>21</v>
      </c>
      <c r="C70" s="106" t="s">
        <v>202</v>
      </c>
      <c r="D70" s="108" t="s">
        <v>194</v>
      </c>
      <c r="E70" s="108">
        <v>10</v>
      </c>
      <c r="F70" s="89">
        <f t="shared" si="3"/>
        <v>271</v>
      </c>
      <c r="G70" s="84">
        <f t="shared" si="4"/>
        <v>280</v>
      </c>
      <c r="H70" s="18" t="s">
        <v>110</v>
      </c>
      <c r="I70" s="108" t="s">
        <v>106</v>
      </c>
      <c r="J70" s="512"/>
      <c r="K70" s="513"/>
    </row>
    <row r="71" spans="1:11" s="109" customFormat="1">
      <c r="A71" s="516"/>
      <c r="B71" s="91">
        <v>22</v>
      </c>
      <c r="C71" s="106" t="s">
        <v>494</v>
      </c>
      <c r="D71" s="108" t="s">
        <v>495</v>
      </c>
      <c r="E71" s="108">
        <v>1</v>
      </c>
      <c r="F71" s="89">
        <f t="shared" si="3"/>
        <v>281</v>
      </c>
      <c r="G71" s="84">
        <f t="shared" si="4"/>
        <v>281</v>
      </c>
      <c r="H71" s="18" t="s">
        <v>110</v>
      </c>
      <c r="I71" s="108" t="s">
        <v>106</v>
      </c>
      <c r="J71" s="512"/>
      <c r="K71" s="513"/>
    </row>
    <row r="72" spans="1:11" s="109" customFormat="1">
      <c r="A72" s="516"/>
      <c r="B72" s="91">
        <v>23</v>
      </c>
      <c r="C72" s="106" t="s">
        <v>193</v>
      </c>
      <c r="D72" s="108" t="s">
        <v>194</v>
      </c>
      <c r="E72" s="108">
        <v>4</v>
      </c>
      <c r="F72" s="89">
        <f t="shared" si="3"/>
        <v>282</v>
      </c>
      <c r="G72" s="84">
        <f t="shared" si="4"/>
        <v>285</v>
      </c>
      <c r="H72" s="18" t="s">
        <v>110</v>
      </c>
      <c r="I72" s="108" t="s">
        <v>106</v>
      </c>
      <c r="J72" s="512"/>
      <c r="K72" s="513"/>
    </row>
    <row r="73" spans="1:11" s="109" customFormat="1">
      <c r="A73" s="516"/>
      <c r="B73" s="91">
        <v>24</v>
      </c>
      <c r="C73" s="106" t="s">
        <v>195</v>
      </c>
      <c r="D73" s="108" t="s">
        <v>194</v>
      </c>
      <c r="E73" s="108">
        <v>4</v>
      </c>
      <c r="F73" s="89">
        <f t="shared" si="3"/>
        <v>286</v>
      </c>
      <c r="G73" s="84">
        <f t="shared" si="4"/>
        <v>289</v>
      </c>
      <c r="H73" s="18" t="s">
        <v>110</v>
      </c>
      <c r="I73" s="108" t="s">
        <v>106</v>
      </c>
      <c r="J73" s="512"/>
      <c r="K73" s="513"/>
    </row>
    <row r="74" spans="1:11" s="109" customFormat="1">
      <c r="A74" s="516"/>
      <c r="B74" s="91">
        <v>25</v>
      </c>
      <c r="C74" s="106" t="s">
        <v>196</v>
      </c>
      <c r="D74" s="107" t="s">
        <v>117</v>
      </c>
      <c r="E74" s="108">
        <v>4</v>
      </c>
      <c r="F74" s="89">
        <f t="shared" si="3"/>
        <v>290</v>
      </c>
      <c r="G74" s="84">
        <f t="shared" si="4"/>
        <v>293</v>
      </c>
      <c r="H74" s="18" t="s">
        <v>110</v>
      </c>
      <c r="I74" s="108" t="s">
        <v>106</v>
      </c>
      <c r="J74" s="512"/>
      <c r="K74" s="513"/>
    </row>
    <row r="75" spans="1:11" s="109" customFormat="1">
      <c r="A75" s="516"/>
      <c r="B75" s="91">
        <v>26</v>
      </c>
      <c r="C75" s="106" t="s">
        <v>114</v>
      </c>
      <c r="D75" s="107" t="s">
        <v>117</v>
      </c>
      <c r="E75" s="108">
        <v>3</v>
      </c>
      <c r="F75" s="89">
        <f t="shared" si="3"/>
        <v>294</v>
      </c>
      <c r="G75" s="84">
        <f t="shared" si="4"/>
        <v>296</v>
      </c>
      <c r="H75" s="18" t="s">
        <v>110</v>
      </c>
      <c r="I75" s="108" t="s">
        <v>106</v>
      </c>
      <c r="J75" s="512"/>
      <c r="K75" s="513"/>
    </row>
    <row r="76" spans="1:11" s="109" customFormat="1" ht="16.5" customHeight="1">
      <c r="A76" s="516"/>
      <c r="B76" s="91">
        <v>27</v>
      </c>
      <c r="C76" s="106" t="s">
        <v>115</v>
      </c>
      <c r="D76" s="176" t="s">
        <v>44</v>
      </c>
      <c r="E76" s="108">
        <v>20</v>
      </c>
      <c r="F76" s="89">
        <f t="shared" si="3"/>
        <v>297</v>
      </c>
      <c r="G76" s="84">
        <f t="shared" si="4"/>
        <v>316</v>
      </c>
      <c r="H76" s="18" t="s">
        <v>110</v>
      </c>
      <c r="I76" s="108" t="s">
        <v>106</v>
      </c>
      <c r="J76" s="518" t="s">
        <v>116</v>
      </c>
      <c r="K76" s="519"/>
    </row>
    <row r="77" spans="1:11" s="109" customFormat="1" ht="16.5" customHeight="1">
      <c r="A77" s="516"/>
      <c r="B77" s="91">
        <v>28</v>
      </c>
      <c r="C77" s="106" t="s">
        <v>203</v>
      </c>
      <c r="D77" s="176" t="s">
        <v>44</v>
      </c>
      <c r="E77" s="108">
        <v>16</v>
      </c>
      <c r="F77" s="89">
        <f t="shared" si="3"/>
        <v>317</v>
      </c>
      <c r="G77" s="84">
        <f t="shared" si="4"/>
        <v>332</v>
      </c>
      <c r="H77" s="18" t="s">
        <v>110</v>
      </c>
      <c r="I77" s="108" t="s">
        <v>106</v>
      </c>
      <c r="J77" s="512" t="s">
        <v>267</v>
      </c>
      <c r="K77" s="513"/>
    </row>
    <row r="78" spans="1:11" s="110" customFormat="1" ht="24.95" customHeight="1">
      <c r="A78" s="517"/>
      <c r="B78" s="91">
        <v>29</v>
      </c>
      <c r="C78" s="106" t="s">
        <v>123</v>
      </c>
      <c r="D78" s="176" t="s">
        <v>44</v>
      </c>
      <c r="E78" s="108">
        <v>268</v>
      </c>
      <c r="F78" s="89">
        <f t="shared" si="3"/>
        <v>333</v>
      </c>
      <c r="G78" s="84">
        <f t="shared" si="4"/>
        <v>600</v>
      </c>
      <c r="H78" s="80" t="s">
        <v>51</v>
      </c>
      <c r="I78" s="80" t="s">
        <v>51</v>
      </c>
      <c r="J78" s="512" t="s">
        <v>1320</v>
      </c>
      <c r="K78" s="513"/>
    </row>
    <row r="79" spans="1:11">
      <c r="A79" s="184"/>
      <c r="B79" s="185"/>
      <c r="C79" s="186"/>
      <c r="D79" s="187"/>
      <c r="E79" s="188"/>
      <c r="F79" s="188"/>
      <c r="G79" s="189"/>
      <c r="H79" s="190"/>
      <c r="I79" s="188"/>
      <c r="J79" s="191"/>
      <c r="K79" s="191"/>
    </row>
    <row r="80" spans="1:11" ht="17.25" thickBot="1"/>
    <row r="81" spans="1:12" ht="16.5" customHeight="1">
      <c r="A81" s="449" t="s">
        <v>0</v>
      </c>
      <c r="B81" s="474"/>
      <c r="C81" s="474"/>
      <c r="D81" s="482" t="s">
        <v>25</v>
      </c>
      <c r="E81" s="482"/>
      <c r="F81" s="482"/>
      <c r="G81" s="482"/>
      <c r="H81" s="482"/>
      <c r="I81" s="483"/>
      <c r="J81" s="42" t="s">
        <v>2</v>
      </c>
      <c r="K81" s="253">
        <f>인터페이스목록!J1</f>
        <v>3.1</v>
      </c>
      <c r="L81" s="79"/>
    </row>
    <row r="82" spans="1:12" ht="16.5" customHeight="1">
      <c r="A82" s="451" t="str">
        <f>인터페이스목록!A2</f>
        <v>신한은행 P2P Lending Platform 서비스</v>
      </c>
      <c r="B82" s="475"/>
      <c r="C82" s="476"/>
      <c r="D82" s="484"/>
      <c r="E82" s="484"/>
      <c r="F82" s="484"/>
      <c r="G82" s="484"/>
      <c r="H82" s="484"/>
      <c r="I82" s="485"/>
      <c r="J82" s="173" t="s">
        <v>3</v>
      </c>
      <c r="K82" s="32">
        <v>42842</v>
      </c>
      <c r="L82" s="79"/>
    </row>
    <row r="83" spans="1:12" ht="17.25" customHeight="1" thickBot="1">
      <c r="A83" s="477"/>
      <c r="B83" s="478"/>
      <c r="C83" s="479"/>
      <c r="D83" s="486"/>
      <c r="E83" s="486"/>
      <c r="F83" s="486"/>
      <c r="G83" s="486"/>
      <c r="H83" s="486"/>
      <c r="I83" s="487"/>
      <c r="J83" s="174" t="s">
        <v>4</v>
      </c>
      <c r="K83" s="34" t="s">
        <v>22</v>
      </c>
      <c r="L83" s="79"/>
    </row>
    <row r="84" spans="1:12">
      <c r="A84" s="171"/>
      <c r="B84" s="171"/>
      <c r="C84" s="172"/>
      <c r="D84" s="171"/>
      <c r="E84" s="171"/>
      <c r="F84" s="171"/>
      <c r="G84" s="171"/>
      <c r="H84" s="171"/>
      <c r="I84" s="43"/>
      <c r="J84" s="35"/>
      <c r="K84" s="64" t="s">
        <v>26</v>
      </c>
      <c r="L84" s="79"/>
    </row>
    <row r="85" spans="1:12" ht="16.5" customHeight="1">
      <c r="A85" s="522" t="s">
        <v>10</v>
      </c>
      <c r="B85" s="523"/>
      <c r="C85" s="63" t="s">
        <v>119</v>
      </c>
      <c r="D85" s="175" t="s">
        <v>27</v>
      </c>
      <c r="E85" s="510" t="s">
        <v>211</v>
      </c>
      <c r="F85" s="524"/>
      <c r="G85" s="524"/>
      <c r="H85" s="525"/>
      <c r="I85" s="46" t="s">
        <v>29</v>
      </c>
      <c r="J85" s="510">
        <f>SUM(E90:E103) + SUM(E104:E106)</f>
        <v>600</v>
      </c>
      <c r="K85" s="525"/>
      <c r="L85" s="79"/>
    </row>
    <row r="86" spans="1:12">
      <c r="A86" s="490" t="s">
        <v>30</v>
      </c>
      <c r="B86" s="490" t="s">
        <v>31</v>
      </c>
      <c r="C86" s="103" t="s">
        <v>32</v>
      </c>
      <c r="D86" s="490" t="s">
        <v>33</v>
      </c>
      <c r="E86" s="493"/>
      <c r="F86" s="498" t="s">
        <v>34</v>
      </c>
      <c r="G86" s="493"/>
      <c r="H86" s="520" t="s">
        <v>35</v>
      </c>
      <c r="I86" s="521"/>
      <c r="J86" s="490" t="s">
        <v>36</v>
      </c>
      <c r="K86" s="491"/>
      <c r="L86" s="79"/>
    </row>
    <row r="87" spans="1:12">
      <c r="A87" s="496"/>
      <c r="B87" s="495"/>
      <c r="C87" s="90" t="s">
        <v>37</v>
      </c>
      <c r="D87" s="103" t="s">
        <v>38</v>
      </c>
      <c r="E87" s="103" t="s">
        <v>39</v>
      </c>
      <c r="F87" s="90" t="s">
        <v>40</v>
      </c>
      <c r="G87" s="90" t="s">
        <v>41</v>
      </c>
      <c r="H87" s="90" t="s">
        <v>83</v>
      </c>
      <c r="I87" s="90" t="s">
        <v>721</v>
      </c>
      <c r="J87" s="491"/>
      <c r="K87" s="491"/>
      <c r="L87" s="79"/>
    </row>
    <row r="88" spans="1:12" ht="16.5" customHeight="1">
      <c r="A88" s="497" t="s">
        <v>42</v>
      </c>
      <c r="B88" s="499">
        <v>0</v>
      </c>
      <c r="C88" s="86" t="str">
        <f>공통부!C8</f>
        <v>TRANSACTION CODE</v>
      </c>
      <c r="D88" s="89" t="str">
        <f>공통부!D8</f>
        <v>AN</v>
      </c>
      <c r="E88" s="89">
        <f>공통부!E8</f>
        <v>9</v>
      </c>
      <c r="F88" s="89"/>
      <c r="G88" s="86"/>
      <c r="H88" s="80" t="s">
        <v>45</v>
      </c>
      <c r="I88" s="89" t="s">
        <v>106</v>
      </c>
      <c r="J88" s="480">
        <f>공통부!J8</f>
        <v>0</v>
      </c>
      <c r="K88" s="507"/>
      <c r="L88" s="79"/>
    </row>
    <row r="89" spans="1:12" ht="16.5" customHeight="1">
      <c r="A89" s="497"/>
      <c r="B89" s="500"/>
      <c r="C89" s="86" t="str">
        <f>공통부!C9</f>
        <v>전문길이</v>
      </c>
      <c r="D89" s="89" t="str">
        <f>공통부!D9</f>
        <v>N</v>
      </c>
      <c r="E89" s="89">
        <f>공통부!E9</f>
        <v>4</v>
      </c>
      <c r="F89" s="89"/>
      <c r="G89" s="86"/>
      <c r="H89" s="80" t="s">
        <v>18</v>
      </c>
      <c r="I89" s="89" t="s">
        <v>18</v>
      </c>
      <c r="J89" s="480" t="str">
        <f>공통부!J9</f>
        <v>"SYSTEM ID" 항목부터 해당되는 전문의 길이를 SET한다.</v>
      </c>
      <c r="K89" s="507"/>
    </row>
    <row r="90" spans="1:12" ht="16.5" customHeight="1">
      <c r="A90" s="497"/>
      <c r="B90" s="91">
        <v>1</v>
      </c>
      <c r="C90" s="86" t="str">
        <f>공통부!C10</f>
        <v>업무구분(SYSTEM ID)</v>
      </c>
      <c r="D90" s="89" t="str">
        <f>공통부!D10</f>
        <v>AN</v>
      </c>
      <c r="E90" s="89">
        <f>공통부!E10</f>
        <v>3</v>
      </c>
      <c r="F90" s="89">
        <v>1</v>
      </c>
      <c r="G90" s="84">
        <f t="shared" ref="G90:G95" si="5">E90+F90-1</f>
        <v>3</v>
      </c>
      <c r="H90" s="80" t="s">
        <v>45</v>
      </c>
      <c r="I90" s="89" t="s">
        <v>18</v>
      </c>
      <c r="J90" s="480" t="str">
        <f>공통부!J10</f>
        <v>제휴업무에서 사용하는 고유한 SYSTEM ID로서 "P2P"를 사용한다.</v>
      </c>
      <c r="K90" s="507"/>
    </row>
    <row r="91" spans="1:12" ht="16.5" customHeight="1">
      <c r="A91" s="497"/>
      <c r="B91" s="91">
        <v>2</v>
      </c>
      <c r="C91" s="86" t="str">
        <f>공통부!C11</f>
        <v>전문발생기관</v>
      </c>
      <c r="D91" s="89" t="str">
        <f>공통부!D11</f>
        <v>A</v>
      </c>
      <c r="E91" s="89">
        <f>공통부!E11</f>
        <v>3</v>
      </c>
      <c r="F91" s="89">
        <f>E90+F90</f>
        <v>4</v>
      </c>
      <c r="G91" s="84">
        <f t="shared" si="5"/>
        <v>6</v>
      </c>
      <c r="H91" s="80" t="s">
        <v>45</v>
      </c>
      <c r="I91" s="89" t="s">
        <v>18</v>
      </c>
      <c r="J91" s="480" t="str">
        <f>공통부!J11</f>
        <v xml:space="preserve">전문을 발생시키는 기관의 코드를 SET한다. </v>
      </c>
      <c r="K91" s="507"/>
    </row>
    <row r="92" spans="1:12" ht="16.5" customHeight="1">
      <c r="A92" s="497"/>
      <c r="B92" s="91">
        <v>3</v>
      </c>
      <c r="C92" s="86" t="str">
        <f>공통부!C12</f>
        <v>제휴기관코드</v>
      </c>
      <c r="D92" s="89" t="str">
        <f>공통부!D12</f>
        <v>AN</v>
      </c>
      <c r="E92" s="89">
        <f>공통부!E12</f>
        <v>5</v>
      </c>
      <c r="F92" s="89">
        <f>E91+F91</f>
        <v>7</v>
      </c>
      <c r="G92" s="84">
        <f t="shared" si="5"/>
        <v>11</v>
      </c>
      <c r="H92" s="80" t="s">
        <v>45</v>
      </c>
      <c r="I92" s="89" t="s">
        <v>18</v>
      </c>
      <c r="J92" s="480" t="str">
        <f>공통부!J12</f>
        <v>제휴 기관별 고유한 코드로 신한은행에서 부여한 번호를 사용한다.</v>
      </c>
      <c r="K92" s="507"/>
    </row>
    <row r="93" spans="1:12">
      <c r="A93" s="497"/>
      <c r="B93" s="91">
        <v>4</v>
      </c>
      <c r="C93" s="86" t="str">
        <f>공통부!C13</f>
        <v>전문종별코드</v>
      </c>
      <c r="D93" s="89" t="str">
        <f>공통부!D13</f>
        <v>N</v>
      </c>
      <c r="E93" s="89">
        <f>공통부!E13</f>
        <v>4</v>
      </c>
      <c r="F93" s="89">
        <f>E92+F92</f>
        <v>12</v>
      </c>
      <c r="G93" s="84">
        <f t="shared" si="5"/>
        <v>15</v>
      </c>
      <c r="H93" s="80" t="s">
        <v>18</v>
      </c>
      <c r="I93" s="89" t="s">
        <v>18</v>
      </c>
      <c r="J93" s="480" t="str">
        <f>공통부!J13</f>
        <v>인터페이스목록-거래종별코드</v>
      </c>
      <c r="K93" s="507"/>
    </row>
    <row r="94" spans="1:12">
      <c r="A94" s="497"/>
      <c r="B94" s="91">
        <v>5</v>
      </c>
      <c r="C94" s="86" t="str">
        <f>공통부!C14</f>
        <v>거래구분코드</v>
      </c>
      <c r="D94" s="89" t="str">
        <f>공통부!D14</f>
        <v>N</v>
      </c>
      <c r="E94" s="89">
        <f>공통부!E14</f>
        <v>4</v>
      </c>
      <c r="F94" s="89">
        <f>E93+F93</f>
        <v>16</v>
      </c>
      <c r="G94" s="84">
        <f t="shared" si="5"/>
        <v>19</v>
      </c>
      <c r="H94" s="80" t="s">
        <v>45</v>
      </c>
      <c r="I94" s="89" t="s">
        <v>18</v>
      </c>
      <c r="J94" s="480" t="str">
        <f>공통부!J14</f>
        <v>인터페이스목록-거래구분코드</v>
      </c>
      <c r="K94" s="507"/>
    </row>
    <row r="95" spans="1:12" ht="16.5" customHeight="1">
      <c r="A95" s="497"/>
      <c r="B95" s="91">
        <v>6</v>
      </c>
      <c r="C95" s="86" t="str">
        <f>공통부!C15</f>
        <v>송수신FLAG</v>
      </c>
      <c r="D95" s="89" t="str">
        <f>공통부!D15</f>
        <v>AN</v>
      </c>
      <c r="E95" s="89">
        <f>공통부!E15</f>
        <v>1</v>
      </c>
      <c r="F95" s="89">
        <f>E94+F94</f>
        <v>20</v>
      </c>
      <c r="G95" s="84">
        <f t="shared" si="5"/>
        <v>20</v>
      </c>
      <c r="H95" s="80" t="s">
        <v>18</v>
      </c>
      <c r="I95" s="89" t="s">
        <v>18</v>
      </c>
      <c r="J95" s="480" t="str">
        <f>공통부!J15</f>
        <v>신한은행 "B",  HOST(기관) "H"</v>
      </c>
      <c r="K95" s="507"/>
    </row>
    <row r="96" spans="1:12">
      <c r="A96" s="497"/>
      <c r="B96" s="91">
        <v>7</v>
      </c>
      <c r="C96" s="86" t="str">
        <f>공통부!C16</f>
        <v>전문전송일자</v>
      </c>
      <c r="D96" s="89" t="str">
        <f>공통부!D16</f>
        <v>AN</v>
      </c>
      <c r="E96" s="89">
        <f>공통부!E16</f>
        <v>8</v>
      </c>
      <c r="F96" s="89">
        <f t="shared" ref="F96:F106" si="6">E95+F95</f>
        <v>21</v>
      </c>
      <c r="G96" s="84">
        <f t="shared" ref="G96:G106" si="7">E96+F96-1</f>
        <v>28</v>
      </c>
      <c r="H96" s="80" t="s">
        <v>45</v>
      </c>
      <c r="I96" s="89" t="s">
        <v>18</v>
      </c>
      <c r="J96" s="480" t="str">
        <f>공통부!J16</f>
        <v>전문전송일자</v>
      </c>
      <c r="K96" s="507"/>
    </row>
    <row r="97" spans="1:12">
      <c r="A97" s="497"/>
      <c r="B97" s="91">
        <v>8</v>
      </c>
      <c r="C97" s="86" t="str">
        <f>공통부!C17</f>
        <v>전문전송시간</v>
      </c>
      <c r="D97" s="89" t="str">
        <f>공통부!D17</f>
        <v>AN</v>
      </c>
      <c r="E97" s="89">
        <f>공통부!E17</f>
        <v>6</v>
      </c>
      <c r="F97" s="89">
        <f t="shared" si="6"/>
        <v>29</v>
      </c>
      <c r="G97" s="84">
        <f t="shared" si="7"/>
        <v>34</v>
      </c>
      <c r="H97" s="80" t="s">
        <v>45</v>
      </c>
      <c r="I97" s="89" t="s">
        <v>18</v>
      </c>
      <c r="J97" s="480" t="str">
        <f>공통부!J17</f>
        <v>전문전송시간</v>
      </c>
      <c r="K97" s="507"/>
    </row>
    <row r="98" spans="1:12" ht="24" customHeight="1">
      <c r="A98" s="497"/>
      <c r="B98" s="91">
        <v>9</v>
      </c>
      <c r="C98" s="86" t="str">
        <f>공통부!C18</f>
        <v>거래고유번호</v>
      </c>
      <c r="D98" s="89" t="str">
        <f>공통부!D18</f>
        <v>AN</v>
      </c>
      <c r="E98" s="89">
        <f>공통부!E18</f>
        <v>10</v>
      </c>
      <c r="F98" s="89">
        <f t="shared" si="6"/>
        <v>35</v>
      </c>
      <c r="G98" s="84">
        <f t="shared" si="7"/>
        <v>44</v>
      </c>
      <c r="H98" s="80" t="s">
        <v>45</v>
      </c>
      <c r="I98" s="89" t="s">
        <v>18</v>
      </c>
      <c r="J98" s="480" t="str">
        <f>공통부!J18</f>
        <v>전문을 유일하게 구분하기 위해 전문 발생기관에서 부여하는 일련번호로 응답전문에서도 바뀌지 않고 SET되어야 한다.</v>
      </c>
      <c r="K98" s="507"/>
    </row>
    <row r="99" spans="1:12" ht="16.5" customHeight="1">
      <c r="A99" s="497"/>
      <c r="B99" s="91">
        <v>10</v>
      </c>
      <c r="C99" s="86" t="str">
        <f>공통부!C19</f>
        <v>전문식별코드</v>
      </c>
      <c r="D99" s="89" t="str">
        <f>공통부!D19</f>
        <v>AN</v>
      </c>
      <c r="E99" s="89">
        <f>공통부!E19</f>
        <v>1</v>
      </c>
      <c r="F99" s="89">
        <f t="shared" si="6"/>
        <v>45</v>
      </c>
      <c r="G99" s="84">
        <f t="shared" si="7"/>
        <v>45</v>
      </c>
      <c r="H99" s="80" t="s">
        <v>51</v>
      </c>
      <c r="I99" s="80" t="s">
        <v>51</v>
      </c>
      <c r="J99" s="480" t="str">
        <f>공통부!J19</f>
        <v xml:space="preserve">미완료 내역 "P" : 미완료 내역 전문에는 P를 SET한다. </v>
      </c>
      <c r="K99" s="507"/>
    </row>
    <row r="100" spans="1:12" ht="16.5" customHeight="1">
      <c r="A100" s="497"/>
      <c r="B100" s="91">
        <v>11</v>
      </c>
      <c r="C100" s="86" t="str">
        <f>공통부!C20</f>
        <v>상태필드번호</v>
      </c>
      <c r="D100" s="89" t="str">
        <f>공통부!D20</f>
        <v>N</v>
      </c>
      <c r="E100" s="89">
        <f>공통부!E20</f>
        <v>4</v>
      </c>
      <c r="F100" s="89">
        <f t="shared" si="6"/>
        <v>46</v>
      </c>
      <c r="G100" s="84">
        <f t="shared" si="7"/>
        <v>49</v>
      </c>
      <c r="H100" s="89" t="s">
        <v>18</v>
      </c>
      <c r="I100" s="89" t="s">
        <v>18</v>
      </c>
      <c r="J100" s="480" t="str">
        <f>공통부!J20</f>
        <v xml:space="preserve">전문 Format Error 발생시 오류가 발생된 전문의 항목번호를 SET한다. </v>
      </c>
      <c r="K100" s="507"/>
    </row>
    <row r="101" spans="1:12" s="225" customFormat="1" ht="21" customHeight="1">
      <c r="A101" s="497"/>
      <c r="B101" s="91">
        <v>12</v>
      </c>
      <c r="C101" s="86" t="str">
        <f>공통부!C21</f>
        <v>응답코드</v>
      </c>
      <c r="D101" s="89" t="str">
        <f>공통부!D21</f>
        <v>AN</v>
      </c>
      <c r="E101" s="89">
        <f>공통부!E21</f>
        <v>8</v>
      </c>
      <c r="F101" s="89">
        <f t="shared" si="6"/>
        <v>50</v>
      </c>
      <c r="G101" s="84">
        <f t="shared" si="7"/>
        <v>57</v>
      </c>
      <c r="H101" s="80" t="s">
        <v>18</v>
      </c>
      <c r="I101" s="80" t="s">
        <v>51</v>
      </c>
      <c r="J101" s="480" t="str">
        <f>공통부!J21</f>
        <v>RESPONSE 전문에서는 해당 응답코드를 SET하고, REQUEST전문에서는 "BLANK"를 SET 한다.</v>
      </c>
      <c r="K101" s="507"/>
    </row>
    <row r="102" spans="1:12" s="225" customFormat="1">
      <c r="A102" s="497"/>
      <c r="B102" s="91">
        <v>13</v>
      </c>
      <c r="C102" s="86" t="str">
        <f>공통부!C22</f>
        <v>응답메세지</v>
      </c>
      <c r="D102" s="89" t="str">
        <f>공통부!D22</f>
        <v>ANH</v>
      </c>
      <c r="E102" s="89">
        <f>공통부!E22</f>
        <v>60</v>
      </c>
      <c r="F102" s="89">
        <f t="shared" si="6"/>
        <v>58</v>
      </c>
      <c r="G102" s="84">
        <f t="shared" si="7"/>
        <v>117</v>
      </c>
      <c r="H102" s="89" t="s">
        <v>106</v>
      </c>
      <c r="I102" s="80" t="s">
        <v>51</v>
      </c>
      <c r="J102" s="480" t="str">
        <f>공통부!J22</f>
        <v>에러응답시 SET 한다.</v>
      </c>
      <c r="K102" s="507"/>
    </row>
    <row r="103" spans="1:12">
      <c r="A103" s="497"/>
      <c r="B103" s="91">
        <v>14</v>
      </c>
      <c r="C103" s="86" t="str">
        <f>공통부!C23</f>
        <v>FILLER</v>
      </c>
      <c r="D103" s="89" t="str">
        <f>공통부!D23</f>
        <v>AN</v>
      </c>
      <c r="E103" s="89">
        <f>공통부!E23</f>
        <v>33</v>
      </c>
      <c r="F103" s="89">
        <f t="shared" si="6"/>
        <v>118</v>
      </c>
      <c r="G103" s="84">
        <f t="shared" si="7"/>
        <v>150</v>
      </c>
      <c r="H103" s="89" t="s">
        <v>18</v>
      </c>
      <c r="I103" s="80" t="s">
        <v>45</v>
      </c>
      <c r="J103" s="480" t="str">
        <f>공통부!J23</f>
        <v>-</v>
      </c>
      <c r="K103" s="507"/>
    </row>
    <row r="104" spans="1:12" ht="16.5" customHeight="1">
      <c r="A104" s="514" t="s">
        <v>109</v>
      </c>
      <c r="B104" s="91">
        <v>15</v>
      </c>
      <c r="C104" s="106" t="s">
        <v>121</v>
      </c>
      <c r="D104" s="105" t="s">
        <v>46</v>
      </c>
      <c r="E104" s="108">
        <v>2</v>
      </c>
      <c r="F104" s="89">
        <f t="shared" si="6"/>
        <v>151</v>
      </c>
      <c r="G104" s="84">
        <f t="shared" si="7"/>
        <v>152</v>
      </c>
      <c r="H104" s="18" t="s">
        <v>110</v>
      </c>
      <c r="I104" s="108" t="s">
        <v>18</v>
      </c>
      <c r="J104" s="512" t="s">
        <v>122</v>
      </c>
      <c r="K104" s="513"/>
    </row>
    <row r="105" spans="1:12">
      <c r="A105" s="515"/>
      <c r="B105" s="91">
        <v>16</v>
      </c>
      <c r="C105" s="106" t="s">
        <v>206</v>
      </c>
      <c r="D105" s="105" t="s">
        <v>44</v>
      </c>
      <c r="E105" s="108">
        <v>20</v>
      </c>
      <c r="F105" s="89">
        <f t="shared" si="6"/>
        <v>153</v>
      </c>
      <c r="G105" s="84">
        <f t="shared" si="7"/>
        <v>172</v>
      </c>
      <c r="H105" s="18" t="s">
        <v>110</v>
      </c>
      <c r="I105" s="108" t="s">
        <v>18</v>
      </c>
      <c r="J105" s="512"/>
      <c r="K105" s="513"/>
    </row>
    <row r="106" spans="1:12">
      <c r="A106" s="517"/>
      <c r="B106" s="91">
        <v>17</v>
      </c>
      <c r="C106" s="106" t="s">
        <v>123</v>
      </c>
      <c r="D106" s="105" t="s">
        <v>44</v>
      </c>
      <c r="E106" s="108">
        <v>428</v>
      </c>
      <c r="F106" s="89">
        <f t="shared" si="6"/>
        <v>173</v>
      </c>
      <c r="G106" s="84">
        <f t="shared" si="7"/>
        <v>600</v>
      </c>
      <c r="H106" s="80" t="s">
        <v>51</v>
      </c>
      <c r="I106" s="80" t="s">
        <v>51</v>
      </c>
      <c r="J106" s="518"/>
      <c r="K106" s="519"/>
    </row>
    <row r="108" spans="1:12" ht="17.25" thickBot="1"/>
    <row r="109" spans="1:12">
      <c r="A109" s="449" t="s">
        <v>0</v>
      </c>
      <c r="B109" s="474"/>
      <c r="C109" s="474"/>
      <c r="D109" s="482" t="s">
        <v>25</v>
      </c>
      <c r="E109" s="482"/>
      <c r="F109" s="482"/>
      <c r="G109" s="482"/>
      <c r="H109" s="482"/>
      <c r="I109" s="483"/>
      <c r="J109" s="42" t="s">
        <v>2</v>
      </c>
      <c r="K109" s="253">
        <f>인터페이스목록!J1</f>
        <v>3.1</v>
      </c>
      <c r="L109" s="79"/>
    </row>
    <row r="110" spans="1:12">
      <c r="A110" s="451" t="str">
        <f>인터페이스목록!A2</f>
        <v>신한은행 P2P Lending Platform 서비스</v>
      </c>
      <c r="B110" s="475"/>
      <c r="C110" s="476"/>
      <c r="D110" s="484"/>
      <c r="E110" s="484"/>
      <c r="F110" s="484"/>
      <c r="G110" s="484"/>
      <c r="H110" s="484"/>
      <c r="I110" s="485"/>
      <c r="J110" s="101" t="s">
        <v>3</v>
      </c>
      <c r="K110" s="32">
        <v>42822</v>
      </c>
      <c r="L110" s="79"/>
    </row>
    <row r="111" spans="1:12" ht="17.25" thickBot="1">
      <c r="A111" s="477"/>
      <c r="B111" s="478"/>
      <c r="C111" s="479"/>
      <c r="D111" s="486"/>
      <c r="E111" s="486"/>
      <c r="F111" s="486"/>
      <c r="G111" s="486"/>
      <c r="H111" s="486"/>
      <c r="I111" s="487"/>
      <c r="J111" s="102" t="s">
        <v>4</v>
      </c>
      <c r="K111" s="34" t="s">
        <v>22</v>
      </c>
      <c r="L111" s="79"/>
    </row>
    <row r="112" spans="1:12">
      <c r="A112" s="99"/>
      <c r="B112" s="99"/>
      <c r="C112" s="100"/>
      <c r="D112" s="99"/>
      <c r="E112" s="99"/>
      <c r="F112" s="99"/>
      <c r="G112" s="99"/>
      <c r="H112" s="99"/>
      <c r="I112" s="43"/>
      <c r="J112" s="35"/>
      <c r="K112" s="64" t="s">
        <v>26</v>
      </c>
      <c r="L112" s="79"/>
    </row>
    <row r="113" spans="1:12">
      <c r="A113" s="492" t="s">
        <v>10</v>
      </c>
      <c r="B113" s="492"/>
      <c r="C113" s="63" t="s">
        <v>124</v>
      </c>
      <c r="D113" s="104" t="s">
        <v>27</v>
      </c>
      <c r="E113" s="488" t="s">
        <v>212</v>
      </c>
      <c r="F113" s="494"/>
      <c r="G113" s="494"/>
      <c r="H113" s="494"/>
      <c r="I113" s="46" t="s">
        <v>29</v>
      </c>
      <c r="J113" s="488">
        <f>SUM(E118:E131) + SUM(E132:E146)</f>
        <v>600</v>
      </c>
      <c r="K113" s="489"/>
      <c r="L113" s="79"/>
    </row>
    <row r="114" spans="1:12">
      <c r="A114" s="490" t="s">
        <v>30</v>
      </c>
      <c r="B114" s="490" t="s">
        <v>31</v>
      </c>
      <c r="C114" s="103" t="s">
        <v>32</v>
      </c>
      <c r="D114" s="490" t="s">
        <v>33</v>
      </c>
      <c r="E114" s="493"/>
      <c r="F114" s="498" t="s">
        <v>34</v>
      </c>
      <c r="G114" s="493"/>
      <c r="H114" s="520" t="s">
        <v>35</v>
      </c>
      <c r="I114" s="521"/>
      <c r="J114" s="490" t="s">
        <v>36</v>
      </c>
      <c r="K114" s="491"/>
      <c r="L114" s="79"/>
    </row>
    <row r="115" spans="1:12">
      <c r="A115" s="496"/>
      <c r="B115" s="495"/>
      <c r="C115" s="90" t="s">
        <v>37</v>
      </c>
      <c r="D115" s="103" t="s">
        <v>38</v>
      </c>
      <c r="E115" s="103" t="s">
        <v>39</v>
      </c>
      <c r="F115" s="90" t="s">
        <v>40</v>
      </c>
      <c r="G115" s="90" t="s">
        <v>41</v>
      </c>
      <c r="H115" s="90" t="s">
        <v>83</v>
      </c>
      <c r="I115" s="90" t="s">
        <v>721</v>
      </c>
      <c r="J115" s="491"/>
      <c r="K115" s="491"/>
      <c r="L115" s="79"/>
    </row>
    <row r="116" spans="1:12">
      <c r="A116" s="497" t="s">
        <v>42</v>
      </c>
      <c r="B116" s="499">
        <v>0</v>
      </c>
      <c r="C116" s="86" t="str">
        <f>공통부!C8</f>
        <v>TRANSACTION CODE</v>
      </c>
      <c r="D116" s="89" t="str">
        <f>공통부!D8</f>
        <v>AN</v>
      </c>
      <c r="E116" s="89">
        <f>공통부!E8</f>
        <v>9</v>
      </c>
      <c r="F116" s="89"/>
      <c r="G116" s="86"/>
      <c r="H116" s="80" t="s">
        <v>45</v>
      </c>
      <c r="I116" s="89" t="s">
        <v>106</v>
      </c>
      <c r="J116" s="480">
        <f>공통부!J8</f>
        <v>0</v>
      </c>
      <c r="K116" s="507"/>
      <c r="L116" s="79"/>
    </row>
    <row r="117" spans="1:12" ht="16.5" customHeight="1">
      <c r="A117" s="497"/>
      <c r="B117" s="500"/>
      <c r="C117" s="86" t="str">
        <f>공통부!C9</f>
        <v>전문길이</v>
      </c>
      <c r="D117" s="89" t="str">
        <f>공통부!D9</f>
        <v>N</v>
      </c>
      <c r="E117" s="89">
        <f>공통부!E9</f>
        <v>4</v>
      </c>
      <c r="F117" s="89"/>
      <c r="G117" s="86"/>
      <c r="H117" s="80" t="s">
        <v>18</v>
      </c>
      <c r="I117" s="89" t="s">
        <v>18</v>
      </c>
      <c r="J117" s="480" t="str">
        <f>공통부!J9</f>
        <v>"SYSTEM ID" 항목부터 해당되는 전문의 길이를 SET한다.</v>
      </c>
      <c r="K117" s="507"/>
    </row>
    <row r="118" spans="1:12" ht="16.5" customHeight="1">
      <c r="A118" s="497"/>
      <c r="B118" s="91">
        <v>1</v>
      </c>
      <c r="C118" s="86" t="str">
        <f>공통부!C10</f>
        <v>업무구분(SYSTEM ID)</v>
      </c>
      <c r="D118" s="89" t="str">
        <f>공통부!D10</f>
        <v>AN</v>
      </c>
      <c r="E118" s="89">
        <f>공통부!E10</f>
        <v>3</v>
      </c>
      <c r="F118" s="89">
        <v>1</v>
      </c>
      <c r="G118" s="84">
        <f t="shared" ref="G118:G123" si="8">E118+F118-1</f>
        <v>3</v>
      </c>
      <c r="H118" s="80" t="s">
        <v>45</v>
      </c>
      <c r="I118" s="89" t="s">
        <v>18</v>
      </c>
      <c r="J118" s="480" t="str">
        <f>공통부!J10</f>
        <v>제휴업무에서 사용하는 고유한 SYSTEM ID로서 "P2P"를 사용한다.</v>
      </c>
      <c r="K118" s="507"/>
    </row>
    <row r="119" spans="1:12" ht="16.5" customHeight="1">
      <c r="A119" s="497"/>
      <c r="B119" s="91">
        <v>2</v>
      </c>
      <c r="C119" s="86" t="str">
        <f>공통부!C11</f>
        <v>전문발생기관</v>
      </c>
      <c r="D119" s="89" t="str">
        <f>공통부!D11</f>
        <v>A</v>
      </c>
      <c r="E119" s="89">
        <f>공통부!E11</f>
        <v>3</v>
      </c>
      <c r="F119" s="89">
        <f>E118+F118</f>
        <v>4</v>
      </c>
      <c r="G119" s="84">
        <f t="shared" si="8"/>
        <v>6</v>
      </c>
      <c r="H119" s="80" t="s">
        <v>45</v>
      </c>
      <c r="I119" s="89" t="s">
        <v>18</v>
      </c>
      <c r="J119" s="480" t="str">
        <f>공통부!J11</f>
        <v xml:space="preserve">전문을 발생시키는 기관의 코드를 SET한다. </v>
      </c>
      <c r="K119" s="507"/>
    </row>
    <row r="120" spans="1:12" ht="16.5" customHeight="1">
      <c r="A120" s="497"/>
      <c r="B120" s="91">
        <v>3</v>
      </c>
      <c r="C120" s="86" t="str">
        <f>공통부!C12</f>
        <v>제휴기관코드</v>
      </c>
      <c r="D120" s="89" t="str">
        <f>공통부!D12</f>
        <v>AN</v>
      </c>
      <c r="E120" s="89">
        <f>공통부!E12</f>
        <v>5</v>
      </c>
      <c r="F120" s="89">
        <f>E119+F119</f>
        <v>7</v>
      </c>
      <c r="G120" s="84">
        <f t="shared" si="8"/>
        <v>11</v>
      </c>
      <c r="H120" s="80" t="s">
        <v>45</v>
      </c>
      <c r="I120" s="89" t="s">
        <v>18</v>
      </c>
      <c r="J120" s="480" t="str">
        <f>공통부!J12</f>
        <v>제휴 기관별 고유한 코드로 신한은행에서 부여한 번호를 사용한다.</v>
      </c>
      <c r="K120" s="507"/>
    </row>
    <row r="121" spans="1:12">
      <c r="A121" s="497"/>
      <c r="B121" s="91">
        <v>4</v>
      </c>
      <c r="C121" s="86" t="str">
        <f>공통부!C13</f>
        <v>전문종별코드</v>
      </c>
      <c r="D121" s="89" t="str">
        <f>공통부!D13</f>
        <v>N</v>
      </c>
      <c r="E121" s="89">
        <f>공통부!E13</f>
        <v>4</v>
      </c>
      <c r="F121" s="89">
        <f>E120+F120</f>
        <v>12</v>
      </c>
      <c r="G121" s="84">
        <f t="shared" si="8"/>
        <v>15</v>
      </c>
      <c r="H121" s="80" t="s">
        <v>18</v>
      </c>
      <c r="I121" s="89" t="s">
        <v>18</v>
      </c>
      <c r="J121" s="480" t="str">
        <f>공통부!J13</f>
        <v>인터페이스목록-거래종별코드</v>
      </c>
      <c r="K121" s="507"/>
    </row>
    <row r="122" spans="1:12">
      <c r="A122" s="497"/>
      <c r="B122" s="91">
        <v>5</v>
      </c>
      <c r="C122" s="86" t="str">
        <f>공통부!C14</f>
        <v>거래구분코드</v>
      </c>
      <c r="D122" s="89" t="str">
        <f>공통부!D14</f>
        <v>N</v>
      </c>
      <c r="E122" s="89">
        <f>공통부!E14</f>
        <v>4</v>
      </c>
      <c r="F122" s="89">
        <f>E121+F121</f>
        <v>16</v>
      </c>
      <c r="G122" s="84">
        <f t="shared" si="8"/>
        <v>19</v>
      </c>
      <c r="H122" s="80" t="s">
        <v>45</v>
      </c>
      <c r="I122" s="89" t="s">
        <v>18</v>
      </c>
      <c r="J122" s="480" t="str">
        <f>공통부!J14</f>
        <v>인터페이스목록-거래구분코드</v>
      </c>
      <c r="K122" s="507"/>
    </row>
    <row r="123" spans="1:12" ht="16.5" customHeight="1">
      <c r="A123" s="497"/>
      <c r="B123" s="91">
        <v>6</v>
      </c>
      <c r="C123" s="86" t="str">
        <f>공통부!C15</f>
        <v>송수신FLAG</v>
      </c>
      <c r="D123" s="89" t="str">
        <f>공통부!D15</f>
        <v>AN</v>
      </c>
      <c r="E123" s="89">
        <f>공통부!E15</f>
        <v>1</v>
      </c>
      <c r="F123" s="89">
        <f>E122+F122</f>
        <v>20</v>
      </c>
      <c r="G123" s="84">
        <f t="shared" si="8"/>
        <v>20</v>
      </c>
      <c r="H123" s="80" t="s">
        <v>18</v>
      </c>
      <c r="I123" s="89" t="s">
        <v>18</v>
      </c>
      <c r="J123" s="480" t="str">
        <f>공통부!J15</f>
        <v>신한은행 "B",  HOST(기관) "H"</v>
      </c>
      <c r="K123" s="507"/>
    </row>
    <row r="124" spans="1:12">
      <c r="A124" s="497"/>
      <c r="B124" s="91">
        <v>7</v>
      </c>
      <c r="C124" s="86" t="str">
        <f>공통부!C16</f>
        <v>전문전송일자</v>
      </c>
      <c r="D124" s="89" t="str">
        <f>공통부!D16</f>
        <v>AN</v>
      </c>
      <c r="E124" s="89">
        <f>공통부!E16</f>
        <v>8</v>
      </c>
      <c r="F124" s="89">
        <f t="shared" ref="F124:F146" si="9">E123+F123</f>
        <v>21</v>
      </c>
      <c r="G124" s="84">
        <f t="shared" ref="G124:G146" si="10">E124+F124-1</f>
        <v>28</v>
      </c>
      <c r="H124" s="80" t="s">
        <v>45</v>
      </c>
      <c r="I124" s="89" t="s">
        <v>18</v>
      </c>
      <c r="J124" s="480" t="str">
        <f>공통부!J16</f>
        <v>전문전송일자</v>
      </c>
      <c r="K124" s="507"/>
    </row>
    <row r="125" spans="1:12">
      <c r="A125" s="497"/>
      <c r="B125" s="91">
        <v>8</v>
      </c>
      <c r="C125" s="86" t="str">
        <f>공통부!C17</f>
        <v>전문전송시간</v>
      </c>
      <c r="D125" s="89" t="str">
        <f>공통부!D17</f>
        <v>AN</v>
      </c>
      <c r="E125" s="89">
        <f>공통부!E17</f>
        <v>6</v>
      </c>
      <c r="F125" s="89">
        <f t="shared" si="9"/>
        <v>29</v>
      </c>
      <c r="G125" s="84">
        <f t="shared" si="10"/>
        <v>34</v>
      </c>
      <c r="H125" s="80" t="s">
        <v>45</v>
      </c>
      <c r="I125" s="89" t="s">
        <v>18</v>
      </c>
      <c r="J125" s="480" t="str">
        <f>공통부!J17</f>
        <v>전문전송시간</v>
      </c>
      <c r="K125" s="507"/>
    </row>
    <row r="126" spans="1:12" ht="25.5" customHeight="1">
      <c r="A126" s="497"/>
      <c r="B126" s="91">
        <v>9</v>
      </c>
      <c r="C126" s="86" t="str">
        <f>공통부!C18</f>
        <v>거래고유번호</v>
      </c>
      <c r="D126" s="89" t="str">
        <f>공통부!D18</f>
        <v>AN</v>
      </c>
      <c r="E126" s="89">
        <f>공통부!E18</f>
        <v>10</v>
      </c>
      <c r="F126" s="89">
        <f t="shared" si="9"/>
        <v>35</v>
      </c>
      <c r="G126" s="84">
        <f t="shared" si="10"/>
        <v>44</v>
      </c>
      <c r="H126" s="80" t="s">
        <v>45</v>
      </c>
      <c r="I126" s="89" t="s">
        <v>18</v>
      </c>
      <c r="J126" s="480" t="str">
        <f>공통부!J18</f>
        <v>전문을 유일하게 구분하기 위해 전문 발생기관에서 부여하는 일련번호로 응답전문에서도 바뀌지 않고 SET되어야 한다.</v>
      </c>
      <c r="K126" s="507"/>
    </row>
    <row r="127" spans="1:12" ht="16.5" customHeight="1">
      <c r="A127" s="497"/>
      <c r="B127" s="91">
        <v>10</v>
      </c>
      <c r="C127" s="86" t="str">
        <f>공통부!C19</f>
        <v>전문식별코드</v>
      </c>
      <c r="D127" s="89" t="str">
        <f>공통부!D19</f>
        <v>AN</v>
      </c>
      <c r="E127" s="89">
        <f>공통부!E19</f>
        <v>1</v>
      </c>
      <c r="F127" s="89">
        <f t="shared" si="9"/>
        <v>45</v>
      </c>
      <c r="G127" s="84">
        <f t="shared" si="10"/>
        <v>45</v>
      </c>
      <c r="H127" s="80" t="s">
        <v>51</v>
      </c>
      <c r="I127" s="80" t="s">
        <v>51</v>
      </c>
      <c r="J127" s="480" t="str">
        <f>공통부!J19</f>
        <v xml:space="preserve">미완료 내역 "P" : 미완료 내역 전문에는 P를 SET한다. </v>
      </c>
      <c r="K127" s="507"/>
    </row>
    <row r="128" spans="1:12" ht="16.5" customHeight="1">
      <c r="A128" s="497"/>
      <c r="B128" s="91">
        <v>11</v>
      </c>
      <c r="C128" s="86" t="str">
        <f>공통부!C20</f>
        <v>상태필드번호</v>
      </c>
      <c r="D128" s="89" t="str">
        <f>공통부!D20</f>
        <v>N</v>
      </c>
      <c r="E128" s="89">
        <f>공통부!E20</f>
        <v>4</v>
      </c>
      <c r="F128" s="89">
        <f t="shared" si="9"/>
        <v>46</v>
      </c>
      <c r="G128" s="84">
        <f t="shared" si="10"/>
        <v>49</v>
      </c>
      <c r="H128" s="89" t="s">
        <v>18</v>
      </c>
      <c r="I128" s="89" t="s">
        <v>18</v>
      </c>
      <c r="J128" s="480" t="str">
        <f>공통부!J20</f>
        <v xml:space="preserve">전문 Format Error 발생시 오류가 발생된 전문의 항목번호를 SET한다. </v>
      </c>
      <c r="K128" s="507"/>
    </row>
    <row r="129" spans="1:11" s="225" customFormat="1" ht="22.5" customHeight="1">
      <c r="A129" s="497"/>
      <c r="B129" s="91">
        <v>12</v>
      </c>
      <c r="C129" s="86" t="str">
        <f>공통부!C21</f>
        <v>응답코드</v>
      </c>
      <c r="D129" s="89" t="str">
        <f>공통부!D21</f>
        <v>AN</v>
      </c>
      <c r="E129" s="89">
        <f>공통부!E21</f>
        <v>8</v>
      </c>
      <c r="F129" s="89">
        <f t="shared" si="9"/>
        <v>50</v>
      </c>
      <c r="G129" s="84">
        <f t="shared" si="10"/>
        <v>57</v>
      </c>
      <c r="H129" s="80" t="s">
        <v>18</v>
      </c>
      <c r="I129" s="80" t="s">
        <v>51</v>
      </c>
      <c r="J129" s="480" t="str">
        <f>공통부!J21</f>
        <v>RESPONSE 전문에서는 해당 응답코드를 SET하고, REQUEST전문에서는 "BLANK"를 SET 한다.</v>
      </c>
      <c r="K129" s="507"/>
    </row>
    <row r="130" spans="1:11" s="225" customFormat="1">
      <c r="A130" s="497"/>
      <c r="B130" s="91">
        <v>13</v>
      </c>
      <c r="C130" s="86" t="str">
        <f>공통부!C22</f>
        <v>응답메세지</v>
      </c>
      <c r="D130" s="89" t="str">
        <f>공통부!D22</f>
        <v>ANH</v>
      </c>
      <c r="E130" s="89">
        <f>공통부!E22</f>
        <v>60</v>
      </c>
      <c r="F130" s="89">
        <f t="shared" si="9"/>
        <v>58</v>
      </c>
      <c r="G130" s="84">
        <f t="shared" si="10"/>
        <v>117</v>
      </c>
      <c r="H130" s="89" t="s">
        <v>106</v>
      </c>
      <c r="I130" s="80" t="s">
        <v>51</v>
      </c>
      <c r="J130" s="480" t="str">
        <f>공통부!J22</f>
        <v>에러응답시 SET 한다.</v>
      </c>
      <c r="K130" s="507"/>
    </row>
    <row r="131" spans="1:11">
      <c r="A131" s="497"/>
      <c r="B131" s="91">
        <v>14</v>
      </c>
      <c r="C131" s="86" t="str">
        <f>공통부!C23</f>
        <v>FILLER</v>
      </c>
      <c r="D131" s="89" t="str">
        <f>공통부!D23</f>
        <v>AN</v>
      </c>
      <c r="E131" s="89">
        <f>공통부!E23</f>
        <v>33</v>
      </c>
      <c r="F131" s="89">
        <f t="shared" si="9"/>
        <v>118</v>
      </c>
      <c r="G131" s="84">
        <f t="shared" si="10"/>
        <v>150</v>
      </c>
      <c r="H131" s="80" t="s">
        <v>51</v>
      </c>
      <c r="I131" s="80" t="s">
        <v>51</v>
      </c>
      <c r="J131" s="480" t="str">
        <f>공통부!J23</f>
        <v>-</v>
      </c>
      <c r="K131" s="507"/>
    </row>
    <row r="132" spans="1:11" s="109" customFormat="1">
      <c r="A132" s="514" t="s">
        <v>109</v>
      </c>
      <c r="B132" s="91">
        <v>15</v>
      </c>
      <c r="C132" s="106" t="s">
        <v>121</v>
      </c>
      <c r="D132" s="176" t="s">
        <v>46</v>
      </c>
      <c r="E132" s="108">
        <v>2</v>
      </c>
      <c r="F132" s="89">
        <f t="shared" si="9"/>
        <v>151</v>
      </c>
      <c r="G132" s="84">
        <f t="shared" si="10"/>
        <v>152</v>
      </c>
      <c r="H132" s="18" t="s">
        <v>110</v>
      </c>
      <c r="I132" s="108" t="s">
        <v>18</v>
      </c>
      <c r="J132" s="512" t="s">
        <v>122</v>
      </c>
      <c r="K132" s="513"/>
    </row>
    <row r="133" spans="1:11" s="109" customFormat="1">
      <c r="A133" s="515"/>
      <c r="B133" s="91">
        <v>16</v>
      </c>
      <c r="C133" s="106" t="s">
        <v>197</v>
      </c>
      <c r="D133" s="176" t="s">
        <v>44</v>
      </c>
      <c r="E133" s="108">
        <v>20</v>
      </c>
      <c r="F133" s="89">
        <f t="shared" si="9"/>
        <v>153</v>
      </c>
      <c r="G133" s="84">
        <f t="shared" si="10"/>
        <v>172</v>
      </c>
      <c r="H133" s="18" t="s">
        <v>110</v>
      </c>
      <c r="I133" s="108" t="s">
        <v>18</v>
      </c>
      <c r="J133" s="512"/>
      <c r="K133" s="513"/>
    </row>
    <row r="134" spans="1:11" s="109" customFormat="1">
      <c r="A134" s="516"/>
      <c r="B134" s="91">
        <v>17</v>
      </c>
      <c r="C134" s="106" t="s">
        <v>198</v>
      </c>
      <c r="D134" s="108" t="s">
        <v>118</v>
      </c>
      <c r="E134" s="108">
        <v>30</v>
      </c>
      <c r="F134" s="89">
        <f t="shared" si="9"/>
        <v>173</v>
      </c>
      <c r="G134" s="84">
        <f t="shared" si="10"/>
        <v>202</v>
      </c>
      <c r="H134" s="108" t="s">
        <v>18</v>
      </c>
      <c r="I134" s="80" t="s">
        <v>51</v>
      </c>
      <c r="J134" s="512"/>
      <c r="K134" s="513"/>
    </row>
    <row r="135" spans="1:11" s="109" customFormat="1">
      <c r="A135" s="516"/>
      <c r="B135" s="91">
        <v>18</v>
      </c>
      <c r="C135" s="106" t="s">
        <v>199</v>
      </c>
      <c r="D135" s="108" t="s">
        <v>118</v>
      </c>
      <c r="E135" s="108">
        <v>30</v>
      </c>
      <c r="F135" s="89">
        <f t="shared" si="9"/>
        <v>203</v>
      </c>
      <c r="G135" s="84">
        <f t="shared" si="10"/>
        <v>232</v>
      </c>
      <c r="H135" s="108" t="s">
        <v>18</v>
      </c>
      <c r="I135" s="80" t="s">
        <v>51</v>
      </c>
      <c r="J135" s="512"/>
      <c r="K135" s="513"/>
    </row>
    <row r="136" spans="1:11" s="109" customFormat="1">
      <c r="A136" s="516"/>
      <c r="B136" s="91">
        <v>19</v>
      </c>
      <c r="C136" s="106" t="s">
        <v>200</v>
      </c>
      <c r="D136" s="108" t="s">
        <v>118</v>
      </c>
      <c r="E136" s="108">
        <v>30</v>
      </c>
      <c r="F136" s="89">
        <f t="shared" si="9"/>
        <v>233</v>
      </c>
      <c r="G136" s="84">
        <f t="shared" si="10"/>
        <v>262</v>
      </c>
      <c r="H136" s="108" t="s">
        <v>18</v>
      </c>
      <c r="I136" s="80" t="s">
        <v>51</v>
      </c>
      <c r="J136" s="512"/>
      <c r="K136" s="513"/>
    </row>
    <row r="137" spans="1:11" s="109" customFormat="1">
      <c r="A137" s="516"/>
      <c r="B137" s="91">
        <v>20</v>
      </c>
      <c r="C137" s="106" t="s">
        <v>201</v>
      </c>
      <c r="D137" s="108" t="s">
        <v>194</v>
      </c>
      <c r="E137" s="108">
        <v>8</v>
      </c>
      <c r="F137" s="89">
        <f t="shared" si="9"/>
        <v>263</v>
      </c>
      <c r="G137" s="84">
        <f t="shared" si="10"/>
        <v>270</v>
      </c>
      <c r="H137" s="108" t="s">
        <v>18</v>
      </c>
      <c r="I137" s="80" t="s">
        <v>51</v>
      </c>
      <c r="J137" s="512"/>
      <c r="K137" s="513"/>
    </row>
    <row r="138" spans="1:11" s="109" customFormat="1">
      <c r="A138" s="516"/>
      <c r="B138" s="91">
        <v>21</v>
      </c>
      <c r="C138" s="106" t="s">
        <v>202</v>
      </c>
      <c r="D138" s="108" t="s">
        <v>194</v>
      </c>
      <c r="E138" s="108">
        <v>10</v>
      </c>
      <c r="F138" s="89">
        <f t="shared" si="9"/>
        <v>271</v>
      </c>
      <c r="G138" s="84">
        <f t="shared" si="10"/>
        <v>280</v>
      </c>
      <c r="H138" s="108" t="s">
        <v>18</v>
      </c>
      <c r="I138" s="80" t="s">
        <v>51</v>
      </c>
      <c r="J138" s="512"/>
      <c r="K138" s="513"/>
    </row>
    <row r="139" spans="1:11" s="109" customFormat="1">
      <c r="A139" s="516"/>
      <c r="B139" s="91">
        <v>22</v>
      </c>
      <c r="C139" s="106" t="s">
        <v>494</v>
      </c>
      <c r="D139" s="108" t="s">
        <v>495</v>
      </c>
      <c r="E139" s="108">
        <v>1</v>
      </c>
      <c r="F139" s="89">
        <f t="shared" si="9"/>
        <v>281</v>
      </c>
      <c r="G139" s="84">
        <f t="shared" si="10"/>
        <v>281</v>
      </c>
      <c r="H139" s="108" t="s">
        <v>18</v>
      </c>
      <c r="I139" s="80" t="s">
        <v>51</v>
      </c>
      <c r="J139" s="512"/>
      <c r="K139" s="513"/>
    </row>
    <row r="140" spans="1:11" s="109" customFormat="1">
      <c r="A140" s="516"/>
      <c r="B140" s="91">
        <v>23</v>
      </c>
      <c r="C140" s="106" t="s">
        <v>193</v>
      </c>
      <c r="D140" s="108" t="s">
        <v>194</v>
      </c>
      <c r="E140" s="108">
        <v>4</v>
      </c>
      <c r="F140" s="89">
        <f t="shared" si="9"/>
        <v>282</v>
      </c>
      <c r="G140" s="84">
        <f t="shared" si="10"/>
        <v>285</v>
      </c>
      <c r="H140" s="108" t="s">
        <v>18</v>
      </c>
      <c r="I140" s="80" t="s">
        <v>51</v>
      </c>
      <c r="J140" s="512"/>
      <c r="K140" s="513"/>
    </row>
    <row r="141" spans="1:11" s="109" customFormat="1">
      <c r="A141" s="516"/>
      <c r="B141" s="91">
        <v>24</v>
      </c>
      <c r="C141" s="106" t="s">
        <v>195</v>
      </c>
      <c r="D141" s="108" t="s">
        <v>194</v>
      </c>
      <c r="E141" s="108">
        <v>4</v>
      </c>
      <c r="F141" s="89">
        <f t="shared" si="9"/>
        <v>286</v>
      </c>
      <c r="G141" s="84">
        <f t="shared" si="10"/>
        <v>289</v>
      </c>
      <c r="H141" s="108" t="s">
        <v>18</v>
      </c>
      <c r="I141" s="80" t="s">
        <v>51</v>
      </c>
      <c r="J141" s="512"/>
      <c r="K141" s="513"/>
    </row>
    <row r="142" spans="1:11" s="109" customFormat="1">
      <c r="A142" s="516"/>
      <c r="B142" s="91">
        <v>25</v>
      </c>
      <c r="C142" s="106" t="s">
        <v>196</v>
      </c>
      <c r="D142" s="107" t="s">
        <v>117</v>
      </c>
      <c r="E142" s="108">
        <v>4</v>
      </c>
      <c r="F142" s="89">
        <f t="shared" si="9"/>
        <v>290</v>
      </c>
      <c r="G142" s="84">
        <f t="shared" si="10"/>
        <v>293</v>
      </c>
      <c r="H142" s="108" t="s">
        <v>18</v>
      </c>
      <c r="I142" s="80" t="s">
        <v>51</v>
      </c>
      <c r="J142" s="512"/>
      <c r="K142" s="513"/>
    </row>
    <row r="143" spans="1:11" s="109" customFormat="1">
      <c r="A143" s="516"/>
      <c r="B143" s="91">
        <v>26</v>
      </c>
      <c r="C143" s="106" t="s">
        <v>114</v>
      </c>
      <c r="D143" s="107" t="s">
        <v>117</v>
      </c>
      <c r="E143" s="108">
        <v>3</v>
      </c>
      <c r="F143" s="89">
        <f t="shared" si="9"/>
        <v>294</v>
      </c>
      <c r="G143" s="84">
        <f t="shared" si="10"/>
        <v>296</v>
      </c>
      <c r="H143" s="108" t="s">
        <v>18</v>
      </c>
      <c r="I143" s="80" t="s">
        <v>51</v>
      </c>
      <c r="J143" s="512"/>
      <c r="K143" s="513"/>
    </row>
    <row r="144" spans="1:11" s="109" customFormat="1">
      <c r="A144" s="516"/>
      <c r="B144" s="91">
        <v>27</v>
      </c>
      <c r="C144" s="106" t="s">
        <v>115</v>
      </c>
      <c r="D144" s="176" t="s">
        <v>44</v>
      </c>
      <c r="E144" s="108">
        <v>20</v>
      </c>
      <c r="F144" s="89">
        <f t="shared" si="9"/>
        <v>297</v>
      </c>
      <c r="G144" s="84">
        <f t="shared" si="10"/>
        <v>316</v>
      </c>
      <c r="H144" s="108" t="s">
        <v>18</v>
      </c>
      <c r="I144" s="80" t="s">
        <v>51</v>
      </c>
      <c r="J144" s="512"/>
      <c r="K144" s="513"/>
    </row>
    <row r="145" spans="1:12" s="109" customFormat="1">
      <c r="A145" s="516"/>
      <c r="B145" s="91">
        <v>28</v>
      </c>
      <c r="C145" s="106" t="s">
        <v>203</v>
      </c>
      <c r="D145" s="176" t="s">
        <v>44</v>
      </c>
      <c r="E145" s="108">
        <v>16</v>
      </c>
      <c r="F145" s="89">
        <f t="shared" si="9"/>
        <v>317</v>
      </c>
      <c r="G145" s="84">
        <f t="shared" si="10"/>
        <v>332</v>
      </c>
      <c r="H145" s="108" t="s">
        <v>18</v>
      </c>
      <c r="I145" s="80" t="s">
        <v>51</v>
      </c>
      <c r="J145" s="512"/>
      <c r="K145" s="513"/>
    </row>
    <row r="146" spans="1:12" s="110" customFormat="1" ht="13.5">
      <c r="A146" s="517"/>
      <c r="B146" s="91">
        <v>29</v>
      </c>
      <c r="C146" s="106" t="s">
        <v>123</v>
      </c>
      <c r="D146" s="176" t="s">
        <v>44</v>
      </c>
      <c r="E146" s="108">
        <v>268</v>
      </c>
      <c r="F146" s="89">
        <f t="shared" si="9"/>
        <v>333</v>
      </c>
      <c r="G146" s="84">
        <f t="shared" si="10"/>
        <v>600</v>
      </c>
      <c r="H146" s="80" t="s">
        <v>51</v>
      </c>
      <c r="I146" s="80" t="s">
        <v>51</v>
      </c>
      <c r="J146" s="518"/>
      <c r="K146" s="519"/>
    </row>
    <row r="148" spans="1:12" ht="17.25" thickBot="1"/>
    <row r="149" spans="1:12" s="263" customFormat="1">
      <c r="A149" s="449" t="s">
        <v>0</v>
      </c>
      <c r="B149" s="474"/>
      <c r="C149" s="474"/>
      <c r="D149" s="482" t="s">
        <v>25</v>
      </c>
      <c r="E149" s="482"/>
      <c r="F149" s="482"/>
      <c r="G149" s="482"/>
      <c r="H149" s="482"/>
      <c r="I149" s="483"/>
      <c r="J149" s="42" t="s">
        <v>2</v>
      </c>
      <c r="K149" s="253">
        <f>인터페이스목록!J42</f>
        <v>0</v>
      </c>
      <c r="L149" s="79"/>
    </row>
    <row r="150" spans="1:12" s="263" customFormat="1">
      <c r="A150" s="451">
        <f>인터페이스목록!A43</f>
        <v>0</v>
      </c>
      <c r="B150" s="475"/>
      <c r="C150" s="476"/>
      <c r="D150" s="484"/>
      <c r="E150" s="484"/>
      <c r="F150" s="484"/>
      <c r="G150" s="484"/>
      <c r="H150" s="484"/>
      <c r="I150" s="485"/>
      <c r="J150" s="392" t="s">
        <v>3</v>
      </c>
      <c r="K150" s="32">
        <v>44974</v>
      </c>
      <c r="L150" s="79"/>
    </row>
    <row r="151" spans="1:12" s="263" customFormat="1" ht="17.25" thickBot="1">
      <c r="A151" s="477"/>
      <c r="B151" s="478"/>
      <c r="C151" s="479"/>
      <c r="D151" s="486"/>
      <c r="E151" s="486"/>
      <c r="F151" s="486"/>
      <c r="G151" s="486"/>
      <c r="H151" s="486"/>
      <c r="I151" s="487"/>
      <c r="J151" s="393" t="s">
        <v>4</v>
      </c>
      <c r="K151" s="34" t="s">
        <v>1341</v>
      </c>
      <c r="L151" s="79"/>
    </row>
    <row r="152" spans="1:12" s="263" customFormat="1">
      <c r="A152" s="390"/>
      <c r="B152" s="390"/>
      <c r="C152" s="391"/>
      <c r="D152" s="390"/>
      <c r="E152" s="390"/>
      <c r="F152" s="390"/>
      <c r="G152" s="390"/>
      <c r="H152" s="390"/>
      <c r="I152" s="43"/>
      <c r="J152" s="35"/>
      <c r="K152" s="64" t="s">
        <v>26</v>
      </c>
      <c r="L152" s="79"/>
    </row>
    <row r="153" spans="1:12" s="263" customFormat="1">
      <c r="A153" s="492" t="s">
        <v>10</v>
      </c>
      <c r="B153" s="492"/>
      <c r="C153" s="63" t="s">
        <v>1340</v>
      </c>
      <c r="D153" s="395" t="s">
        <v>27</v>
      </c>
      <c r="E153" s="488" t="s">
        <v>183</v>
      </c>
      <c r="F153" s="494"/>
      <c r="G153" s="494"/>
      <c r="H153" s="494"/>
      <c r="I153" s="46" t="s">
        <v>29</v>
      </c>
      <c r="J153" s="488">
        <f>SUM(E158:E171) + SUM(E172:E184)</f>
        <v>600</v>
      </c>
      <c r="K153" s="489"/>
      <c r="L153" s="79"/>
    </row>
    <row r="154" spans="1:12" s="263" customFormat="1">
      <c r="A154" s="490" t="s">
        <v>30</v>
      </c>
      <c r="B154" s="490" t="s">
        <v>31</v>
      </c>
      <c r="C154" s="394" t="s">
        <v>32</v>
      </c>
      <c r="D154" s="490" t="s">
        <v>33</v>
      </c>
      <c r="E154" s="493"/>
      <c r="F154" s="498" t="s">
        <v>34</v>
      </c>
      <c r="G154" s="493"/>
      <c r="H154" s="520" t="s">
        <v>35</v>
      </c>
      <c r="I154" s="521"/>
      <c r="J154" s="490" t="s">
        <v>36</v>
      </c>
      <c r="K154" s="491"/>
      <c r="L154" s="79"/>
    </row>
    <row r="155" spans="1:12" s="263" customFormat="1">
      <c r="A155" s="496"/>
      <c r="B155" s="495"/>
      <c r="C155" s="90" t="s">
        <v>37</v>
      </c>
      <c r="D155" s="394" t="s">
        <v>38</v>
      </c>
      <c r="E155" s="394" t="s">
        <v>39</v>
      </c>
      <c r="F155" s="90" t="s">
        <v>40</v>
      </c>
      <c r="G155" s="90" t="s">
        <v>41</v>
      </c>
      <c r="H155" s="90" t="s">
        <v>83</v>
      </c>
      <c r="I155" s="90" t="s">
        <v>721</v>
      </c>
      <c r="J155" s="491"/>
      <c r="K155" s="491"/>
      <c r="L155" s="79"/>
    </row>
    <row r="156" spans="1:12" s="263" customFormat="1">
      <c r="A156" s="497" t="s">
        <v>42</v>
      </c>
      <c r="B156" s="499">
        <v>0</v>
      </c>
      <c r="C156" s="86" t="str">
        <f>공통부!C8</f>
        <v>TRANSACTION CODE</v>
      </c>
      <c r="D156" s="89" t="str">
        <f>공통부!D8</f>
        <v>AN</v>
      </c>
      <c r="E156" s="89">
        <f>공통부!E8</f>
        <v>9</v>
      </c>
      <c r="F156" s="89"/>
      <c r="G156" s="86"/>
      <c r="H156" s="80" t="s">
        <v>45</v>
      </c>
      <c r="I156" s="89" t="s">
        <v>106</v>
      </c>
      <c r="J156" s="480">
        <f>공통부!J8</f>
        <v>0</v>
      </c>
      <c r="K156" s="507"/>
      <c r="L156" s="79"/>
    </row>
    <row r="157" spans="1:12" s="263" customFormat="1" ht="16.5" customHeight="1">
      <c r="A157" s="497"/>
      <c r="B157" s="500"/>
      <c r="C157" s="86" t="str">
        <f>공통부!C9</f>
        <v>전문길이</v>
      </c>
      <c r="D157" s="89" t="str">
        <f>공통부!D9</f>
        <v>N</v>
      </c>
      <c r="E157" s="89">
        <f>공통부!E9</f>
        <v>4</v>
      </c>
      <c r="F157" s="89"/>
      <c r="G157" s="86"/>
      <c r="H157" s="80" t="s">
        <v>18</v>
      </c>
      <c r="I157" s="89" t="s">
        <v>18</v>
      </c>
      <c r="J157" s="480" t="str">
        <f>공통부!J9</f>
        <v>"SYSTEM ID" 항목부터 해당되는 전문의 길이를 SET한다.</v>
      </c>
      <c r="K157" s="507"/>
    </row>
    <row r="158" spans="1:12" s="263" customFormat="1" ht="16.5" customHeight="1">
      <c r="A158" s="497"/>
      <c r="B158" s="91">
        <v>1</v>
      </c>
      <c r="C158" s="86" t="str">
        <f>공통부!C10</f>
        <v>업무구분(SYSTEM ID)</v>
      </c>
      <c r="D158" s="89" t="str">
        <f>공통부!D10</f>
        <v>AN</v>
      </c>
      <c r="E158" s="89">
        <f>공통부!E10</f>
        <v>3</v>
      </c>
      <c r="F158" s="89">
        <v>1</v>
      </c>
      <c r="G158" s="84">
        <f>E158+F158-1</f>
        <v>3</v>
      </c>
      <c r="H158" s="80" t="s">
        <v>45</v>
      </c>
      <c r="I158" s="89" t="s">
        <v>18</v>
      </c>
      <c r="J158" s="480" t="str">
        <f>공통부!J10</f>
        <v>제휴업무에서 사용하는 고유한 SYSTEM ID로서 "P2P"를 사용한다.</v>
      </c>
      <c r="K158" s="507"/>
    </row>
    <row r="159" spans="1:12" s="263" customFormat="1" ht="16.5" customHeight="1">
      <c r="A159" s="497"/>
      <c r="B159" s="91">
        <v>2</v>
      </c>
      <c r="C159" s="86" t="str">
        <f>공통부!C11</f>
        <v>전문발생기관</v>
      </c>
      <c r="D159" s="89" t="str">
        <f>공통부!D11</f>
        <v>A</v>
      </c>
      <c r="E159" s="89">
        <f>공통부!E11</f>
        <v>3</v>
      </c>
      <c r="F159" s="89">
        <f>E158+F158</f>
        <v>4</v>
      </c>
      <c r="G159" s="84">
        <f t="shared" ref="G159:G173" si="11">E159+F159-1</f>
        <v>6</v>
      </c>
      <c r="H159" s="80" t="s">
        <v>45</v>
      </c>
      <c r="I159" s="89" t="s">
        <v>18</v>
      </c>
      <c r="J159" s="480" t="str">
        <f>공통부!J11</f>
        <v xml:space="preserve">전문을 발생시키는 기관의 코드를 SET한다. </v>
      </c>
      <c r="K159" s="507"/>
    </row>
    <row r="160" spans="1:12" s="263" customFormat="1" ht="16.5" customHeight="1">
      <c r="A160" s="497"/>
      <c r="B160" s="91">
        <v>3</v>
      </c>
      <c r="C160" s="86" t="str">
        <f>공통부!C12</f>
        <v>제휴기관코드</v>
      </c>
      <c r="D160" s="89" t="str">
        <f>공통부!D12</f>
        <v>AN</v>
      </c>
      <c r="E160" s="89">
        <f>공통부!E12</f>
        <v>5</v>
      </c>
      <c r="F160" s="89">
        <f t="shared" ref="F160:F173" si="12">E159+F159</f>
        <v>7</v>
      </c>
      <c r="G160" s="84">
        <f t="shared" si="11"/>
        <v>11</v>
      </c>
      <c r="H160" s="80" t="s">
        <v>45</v>
      </c>
      <c r="I160" s="89" t="s">
        <v>18</v>
      </c>
      <c r="J160" s="480" t="str">
        <f>공통부!J12</f>
        <v>제휴 기관별 고유한 코드로 신한은행에서 부여한 번호를 사용한다.</v>
      </c>
      <c r="K160" s="507"/>
    </row>
    <row r="161" spans="1:11" s="263" customFormat="1">
      <c r="A161" s="497"/>
      <c r="B161" s="91">
        <v>4</v>
      </c>
      <c r="C161" s="86" t="str">
        <f>공통부!C13</f>
        <v>전문종별코드</v>
      </c>
      <c r="D161" s="89" t="str">
        <f>공통부!D13</f>
        <v>N</v>
      </c>
      <c r="E161" s="89">
        <f>공통부!E13</f>
        <v>4</v>
      </c>
      <c r="F161" s="89">
        <f t="shared" si="12"/>
        <v>12</v>
      </c>
      <c r="G161" s="84">
        <f t="shared" si="11"/>
        <v>15</v>
      </c>
      <c r="H161" s="80" t="s">
        <v>18</v>
      </c>
      <c r="I161" s="89" t="s">
        <v>18</v>
      </c>
      <c r="J161" s="480" t="str">
        <f>공통부!J13</f>
        <v>인터페이스목록-거래종별코드</v>
      </c>
      <c r="K161" s="507"/>
    </row>
    <row r="162" spans="1:11" s="263" customFormat="1">
      <c r="A162" s="497"/>
      <c r="B162" s="91">
        <v>5</v>
      </c>
      <c r="C162" s="86" t="str">
        <f>공통부!C14</f>
        <v>거래구분코드</v>
      </c>
      <c r="D162" s="89" t="str">
        <f>공통부!D14</f>
        <v>N</v>
      </c>
      <c r="E162" s="89">
        <f>공통부!E14</f>
        <v>4</v>
      </c>
      <c r="F162" s="89">
        <f t="shared" si="12"/>
        <v>16</v>
      </c>
      <c r="G162" s="84">
        <f t="shared" si="11"/>
        <v>19</v>
      </c>
      <c r="H162" s="80" t="s">
        <v>45</v>
      </c>
      <c r="I162" s="89" t="s">
        <v>18</v>
      </c>
      <c r="J162" s="480" t="str">
        <f>공통부!J14</f>
        <v>인터페이스목록-거래구분코드</v>
      </c>
      <c r="K162" s="507"/>
    </row>
    <row r="163" spans="1:11" s="263" customFormat="1" ht="16.5" customHeight="1">
      <c r="A163" s="497"/>
      <c r="B163" s="91">
        <v>6</v>
      </c>
      <c r="C163" s="86" t="str">
        <f>공통부!C15</f>
        <v>송수신FLAG</v>
      </c>
      <c r="D163" s="89" t="str">
        <f>공통부!D15</f>
        <v>AN</v>
      </c>
      <c r="E163" s="89">
        <f>공통부!E15</f>
        <v>1</v>
      </c>
      <c r="F163" s="89">
        <f t="shared" si="12"/>
        <v>20</v>
      </c>
      <c r="G163" s="84">
        <f t="shared" si="11"/>
        <v>20</v>
      </c>
      <c r="H163" s="80" t="s">
        <v>18</v>
      </c>
      <c r="I163" s="89" t="s">
        <v>18</v>
      </c>
      <c r="J163" s="480" t="str">
        <f>공통부!J15</f>
        <v>신한은행 "B",  HOST(기관) "H"</v>
      </c>
      <c r="K163" s="507"/>
    </row>
    <row r="164" spans="1:11" s="263" customFormat="1">
      <c r="A164" s="497"/>
      <c r="B164" s="91">
        <v>7</v>
      </c>
      <c r="C164" s="86" t="str">
        <f>공통부!C16</f>
        <v>전문전송일자</v>
      </c>
      <c r="D164" s="89" t="str">
        <f>공통부!D16</f>
        <v>AN</v>
      </c>
      <c r="E164" s="89">
        <f>공통부!E16</f>
        <v>8</v>
      </c>
      <c r="F164" s="89">
        <f t="shared" si="12"/>
        <v>21</v>
      </c>
      <c r="G164" s="84">
        <f t="shared" si="11"/>
        <v>28</v>
      </c>
      <c r="H164" s="80" t="s">
        <v>45</v>
      </c>
      <c r="I164" s="89" t="s">
        <v>18</v>
      </c>
      <c r="J164" s="480" t="str">
        <f>공통부!J16</f>
        <v>전문전송일자</v>
      </c>
      <c r="K164" s="507"/>
    </row>
    <row r="165" spans="1:11" s="263" customFormat="1">
      <c r="A165" s="497"/>
      <c r="B165" s="91">
        <v>8</v>
      </c>
      <c r="C165" s="86" t="str">
        <f>공통부!C17</f>
        <v>전문전송시간</v>
      </c>
      <c r="D165" s="89" t="str">
        <f>공통부!D17</f>
        <v>AN</v>
      </c>
      <c r="E165" s="89">
        <f>공통부!E17</f>
        <v>6</v>
      </c>
      <c r="F165" s="89">
        <f t="shared" si="12"/>
        <v>29</v>
      </c>
      <c r="G165" s="84">
        <f t="shared" si="11"/>
        <v>34</v>
      </c>
      <c r="H165" s="80" t="s">
        <v>45</v>
      </c>
      <c r="I165" s="89" t="s">
        <v>18</v>
      </c>
      <c r="J165" s="480" t="str">
        <f>공통부!J17</f>
        <v>전문전송시간</v>
      </c>
      <c r="K165" s="507"/>
    </row>
    <row r="166" spans="1:11" s="263" customFormat="1" ht="25.5" customHeight="1">
      <c r="A166" s="497"/>
      <c r="B166" s="91">
        <v>9</v>
      </c>
      <c r="C166" s="86" t="str">
        <f>공통부!C18</f>
        <v>거래고유번호</v>
      </c>
      <c r="D166" s="89" t="str">
        <f>공통부!D18</f>
        <v>AN</v>
      </c>
      <c r="E166" s="89">
        <f>공통부!E18</f>
        <v>10</v>
      </c>
      <c r="F166" s="89">
        <f t="shared" si="12"/>
        <v>35</v>
      </c>
      <c r="G166" s="84">
        <f t="shared" si="11"/>
        <v>44</v>
      </c>
      <c r="H166" s="80" t="s">
        <v>45</v>
      </c>
      <c r="I166" s="89" t="s">
        <v>18</v>
      </c>
      <c r="J166" s="480" t="str">
        <f>공통부!J18</f>
        <v>전문을 유일하게 구분하기 위해 전문 발생기관에서 부여하는 일련번호로 응답전문에서도 바뀌지 않고 SET되어야 한다.</v>
      </c>
      <c r="K166" s="507"/>
    </row>
    <row r="167" spans="1:11" s="263" customFormat="1" ht="16.5" customHeight="1">
      <c r="A167" s="497"/>
      <c r="B167" s="91">
        <v>10</v>
      </c>
      <c r="C167" s="86" t="str">
        <f>공통부!C19</f>
        <v>전문식별코드</v>
      </c>
      <c r="D167" s="89" t="str">
        <f>공통부!D19</f>
        <v>AN</v>
      </c>
      <c r="E167" s="89">
        <f>공통부!E19</f>
        <v>1</v>
      </c>
      <c r="F167" s="89">
        <f t="shared" si="12"/>
        <v>45</v>
      </c>
      <c r="G167" s="84">
        <f t="shared" si="11"/>
        <v>45</v>
      </c>
      <c r="H167" s="80" t="s">
        <v>51</v>
      </c>
      <c r="I167" s="80" t="s">
        <v>51</v>
      </c>
      <c r="J167" s="480" t="str">
        <f>공통부!J19</f>
        <v xml:space="preserve">미완료 내역 "P" : 미완료 내역 전문에는 P를 SET한다. </v>
      </c>
      <c r="K167" s="507"/>
    </row>
    <row r="168" spans="1:11" s="263" customFormat="1" ht="16.5" customHeight="1">
      <c r="A168" s="497"/>
      <c r="B168" s="91">
        <v>11</v>
      </c>
      <c r="C168" s="86" t="str">
        <f>공통부!C20</f>
        <v>상태필드번호</v>
      </c>
      <c r="D168" s="89" t="str">
        <f>공통부!D20</f>
        <v>N</v>
      </c>
      <c r="E168" s="89">
        <f>공통부!E20</f>
        <v>4</v>
      </c>
      <c r="F168" s="89">
        <f t="shared" si="12"/>
        <v>46</v>
      </c>
      <c r="G168" s="84">
        <f t="shared" si="11"/>
        <v>49</v>
      </c>
      <c r="H168" s="89" t="s">
        <v>18</v>
      </c>
      <c r="I168" s="89" t="s">
        <v>18</v>
      </c>
      <c r="J168" s="480" t="str">
        <f>공통부!J20</f>
        <v xml:space="preserve">전문 Format Error 발생시 오류가 발생된 전문의 항목번호를 SET한다. </v>
      </c>
      <c r="K168" s="507"/>
    </row>
    <row r="169" spans="1:11" s="263" customFormat="1" ht="22.5" customHeight="1">
      <c r="A169" s="497"/>
      <c r="B169" s="91">
        <v>12</v>
      </c>
      <c r="C169" s="86" t="str">
        <f>공통부!C21</f>
        <v>응답코드</v>
      </c>
      <c r="D169" s="89" t="str">
        <f>공통부!D21</f>
        <v>AN</v>
      </c>
      <c r="E169" s="89">
        <f>공통부!E21</f>
        <v>8</v>
      </c>
      <c r="F169" s="89">
        <f t="shared" si="12"/>
        <v>50</v>
      </c>
      <c r="G169" s="84">
        <f t="shared" si="11"/>
        <v>57</v>
      </c>
      <c r="H169" s="80" t="s">
        <v>18</v>
      </c>
      <c r="I169" s="80" t="s">
        <v>51</v>
      </c>
      <c r="J169" s="480" t="str">
        <f>공통부!J21</f>
        <v>RESPONSE 전문에서는 해당 응답코드를 SET하고, REQUEST전문에서는 "BLANK"를 SET 한다.</v>
      </c>
      <c r="K169" s="507"/>
    </row>
    <row r="170" spans="1:11" s="263" customFormat="1">
      <c r="A170" s="497"/>
      <c r="B170" s="91">
        <v>13</v>
      </c>
      <c r="C170" s="86" t="str">
        <f>공통부!C22</f>
        <v>응답메세지</v>
      </c>
      <c r="D170" s="89" t="str">
        <f>공통부!D22</f>
        <v>ANH</v>
      </c>
      <c r="E170" s="89">
        <f>공통부!E22</f>
        <v>60</v>
      </c>
      <c r="F170" s="89">
        <f t="shared" si="12"/>
        <v>58</v>
      </c>
      <c r="G170" s="84">
        <f t="shared" si="11"/>
        <v>117</v>
      </c>
      <c r="H170" s="89" t="s">
        <v>106</v>
      </c>
      <c r="I170" s="80" t="s">
        <v>51</v>
      </c>
      <c r="J170" s="480" t="str">
        <f>공통부!J22</f>
        <v>에러응답시 SET 한다.</v>
      </c>
      <c r="K170" s="507"/>
    </row>
    <row r="171" spans="1:11" s="263" customFormat="1">
      <c r="A171" s="497"/>
      <c r="B171" s="91">
        <v>14</v>
      </c>
      <c r="C171" s="86" t="str">
        <f>공통부!C23</f>
        <v>FILLER</v>
      </c>
      <c r="D171" s="89" t="str">
        <f>공통부!D23</f>
        <v>AN</v>
      </c>
      <c r="E171" s="89">
        <f>공통부!E23</f>
        <v>33</v>
      </c>
      <c r="F171" s="89">
        <f t="shared" si="12"/>
        <v>118</v>
      </c>
      <c r="G171" s="84">
        <f t="shared" si="11"/>
        <v>150</v>
      </c>
      <c r="H171" s="80" t="s">
        <v>51</v>
      </c>
      <c r="I171" s="80" t="s">
        <v>51</v>
      </c>
      <c r="J171" s="480" t="str">
        <f>공통부!J23</f>
        <v>-</v>
      </c>
      <c r="K171" s="507"/>
    </row>
    <row r="172" spans="1:11" s="109" customFormat="1">
      <c r="A172" s="514" t="s">
        <v>109</v>
      </c>
      <c r="B172" s="91">
        <v>15</v>
      </c>
      <c r="C172" s="106" t="s">
        <v>121</v>
      </c>
      <c r="D172" s="396" t="s">
        <v>46</v>
      </c>
      <c r="E172" s="108">
        <v>2</v>
      </c>
      <c r="F172" s="89">
        <f t="shared" si="12"/>
        <v>151</v>
      </c>
      <c r="G172" s="84">
        <f t="shared" si="11"/>
        <v>152</v>
      </c>
      <c r="H172" s="18" t="s">
        <v>110</v>
      </c>
      <c r="I172" s="108" t="s">
        <v>18</v>
      </c>
      <c r="J172" s="512" t="s">
        <v>1346</v>
      </c>
      <c r="K172" s="513"/>
    </row>
    <row r="173" spans="1:11" s="109" customFormat="1">
      <c r="A173" s="515"/>
      <c r="B173" s="91">
        <v>16</v>
      </c>
      <c r="C173" s="106" t="s">
        <v>197</v>
      </c>
      <c r="D173" s="396" t="s">
        <v>44</v>
      </c>
      <c r="E173" s="108">
        <v>20</v>
      </c>
      <c r="F173" s="89">
        <f t="shared" si="12"/>
        <v>153</v>
      </c>
      <c r="G173" s="84">
        <f t="shared" si="11"/>
        <v>172</v>
      </c>
      <c r="H173" s="18" t="s">
        <v>110</v>
      </c>
      <c r="I173" s="108" t="s">
        <v>18</v>
      </c>
      <c r="J173" s="512"/>
      <c r="K173" s="513"/>
    </row>
    <row r="174" spans="1:11" s="109" customFormat="1">
      <c r="A174" s="516"/>
      <c r="B174" s="91">
        <v>17</v>
      </c>
      <c r="C174" s="106" t="s">
        <v>1330</v>
      </c>
      <c r="D174" s="107" t="s">
        <v>117</v>
      </c>
      <c r="E174" s="108">
        <v>3</v>
      </c>
      <c r="F174" s="89">
        <f>E173+F173</f>
        <v>173</v>
      </c>
      <c r="G174" s="84">
        <f>E174+F174-1</f>
        <v>175</v>
      </c>
      <c r="H174" s="80" t="s">
        <v>51</v>
      </c>
      <c r="I174" s="108" t="s">
        <v>18</v>
      </c>
      <c r="J174" s="512"/>
      <c r="K174" s="513"/>
    </row>
    <row r="175" spans="1:11" s="109" customFormat="1">
      <c r="A175" s="516"/>
      <c r="B175" s="91">
        <v>18</v>
      </c>
      <c r="C175" s="106" t="s">
        <v>1331</v>
      </c>
      <c r="D175" s="396" t="s">
        <v>44</v>
      </c>
      <c r="E175" s="108">
        <v>20</v>
      </c>
      <c r="F175" s="89">
        <f>E174+F174</f>
        <v>176</v>
      </c>
      <c r="G175" s="84">
        <f>E175+F175-1</f>
        <v>195</v>
      </c>
      <c r="H175" s="80" t="s">
        <v>51</v>
      </c>
      <c r="I175" s="108" t="s">
        <v>18</v>
      </c>
      <c r="J175" s="512"/>
      <c r="K175" s="513"/>
    </row>
    <row r="176" spans="1:11" s="109" customFormat="1">
      <c r="A176" s="516"/>
      <c r="B176" s="91">
        <v>19</v>
      </c>
      <c r="C176" s="106" t="s">
        <v>1332</v>
      </c>
      <c r="D176" s="107" t="s">
        <v>117</v>
      </c>
      <c r="E176" s="108">
        <v>3</v>
      </c>
      <c r="F176" s="89">
        <f t="shared" ref="F176:F184" si="13">E175+F175</f>
        <v>196</v>
      </c>
      <c r="G176" s="84">
        <f t="shared" ref="G176:G184" si="14">E176+F176-1</f>
        <v>198</v>
      </c>
      <c r="H176" s="80" t="s">
        <v>51</v>
      </c>
      <c r="I176" s="108" t="s">
        <v>106</v>
      </c>
      <c r="J176" s="512"/>
      <c r="K176" s="513"/>
    </row>
    <row r="177" spans="1:12" s="109" customFormat="1">
      <c r="A177" s="516"/>
      <c r="B177" s="91">
        <v>20</v>
      </c>
      <c r="C177" s="106" t="s">
        <v>1333</v>
      </c>
      <c r="D177" s="396" t="s">
        <v>44</v>
      </c>
      <c r="E177" s="108">
        <v>20</v>
      </c>
      <c r="F177" s="89">
        <f t="shared" si="13"/>
        <v>199</v>
      </c>
      <c r="G177" s="84">
        <f t="shared" si="14"/>
        <v>218</v>
      </c>
      <c r="H177" s="80" t="s">
        <v>51</v>
      </c>
      <c r="I177" s="108" t="s">
        <v>106</v>
      </c>
      <c r="J177" s="512"/>
      <c r="K177" s="513"/>
    </row>
    <row r="178" spans="1:12" s="109" customFormat="1">
      <c r="A178" s="516"/>
      <c r="B178" s="91">
        <v>21</v>
      </c>
      <c r="C178" s="106" t="s">
        <v>1334</v>
      </c>
      <c r="D178" s="107" t="s">
        <v>117</v>
      </c>
      <c r="E178" s="108">
        <v>3</v>
      </c>
      <c r="F178" s="89">
        <f t="shared" si="13"/>
        <v>219</v>
      </c>
      <c r="G178" s="84">
        <f t="shared" si="14"/>
        <v>221</v>
      </c>
      <c r="H178" s="80" t="s">
        <v>51</v>
      </c>
      <c r="I178" s="108" t="s">
        <v>106</v>
      </c>
      <c r="J178" s="512"/>
      <c r="K178" s="513"/>
    </row>
    <row r="179" spans="1:12" s="109" customFormat="1">
      <c r="A179" s="516"/>
      <c r="B179" s="91">
        <v>22</v>
      </c>
      <c r="C179" s="106" t="s">
        <v>1335</v>
      </c>
      <c r="D179" s="396" t="s">
        <v>44</v>
      </c>
      <c r="E179" s="108">
        <v>20</v>
      </c>
      <c r="F179" s="89">
        <f t="shared" si="13"/>
        <v>222</v>
      </c>
      <c r="G179" s="84">
        <f t="shared" si="14"/>
        <v>241</v>
      </c>
      <c r="H179" s="80" t="s">
        <v>51</v>
      </c>
      <c r="I179" s="108" t="s">
        <v>106</v>
      </c>
      <c r="J179" s="512"/>
      <c r="K179" s="513"/>
    </row>
    <row r="180" spans="1:12" s="109" customFormat="1">
      <c r="A180" s="516"/>
      <c r="B180" s="91">
        <v>23</v>
      </c>
      <c r="C180" s="106" t="s">
        <v>1336</v>
      </c>
      <c r="D180" s="107" t="s">
        <v>117</v>
      </c>
      <c r="E180" s="108">
        <v>3</v>
      </c>
      <c r="F180" s="89">
        <f t="shared" si="13"/>
        <v>242</v>
      </c>
      <c r="G180" s="84">
        <f t="shared" si="14"/>
        <v>244</v>
      </c>
      <c r="H180" s="80" t="s">
        <v>51</v>
      </c>
      <c r="I180" s="108" t="s">
        <v>106</v>
      </c>
      <c r="J180" s="512"/>
      <c r="K180" s="513"/>
    </row>
    <row r="181" spans="1:12" s="109" customFormat="1">
      <c r="A181" s="516"/>
      <c r="B181" s="91">
        <v>24</v>
      </c>
      <c r="C181" s="106" t="s">
        <v>1337</v>
      </c>
      <c r="D181" s="396" t="s">
        <v>44</v>
      </c>
      <c r="E181" s="108">
        <v>20</v>
      </c>
      <c r="F181" s="89">
        <f t="shared" si="13"/>
        <v>245</v>
      </c>
      <c r="G181" s="84">
        <f t="shared" si="14"/>
        <v>264</v>
      </c>
      <c r="H181" s="80" t="s">
        <v>51</v>
      </c>
      <c r="I181" s="108" t="s">
        <v>106</v>
      </c>
      <c r="J181" s="512"/>
      <c r="K181" s="513"/>
    </row>
    <row r="182" spans="1:12" s="109" customFormat="1">
      <c r="A182" s="516"/>
      <c r="B182" s="91">
        <v>25</v>
      </c>
      <c r="C182" s="106" t="s">
        <v>1338</v>
      </c>
      <c r="D182" s="107" t="s">
        <v>117</v>
      </c>
      <c r="E182" s="108">
        <v>3</v>
      </c>
      <c r="F182" s="89">
        <f t="shared" si="13"/>
        <v>265</v>
      </c>
      <c r="G182" s="84">
        <f t="shared" si="14"/>
        <v>267</v>
      </c>
      <c r="H182" s="80" t="s">
        <v>51</v>
      </c>
      <c r="I182" s="108" t="s">
        <v>106</v>
      </c>
      <c r="J182" s="512"/>
      <c r="K182" s="513"/>
    </row>
    <row r="183" spans="1:12" s="109" customFormat="1">
      <c r="A183" s="516"/>
      <c r="B183" s="91">
        <v>26</v>
      </c>
      <c r="C183" s="106" t="s">
        <v>1339</v>
      </c>
      <c r="D183" s="396" t="s">
        <v>44</v>
      </c>
      <c r="E183" s="108">
        <v>20</v>
      </c>
      <c r="F183" s="89">
        <f t="shared" si="13"/>
        <v>268</v>
      </c>
      <c r="G183" s="84">
        <f t="shared" si="14"/>
        <v>287</v>
      </c>
      <c r="H183" s="80" t="s">
        <v>51</v>
      </c>
      <c r="I183" s="108" t="s">
        <v>106</v>
      </c>
      <c r="J183" s="512"/>
      <c r="K183" s="513"/>
    </row>
    <row r="184" spans="1:12" s="110" customFormat="1" ht="13.5">
      <c r="A184" s="517"/>
      <c r="B184" s="91">
        <v>27</v>
      </c>
      <c r="C184" s="106" t="s">
        <v>123</v>
      </c>
      <c r="D184" s="396" t="s">
        <v>44</v>
      </c>
      <c r="E184" s="108">
        <v>313</v>
      </c>
      <c r="F184" s="89">
        <f t="shared" si="13"/>
        <v>288</v>
      </c>
      <c r="G184" s="84">
        <f t="shared" si="14"/>
        <v>600</v>
      </c>
      <c r="H184" s="80" t="s">
        <v>51</v>
      </c>
      <c r="I184" s="80" t="s">
        <v>51</v>
      </c>
      <c r="J184" s="518"/>
      <c r="K184" s="519"/>
    </row>
    <row r="186" spans="1:12" ht="17.25" thickBot="1"/>
    <row r="187" spans="1:12" s="263" customFormat="1">
      <c r="A187" s="449" t="s">
        <v>0</v>
      </c>
      <c r="B187" s="474"/>
      <c r="C187" s="474"/>
      <c r="D187" s="482" t="s">
        <v>25</v>
      </c>
      <c r="E187" s="482"/>
      <c r="F187" s="482"/>
      <c r="G187" s="482"/>
      <c r="H187" s="482"/>
      <c r="I187" s="483"/>
      <c r="J187" s="42" t="s">
        <v>2</v>
      </c>
      <c r="K187" s="253">
        <f>인터페이스목록!J80</f>
        <v>0</v>
      </c>
      <c r="L187" s="79"/>
    </row>
    <row r="188" spans="1:12" s="263" customFormat="1">
      <c r="A188" s="451">
        <f>인터페이스목록!A81</f>
        <v>0</v>
      </c>
      <c r="B188" s="475"/>
      <c r="C188" s="476"/>
      <c r="D188" s="484"/>
      <c r="E188" s="484"/>
      <c r="F188" s="484"/>
      <c r="G188" s="484"/>
      <c r="H188" s="484"/>
      <c r="I188" s="485"/>
      <c r="J188" s="406" t="s">
        <v>3</v>
      </c>
      <c r="K188" s="32">
        <v>44974</v>
      </c>
      <c r="L188" s="79"/>
    </row>
    <row r="189" spans="1:12" s="263" customFormat="1" ht="17.25" thickBot="1">
      <c r="A189" s="477"/>
      <c r="B189" s="478"/>
      <c r="C189" s="479"/>
      <c r="D189" s="486"/>
      <c r="E189" s="486"/>
      <c r="F189" s="486"/>
      <c r="G189" s="486"/>
      <c r="H189" s="486"/>
      <c r="I189" s="487"/>
      <c r="J189" s="407" t="s">
        <v>4</v>
      </c>
      <c r="K189" s="34" t="s">
        <v>1341</v>
      </c>
      <c r="L189" s="79"/>
    </row>
    <row r="190" spans="1:12" s="263" customFormat="1">
      <c r="A190" s="404"/>
      <c r="B190" s="404"/>
      <c r="C190" s="405"/>
      <c r="D190" s="404"/>
      <c r="E190" s="404"/>
      <c r="F190" s="404"/>
      <c r="G190" s="404"/>
      <c r="H190" s="404"/>
      <c r="I190" s="43"/>
      <c r="J190" s="35"/>
      <c r="K190" s="64" t="s">
        <v>26</v>
      </c>
      <c r="L190" s="79"/>
    </row>
    <row r="191" spans="1:12" s="263" customFormat="1">
      <c r="A191" s="492" t="s">
        <v>10</v>
      </c>
      <c r="B191" s="492"/>
      <c r="C191" s="63" t="s">
        <v>1347</v>
      </c>
      <c r="D191" s="409" t="s">
        <v>27</v>
      </c>
      <c r="E191" s="488" t="s">
        <v>183</v>
      </c>
      <c r="F191" s="494"/>
      <c r="G191" s="494"/>
      <c r="H191" s="494"/>
      <c r="I191" s="46" t="s">
        <v>29</v>
      </c>
      <c r="J191" s="488">
        <f>SUM(E196:E209) + SUM(E210:E222)</f>
        <v>600</v>
      </c>
      <c r="K191" s="489"/>
      <c r="L191" s="79"/>
    </row>
    <row r="192" spans="1:12" s="263" customFormat="1">
      <c r="A192" s="490" t="s">
        <v>30</v>
      </c>
      <c r="B192" s="490" t="s">
        <v>31</v>
      </c>
      <c r="C192" s="408" t="s">
        <v>32</v>
      </c>
      <c r="D192" s="490" t="s">
        <v>33</v>
      </c>
      <c r="E192" s="493"/>
      <c r="F192" s="498" t="s">
        <v>34</v>
      </c>
      <c r="G192" s="493"/>
      <c r="H192" s="520" t="s">
        <v>35</v>
      </c>
      <c r="I192" s="521"/>
      <c r="J192" s="490" t="s">
        <v>36</v>
      </c>
      <c r="K192" s="491"/>
      <c r="L192" s="79"/>
    </row>
    <row r="193" spans="1:12" s="263" customFormat="1">
      <c r="A193" s="496"/>
      <c r="B193" s="495"/>
      <c r="C193" s="90" t="s">
        <v>37</v>
      </c>
      <c r="D193" s="408" t="s">
        <v>38</v>
      </c>
      <c r="E193" s="408" t="s">
        <v>39</v>
      </c>
      <c r="F193" s="90" t="s">
        <v>40</v>
      </c>
      <c r="G193" s="90" t="s">
        <v>41</v>
      </c>
      <c r="H193" s="90" t="s">
        <v>83</v>
      </c>
      <c r="I193" s="90" t="s">
        <v>721</v>
      </c>
      <c r="J193" s="491"/>
      <c r="K193" s="491"/>
      <c r="L193" s="79"/>
    </row>
    <row r="194" spans="1:12" s="263" customFormat="1">
      <c r="A194" s="497" t="s">
        <v>42</v>
      </c>
      <c r="B194" s="499">
        <v>0</v>
      </c>
      <c r="C194" s="86" t="str">
        <f>공통부!C8</f>
        <v>TRANSACTION CODE</v>
      </c>
      <c r="D194" s="89" t="str">
        <f>공통부!D8</f>
        <v>AN</v>
      </c>
      <c r="E194" s="89">
        <f>공통부!E8</f>
        <v>9</v>
      </c>
      <c r="F194" s="89"/>
      <c r="G194" s="86"/>
      <c r="H194" s="80" t="s">
        <v>45</v>
      </c>
      <c r="I194" s="89" t="s">
        <v>106</v>
      </c>
      <c r="J194" s="480">
        <f>공통부!J8</f>
        <v>0</v>
      </c>
      <c r="K194" s="481"/>
      <c r="L194" s="79"/>
    </row>
    <row r="195" spans="1:12" s="263" customFormat="1" ht="16.5" customHeight="1">
      <c r="A195" s="497"/>
      <c r="B195" s="500"/>
      <c r="C195" s="86" t="str">
        <f>공통부!C9</f>
        <v>전문길이</v>
      </c>
      <c r="D195" s="89" t="str">
        <f>공통부!D9</f>
        <v>N</v>
      </c>
      <c r="E195" s="89">
        <f>공통부!E9</f>
        <v>4</v>
      </c>
      <c r="F195" s="89"/>
      <c r="G195" s="86"/>
      <c r="H195" s="80" t="s">
        <v>18</v>
      </c>
      <c r="I195" s="89" t="s">
        <v>18</v>
      </c>
      <c r="J195" s="480" t="str">
        <f>공통부!J9</f>
        <v>"SYSTEM ID" 항목부터 해당되는 전문의 길이를 SET한다.</v>
      </c>
      <c r="K195" s="481"/>
    </row>
    <row r="196" spans="1:12" s="263" customFormat="1" ht="16.5" customHeight="1">
      <c r="A196" s="497"/>
      <c r="B196" s="91">
        <v>1</v>
      </c>
      <c r="C196" s="86" t="str">
        <f>공통부!C10</f>
        <v>업무구분(SYSTEM ID)</v>
      </c>
      <c r="D196" s="89" t="str">
        <f>공통부!D10</f>
        <v>AN</v>
      </c>
      <c r="E196" s="89">
        <f>공통부!E10</f>
        <v>3</v>
      </c>
      <c r="F196" s="89">
        <v>1</v>
      </c>
      <c r="G196" s="84">
        <f>E196+F196-1</f>
        <v>3</v>
      </c>
      <c r="H196" s="80" t="s">
        <v>45</v>
      </c>
      <c r="I196" s="89" t="s">
        <v>18</v>
      </c>
      <c r="J196" s="480" t="str">
        <f>공통부!J10</f>
        <v>제휴업무에서 사용하는 고유한 SYSTEM ID로서 "P2P"를 사용한다.</v>
      </c>
      <c r="K196" s="481"/>
    </row>
    <row r="197" spans="1:12" s="263" customFormat="1" ht="16.5" customHeight="1">
      <c r="A197" s="497"/>
      <c r="B197" s="91">
        <v>2</v>
      </c>
      <c r="C197" s="86" t="str">
        <f>공통부!C11</f>
        <v>전문발생기관</v>
      </c>
      <c r="D197" s="89" t="str">
        <f>공통부!D11</f>
        <v>A</v>
      </c>
      <c r="E197" s="89">
        <f>공통부!E11</f>
        <v>3</v>
      </c>
      <c r="F197" s="89">
        <f>E196+F196</f>
        <v>4</v>
      </c>
      <c r="G197" s="84">
        <f t="shared" ref="G197:G222" si="15">E197+F197-1</f>
        <v>6</v>
      </c>
      <c r="H197" s="80" t="s">
        <v>45</v>
      </c>
      <c r="I197" s="89" t="s">
        <v>18</v>
      </c>
      <c r="J197" s="480" t="str">
        <f>공통부!J11</f>
        <v xml:space="preserve">전문을 발생시키는 기관의 코드를 SET한다. </v>
      </c>
      <c r="K197" s="481"/>
    </row>
    <row r="198" spans="1:12" s="263" customFormat="1" ht="16.5" customHeight="1">
      <c r="A198" s="497"/>
      <c r="B198" s="91">
        <v>3</v>
      </c>
      <c r="C198" s="86" t="str">
        <f>공통부!C12</f>
        <v>제휴기관코드</v>
      </c>
      <c r="D198" s="89" t="str">
        <f>공통부!D12</f>
        <v>AN</v>
      </c>
      <c r="E198" s="89">
        <f>공통부!E12</f>
        <v>5</v>
      </c>
      <c r="F198" s="89">
        <f t="shared" ref="F198:F222" si="16">E197+F197</f>
        <v>7</v>
      </c>
      <c r="G198" s="84">
        <f t="shared" si="15"/>
        <v>11</v>
      </c>
      <c r="H198" s="80" t="s">
        <v>45</v>
      </c>
      <c r="I198" s="89" t="s">
        <v>18</v>
      </c>
      <c r="J198" s="480" t="str">
        <f>공통부!J12</f>
        <v>제휴 기관별 고유한 코드로 신한은행에서 부여한 번호를 사용한다.</v>
      </c>
      <c r="K198" s="507"/>
    </row>
    <row r="199" spans="1:12" s="263" customFormat="1">
      <c r="A199" s="497"/>
      <c r="B199" s="91">
        <v>4</v>
      </c>
      <c r="C199" s="86" t="str">
        <f>공통부!C13</f>
        <v>전문종별코드</v>
      </c>
      <c r="D199" s="89" t="str">
        <f>공통부!D13</f>
        <v>N</v>
      </c>
      <c r="E199" s="89">
        <f>공통부!E13</f>
        <v>4</v>
      </c>
      <c r="F199" s="89">
        <f t="shared" si="16"/>
        <v>12</v>
      </c>
      <c r="G199" s="84">
        <f t="shared" si="15"/>
        <v>15</v>
      </c>
      <c r="H199" s="80" t="s">
        <v>18</v>
      </c>
      <c r="I199" s="89" t="s">
        <v>18</v>
      </c>
      <c r="J199" s="480" t="str">
        <f>공통부!J13</f>
        <v>인터페이스목록-거래종별코드</v>
      </c>
      <c r="K199" s="507"/>
    </row>
    <row r="200" spans="1:12" s="263" customFormat="1">
      <c r="A200" s="497"/>
      <c r="B200" s="91">
        <v>5</v>
      </c>
      <c r="C200" s="86" t="str">
        <f>공통부!C14</f>
        <v>거래구분코드</v>
      </c>
      <c r="D200" s="89" t="str">
        <f>공통부!D14</f>
        <v>N</v>
      </c>
      <c r="E200" s="89">
        <f>공통부!E14</f>
        <v>4</v>
      </c>
      <c r="F200" s="89">
        <f t="shared" si="16"/>
        <v>16</v>
      </c>
      <c r="G200" s="84">
        <f t="shared" si="15"/>
        <v>19</v>
      </c>
      <c r="H200" s="80" t="s">
        <v>45</v>
      </c>
      <c r="I200" s="89" t="s">
        <v>18</v>
      </c>
      <c r="J200" s="480" t="str">
        <f>공통부!J14</f>
        <v>인터페이스목록-거래구분코드</v>
      </c>
      <c r="K200" s="507"/>
    </row>
    <row r="201" spans="1:12" s="263" customFormat="1" ht="16.5" customHeight="1">
      <c r="A201" s="497"/>
      <c r="B201" s="91">
        <v>6</v>
      </c>
      <c r="C201" s="86" t="str">
        <f>공통부!C15</f>
        <v>송수신FLAG</v>
      </c>
      <c r="D201" s="89" t="str">
        <f>공통부!D15</f>
        <v>AN</v>
      </c>
      <c r="E201" s="89">
        <f>공통부!E15</f>
        <v>1</v>
      </c>
      <c r="F201" s="89">
        <f t="shared" si="16"/>
        <v>20</v>
      </c>
      <c r="G201" s="84">
        <f t="shared" si="15"/>
        <v>20</v>
      </c>
      <c r="H201" s="80" t="s">
        <v>18</v>
      </c>
      <c r="I201" s="89" t="s">
        <v>18</v>
      </c>
      <c r="J201" s="480" t="str">
        <f>공통부!J15</f>
        <v>신한은행 "B",  HOST(기관) "H"</v>
      </c>
      <c r="K201" s="507"/>
    </row>
    <row r="202" spans="1:12" s="263" customFormat="1">
      <c r="A202" s="497"/>
      <c r="B202" s="91">
        <v>7</v>
      </c>
      <c r="C202" s="86" t="str">
        <f>공통부!C16</f>
        <v>전문전송일자</v>
      </c>
      <c r="D202" s="89" t="str">
        <f>공통부!D16</f>
        <v>AN</v>
      </c>
      <c r="E202" s="89">
        <f>공통부!E16</f>
        <v>8</v>
      </c>
      <c r="F202" s="89">
        <f t="shared" si="16"/>
        <v>21</v>
      </c>
      <c r="G202" s="84">
        <f t="shared" si="15"/>
        <v>28</v>
      </c>
      <c r="H202" s="80" t="s">
        <v>45</v>
      </c>
      <c r="I202" s="89" t="s">
        <v>18</v>
      </c>
      <c r="J202" s="480" t="str">
        <f>공통부!J16</f>
        <v>전문전송일자</v>
      </c>
      <c r="K202" s="507"/>
    </row>
    <row r="203" spans="1:12" s="263" customFormat="1">
      <c r="A203" s="497"/>
      <c r="B203" s="91">
        <v>8</v>
      </c>
      <c r="C203" s="86" t="str">
        <f>공통부!C17</f>
        <v>전문전송시간</v>
      </c>
      <c r="D203" s="89" t="str">
        <f>공통부!D17</f>
        <v>AN</v>
      </c>
      <c r="E203" s="89">
        <f>공통부!E17</f>
        <v>6</v>
      </c>
      <c r="F203" s="89">
        <f t="shared" si="16"/>
        <v>29</v>
      </c>
      <c r="G203" s="84">
        <f t="shared" si="15"/>
        <v>34</v>
      </c>
      <c r="H203" s="80" t="s">
        <v>45</v>
      </c>
      <c r="I203" s="89" t="s">
        <v>18</v>
      </c>
      <c r="J203" s="480" t="str">
        <f>공통부!J17</f>
        <v>전문전송시간</v>
      </c>
      <c r="K203" s="507"/>
    </row>
    <row r="204" spans="1:12" s="263" customFormat="1" ht="25.5" customHeight="1">
      <c r="A204" s="497"/>
      <c r="B204" s="91">
        <v>9</v>
      </c>
      <c r="C204" s="86" t="str">
        <f>공통부!C18</f>
        <v>거래고유번호</v>
      </c>
      <c r="D204" s="89" t="str">
        <f>공통부!D18</f>
        <v>AN</v>
      </c>
      <c r="E204" s="89">
        <f>공통부!E18</f>
        <v>10</v>
      </c>
      <c r="F204" s="89">
        <f t="shared" si="16"/>
        <v>35</v>
      </c>
      <c r="G204" s="84">
        <f t="shared" si="15"/>
        <v>44</v>
      </c>
      <c r="H204" s="80" t="s">
        <v>45</v>
      </c>
      <c r="I204" s="89" t="s">
        <v>18</v>
      </c>
      <c r="J204" s="480" t="str">
        <f>공통부!J18</f>
        <v>전문을 유일하게 구분하기 위해 전문 발생기관에서 부여하는 일련번호로 응답전문에서도 바뀌지 않고 SET되어야 한다.</v>
      </c>
      <c r="K204" s="507"/>
    </row>
    <row r="205" spans="1:12" s="263" customFormat="1" ht="16.5" customHeight="1">
      <c r="A205" s="497"/>
      <c r="B205" s="91">
        <v>10</v>
      </c>
      <c r="C205" s="86" t="str">
        <f>공통부!C19</f>
        <v>전문식별코드</v>
      </c>
      <c r="D205" s="89" t="str">
        <f>공통부!D19</f>
        <v>AN</v>
      </c>
      <c r="E205" s="89">
        <f>공통부!E19</f>
        <v>1</v>
      </c>
      <c r="F205" s="89">
        <f t="shared" si="16"/>
        <v>45</v>
      </c>
      <c r="G205" s="84">
        <f t="shared" si="15"/>
        <v>45</v>
      </c>
      <c r="H205" s="80" t="s">
        <v>51</v>
      </c>
      <c r="I205" s="80" t="s">
        <v>51</v>
      </c>
      <c r="J205" s="480" t="str">
        <f>공통부!J19</f>
        <v xml:space="preserve">미완료 내역 "P" : 미완료 내역 전문에는 P를 SET한다. </v>
      </c>
      <c r="K205" s="507"/>
    </row>
    <row r="206" spans="1:12" s="263" customFormat="1" ht="16.5" customHeight="1">
      <c r="A206" s="497"/>
      <c r="B206" s="91">
        <v>11</v>
      </c>
      <c r="C206" s="86" t="str">
        <f>공통부!C20</f>
        <v>상태필드번호</v>
      </c>
      <c r="D206" s="89" t="str">
        <f>공통부!D20</f>
        <v>N</v>
      </c>
      <c r="E206" s="89">
        <f>공통부!E20</f>
        <v>4</v>
      </c>
      <c r="F206" s="89">
        <f t="shared" si="16"/>
        <v>46</v>
      </c>
      <c r="G206" s="84">
        <f t="shared" si="15"/>
        <v>49</v>
      </c>
      <c r="H206" s="89" t="s">
        <v>18</v>
      </c>
      <c r="I206" s="89" t="s">
        <v>18</v>
      </c>
      <c r="J206" s="480" t="str">
        <f>공통부!J20</f>
        <v xml:space="preserve">전문 Format Error 발생시 오류가 발생된 전문의 항목번호를 SET한다. </v>
      </c>
      <c r="K206" s="507"/>
    </row>
    <row r="207" spans="1:12" s="263" customFormat="1" ht="22.5" customHeight="1">
      <c r="A207" s="497"/>
      <c r="B207" s="91">
        <v>12</v>
      </c>
      <c r="C207" s="86" t="str">
        <f>공통부!C21</f>
        <v>응답코드</v>
      </c>
      <c r="D207" s="89" t="str">
        <f>공통부!D21</f>
        <v>AN</v>
      </c>
      <c r="E207" s="89">
        <f>공통부!E21</f>
        <v>8</v>
      </c>
      <c r="F207" s="89">
        <f t="shared" si="16"/>
        <v>50</v>
      </c>
      <c r="G207" s="84">
        <f t="shared" si="15"/>
        <v>57</v>
      </c>
      <c r="H207" s="80" t="s">
        <v>18</v>
      </c>
      <c r="I207" s="80" t="s">
        <v>51</v>
      </c>
      <c r="J207" s="480" t="str">
        <f>공통부!J21</f>
        <v>RESPONSE 전문에서는 해당 응답코드를 SET하고, REQUEST전문에서는 "BLANK"를 SET 한다.</v>
      </c>
      <c r="K207" s="507"/>
    </row>
    <row r="208" spans="1:12" s="263" customFormat="1">
      <c r="A208" s="497"/>
      <c r="B208" s="91">
        <v>13</v>
      </c>
      <c r="C208" s="86" t="str">
        <f>공통부!C22</f>
        <v>응답메세지</v>
      </c>
      <c r="D208" s="89" t="str">
        <f>공통부!D22</f>
        <v>ANH</v>
      </c>
      <c r="E208" s="89">
        <f>공통부!E22</f>
        <v>60</v>
      </c>
      <c r="F208" s="89">
        <f t="shared" si="16"/>
        <v>58</v>
      </c>
      <c r="G208" s="84">
        <f t="shared" si="15"/>
        <v>117</v>
      </c>
      <c r="H208" s="89" t="s">
        <v>106</v>
      </c>
      <c r="I208" s="80" t="s">
        <v>51</v>
      </c>
      <c r="J208" s="480" t="str">
        <f>공통부!J22</f>
        <v>에러응답시 SET 한다.</v>
      </c>
      <c r="K208" s="507"/>
    </row>
    <row r="209" spans="1:11" s="263" customFormat="1">
      <c r="A209" s="497"/>
      <c r="B209" s="91">
        <v>14</v>
      </c>
      <c r="C209" s="86" t="str">
        <f>공통부!C23</f>
        <v>FILLER</v>
      </c>
      <c r="D209" s="89" t="str">
        <f>공통부!D23</f>
        <v>AN</v>
      </c>
      <c r="E209" s="89">
        <f>공통부!E23</f>
        <v>33</v>
      </c>
      <c r="F209" s="89">
        <f t="shared" si="16"/>
        <v>118</v>
      </c>
      <c r="G209" s="84">
        <f t="shared" si="15"/>
        <v>150</v>
      </c>
      <c r="H209" s="80" t="s">
        <v>51</v>
      </c>
      <c r="I209" s="80" t="s">
        <v>51</v>
      </c>
      <c r="J209" s="480" t="str">
        <f>공통부!J23</f>
        <v>-</v>
      </c>
      <c r="K209" s="507"/>
    </row>
    <row r="210" spans="1:11" s="109" customFormat="1">
      <c r="A210" s="514" t="s">
        <v>109</v>
      </c>
      <c r="B210" s="91">
        <v>15</v>
      </c>
      <c r="C210" s="106" t="s">
        <v>121</v>
      </c>
      <c r="D210" s="410" t="s">
        <v>46</v>
      </c>
      <c r="E210" s="108">
        <v>2</v>
      </c>
      <c r="F210" s="89">
        <f t="shared" si="16"/>
        <v>151</v>
      </c>
      <c r="G210" s="84">
        <f t="shared" si="15"/>
        <v>152</v>
      </c>
      <c r="H210" s="18" t="s">
        <v>110</v>
      </c>
      <c r="I210" s="108" t="s">
        <v>18</v>
      </c>
      <c r="J210" s="512" t="s">
        <v>1348</v>
      </c>
      <c r="K210" s="513"/>
    </row>
    <row r="211" spans="1:11" s="109" customFormat="1">
      <c r="A211" s="515"/>
      <c r="B211" s="91">
        <v>16</v>
      </c>
      <c r="C211" s="106" t="s">
        <v>197</v>
      </c>
      <c r="D211" s="410" t="s">
        <v>44</v>
      </c>
      <c r="E211" s="108">
        <v>20</v>
      </c>
      <c r="F211" s="89">
        <f t="shared" si="16"/>
        <v>153</v>
      </c>
      <c r="G211" s="84">
        <f t="shared" si="15"/>
        <v>172</v>
      </c>
      <c r="H211" s="18" t="s">
        <v>110</v>
      </c>
      <c r="I211" s="108" t="s">
        <v>18</v>
      </c>
      <c r="J211" s="512"/>
      <c r="K211" s="513"/>
    </row>
    <row r="212" spans="1:11" s="109" customFormat="1">
      <c r="A212" s="516"/>
      <c r="B212" s="91">
        <v>17</v>
      </c>
      <c r="C212" s="106" t="s">
        <v>1330</v>
      </c>
      <c r="D212" s="107" t="s">
        <v>117</v>
      </c>
      <c r="E212" s="108">
        <v>3</v>
      </c>
      <c r="F212" s="89">
        <f t="shared" si="16"/>
        <v>173</v>
      </c>
      <c r="G212" s="84">
        <f t="shared" si="15"/>
        <v>175</v>
      </c>
      <c r="H212" s="80" t="s">
        <v>51</v>
      </c>
      <c r="I212" s="80" t="s">
        <v>51</v>
      </c>
      <c r="J212" s="512"/>
      <c r="K212" s="513"/>
    </row>
    <row r="213" spans="1:11" s="109" customFormat="1">
      <c r="A213" s="516"/>
      <c r="B213" s="91">
        <v>18</v>
      </c>
      <c r="C213" s="106" t="s">
        <v>1331</v>
      </c>
      <c r="D213" s="410" t="s">
        <v>44</v>
      </c>
      <c r="E213" s="108">
        <v>20</v>
      </c>
      <c r="F213" s="89">
        <f t="shared" si="16"/>
        <v>176</v>
      </c>
      <c r="G213" s="84">
        <f t="shared" si="15"/>
        <v>195</v>
      </c>
      <c r="H213" s="80" t="s">
        <v>51</v>
      </c>
      <c r="I213" s="80" t="s">
        <v>51</v>
      </c>
      <c r="J213" s="512"/>
      <c r="K213" s="513"/>
    </row>
    <row r="214" spans="1:11" s="109" customFormat="1">
      <c r="A214" s="516"/>
      <c r="B214" s="91">
        <v>19</v>
      </c>
      <c r="C214" s="106" t="s">
        <v>1332</v>
      </c>
      <c r="D214" s="107" t="s">
        <v>117</v>
      </c>
      <c r="E214" s="108">
        <v>3</v>
      </c>
      <c r="F214" s="89">
        <f t="shared" si="16"/>
        <v>196</v>
      </c>
      <c r="G214" s="84">
        <f t="shared" si="15"/>
        <v>198</v>
      </c>
      <c r="H214" s="80" t="s">
        <v>51</v>
      </c>
      <c r="I214" s="80" t="s">
        <v>51</v>
      </c>
      <c r="J214" s="512"/>
      <c r="K214" s="513"/>
    </row>
    <row r="215" spans="1:11" s="109" customFormat="1">
      <c r="A215" s="516"/>
      <c r="B215" s="91">
        <v>20</v>
      </c>
      <c r="C215" s="106" t="s">
        <v>1333</v>
      </c>
      <c r="D215" s="410" t="s">
        <v>44</v>
      </c>
      <c r="E215" s="108">
        <v>20</v>
      </c>
      <c r="F215" s="89">
        <f t="shared" si="16"/>
        <v>199</v>
      </c>
      <c r="G215" s="84">
        <f t="shared" si="15"/>
        <v>218</v>
      </c>
      <c r="H215" s="80" t="s">
        <v>51</v>
      </c>
      <c r="I215" s="80" t="s">
        <v>51</v>
      </c>
      <c r="J215" s="512"/>
      <c r="K215" s="513"/>
    </row>
    <row r="216" spans="1:11" s="109" customFormat="1">
      <c r="A216" s="516"/>
      <c r="B216" s="91">
        <v>21</v>
      </c>
      <c r="C216" s="106" t="s">
        <v>1334</v>
      </c>
      <c r="D216" s="107" t="s">
        <v>117</v>
      </c>
      <c r="E216" s="108">
        <v>3</v>
      </c>
      <c r="F216" s="89">
        <f t="shared" si="16"/>
        <v>219</v>
      </c>
      <c r="G216" s="84">
        <f t="shared" si="15"/>
        <v>221</v>
      </c>
      <c r="H216" s="80" t="s">
        <v>51</v>
      </c>
      <c r="I216" s="80" t="s">
        <v>51</v>
      </c>
      <c r="J216" s="512"/>
      <c r="K216" s="513"/>
    </row>
    <row r="217" spans="1:11" s="109" customFormat="1">
      <c r="A217" s="516"/>
      <c r="B217" s="91">
        <v>22</v>
      </c>
      <c r="C217" s="106" t="s">
        <v>1335</v>
      </c>
      <c r="D217" s="410" t="s">
        <v>44</v>
      </c>
      <c r="E217" s="108">
        <v>20</v>
      </c>
      <c r="F217" s="89">
        <f t="shared" si="16"/>
        <v>222</v>
      </c>
      <c r="G217" s="84">
        <f t="shared" si="15"/>
        <v>241</v>
      </c>
      <c r="H217" s="80" t="s">
        <v>51</v>
      </c>
      <c r="I217" s="80" t="s">
        <v>51</v>
      </c>
      <c r="J217" s="512"/>
      <c r="K217" s="513"/>
    </row>
    <row r="218" spans="1:11" s="109" customFormat="1">
      <c r="A218" s="516"/>
      <c r="B218" s="91">
        <v>23</v>
      </c>
      <c r="C218" s="106" t="s">
        <v>1336</v>
      </c>
      <c r="D218" s="107" t="s">
        <v>117</v>
      </c>
      <c r="E218" s="108">
        <v>3</v>
      </c>
      <c r="F218" s="89">
        <f t="shared" si="16"/>
        <v>242</v>
      </c>
      <c r="G218" s="84">
        <f t="shared" si="15"/>
        <v>244</v>
      </c>
      <c r="H218" s="80" t="s">
        <v>51</v>
      </c>
      <c r="I218" s="80" t="s">
        <v>51</v>
      </c>
      <c r="J218" s="512"/>
      <c r="K218" s="513"/>
    </row>
    <row r="219" spans="1:11" s="109" customFormat="1">
      <c r="A219" s="516"/>
      <c r="B219" s="91">
        <v>24</v>
      </c>
      <c r="C219" s="106" t="s">
        <v>1337</v>
      </c>
      <c r="D219" s="410" t="s">
        <v>44</v>
      </c>
      <c r="E219" s="108">
        <v>20</v>
      </c>
      <c r="F219" s="89">
        <f t="shared" si="16"/>
        <v>245</v>
      </c>
      <c r="G219" s="84">
        <f t="shared" si="15"/>
        <v>264</v>
      </c>
      <c r="H219" s="80" t="s">
        <v>51</v>
      </c>
      <c r="I219" s="80" t="s">
        <v>51</v>
      </c>
      <c r="J219" s="512"/>
      <c r="K219" s="513"/>
    </row>
    <row r="220" spans="1:11" s="109" customFormat="1">
      <c r="A220" s="516"/>
      <c r="B220" s="91">
        <v>25</v>
      </c>
      <c r="C220" s="106" t="s">
        <v>1338</v>
      </c>
      <c r="D220" s="107" t="s">
        <v>117</v>
      </c>
      <c r="E220" s="108">
        <v>3</v>
      </c>
      <c r="F220" s="89">
        <f t="shared" si="16"/>
        <v>265</v>
      </c>
      <c r="G220" s="84">
        <f t="shared" si="15"/>
        <v>267</v>
      </c>
      <c r="H220" s="80" t="s">
        <v>51</v>
      </c>
      <c r="I220" s="80" t="s">
        <v>51</v>
      </c>
      <c r="J220" s="512"/>
      <c r="K220" s="513"/>
    </row>
    <row r="221" spans="1:11" s="109" customFormat="1">
      <c r="A221" s="516"/>
      <c r="B221" s="91">
        <v>26</v>
      </c>
      <c r="C221" s="106" t="s">
        <v>1339</v>
      </c>
      <c r="D221" s="410" t="s">
        <v>44</v>
      </c>
      <c r="E221" s="108">
        <v>20</v>
      </c>
      <c r="F221" s="89">
        <f t="shared" si="16"/>
        <v>268</v>
      </c>
      <c r="G221" s="84">
        <f t="shared" si="15"/>
        <v>287</v>
      </c>
      <c r="H221" s="80" t="s">
        <v>51</v>
      </c>
      <c r="I221" s="80" t="s">
        <v>51</v>
      </c>
      <c r="J221" s="512"/>
      <c r="K221" s="513"/>
    </row>
    <row r="222" spans="1:11" s="110" customFormat="1" ht="13.5">
      <c r="A222" s="517"/>
      <c r="B222" s="91">
        <v>27</v>
      </c>
      <c r="C222" s="106" t="s">
        <v>123</v>
      </c>
      <c r="D222" s="410" t="s">
        <v>44</v>
      </c>
      <c r="E222" s="108">
        <v>313</v>
      </c>
      <c r="F222" s="89">
        <f t="shared" si="16"/>
        <v>288</v>
      </c>
      <c r="G222" s="84">
        <f t="shared" si="15"/>
        <v>600</v>
      </c>
      <c r="H222" s="80" t="s">
        <v>51</v>
      </c>
      <c r="I222" s="80" t="s">
        <v>51</v>
      </c>
      <c r="J222" s="518"/>
      <c r="K222" s="519"/>
    </row>
  </sheetData>
  <mergeCells count="261">
    <mergeCell ref="J176:K176"/>
    <mergeCell ref="J177:K177"/>
    <mergeCell ref="J178:K178"/>
    <mergeCell ref="J179:K179"/>
    <mergeCell ref="J180:K180"/>
    <mergeCell ref="J181:K181"/>
    <mergeCell ref="J182:K182"/>
    <mergeCell ref="J183:K183"/>
    <mergeCell ref="A172:A184"/>
    <mergeCell ref="J172:K172"/>
    <mergeCell ref="J173:K173"/>
    <mergeCell ref="J174:K174"/>
    <mergeCell ref="J175:K175"/>
    <mergeCell ref="J184:K184"/>
    <mergeCell ref="A156:A171"/>
    <mergeCell ref="B156:B157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A149:C149"/>
    <mergeCell ref="D149:I151"/>
    <mergeCell ref="A150:C151"/>
    <mergeCell ref="A153:B153"/>
    <mergeCell ref="E153:H153"/>
    <mergeCell ref="J153:K153"/>
    <mergeCell ref="A154:A155"/>
    <mergeCell ref="B154:B155"/>
    <mergeCell ref="D154:E154"/>
    <mergeCell ref="F154:G154"/>
    <mergeCell ref="H154:I154"/>
    <mergeCell ref="J154:K155"/>
    <mergeCell ref="J18:K18"/>
    <mergeCell ref="J21:K21"/>
    <mergeCell ref="J50:K50"/>
    <mergeCell ref="J58:K58"/>
    <mergeCell ref="J103:K103"/>
    <mergeCell ref="J100:K100"/>
    <mergeCell ref="J99:K99"/>
    <mergeCell ref="J97:K97"/>
    <mergeCell ref="J96:K96"/>
    <mergeCell ref="J90:K90"/>
    <mergeCell ref="J98:K98"/>
    <mergeCell ref="J31:K31"/>
    <mergeCell ref="J71:K71"/>
    <mergeCell ref="J23:K23"/>
    <mergeCell ref="J22:K22"/>
    <mergeCell ref="L5:L7"/>
    <mergeCell ref="A41:C41"/>
    <mergeCell ref="D41:I43"/>
    <mergeCell ref="J24:K24"/>
    <mergeCell ref="A24:A38"/>
    <mergeCell ref="J38:K38"/>
    <mergeCell ref="J36:K36"/>
    <mergeCell ref="J37:K37"/>
    <mergeCell ref="J26:K26"/>
    <mergeCell ref="J34:K34"/>
    <mergeCell ref="J35:K35"/>
    <mergeCell ref="A42:C43"/>
    <mergeCell ref="J25:K25"/>
    <mergeCell ref="J32:K32"/>
    <mergeCell ref="J33:K33"/>
    <mergeCell ref="J27:K27"/>
    <mergeCell ref="J28:K28"/>
    <mergeCell ref="J29:K29"/>
    <mergeCell ref="J30:K30"/>
    <mergeCell ref="A8:A23"/>
    <mergeCell ref="B8:B9"/>
    <mergeCell ref="J19:K19"/>
    <mergeCell ref="J20:K20"/>
    <mergeCell ref="J10:K10"/>
    <mergeCell ref="J6:K7"/>
    <mergeCell ref="A1:C1"/>
    <mergeCell ref="D1:I3"/>
    <mergeCell ref="A2:C3"/>
    <mergeCell ref="A5:B5"/>
    <mergeCell ref="E5:H5"/>
    <mergeCell ref="J5:K5"/>
    <mergeCell ref="A6:A7"/>
    <mergeCell ref="B6:B7"/>
    <mergeCell ref="D6:E6"/>
    <mergeCell ref="F6:G6"/>
    <mergeCell ref="H6:I6"/>
    <mergeCell ref="J8:K8"/>
    <mergeCell ref="J9:K9"/>
    <mergeCell ref="J11:K11"/>
    <mergeCell ref="J12:K12"/>
    <mergeCell ref="J13:K13"/>
    <mergeCell ref="J14:K14"/>
    <mergeCell ref="J15:K15"/>
    <mergeCell ref="J16:K16"/>
    <mergeCell ref="J17:K17"/>
    <mergeCell ref="A45:B45"/>
    <mergeCell ref="E45:H45"/>
    <mergeCell ref="J45:K45"/>
    <mergeCell ref="A46:A47"/>
    <mergeCell ref="B46:B47"/>
    <mergeCell ref="D46:E46"/>
    <mergeCell ref="F46:G46"/>
    <mergeCell ref="H46:I46"/>
    <mergeCell ref="J46:K47"/>
    <mergeCell ref="A48:A63"/>
    <mergeCell ref="B48:B49"/>
    <mergeCell ref="J48:K48"/>
    <mergeCell ref="J49:K49"/>
    <mergeCell ref="J51:K51"/>
    <mergeCell ref="J52:K52"/>
    <mergeCell ref="J53:K53"/>
    <mergeCell ref="J54:K54"/>
    <mergeCell ref="J55:K55"/>
    <mergeCell ref="J56:K56"/>
    <mergeCell ref="J57:K57"/>
    <mergeCell ref="J59:K59"/>
    <mergeCell ref="J60:K60"/>
    <mergeCell ref="J63:K63"/>
    <mergeCell ref="J61:K61"/>
    <mergeCell ref="J62:K62"/>
    <mergeCell ref="A81:C81"/>
    <mergeCell ref="D81:I83"/>
    <mergeCell ref="A82:C83"/>
    <mergeCell ref="A85:B85"/>
    <mergeCell ref="E85:H85"/>
    <mergeCell ref="J66:K66"/>
    <mergeCell ref="J67:K67"/>
    <mergeCell ref="J68:K68"/>
    <mergeCell ref="J69:K69"/>
    <mergeCell ref="J70:K70"/>
    <mergeCell ref="J72:K72"/>
    <mergeCell ref="J73:K73"/>
    <mergeCell ref="J74:K74"/>
    <mergeCell ref="J75:K75"/>
    <mergeCell ref="J85:K85"/>
    <mergeCell ref="J76:K76"/>
    <mergeCell ref="J77:K77"/>
    <mergeCell ref="A64:A78"/>
    <mergeCell ref="J64:K64"/>
    <mergeCell ref="J65:K65"/>
    <mergeCell ref="J78:K78"/>
    <mergeCell ref="A86:A87"/>
    <mergeCell ref="B86:B87"/>
    <mergeCell ref="D86:E86"/>
    <mergeCell ref="F86:G86"/>
    <mergeCell ref="H86:I86"/>
    <mergeCell ref="J86:K87"/>
    <mergeCell ref="A88:A103"/>
    <mergeCell ref="B88:B89"/>
    <mergeCell ref="J88:K88"/>
    <mergeCell ref="J89:K89"/>
    <mergeCell ref="J91:K91"/>
    <mergeCell ref="J92:K92"/>
    <mergeCell ref="J93:K93"/>
    <mergeCell ref="J94:K94"/>
    <mergeCell ref="J95:K95"/>
    <mergeCell ref="J102:K102"/>
    <mergeCell ref="J101:K101"/>
    <mergeCell ref="J105:K105"/>
    <mergeCell ref="A109:C109"/>
    <mergeCell ref="D109:I111"/>
    <mergeCell ref="A110:C111"/>
    <mergeCell ref="A104:A106"/>
    <mergeCell ref="J104:K104"/>
    <mergeCell ref="J106:K106"/>
    <mergeCell ref="J119:K119"/>
    <mergeCell ref="J120:K120"/>
    <mergeCell ref="E113:H113"/>
    <mergeCell ref="J113:K113"/>
    <mergeCell ref="A114:A115"/>
    <mergeCell ref="B114:B115"/>
    <mergeCell ref="D114:E114"/>
    <mergeCell ref="F114:G114"/>
    <mergeCell ref="H114:I114"/>
    <mergeCell ref="J114:K115"/>
    <mergeCell ref="A113:B113"/>
    <mergeCell ref="J121:K121"/>
    <mergeCell ref="J122:K122"/>
    <mergeCell ref="J123:K123"/>
    <mergeCell ref="J124:K124"/>
    <mergeCell ref="J125:K125"/>
    <mergeCell ref="J127:K127"/>
    <mergeCell ref="A116:A131"/>
    <mergeCell ref="B116:B117"/>
    <mergeCell ref="J116:K116"/>
    <mergeCell ref="J118:K118"/>
    <mergeCell ref="J126:K126"/>
    <mergeCell ref="J117:K117"/>
    <mergeCell ref="J129:K129"/>
    <mergeCell ref="J130:K130"/>
    <mergeCell ref="J128:K128"/>
    <mergeCell ref="J131:K131"/>
    <mergeCell ref="A132:A146"/>
    <mergeCell ref="J132:K132"/>
    <mergeCell ref="J133:K133"/>
    <mergeCell ref="J134:K134"/>
    <mergeCell ref="J135:K135"/>
    <mergeCell ref="J136:K136"/>
    <mergeCell ref="J137:K137"/>
    <mergeCell ref="J138:K138"/>
    <mergeCell ref="J140:K140"/>
    <mergeCell ref="J141:K141"/>
    <mergeCell ref="J142:K142"/>
    <mergeCell ref="J143:K143"/>
    <mergeCell ref="J144:K144"/>
    <mergeCell ref="J145:K145"/>
    <mergeCell ref="J146:K146"/>
    <mergeCell ref="J139:K139"/>
    <mergeCell ref="A192:A193"/>
    <mergeCell ref="B192:B193"/>
    <mergeCell ref="D192:E192"/>
    <mergeCell ref="F192:G192"/>
    <mergeCell ref="H192:I192"/>
    <mergeCell ref="J192:K193"/>
    <mergeCell ref="A187:C187"/>
    <mergeCell ref="D187:I189"/>
    <mergeCell ref="A188:C189"/>
    <mergeCell ref="A191:B191"/>
    <mergeCell ref="E191:H191"/>
    <mergeCell ref="J191:K191"/>
    <mergeCell ref="J220:K220"/>
    <mergeCell ref="J221:K221"/>
    <mergeCell ref="A194:A209"/>
    <mergeCell ref="B194:B195"/>
    <mergeCell ref="A210:A222"/>
    <mergeCell ref="J222:K222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J202:K202"/>
    <mergeCell ref="J203:K203"/>
    <mergeCell ref="J204:K204"/>
    <mergeCell ref="J205:K205"/>
    <mergeCell ref="J206:K206"/>
    <mergeCell ref="J207:K207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J218:K218"/>
    <mergeCell ref="J219:K219"/>
  </mergeCells>
  <phoneticPr fontId="29" type="noConversion"/>
  <hyperlinks>
    <hyperlink ref="K4" location="인터페이스목록!A1" display="목록"/>
    <hyperlink ref="K44" location="인터페이스목록!A1" display="목록"/>
    <hyperlink ref="K112" location="인터페이스목록!A1" display="목록"/>
    <hyperlink ref="K84" location="인터페이스목록!A1" display="목록"/>
    <hyperlink ref="K152" location="인터페이스목록!A1" display="목록"/>
    <hyperlink ref="K190" location="인터페이스목록!A1" display="목록"/>
  </hyperlinks>
  <pageMargins left="0.7" right="0.7" top="0.75" bottom="0.75" header="0.3" footer="0.3"/>
  <pageSetup paperSize="9" scale="51" orientation="portrait" r:id="rId1"/>
  <rowBreaks count="3" manualBreakCount="3">
    <brk id="40" max="12" man="1"/>
    <brk id="80" max="12" man="1"/>
    <brk id="108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10" zoomScaleNormal="100" workbookViewId="0">
      <selection activeCell="H13" sqref="H13"/>
    </sheetView>
  </sheetViews>
  <sheetFormatPr defaultRowHeight="16.5"/>
  <cols>
    <col min="1" max="1" width="4.5" customWidth="1"/>
    <col min="2" max="2" width="5.125" customWidth="1"/>
    <col min="3" max="3" width="23.125" customWidth="1"/>
    <col min="9" max="9" width="7.5" bestFit="1" customWidth="1"/>
    <col min="11" max="12" width="7.5" bestFit="1" customWidth="1"/>
    <col min="13" max="13" width="8" style="263" customWidth="1"/>
    <col min="14" max="14" width="9.375" style="263" customWidth="1"/>
    <col min="15" max="15" width="13.125" style="263" customWidth="1"/>
    <col min="16" max="16" width="16.875" customWidth="1"/>
    <col min="17" max="17" width="46.25" customWidth="1"/>
    <col min="18" max="18" width="24.125" customWidth="1"/>
  </cols>
  <sheetData>
    <row r="1" spans="1:18" ht="16.5" customHeight="1">
      <c r="A1" s="449" t="s">
        <v>0</v>
      </c>
      <c r="B1" s="474"/>
      <c r="C1" s="474"/>
      <c r="D1" s="484" t="s">
        <v>25</v>
      </c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5"/>
      <c r="P1" s="42" t="s">
        <v>2</v>
      </c>
      <c r="Q1" s="253">
        <f>인터페이스목록!J1</f>
        <v>3.1</v>
      </c>
    </row>
    <row r="2" spans="1:18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5"/>
      <c r="P2" s="124" t="s">
        <v>3</v>
      </c>
      <c r="Q2" s="32">
        <v>42933</v>
      </c>
    </row>
    <row r="3" spans="1:18" ht="17.25" thickBot="1">
      <c r="A3" s="477"/>
      <c r="B3" s="478"/>
      <c r="C3" s="479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7"/>
      <c r="P3" s="125" t="s">
        <v>4</v>
      </c>
      <c r="Q3" s="34" t="s">
        <v>22</v>
      </c>
    </row>
    <row r="4" spans="1:18">
      <c r="A4" s="122"/>
      <c r="B4" s="122"/>
      <c r="C4" s="123"/>
      <c r="D4" s="122"/>
      <c r="E4" s="122"/>
      <c r="F4" s="122"/>
      <c r="G4" s="122"/>
      <c r="H4" s="122"/>
      <c r="I4" s="43"/>
      <c r="J4" s="43"/>
      <c r="K4" s="43"/>
      <c r="L4" s="43"/>
      <c r="M4" s="43"/>
      <c r="N4" s="43"/>
      <c r="O4" s="43"/>
      <c r="P4" s="35"/>
      <c r="Q4" s="64" t="s">
        <v>26</v>
      </c>
    </row>
    <row r="5" spans="1:18" ht="54">
      <c r="A5" s="492" t="s">
        <v>10</v>
      </c>
      <c r="B5" s="492"/>
      <c r="C5" s="211" t="s">
        <v>895</v>
      </c>
      <c r="D5" s="127" t="s">
        <v>27</v>
      </c>
      <c r="E5" s="510" t="s">
        <v>896</v>
      </c>
      <c r="F5" s="524"/>
      <c r="G5" s="524"/>
      <c r="H5" s="524"/>
      <c r="I5" s="524"/>
      <c r="J5" s="524"/>
      <c r="K5" s="524"/>
      <c r="L5" s="524"/>
      <c r="M5" s="524"/>
      <c r="N5" s="525"/>
      <c r="O5" s="46" t="s">
        <v>901</v>
      </c>
      <c r="P5" s="488">
        <v>600</v>
      </c>
      <c r="Q5" s="489"/>
      <c r="R5" s="501" t="s">
        <v>321</v>
      </c>
    </row>
    <row r="6" spans="1:18">
      <c r="A6" s="490" t="s">
        <v>30</v>
      </c>
      <c r="B6" s="490" t="s">
        <v>31</v>
      </c>
      <c r="C6" s="126" t="s">
        <v>32</v>
      </c>
      <c r="D6" s="490" t="s">
        <v>33</v>
      </c>
      <c r="E6" s="493"/>
      <c r="F6" s="498" t="s">
        <v>34</v>
      </c>
      <c r="G6" s="493"/>
      <c r="H6" s="520" t="s">
        <v>247</v>
      </c>
      <c r="I6" s="526"/>
      <c r="J6" s="526"/>
      <c r="K6" s="526"/>
      <c r="L6" s="526"/>
      <c r="M6" s="526"/>
      <c r="N6" s="521"/>
      <c r="O6" s="315"/>
      <c r="P6" s="490" t="s">
        <v>36</v>
      </c>
      <c r="Q6" s="491"/>
      <c r="R6" s="501"/>
    </row>
    <row r="7" spans="1:18" ht="41.25" customHeight="1">
      <c r="A7" s="496"/>
      <c r="B7" s="495"/>
      <c r="C7" s="90" t="s">
        <v>37</v>
      </c>
      <c r="D7" s="126" t="s">
        <v>38</v>
      </c>
      <c r="E7" s="126" t="s">
        <v>39</v>
      </c>
      <c r="F7" s="90" t="s">
        <v>40</v>
      </c>
      <c r="G7" s="90" t="s">
        <v>41</v>
      </c>
      <c r="H7" s="90" t="s">
        <v>83</v>
      </c>
      <c r="I7" s="254" t="s">
        <v>722</v>
      </c>
      <c r="J7" s="254" t="s">
        <v>723</v>
      </c>
      <c r="K7" s="254" t="s">
        <v>724</v>
      </c>
      <c r="L7" s="254" t="s">
        <v>725</v>
      </c>
      <c r="M7" s="254" t="s">
        <v>883</v>
      </c>
      <c r="N7" s="254" t="s">
        <v>884</v>
      </c>
      <c r="O7" s="254" t="s">
        <v>893</v>
      </c>
      <c r="P7" s="491"/>
      <c r="Q7" s="491"/>
      <c r="R7" s="501"/>
    </row>
    <row r="8" spans="1:18">
      <c r="A8" s="497" t="s">
        <v>42</v>
      </c>
      <c r="B8" s="499">
        <v>0</v>
      </c>
      <c r="C8" s="86" t="str">
        <f>공통부!C8</f>
        <v>TRANSACTION CODE</v>
      </c>
      <c r="D8" s="89" t="str">
        <f>공통부!D8</f>
        <v>AN</v>
      </c>
      <c r="E8" s="89">
        <f>공통부!E8</f>
        <v>9</v>
      </c>
      <c r="F8" s="89"/>
      <c r="G8" s="86"/>
      <c r="H8" s="80" t="s">
        <v>45</v>
      </c>
      <c r="I8" s="89" t="s">
        <v>106</v>
      </c>
      <c r="J8" s="89" t="s">
        <v>106</v>
      </c>
      <c r="K8" s="89" t="s">
        <v>106</v>
      </c>
      <c r="L8" s="89" t="s">
        <v>106</v>
      </c>
      <c r="M8" s="89" t="s">
        <v>106</v>
      </c>
      <c r="N8" s="89" t="s">
        <v>106</v>
      </c>
      <c r="O8" s="89" t="s">
        <v>106</v>
      </c>
      <c r="P8" s="480">
        <f>공통부!J8</f>
        <v>0</v>
      </c>
      <c r="Q8" s="507"/>
      <c r="R8" s="224" t="str">
        <f>VLOOKUP(C8,데이타딕셔너리!$A$1:$B$215,2,FALSE)</f>
        <v>TX_C</v>
      </c>
    </row>
    <row r="9" spans="1:18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89"/>
      <c r="G9" s="86"/>
      <c r="H9" s="80" t="s">
        <v>18</v>
      </c>
      <c r="I9" s="89" t="s">
        <v>18</v>
      </c>
      <c r="J9" s="89" t="s">
        <v>18</v>
      </c>
      <c r="K9" s="89" t="s">
        <v>18</v>
      </c>
      <c r="L9" s="89" t="s">
        <v>18</v>
      </c>
      <c r="M9" s="89" t="s">
        <v>18</v>
      </c>
      <c r="N9" s="89" t="s">
        <v>18</v>
      </c>
      <c r="O9" s="89" t="s">
        <v>18</v>
      </c>
      <c r="P9" s="480" t="str">
        <f>공통부!J9</f>
        <v>"SYSTEM ID" 항목부터 해당되는 전문의 길이를 SET한다.</v>
      </c>
      <c r="Q9" s="507"/>
      <c r="R9" s="224" t="str">
        <f>VLOOKUP(C9,데이타딕셔너리!$A$1:$B$215,2,FALSE)</f>
        <v>MSG_LEN</v>
      </c>
    </row>
    <row r="10" spans="1:18" ht="16.5" customHeight="1">
      <c r="A10" s="497"/>
      <c r="B10" s="91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89">
        <v>1</v>
      </c>
      <c r="G10" s="84">
        <f t="shared" ref="G10:G15" si="0">E10+F10-1</f>
        <v>3</v>
      </c>
      <c r="H10" s="80" t="s">
        <v>45</v>
      </c>
      <c r="I10" s="89" t="s">
        <v>18</v>
      </c>
      <c r="J10" s="89" t="s">
        <v>18</v>
      </c>
      <c r="K10" s="89" t="s">
        <v>18</v>
      </c>
      <c r="L10" s="89" t="s">
        <v>18</v>
      </c>
      <c r="M10" s="89" t="s">
        <v>18</v>
      </c>
      <c r="N10" s="89" t="s">
        <v>18</v>
      </c>
      <c r="O10" s="89" t="s">
        <v>18</v>
      </c>
      <c r="P10" s="480" t="str">
        <f>공통부!J10</f>
        <v>제휴업무에서 사용하는 고유한 SYSTEM ID로서 "P2P"를 사용한다.</v>
      </c>
      <c r="Q10" s="507"/>
      <c r="R10" s="224" t="str">
        <f>VLOOKUP(C10,데이타딕셔너리!$A$1:$B$215,2,FALSE)</f>
        <v>SYS_ID</v>
      </c>
    </row>
    <row r="11" spans="1:18" ht="16.5" customHeight="1">
      <c r="A11" s="497"/>
      <c r="B11" s="91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89">
        <f>E10+F10</f>
        <v>4</v>
      </c>
      <c r="G11" s="84">
        <f t="shared" si="0"/>
        <v>6</v>
      </c>
      <c r="H11" s="80" t="s">
        <v>45</v>
      </c>
      <c r="I11" s="89" t="s">
        <v>18</v>
      </c>
      <c r="J11" s="89" t="s">
        <v>18</v>
      </c>
      <c r="K11" s="89" t="s">
        <v>18</v>
      </c>
      <c r="L11" s="89" t="s">
        <v>18</v>
      </c>
      <c r="M11" s="89" t="s">
        <v>18</v>
      </c>
      <c r="N11" s="89" t="s">
        <v>18</v>
      </c>
      <c r="O11" s="89" t="s">
        <v>18</v>
      </c>
      <c r="P11" s="480" t="str">
        <f>공통부!J11</f>
        <v xml:space="preserve">전문을 발생시키는 기관의 코드를 SET한다. </v>
      </c>
      <c r="Q11" s="507"/>
      <c r="R11" s="224" t="str">
        <f>VLOOKUP(C11,데이타딕셔너리!$A$1:$B$215,2,FALSE)</f>
        <v>MSG_OCCR_ORG</v>
      </c>
    </row>
    <row r="12" spans="1:18" ht="16.5" customHeight="1">
      <c r="A12" s="497"/>
      <c r="B12" s="91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89">
        <f>E11+F11</f>
        <v>7</v>
      </c>
      <c r="G12" s="84">
        <f t="shared" si="0"/>
        <v>11</v>
      </c>
      <c r="H12" s="80" t="s">
        <v>45</v>
      </c>
      <c r="I12" s="89" t="s">
        <v>18</v>
      </c>
      <c r="J12" s="89" t="s">
        <v>18</v>
      </c>
      <c r="K12" s="89" t="s">
        <v>18</v>
      </c>
      <c r="L12" s="89" t="s">
        <v>18</v>
      </c>
      <c r="M12" s="89" t="s">
        <v>18</v>
      </c>
      <c r="N12" s="89" t="s">
        <v>18</v>
      </c>
      <c r="O12" s="89" t="s">
        <v>18</v>
      </c>
      <c r="P12" s="480" t="str">
        <f>공통부!J12</f>
        <v>제휴 기관별 고유한 코드로 신한은행에서 부여한 번호를 사용한다.</v>
      </c>
      <c r="Q12" s="507"/>
      <c r="R12" s="224" t="str">
        <f>VLOOKUP(C12,데이타딕셔너리!$A$1:$B$215,2,FALSE)</f>
        <v>ORG_C</v>
      </c>
    </row>
    <row r="13" spans="1:18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89">
        <f>E12+F12</f>
        <v>12</v>
      </c>
      <c r="G13" s="84">
        <f t="shared" si="0"/>
        <v>15</v>
      </c>
      <c r="H13" s="80" t="s">
        <v>18</v>
      </c>
      <c r="I13" s="89" t="s">
        <v>18</v>
      </c>
      <c r="J13" s="89" t="s">
        <v>18</v>
      </c>
      <c r="K13" s="89" t="s">
        <v>18</v>
      </c>
      <c r="L13" s="89" t="s">
        <v>18</v>
      </c>
      <c r="M13" s="89" t="s">
        <v>18</v>
      </c>
      <c r="N13" s="89" t="s">
        <v>18</v>
      </c>
      <c r="O13" s="89" t="s">
        <v>18</v>
      </c>
      <c r="P13" s="480" t="str">
        <f>공통부!J13</f>
        <v>인터페이스목록-거래종별코드</v>
      </c>
      <c r="Q13" s="507"/>
      <c r="R13" s="224" t="str">
        <f>VLOOKUP(C13,데이타딕셔너리!$A$1:$B$215,2,FALSE)</f>
        <v>MSG_JONGBY_C</v>
      </c>
    </row>
    <row r="14" spans="1:18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89">
        <f>E13+F13</f>
        <v>16</v>
      </c>
      <c r="G14" s="84">
        <f t="shared" si="0"/>
        <v>19</v>
      </c>
      <c r="H14" s="80" t="s">
        <v>45</v>
      </c>
      <c r="I14" s="89" t="s">
        <v>18</v>
      </c>
      <c r="J14" s="89" t="s">
        <v>18</v>
      </c>
      <c r="K14" s="89" t="s">
        <v>18</v>
      </c>
      <c r="L14" s="89" t="s">
        <v>18</v>
      </c>
      <c r="M14" s="89" t="s">
        <v>18</v>
      </c>
      <c r="N14" s="89" t="s">
        <v>18</v>
      </c>
      <c r="O14" s="89" t="s">
        <v>18</v>
      </c>
      <c r="P14" s="480" t="str">
        <f>공통부!J14</f>
        <v>인터페이스목록-거래구분코드</v>
      </c>
      <c r="Q14" s="507"/>
      <c r="R14" s="224" t="str">
        <f>VLOOKUP(C14,데이타딕셔너리!$A$1:$B$215,2,FALSE)</f>
        <v>TRX_G_C</v>
      </c>
    </row>
    <row r="15" spans="1:18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89">
        <f>E14+F14</f>
        <v>20</v>
      </c>
      <c r="G15" s="84">
        <f t="shared" si="0"/>
        <v>20</v>
      </c>
      <c r="H15" s="80" t="s">
        <v>18</v>
      </c>
      <c r="I15" s="89" t="s">
        <v>18</v>
      </c>
      <c r="J15" s="89" t="s">
        <v>18</v>
      </c>
      <c r="K15" s="89" t="s">
        <v>18</v>
      </c>
      <c r="L15" s="89" t="s">
        <v>18</v>
      </c>
      <c r="M15" s="89" t="s">
        <v>18</v>
      </c>
      <c r="N15" s="89" t="s">
        <v>18</v>
      </c>
      <c r="O15" s="89" t="s">
        <v>18</v>
      </c>
      <c r="P15" s="480" t="str">
        <f>공통부!J15</f>
        <v>신한은행 "B",  HOST(기관) "H"</v>
      </c>
      <c r="Q15" s="507"/>
      <c r="R15" s="224" t="str">
        <f>VLOOKUP(C15,데이타딕셔너리!$A$1:$B$215,2,FALSE)</f>
        <v>TWAY_G</v>
      </c>
    </row>
    <row r="16" spans="1:18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89">
        <f t="shared" ref="F16:F34" si="1">E15+F15</f>
        <v>21</v>
      </c>
      <c r="G16" s="84">
        <f t="shared" ref="G16:G34" si="2">E16+F16-1</f>
        <v>28</v>
      </c>
      <c r="H16" s="80" t="s">
        <v>45</v>
      </c>
      <c r="I16" s="89" t="s">
        <v>18</v>
      </c>
      <c r="J16" s="89" t="s">
        <v>18</v>
      </c>
      <c r="K16" s="89" t="s">
        <v>18</v>
      </c>
      <c r="L16" s="89" t="s">
        <v>18</v>
      </c>
      <c r="M16" s="89" t="s">
        <v>18</v>
      </c>
      <c r="N16" s="89" t="s">
        <v>18</v>
      </c>
      <c r="O16" s="89" t="s">
        <v>18</v>
      </c>
      <c r="P16" s="480" t="str">
        <f>공통부!J16</f>
        <v>전문전송일자</v>
      </c>
      <c r="Q16" s="507"/>
      <c r="R16" s="224" t="str">
        <f>VLOOKUP(C16,데이타딕셔너리!$A$1:$B$215,2,FALSE)</f>
        <v>MSG_SND_DT</v>
      </c>
    </row>
    <row r="17" spans="1:18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89">
        <f t="shared" si="1"/>
        <v>29</v>
      </c>
      <c r="G17" s="84">
        <f t="shared" si="2"/>
        <v>34</v>
      </c>
      <c r="H17" s="80" t="s">
        <v>45</v>
      </c>
      <c r="I17" s="89" t="s">
        <v>18</v>
      </c>
      <c r="J17" s="89" t="s">
        <v>18</v>
      </c>
      <c r="K17" s="89" t="s">
        <v>18</v>
      </c>
      <c r="L17" s="89" t="s">
        <v>18</v>
      </c>
      <c r="M17" s="89" t="s">
        <v>18</v>
      </c>
      <c r="N17" s="89" t="s">
        <v>18</v>
      </c>
      <c r="O17" s="89" t="s">
        <v>18</v>
      </c>
      <c r="P17" s="480" t="str">
        <f>공통부!J17</f>
        <v>전문전송시간</v>
      </c>
      <c r="Q17" s="507"/>
      <c r="R17" s="224" t="str">
        <f>VLOOKUP(C17,데이타딕셔너리!$A$1:$B$215,2,FALSE)</f>
        <v>MSG_SND_TIME</v>
      </c>
    </row>
    <row r="18" spans="1:18" ht="16.5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89">
        <f t="shared" si="1"/>
        <v>35</v>
      </c>
      <c r="G18" s="84">
        <f t="shared" si="2"/>
        <v>44</v>
      </c>
      <c r="H18" s="80" t="s">
        <v>45</v>
      </c>
      <c r="I18" s="89" t="s">
        <v>18</v>
      </c>
      <c r="J18" s="89" t="s">
        <v>18</v>
      </c>
      <c r="K18" s="89" t="s">
        <v>18</v>
      </c>
      <c r="L18" s="89" t="s">
        <v>18</v>
      </c>
      <c r="M18" s="89" t="s">
        <v>18</v>
      </c>
      <c r="N18" s="89" t="s">
        <v>18</v>
      </c>
      <c r="O18" s="89" t="s">
        <v>18</v>
      </c>
      <c r="P18" s="480" t="str">
        <f>공통부!J18</f>
        <v>전문을 유일하게 구분하기 위해 전문 발생기관에서 부여하는 일련번호로 응답전문에서도 바뀌지 않고 SET되어야 한다.</v>
      </c>
      <c r="Q18" s="507"/>
      <c r="R18" s="224" t="str">
        <f>VLOOKUP(C18,데이타딕셔너리!$A$1:$B$215,2,FALSE)</f>
        <v>TRX_NATV_NO</v>
      </c>
    </row>
    <row r="19" spans="1:18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89">
        <f t="shared" si="1"/>
        <v>45</v>
      </c>
      <c r="G19" s="84">
        <f t="shared" si="2"/>
        <v>45</v>
      </c>
      <c r="H19" s="80" t="s">
        <v>51</v>
      </c>
      <c r="I19" s="80" t="s">
        <v>51</v>
      </c>
      <c r="J19" s="80" t="s">
        <v>51</v>
      </c>
      <c r="K19" s="80" t="s">
        <v>51</v>
      </c>
      <c r="L19" s="80" t="s">
        <v>51</v>
      </c>
      <c r="M19" s="80" t="s">
        <v>51</v>
      </c>
      <c r="N19" s="80" t="s">
        <v>51</v>
      </c>
      <c r="O19" s="80" t="s">
        <v>51</v>
      </c>
      <c r="P19" s="480" t="str">
        <f>공통부!J19</f>
        <v xml:space="preserve">미완료 내역 "P" : 미완료 내역 전문에는 P를 SET한다. </v>
      </c>
      <c r="Q19" s="507"/>
      <c r="R19" s="224" t="str">
        <f>VLOOKUP(C19,데이타딕셔너리!$A$1:$B$215,2,FALSE)</f>
        <v>MSG_DISTG_C</v>
      </c>
    </row>
    <row r="20" spans="1:18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89">
        <f t="shared" si="1"/>
        <v>46</v>
      </c>
      <c r="G20" s="84">
        <f t="shared" si="2"/>
        <v>49</v>
      </c>
      <c r="H20" s="89" t="s">
        <v>18</v>
      </c>
      <c r="I20" s="89" t="s">
        <v>18</v>
      </c>
      <c r="J20" s="89" t="s">
        <v>18</v>
      </c>
      <c r="K20" s="89" t="s">
        <v>18</v>
      </c>
      <c r="L20" s="89" t="s">
        <v>18</v>
      </c>
      <c r="M20" s="89" t="s">
        <v>18</v>
      </c>
      <c r="N20" s="89" t="s">
        <v>18</v>
      </c>
      <c r="O20" s="89" t="s">
        <v>18</v>
      </c>
      <c r="P20" s="480" t="str">
        <f>공통부!J20</f>
        <v xml:space="preserve">전문 Format Error 발생시 오류가 발생된 전문의 항목번호를 SET한다. </v>
      </c>
      <c r="Q20" s="507"/>
      <c r="R20" s="224" t="str">
        <f>VLOOKUP(C20,데이타딕셔너리!$A$1:$B$215,2,FALSE)</f>
        <v>S_PIL_NO</v>
      </c>
    </row>
    <row r="21" spans="1:18" s="225" customFormat="1" ht="16.5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89">
        <f t="shared" si="1"/>
        <v>50</v>
      </c>
      <c r="G21" s="84">
        <f t="shared" si="2"/>
        <v>57</v>
      </c>
      <c r="H21" s="89" t="s">
        <v>18</v>
      </c>
      <c r="I21" s="18" t="s">
        <v>130</v>
      </c>
      <c r="J21" s="18" t="s">
        <v>130</v>
      </c>
      <c r="K21" s="18" t="s">
        <v>130</v>
      </c>
      <c r="L21" s="18" t="s">
        <v>130</v>
      </c>
      <c r="M21" s="18" t="s">
        <v>130</v>
      </c>
      <c r="N21" s="18" t="s">
        <v>130</v>
      </c>
      <c r="O21" s="18" t="s">
        <v>130</v>
      </c>
      <c r="P21" s="480" t="str">
        <f>공통부!J21</f>
        <v>RESPONSE 전문에서는 해당 응답코드를 SET하고, REQUEST전문에서는 "BLANK"를 SET 한다.</v>
      </c>
      <c r="Q21" s="507"/>
      <c r="R21" s="224" t="str">
        <f>VLOOKUP(C21,데이타딕셔너리!$A$1:$B$215,2,FALSE)</f>
        <v>RESP_C</v>
      </c>
    </row>
    <row r="22" spans="1:18" s="225" customFormat="1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si="1"/>
        <v>58</v>
      </c>
      <c r="G22" s="84">
        <f t="shared" si="2"/>
        <v>117</v>
      </c>
      <c r="H22" s="89" t="s">
        <v>106</v>
      </c>
      <c r="I22" s="18" t="s">
        <v>130</v>
      </c>
      <c r="J22" s="18" t="s">
        <v>130</v>
      </c>
      <c r="K22" s="18" t="s">
        <v>130</v>
      </c>
      <c r="L22" s="18" t="s">
        <v>130</v>
      </c>
      <c r="M22" s="18" t="s">
        <v>130</v>
      </c>
      <c r="N22" s="18" t="s">
        <v>130</v>
      </c>
      <c r="O22" s="18" t="s">
        <v>130</v>
      </c>
      <c r="P22" s="480" t="str">
        <f>공통부!J22</f>
        <v>에러응답시 SET 한다.</v>
      </c>
      <c r="Q22" s="507"/>
      <c r="R22" s="224" t="str">
        <f>VLOOKUP(C22,데이타딕셔너리!$A$1:$B$215,2,FALSE)</f>
        <v>RESP_MSG_CTNT</v>
      </c>
    </row>
    <row r="23" spans="1:18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1"/>
        <v>118</v>
      </c>
      <c r="G23" s="84">
        <f t="shared" si="2"/>
        <v>150</v>
      </c>
      <c r="H23" s="80" t="s">
        <v>51</v>
      </c>
      <c r="I23" s="80" t="s">
        <v>51</v>
      </c>
      <c r="J23" s="80" t="s">
        <v>51</v>
      </c>
      <c r="K23" s="80" t="s">
        <v>51</v>
      </c>
      <c r="L23" s="80" t="s">
        <v>51</v>
      </c>
      <c r="M23" s="80" t="s">
        <v>51</v>
      </c>
      <c r="N23" s="80" t="s">
        <v>51</v>
      </c>
      <c r="O23" s="80" t="s">
        <v>51</v>
      </c>
      <c r="P23" s="480" t="str">
        <f>공통부!J23</f>
        <v>-</v>
      </c>
      <c r="Q23" s="507"/>
      <c r="R23" s="224" t="str">
        <f>VLOOKUP(C23,데이타딕셔너리!$A$1:$B$215,2,FALSE)</f>
        <v>FILLER</v>
      </c>
    </row>
    <row r="24" spans="1:18" s="109" customFormat="1" ht="25.5" customHeight="1">
      <c r="A24" s="514" t="s">
        <v>260</v>
      </c>
      <c r="B24" s="91">
        <v>15</v>
      </c>
      <c r="C24" s="106" t="s">
        <v>121</v>
      </c>
      <c r="D24" s="135" t="s">
        <v>158</v>
      </c>
      <c r="E24" s="108">
        <v>2</v>
      </c>
      <c r="F24" s="89">
        <f t="shared" si="1"/>
        <v>151</v>
      </c>
      <c r="G24" s="84">
        <f t="shared" si="2"/>
        <v>152</v>
      </c>
      <c r="H24" s="18" t="s">
        <v>110</v>
      </c>
      <c r="I24" s="108" t="s">
        <v>18</v>
      </c>
      <c r="J24" s="108" t="s">
        <v>18</v>
      </c>
      <c r="K24" s="108" t="s">
        <v>18</v>
      </c>
      <c r="L24" s="108" t="s">
        <v>18</v>
      </c>
      <c r="M24" s="108" t="s">
        <v>18</v>
      </c>
      <c r="N24" s="108" t="s">
        <v>18</v>
      </c>
      <c r="O24" s="108" t="s">
        <v>18</v>
      </c>
      <c r="P24" s="512" t="s">
        <v>894</v>
      </c>
      <c r="Q24" s="513"/>
      <c r="R24" s="224" t="str">
        <f>VLOOKUP(C24,데이타딕셔너리!$A$1:$B$215,2,FALSE)</f>
        <v>TRX_G</v>
      </c>
    </row>
    <row r="25" spans="1:18" s="109" customFormat="1" ht="21.75" customHeight="1">
      <c r="A25" s="515"/>
      <c r="B25" s="91">
        <v>16</v>
      </c>
      <c r="C25" s="106" t="s">
        <v>153</v>
      </c>
      <c r="D25" s="135" t="s">
        <v>154</v>
      </c>
      <c r="E25" s="108">
        <v>20</v>
      </c>
      <c r="F25" s="89">
        <f t="shared" si="1"/>
        <v>153</v>
      </c>
      <c r="G25" s="84">
        <f t="shared" si="2"/>
        <v>172</v>
      </c>
      <c r="H25" s="18" t="s">
        <v>110</v>
      </c>
      <c r="I25" s="108" t="s">
        <v>18</v>
      </c>
      <c r="J25" s="108" t="s">
        <v>18</v>
      </c>
      <c r="K25" s="108" t="s">
        <v>18</v>
      </c>
      <c r="L25" s="108" t="s">
        <v>18</v>
      </c>
      <c r="M25" s="108" t="s">
        <v>18</v>
      </c>
      <c r="N25" s="108" t="s">
        <v>18</v>
      </c>
      <c r="O25" s="108" t="s">
        <v>18</v>
      </c>
      <c r="P25" s="512"/>
      <c r="Q25" s="513"/>
      <c r="R25" s="224" t="str">
        <f>VLOOKUP(C25,데이타딕셔너리!$A$1:$B$215,2,FALSE)</f>
        <v>DC_NO</v>
      </c>
    </row>
    <row r="26" spans="1:18" s="109" customFormat="1" ht="60" customHeight="1">
      <c r="A26" s="515"/>
      <c r="B26" s="91">
        <v>17</v>
      </c>
      <c r="C26" s="106" t="s">
        <v>155</v>
      </c>
      <c r="D26" s="135" t="s">
        <v>46</v>
      </c>
      <c r="E26" s="108">
        <v>18</v>
      </c>
      <c r="F26" s="89">
        <f t="shared" si="1"/>
        <v>173</v>
      </c>
      <c r="G26" s="84">
        <f t="shared" si="2"/>
        <v>190</v>
      </c>
      <c r="H26" s="18" t="s">
        <v>110</v>
      </c>
      <c r="I26" s="108" t="s">
        <v>18</v>
      </c>
      <c r="J26" s="108" t="s">
        <v>248</v>
      </c>
      <c r="K26" s="108" t="s">
        <v>248</v>
      </c>
      <c r="L26" s="108" t="s">
        <v>248</v>
      </c>
      <c r="M26" s="108" t="s">
        <v>18</v>
      </c>
      <c r="N26" s="108" t="s">
        <v>248</v>
      </c>
      <c r="O26" s="107" t="s">
        <v>899</v>
      </c>
      <c r="P26" s="512" t="s">
        <v>907</v>
      </c>
      <c r="Q26" s="513"/>
      <c r="R26" s="224" t="str">
        <f>VLOOKUP(C26,데이타딕셔너리!$A$1:$B$215,2,FALSE)</f>
        <v>TOT_DCAMT</v>
      </c>
    </row>
    <row r="27" spans="1:18" s="109" customFormat="1">
      <c r="A27" s="515"/>
      <c r="B27" s="91">
        <v>18</v>
      </c>
      <c r="C27" s="106" t="s">
        <v>859</v>
      </c>
      <c r="D27" s="216" t="s">
        <v>46</v>
      </c>
      <c r="E27" s="108">
        <v>18</v>
      </c>
      <c r="F27" s="89">
        <f t="shared" si="1"/>
        <v>191</v>
      </c>
      <c r="G27" s="84">
        <f t="shared" si="2"/>
        <v>208</v>
      </c>
      <c r="H27" s="18" t="s">
        <v>110</v>
      </c>
      <c r="I27" s="108" t="s">
        <v>18</v>
      </c>
      <c r="J27" s="108" t="s">
        <v>248</v>
      </c>
      <c r="K27" s="108" t="s">
        <v>248</v>
      </c>
      <c r="L27" s="108" t="s">
        <v>248</v>
      </c>
      <c r="M27" s="108" t="s">
        <v>18</v>
      </c>
      <c r="N27" s="108" t="s">
        <v>248</v>
      </c>
      <c r="O27" s="108"/>
      <c r="P27" s="512"/>
      <c r="Q27" s="513"/>
      <c r="R27" s="224" t="str">
        <f>VLOOKUP(C27,데이타딕셔너리!$A$1:$B$215,2,FALSE)</f>
        <v>TRT_FEAMT</v>
      </c>
    </row>
    <row r="28" spans="1:18" s="109" customFormat="1">
      <c r="A28" s="515"/>
      <c r="B28" s="91">
        <v>19</v>
      </c>
      <c r="C28" s="106" t="s">
        <v>290</v>
      </c>
      <c r="D28" s="216" t="s">
        <v>82</v>
      </c>
      <c r="E28" s="108">
        <v>8</v>
      </c>
      <c r="F28" s="89">
        <f t="shared" si="1"/>
        <v>209</v>
      </c>
      <c r="G28" s="84">
        <f t="shared" si="2"/>
        <v>216</v>
      </c>
      <c r="H28" s="18" t="s">
        <v>110</v>
      </c>
      <c r="I28" s="108" t="s">
        <v>18</v>
      </c>
      <c r="J28" s="108" t="s">
        <v>248</v>
      </c>
      <c r="K28" s="108" t="s">
        <v>248</v>
      </c>
      <c r="L28" s="108" t="s">
        <v>248</v>
      </c>
      <c r="M28" s="108" t="s">
        <v>18</v>
      </c>
      <c r="N28" s="108" t="s">
        <v>248</v>
      </c>
      <c r="O28" s="108"/>
      <c r="P28" s="512"/>
      <c r="Q28" s="513"/>
      <c r="R28" s="224" t="str">
        <f>VLOOKUP(C28,데이타딕셔너리!$A$1:$B$215,2,FALSE)</f>
        <v>DC_EXE_DT</v>
      </c>
    </row>
    <row r="29" spans="1:18" s="109" customFormat="1" ht="24">
      <c r="A29" s="515"/>
      <c r="B29" s="91">
        <v>20</v>
      </c>
      <c r="C29" s="106" t="s">
        <v>291</v>
      </c>
      <c r="D29" s="216" t="s">
        <v>82</v>
      </c>
      <c r="E29" s="108">
        <v>8</v>
      </c>
      <c r="F29" s="89">
        <f t="shared" si="1"/>
        <v>217</v>
      </c>
      <c r="G29" s="84">
        <f t="shared" si="2"/>
        <v>224</v>
      </c>
      <c r="H29" s="18" t="s">
        <v>110</v>
      </c>
      <c r="I29" s="108" t="s">
        <v>18</v>
      </c>
      <c r="J29" s="108" t="s">
        <v>248</v>
      </c>
      <c r="K29" s="108" t="s">
        <v>248</v>
      </c>
      <c r="L29" s="108" t="s">
        <v>248</v>
      </c>
      <c r="M29" s="108" t="s">
        <v>18</v>
      </c>
      <c r="N29" s="108" t="s">
        <v>248</v>
      </c>
      <c r="O29" s="107" t="s">
        <v>900</v>
      </c>
      <c r="P29" s="512"/>
      <c r="Q29" s="513"/>
      <c r="R29" s="224" t="str">
        <f>VLOOKUP(C29,데이타딕셔너리!$A$1:$B$215,2,FALSE)</f>
        <v>DC_DUDT</v>
      </c>
    </row>
    <row r="30" spans="1:18" s="109" customFormat="1">
      <c r="A30" s="516"/>
      <c r="B30" s="91">
        <v>21</v>
      </c>
      <c r="C30" s="106" t="s">
        <v>213</v>
      </c>
      <c r="D30" s="108" t="s">
        <v>156</v>
      </c>
      <c r="E30" s="108">
        <v>20</v>
      </c>
      <c r="F30" s="89">
        <f t="shared" si="1"/>
        <v>225</v>
      </c>
      <c r="G30" s="84">
        <f t="shared" si="2"/>
        <v>244</v>
      </c>
      <c r="H30" s="18" t="s">
        <v>110</v>
      </c>
      <c r="I30" s="108" t="s">
        <v>18</v>
      </c>
      <c r="J30" s="108" t="s">
        <v>248</v>
      </c>
      <c r="K30" s="108" t="s">
        <v>248</v>
      </c>
      <c r="L30" s="108" t="s">
        <v>248</v>
      </c>
      <c r="M30" s="108" t="s">
        <v>18</v>
      </c>
      <c r="N30" s="108" t="s">
        <v>248</v>
      </c>
      <c r="O30" s="108"/>
      <c r="P30" s="512"/>
      <c r="Q30" s="513"/>
      <c r="R30" s="224" t="str">
        <f>VLOOKUP(C30,데이타딕셔너리!$A$1:$B$215,2,FALSE)</f>
        <v>DCMN_ID</v>
      </c>
    </row>
    <row r="31" spans="1:18" s="109" customFormat="1">
      <c r="A31" s="516"/>
      <c r="B31" s="91">
        <v>22</v>
      </c>
      <c r="C31" s="106" t="s">
        <v>590</v>
      </c>
      <c r="D31" s="108" t="s">
        <v>591</v>
      </c>
      <c r="E31" s="108">
        <v>30</v>
      </c>
      <c r="F31" s="89">
        <f t="shared" si="1"/>
        <v>245</v>
      </c>
      <c r="G31" s="84">
        <f t="shared" si="2"/>
        <v>274</v>
      </c>
      <c r="H31" s="18" t="s">
        <v>110</v>
      </c>
      <c r="I31" s="108" t="s">
        <v>18</v>
      </c>
      <c r="J31" s="108" t="s">
        <v>248</v>
      </c>
      <c r="K31" s="108" t="s">
        <v>248</v>
      </c>
      <c r="L31" s="108" t="s">
        <v>248</v>
      </c>
      <c r="M31" s="108" t="s">
        <v>18</v>
      </c>
      <c r="N31" s="108" t="s">
        <v>248</v>
      </c>
      <c r="O31" s="108"/>
      <c r="P31" s="512"/>
      <c r="Q31" s="513"/>
      <c r="R31" s="224" t="str">
        <f>VLOOKUP(C31,데이타딕셔너리!$A$1:$B$215,2,FALSE)</f>
        <v>DCMN_NM</v>
      </c>
    </row>
    <row r="32" spans="1:18" s="109" customFormat="1">
      <c r="A32" s="516"/>
      <c r="B32" s="91">
        <v>23</v>
      </c>
      <c r="C32" s="106" t="s">
        <v>265</v>
      </c>
      <c r="D32" s="108" t="s">
        <v>82</v>
      </c>
      <c r="E32" s="108">
        <v>16</v>
      </c>
      <c r="F32" s="89">
        <f t="shared" si="1"/>
        <v>275</v>
      </c>
      <c r="G32" s="84">
        <f t="shared" si="2"/>
        <v>290</v>
      </c>
      <c r="H32" s="18" t="s">
        <v>110</v>
      </c>
      <c r="I32" s="108" t="s">
        <v>18</v>
      </c>
      <c r="J32" s="108" t="s">
        <v>248</v>
      </c>
      <c r="K32" s="108" t="s">
        <v>248</v>
      </c>
      <c r="L32" s="108" t="s">
        <v>248</v>
      </c>
      <c r="M32" s="108" t="s">
        <v>18</v>
      </c>
      <c r="N32" s="108" t="s">
        <v>248</v>
      </c>
      <c r="O32" s="108"/>
      <c r="P32" s="512" t="s">
        <v>266</v>
      </c>
      <c r="Q32" s="513"/>
      <c r="R32" s="224" t="str">
        <f>VLOOKUP(C32,데이타딕셔너리!$A$1:$B$215,2,FALSE)</f>
        <v>VRTL_ACNO</v>
      </c>
    </row>
    <row r="33" spans="1:18" s="109" customFormat="1">
      <c r="A33" s="516"/>
      <c r="B33" s="91">
        <v>24</v>
      </c>
      <c r="C33" s="106" t="s">
        <v>457</v>
      </c>
      <c r="D33" s="108" t="s">
        <v>158</v>
      </c>
      <c r="E33" s="108">
        <v>4</v>
      </c>
      <c r="F33" s="89">
        <f t="shared" si="1"/>
        <v>291</v>
      </c>
      <c r="G33" s="84">
        <f t="shared" si="2"/>
        <v>294</v>
      </c>
      <c r="H33" s="18" t="s">
        <v>110</v>
      </c>
      <c r="I33" s="108" t="s">
        <v>18</v>
      </c>
      <c r="J33" s="108" t="s">
        <v>248</v>
      </c>
      <c r="K33" s="108" t="s">
        <v>248</v>
      </c>
      <c r="L33" s="108" t="s">
        <v>248</v>
      </c>
      <c r="M33" s="108" t="s">
        <v>18</v>
      </c>
      <c r="N33" s="108" t="s">
        <v>248</v>
      </c>
      <c r="O33" s="108"/>
      <c r="P33" s="512"/>
      <c r="Q33" s="513"/>
      <c r="R33" s="224" t="str">
        <f>VLOOKUP(C33,데이타딕셔너리!$A$1:$B$215,2,FALSE)</f>
        <v>DC_IP_ACT_CNT</v>
      </c>
    </row>
    <row r="34" spans="1:18" s="109" customFormat="1">
      <c r="A34" s="516"/>
      <c r="B34" s="91">
        <v>25</v>
      </c>
      <c r="C34" s="106" t="s">
        <v>454</v>
      </c>
      <c r="D34" s="108" t="s">
        <v>160</v>
      </c>
      <c r="E34" s="108">
        <v>7</v>
      </c>
      <c r="F34" s="89">
        <f t="shared" si="1"/>
        <v>295</v>
      </c>
      <c r="G34" s="84">
        <f t="shared" si="2"/>
        <v>301</v>
      </c>
      <c r="H34" s="18" t="s">
        <v>110</v>
      </c>
      <c r="I34" s="108" t="s">
        <v>18</v>
      </c>
      <c r="J34" s="108" t="s">
        <v>248</v>
      </c>
      <c r="K34" s="108" t="s">
        <v>248</v>
      </c>
      <c r="L34" s="108" t="s">
        <v>248</v>
      </c>
      <c r="M34" s="108" t="s">
        <v>18</v>
      </c>
      <c r="N34" s="108" t="s">
        <v>248</v>
      </c>
      <c r="O34" s="108"/>
      <c r="P34" s="512"/>
      <c r="Q34" s="513"/>
      <c r="R34" s="224" t="str">
        <f>VLOOKUP(C34,데이타딕셔너리!$A$1:$B$215,2,FALSE)</f>
        <v>INVSTR_CNT</v>
      </c>
    </row>
    <row r="35" spans="1:18" s="109" customFormat="1">
      <c r="A35" s="516"/>
      <c r="B35" s="91">
        <v>26</v>
      </c>
      <c r="C35" s="106" t="s">
        <v>159</v>
      </c>
      <c r="D35" s="108"/>
      <c r="E35" s="89">
        <f>(E36+E37+E38)*5</f>
        <v>205</v>
      </c>
      <c r="F35" s="89">
        <f>E34+F34</f>
        <v>302</v>
      </c>
      <c r="G35" s="84">
        <f>E35+F35-1</f>
        <v>506</v>
      </c>
      <c r="H35" s="18"/>
      <c r="I35" s="108"/>
      <c r="J35" s="108"/>
      <c r="K35" s="108"/>
      <c r="L35" s="108"/>
      <c r="M35" s="108"/>
      <c r="N35" s="108"/>
      <c r="O35" s="108"/>
      <c r="P35" s="512"/>
      <c r="Q35" s="513"/>
      <c r="R35" s="224" t="str">
        <f>VLOOKUP(C35,데이타딕셔너리!$A$1:$B$215,2,FALSE)</f>
        <v>DCAMT_IP_ACNO</v>
      </c>
    </row>
    <row r="36" spans="1:18" s="109" customFormat="1">
      <c r="A36" s="516"/>
      <c r="B36" s="91">
        <v>27</v>
      </c>
      <c r="C36" s="106" t="s">
        <v>576</v>
      </c>
      <c r="D36" s="108" t="s">
        <v>156</v>
      </c>
      <c r="E36" s="108">
        <v>3</v>
      </c>
      <c r="F36" s="89"/>
      <c r="G36" s="84"/>
      <c r="H36" s="18" t="s">
        <v>110</v>
      </c>
      <c r="I36" s="108" t="s">
        <v>18</v>
      </c>
      <c r="J36" s="108" t="s">
        <v>248</v>
      </c>
      <c r="K36" s="108" t="s">
        <v>248</v>
      </c>
      <c r="L36" s="108" t="s">
        <v>248</v>
      </c>
      <c r="M36" s="108" t="s">
        <v>18</v>
      </c>
      <c r="N36" s="108" t="s">
        <v>248</v>
      </c>
      <c r="O36" s="108"/>
      <c r="P36" s="512"/>
      <c r="Q36" s="513"/>
      <c r="R36" s="224" t="str">
        <f>VLOOKUP(C36,데이타딕셔너리!$A$1:$B$215,2,FALSE)</f>
        <v>DCAMT_IPBNK_C</v>
      </c>
    </row>
    <row r="37" spans="1:18" s="109" customFormat="1">
      <c r="A37" s="516"/>
      <c r="B37" s="91">
        <v>28</v>
      </c>
      <c r="C37" s="106" t="s">
        <v>574</v>
      </c>
      <c r="D37" s="108" t="s">
        <v>154</v>
      </c>
      <c r="E37" s="108">
        <v>20</v>
      </c>
      <c r="F37" s="89"/>
      <c r="G37" s="84"/>
      <c r="H37" s="18" t="s">
        <v>110</v>
      </c>
      <c r="I37" s="108" t="s">
        <v>18</v>
      </c>
      <c r="J37" s="108" t="s">
        <v>248</v>
      </c>
      <c r="K37" s="108" t="s">
        <v>248</v>
      </c>
      <c r="L37" s="108" t="s">
        <v>248</v>
      </c>
      <c r="M37" s="108" t="s">
        <v>18</v>
      </c>
      <c r="N37" s="108" t="s">
        <v>248</v>
      </c>
      <c r="O37" s="108"/>
      <c r="P37" s="512"/>
      <c r="Q37" s="513"/>
      <c r="R37" s="224" t="str">
        <f>VLOOKUP(C37,데이타딕셔너리!$A$1:$B$215,2,FALSE)</f>
        <v>DCAMT_IP_ACNO</v>
      </c>
    </row>
    <row r="38" spans="1:18" s="109" customFormat="1">
      <c r="A38" s="516"/>
      <c r="B38" s="91">
        <v>29</v>
      </c>
      <c r="C38" s="106" t="s">
        <v>575</v>
      </c>
      <c r="D38" s="108" t="s">
        <v>160</v>
      </c>
      <c r="E38" s="108">
        <v>18</v>
      </c>
      <c r="F38" s="89"/>
      <c r="G38" s="84"/>
      <c r="H38" s="18" t="s">
        <v>110</v>
      </c>
      <c r="I38" s="108" t="s">
        <v>18</v>
      </c>
      <c r="J38" s="108" t="s">
        <v>248</v>
      </c>
      <c r="K38" s="108" t="s">
        <v>248</v>
      </c>
      <c r="L38" s="108" t="s">
        <v>248</v>
      </c>
      <c r="M38" s="108" t="s">
        <v>18</v>
      </c>
      <c r="N38" s="108" t="s">
        <v>248</v>
      </c>
      <c r="O38" s="108"/>
      <c r="P38" s="512"/>
      <c r="Q38" s="513"/>
      <c r="R38" s="224" t="str">
        <f>VLOOKUP(C38,데이타딕셔너리!$A$1:$B$215,2,FALSE)</f>
        <v>DCAMT_IPAMT</v>
      </c>
    </row>
    <row r="39" spans="1:18" s="109" customFormat="1">
      <c r="A39" s="516"/>
      <c r="B39" s="91">
        <v>30</v>
      </c>
      <c r="C39" s="106" t="s">
        <v>600</v>
      </c>
      <c r="D39" s="108" t="s">
        <v>601</v>
      </c>
      <c r="E39" s="108">
        <v>7</v>
      </c>
      <c r="F39" s="89">
        <f>E35+F35</f>
        <v>507</v>
      </c>
      <c r="G39" s="84">
        <f>E39+F39</f>
        <v>514</v>
      </c>
      <c r="H39" s="18" t="s">
        <v>110</v>
      </c>
      <c r="I39" s="108" t="s">
        <v>248</v>
      </c>
      <c r="J39" s="108" t="s">
        <v>18</v>
      </c>
      <c r="K39" s="108" t="s">
        <v>248</v>
      </c>
      <c r="L39" s="108" t="s">
        <v>248</v>
      </c>
      <c r="M39" s="108" t="s">
        <v>248</v>
      </c>
      <c r="N39" s="108" t="s">
        <v>18</v>
      </c>
      <c r="O39" s="108"/>
      <c r="P39" s="512" t="s">
        <v>604</v>
      </c>
      <c r="Q39" s="513"/>
      <c r="R39" s="224" t="str">
        <f>VLOOKUP(C39,데이타딕셔너리!$A$1:$B$215,2,FALSE)</f>
        <v>INVSTR_SER</v>
      </c>
    </row>
    <row r="40" spans="1:18" s="109" customFormat="1" ht="15.75" customHeight="1">
      <c r="A40" s="516"/>
      <c r="B40" s="91">
        <v>31</v>
      </c>
      <c r="C40" s="106" t="s">
        <v>607</v>
      </c>
      <c r="D40" s="108" t="s">
        <v>156</v>
      </c>
      <c r="E40" s="108">
        <v>20</v>
      </c>
      <c r="F40" s="89">
        <f>E39+F39</f>
        <v>514</v>
      </c>
      <c r="G40" s="84">
        <f>E40+F40-1</f>
        <v>533</v>
      </c>
      <c r="H40" s="18" t="s">
        <v>110</v>
      </c>
      <c r="I40" s="108" t="s">
        <v>248</v>
      </c>
      <c r="J40" s="108" t="s">
        <v>18</v>
      </c>
      <c r="K40" s="108" t="s">
        <v>248</v>
      </c>
      <c r="L40" s="108" t="s">
        <v>248</v>
      </c>
      <c r="M40" s="108" t="s">
        <v>248</v>
      </c>
      <c r="N40" s="108" t="s">
        <v>18</v>
      </c>
      <c r="O40" s="316"/>
      <c r="P40" s="518" t="s">
        <v>1198</v>
      </c>
      <c r="Q40" s="519"/>
      <c r="R40" s="224" t="str">
        <f>VLOOKUP(C40,데이타딕셔너리!$A$1:$B$215,2,FALSE)</f>
        <v>INVSTR_ID</v>
      </c>
    </row>
    <row r="41" spans="1:18" s="109" customFormat="1" ht="15.75" customHeight="1">
      <c r="A41" s="516"/>
      <c r="B41" s="91">
        <v>32</v>
      </c>
      <c r="C41" s="106" t="s">
        <v>246</v>
      </c>
      <c r="D41" s="108" t="s">
        <v>156</v>
      </c>
      <c r="E41" s="108">
        <v>20</v>
      </c>
      <c r="F41" s="89">
        <f>E40+F40</f>
        <v>534</v>
      </c>
      <c r="G41" s="84">
        <f>E41+F41-1</f>
        <v>553</v>
      </c>
      <c r="H41" s="18" t="s">
        <v>110</v>
      </c>
      <c r="I41" s="108" t="s">
        <v>248</v>
      </c>
      <c r="J41" s="108" t="s">
        <v>18</v>
      </c>
      <c r="K41" s="108" t="s">
        <v>248</v>
      </c>
      <c r="L41" s="108" t="s">
        <v>248</v>
      </c>
      <c r="M41" s="108" t="s">
        <v>248</v>
      </c>
      <c r="N41" s="108" t="s">
        <v>18</v>
      </c>
      <c r="O41" s="316"/>
      <c r="P41" s="518"/>
      <c r="Q41" s="519"/>
      <c r="R41" s="224" t="str">
        <f>VLOOKUP(C41,데이타딕셔너리!$A$1:$B$215,2,FALSE)</f>
        <v>WONRI_RCPT_PROFD_NO</v>
      </c>
    </row>
    <row r="42" spans="1:18" s="109" customFormat="1" ht="15.75" customHeight="1">
      <c r="A42" s="516"/>
      <c r="B42" s="91">
        <v>33</v>
      </c>
      <c r="C42" s="106" t="s">
        <v>235</v>
      </c>
      <c r="D42" s="108" t="s">
        <v>160</v>
      </c>
      <c r="E42" s="108">
        <v>18</v>
      </c>
      <c r="F42" s="89">
        <f>E41+F41</f>
        <v>554</v>
      </c>
      <c r="G42" s="84">
        <f>E42+F42-1</f>
        <v>571</v>
      </c>
      <c r="H42" s="18" t="s">
        <v>110</v>
      </c>
      <c r="I42" s="108" t="s">
        <v>248</v>
      </c>
      <c r="J42" s="108" t="s">
        <v>18</v>
      </c>
      <c r="K42" s="108" t="s">
        <v>248</v>
      </c>
      <c r="L42" s="108" t="s">
        <v>248</v>
      </c>
      <c r="M42" s="108" t="s">
        <v>248</v>
      </c>
      <c r="N42" s="108" t="s">
        <v>18</v>
      </c>
      <c r="O42" s="316"/>
      <c r="P42" s="518"/>
      <c r="Q42" s="519"/>
      <c r="R42" s="224" t="str">
        <f>VLOOKUP(C42,데이타딕셔너리!$A$1:$B$215,2,FALSE)</f>
        <v>INVS_AMT</v>
      </c>
    </row>
    <row r="43" spans="1:18" s="110" customFormat="1" ht="15.75" customHeight="1">
      <c r="A43" s="517"/>
      <c r="B43" s="91">
        <v>34</v>
      </c>
      <c r="C43" s="106" t="s">
        <v>336</v>
      </c>
      <c r="D43" s="128" t="s">
        <v>44</v>
      </c>
      <c r="E43" s="108">
        <v>29</v>
      </c>
      <c r="F43" s="89">
        <f>E42+F42</f>
        <v>572</v>
      </c>
      <c r="G43" s="84">
        <f>E43+F43-1</f>
        <v>600</v>
      </c>
      <c r="H43" s="108" t="s">
        <v>248</v>
      </c>
      <c r="I43" s="108" t="s">
        <v>248</v>
      </c>
      <c r="J43" s="108" t="s">
        <v>248</v>
      </c>
      <c r="K43" s="108" t="s">
        <v>248</v>
      </c>
      <c r="L43" s="108" t="s">
        <v>248</v>
      </c>
      <c r="M43" s="108" t="s">
        <v>248</v>
      </c>
      <c r="N43" s="108" t="s">
        <v>248</v>
      </c>
      <c r="O43" s="316"/>
      <c r="P43" s="518"/>
      <c r="Q43" s="519"/>
      <c r="R43" s="224" t="str">
        <f>VLOOKUP(C43,데이타딕셔너리!$A$1:$B$215,2,FALSE)</f>
        <v>FILLER1</v>
      </c>
    </row>
    <row r="44" spans="1:18" s="110" customFormat="1">
      <c r="A44" s="184"/>
      <c r="B44" s="185"/>
      <c r="C44" s="186"/>
      <c r="D44" s="187"/>
      <c r="E44" s="188"/>
      <c r="F44" s="188"/>
      <c r="G44" s="209"/>
      <c r="H44" s="190"/>
      <c r="I44" s="188"/>
      <c r="J44" s="188"/>
      <c r="K44" s="188"/>
      <c r="L44" s="188"/>
      <c r="M44" s="188"/>
      <c r="N44" s="188"/>
      <c r="O44" s="188"/>
      <c r="P44" s="191"/>
      <c r="Q44" s="191"/>
    </row>
    <row r="45" spans="1:18">
      <c r="A45" s="313" t="s">
        <v>889</v>
      </c>
      <c r="B45" s="313"/>
      <c r="C45" s="313"/>
      <c r="D45" s="313"/>
      <c r="E45" s="313"/>
      <c r="F45" s="313"/>
      <c r="G45" s="79"/>
      <c r="H45" s="79"/>
      <c r="I45" s="79"/>
      <c r="J45" s="79"/>
      <c r="K45" s="79"/>
      <c r="L45" s="79"/>
      <c r="M45" s="79"/>
      <c r="N45" s="79"/>
      <c r="O45" s="79"/>
      <c r="P45" s="60"/>
      <c r="Q45" s="79"/>
      <c r="R45" s="79"/>
    </row>
    <row r="46" spans="1:18">
      <c r="A46" s="314" t="s">
        <v>888</v>
      </c>
      <c r="B46" s="314"/>
      <c r="C46" s="314"/>
      <c r="D46" s="314"/>
      <c r="E46" s="314"/>
      <c r="F46" s="314"/>
    </row>
    <row r="47" spans="1:18">
      <c r="A47" s="314" t="s">
        <v>890</v>
      </c>
    </row>
    <row r="48" spans="1:18">
      <c r="A48" s="314" t="s">
        <v>891</v>
      </c>
    </row>
  </sheetData>
  <mergeCells count="52">
    <mergeCell ref="H6:N6"/>
    <mergeCell ref="P31:Q31"/>
    <mergeCell ref="P22:Q22"/>
    <mergeCell ref="R5:R7"/>
    <mergeCell ref="P29:Q29"/>
    <mergeCell ref="P27:Q27"/>
    <mergeCell ref="P14:Q14"/>
    <mergeCell ref="P23:Q23"/>
    <mergeCell ref="P25:Q25"/>
    <mergeCell ref="P5:Q5"/>
    <mergeCell ref="P17:Q17"/>
    <mergeCell ref="P19:Q19"/>
    <mergeCell ref="P20:Q20"/>
    <mergeCell ref="P10:Q10"/>
    <mergeCell ref="P18:Q18"/>
    <mergeCell ref="P21:Q21"/>
    <mergeCell ref="A1:C1"/>
    <mergeCell ref="A2:C3"/>
    <mergeCell ref="A5:B5"/>
    <mergeCell ref="D1:O3"/>
    <mergeCell ref="E5:N5"/>
    <mergeCell ref="A6:A7"/>
    <mergeCell ref="B6:B7"/>
    <mergeCell ref="D6:E6"/>
    <mergeCell ref="F6:G6"/>
    <mergeCell ref="P28:Q28"/>
    <mergeCell ref="A8:A23"/>
    <mergeCell ref="B8:B9"/>
    <mergeCell ref="P8:Q8"/>
    <mergeCell ref="P6:Q7"/>
    <mergeCell ref="P9:Q9"/>
    <mergeCell ref="P11:Q11"/>
    <mergeCell ref="P12:Q12"/>
    <mergeCell ref="P13:Q13"/>
    <mergeCell ref="P15:Q15"/>
    <mergeCell ref="P16:Q16"/>
    <mergeCell ref="A24:A43"/>
    <mergeCell ref="P24:Q24"/>
    <mergeCell ref="P26:Q26"/>
    <mergeCell ref="P30:Q30"/>
    <mergeCell ref="P33:Q33"/>
    <mergeCell ref="P36:Q36"/>
    <mergeCell ref="P35:Q35"/>
    <mergeCell ref="P43:Q43"/>
    <mergeCell ref="P32:Q32"/>
    <mergeCell ref="P34:Q34"/>
    <mergeCell ref="P39:Q39"/>
    <mergeCell ref="P37:Q37"/>
    <mergeCell ref="P38:Q38"/>
    <mergeCell ref="P41:Q41"/>
    <mergeCell ref="P40:Q40"/>
    <mergeCell ref="P42:Q42"/>
  </mergeCells>
  <phoneticPr fontId="29" type="noConversion"/>
  <hyperlinks>
    <hyperlink ref="Q4" location="인터페이스목록!A1" display="목록"/>
  </hyperlinks>
  <pageMargins left="0.7" right="0.7" top="0.75" bottom="0.75" header="0.3" footer="0.3"/>
  <pageSetup paperSize="9" scale="45" orientation="portrait" r:id="rId1"/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zoomScaleNormal="100" workbookViewId="0">
      <selection activeCell="C23" sqref="C23"/>
    </sheetView>
  </sheetViews>
  <sheetFormatPr defaultRowHeight="16.5"/>
  <cols>
    <col min="1" max="1" width="4.5" customWidth="1"/>
    <col min="2" max="2" width="5.125" customWidth="1"/>
    <col min="3" max="3" width="23.125" customWidth="1"/>
    <col min="10" max="10" width="16.875" customWidth="1"/>
    <col min="11" max="11" width="37.75" customWidth="1"/>
    <col min="12" max="12" width="26.375" customWidth="1"/>
  </cols>
  <sheetData>
    <row r="1" spans="1:12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3"/>
      <c r="J1" s="42" t="s">
        <v>2</v>
      </c>
      <c r="K1" s="253">
        <f>인터페이스목록!J1</f>
        <v>3.1</v>
      </c>
    </row>
    <row r="2" spans="1:12" ht="16.5" customHeight="1">
      <c r="A2" s="451" t="str">
        <f>인터페이스목록!A2</f>
        <v>신한은행 P2P Lending Platform 서비스</v>
      </c>
      <c r="B2" s="475"/>
      <c r="C2" s="476"/>
      <c r="D2" s="484"/>
      <c r="E2" s="484"/>
      <c r="F2" s="484"/>
      <c r="G2" s="484"/>
      <c r="H2" s="484"/>
      <c r="I2" s="485"/>
      <c r="J2" s="131" t="s">
        <v>3</v>
      </c>
      <c r="K2" s="32">
        <v>42839</v>
      </c>
    </row>
    <row r="3" spans="1:12" ht="17.25" thickBot="1">
      <c r="A3" s="477"/>
      <c r="B3" s="478"/>
      <c r="C3" s="479"/>
      <c r="D3" s="486"/>
      <c r="E3" s="486"/>
      <c r="F3" s="486"/>
      <c r="G3" s="486"/>
      <c r="H3" s="486"/>
      <c r="I3" s="487"/>
      <c r="J3" s="132" t="s">
        <v>4</v>
      </c>
      <c r="K3" s="34" t="s">
        <v>22</v>
      </c>
    </row>
    <row r="4" spans="1:12">
      <c r="A4" s="129"/>
      <c r="B4" s="129"/>
      <c r="C4" s="130"/>
      <c r="D4" s="129"/>
      <c r="E4" s="129"/>
      <c r="F4" s="129"/>
      <c r="G4" s="129"/>
      <c r="H4" s="129"/>
      <c r="I4" s="43"/>
      <c r="J4" s="35"/>
      <c r="K4" s="64" t="s">
        <v>26</v>
      </c>
    </row>
    <row r="5" spans="1:12">
      <c r="A5" s="492" t="s">
        <v>10</v>
      </c>
      <c r="B5" s="492"/>
      <c r="C5" s="63" t="s">
        <v>269</v>
      </c>
      <c r="D5" s="134" t="s">
        <v>27</v>
      </c>
      <c r="E5" s="488" t="s">
        <v>508</v>
      </c>
      <c r="F5" s="494"/>
      <c r="G5" s="494"/>
      <c r="H5" s="494"/>
      <c r="I5" s="46" t="s">
        <v>29</v>
      </c>
      <c r="J5" s="488">
        <v>600</v>
      </c>
      <c r="K5" s="489"/>
      <c r="L5" s="501" t="s">
        <v>321</v>
      </c>
    </row>
    <row r="6" spans="1:12">
      <c r="A6" s="490" t="s">
        <v>30</v>
      </c>
      <c r="B6" s="490" t="s">
        <v>31</v>
      </c>
      <c r="C6" s="133" t="s">
        <v>32</v>
      </c>
      <c r="D6" s="490" t="s">
        <v>33</v>
      </c>
      <c r="E6" s="493"/>
      <c r="F6" s="498" t="s">
        <v>34</v>
      </c>
      <c r="G6" s="493"/>
      <c r="H6" s="490" t="s">
        <v>35</v>
      </c>
      <c r="I6" s="490"/>
      <c r="J6" s="490" t="s">
        <v>36</v>
      </c>
      <c r="K6" s="491"/>
      <c r="L6" s="501"/>
    </row>
    <row r="7" spans="1:12">
      <c r="A7" s="496"/>
      <c r="B7" s="495"/>
      <c r="C7" s="90" t="s">
        <v>37</v>
      </c>
      <c r="D7" s="133" t="s">
        <v>38</v>
      </c>
      <c r="E7" s="133" t="s">
        <v>39</v>
      </c>
      <c r="F7" s="90" t="s">
        <v>40</v>
      </c>
      <c r="G7" s="90" t="s">
        <v>41</v>
      </c>
      <c r="H7" s="90" t="s">
        <v>83</v>
      </c>
      <c r="I7" s="90" t="s">
        <v>836</v>
      </c>
      <c r="J7" s="491"/>
      <c r="K7" s="491"/>
      <c r="L7" s="501"/>
    </row>
    <row r="8" spans="1:12">
      <c r="A8" s="497" t="s">
        <v>42</v>
      </c>
      <c r="B8" s="499">
        <v>0</v>
      </c>
      <c r="C8" s="86" t="str">
        <f>공통부!C8</f>
        <v>TRANSACTION CODE</v>
      </c>
      <c r="D8" s="89" t="str">
        <f>공통부!D8</f>
        <v>AN</v>
      </c>
      <c r="E8" s="89">
        <f>공통부!E8</f>
        <v>9</v>
      </c>
      <c r="F8" s="89"/>
      <c r="G8" s="86"/>
      <c r="H8" s="80" t="s">
        <v>45</v>
      </c>
      <c r="I8" s="89" t="s">
        <v>106</v>
      </c>
      <c r="J8" s="527">
        <f>공통부!J8</f>
        <v>0</v>
      </c>
      <c r="K8" s="528"/>
      <c r="L8" s="224" t="str">
        <f>VLOOKUP(C8,데이타딕셔너리!$A$1:$B$215,2,FALSE)</f>
        <v>TX_C</v>
      </c>
    </row>
    <row r="9" spans="1:12" ht="16.5" customHeight="1">
      <c r="A9" s="497"/>
      <c r="B9" s="500"/>
      <c r="C9" s="86" t="str">
        <f>공통부!C9</f>
        <v>전문길이</v>
      </c>
      <c r="D9" s="89" t="str">
        <f>공통부!D9</f>
        <v>N</v>
      </c>
      <c r="E9" s="89">
        <f>공통부!E9</f>
        <v>4</v>
      </c>
      <c r="F9" s="89"/>
      <c r="G9" s="86"/>
      <c r="H9" s="80" t="s">
        <v>18</v>
      </c>
      <c r="I9" s="89" t="s">
        <v>18</v>
      </c>
      <c r="J9" s="527" t="str">
        <f>공통부!J9</f>
        <v>"SYSTEM ID" 항목부터 해당되는 전문의 길이를 SET한다.</v>
      </c>
      <c r="K9" s="528"/>
      <c r="L9" s="224" t="str">
        <f>VLOOKUP(C9,데이타딕셔너리!$A$1:$B$215,2,FALSE)</f>
        <v>MSG_LEN</v>
      </c>
    </row>
    <row r="10" spans="1:12" ht="16.5" customHeight="1">
      <c r="A10" s="497"/>
      <c r="B10" s="91">
        <v>1</v>
      </c>
      <c r="C10" s="86" t="str">
        <f>공통부!C10</f>
        <v>업무구분(SYSTEM ID)</v>
      </c>
      <c r="D10" s="89" t="str">
        <f>공통부!D10</f>
        <v>AN</v>
      </c>
      <c r="E10" s="89">
        <f>공통부!E10</f>
        <v>3</v>
      </c>
      <c r="F10" s="89">
        <v>1</v>
      </c>
      <c r="G10" s="84">
        <f t="shared" ref="G10:G15" si="0">E10+F10-1</f>
        <v>3</v>
      </c>
      <c r="H10" s="80" t="s">
        <v>45</v>
      </c>
      <c r="I10" s="89" t="s">
        <v>18</v>
      </c>
      <c r="J10" s="527" t="str">
        <f>공통부!J10</f>
        <v>제휴업무에서 사용하는 고유한 SYSTEM ID로서 "P2P"를 사용한다.</v>
      </c>
      <c r="K10" s="528"/>
      <c r="L10" s="224" t="str">
        <f>VLOOKUP(C10,데이타딕셔너리!$A$1:$B$215,2,FALSE)</f>
        <v>SYS_ID</v>
      </c>
    </row>
    <row r="11" spans="1:12" ht="16.5" customHeight="1">
      <c r="A11" s="497"/>
      <c r="B11" s="91">
        <v>2</v>
      </c>
      <c r="C11" s="86" t="str">
        <f>공통부!C11</f>
        <v>전문발생기관</v>
      </c>
      <c r="D11" s="89" t="str">
        <f>공통부!D11</f>
        <v>A</v>
      </c>
      <c r="E11" s="89">
        <f>공통부!E11</f>
        <v>3</v>
      </c>
      <c r="F11" s="89">
        <f>E10+F10</f>
        <v>4</v>
      </c>
      <c r="G11" s="84">
        <f t="shared" si="0"/>
        <v>6</v>
      </c>
      <c r="H11" s="80" t="s">
        <v>45</v>
      </c>
      <c r="I11" s="89" t="s">
        <v>18</v>
      </c>
      <c r="J11" s="527" t="str">
        <f>공통부!J11</f>
        <v xml:space="preserve">전문을 발생시키는 기관의 코드를 SET한다. </v>
      </c>
      <c r="K11" s="528"/>
      <c r="L11" s="224" t="str">
        <f>VLOOKUP(C11,데이타딕셔너리!$A$1:$B$215,2,FALSE)</f>
        <v>MSG_OCCR_ORG</v>
      </c>
    </row>
    <row r="12" spans="1:12" ht="16.5" customHeight="1">
      <c r="A12" s="497"/>
      <c r="B12" s="91">
        <v>3</v>
      </c>
      <c r="C12" s="86" t="str">
        <f>공통부!C12</f>
        <v>제휴기관코드</v>
      </c>
      <c r="D12" s="89" t="str">
        <f>공통부!D12</f>
        <v>AN</v>
      </c>
      <c r="E12" s="89">
        <f>공통부!E12</f>
        <v>5</v>
      </c>
      <c r="F12" s="89">
        <f>E11+F11</f>
        <v>7</v>
      </c>
      <c r="G12" s="84">
        <f t="shared" si="0"/>
        <v>11</v>
      </c>
      <c r="H12" s="80" t="s">
        <v>45</v>
      </c>
      <c r="I12" s="89" t="s">
        <v>18</v>
      </c>
      <c r="J12" s="527" t="str">
        <f>공통부!J12</f>
        <v>제휴 기관별 고유한 코드로 신한은행에서 부여한 번호를 사용한다.</v>
      </c>
      <c r="K12" s="528"/>
      <c r="L12" s="224" t="str">
        <f>VLOOKUP(C12,데이타딕셔너리!$A$1:$B$215,2,FALSE)</f>
        <v>ORG_C</v>
      </c>
    </row>
    <row r="13" spans="1:12">
      <c r="A13" s="497"/>
      <c r="B13" s="91">
        <v>4</v>
      </c>
      <c r="C13" s="86" t="str">
        <f>공통부!C13</f>
        <v>전문종별코드</v>
      </c>
      <c r="D13" s="89" t="str">
        <f>공통부!D13</f>
        <v>N</v>
      </c>
      <c r="E13" s="89">
        <f>공통부!E13</f>
        <v>4</v>
      </c>
      <c r="F13" s="89">
        <f>E12+F12</f>
        <v>12</v>
      </c>
      <c r="G13" s="84">
        <f t="shared" si="0"/>
        <v>15</v>
      </c>
      <c r="H13" s="80" t="s">
        <v>726</v>
      </c>
      <c r="I13" s="89" t="s">
        <v>18</v>
      </c>
      <c r="J13" s="527" t="str">
        <f>공통부!J13</f>
        <v>인터페이스목록-거래종별코드</v>
      </c>
      <c r="K13" s="528"/>
      <c r="L13" s="224" t="str">
        <f>VLOOKUP(C13,데이타딕셔너리!$A$1:$B$215,2,FALSE)</f>
        <v>MSG_JONGBY_C</v>
      </c>
    </row>
    <row r="14" spans="1:12">
      <c r="A14" s="497"/>
      <c r="B14" s="91">
        <v>5</v>
      </c>
      <c r="C14" s="86" t="str">
        <f>공통부!C14</f>
        <v>거래구분코드</v>
      </c>
      <c r="D14" s="89" t="str">
        <f>공통부!D14</f>
        <v>N</v>
      </c>
      <c r="E14" s="89">
        <f>공통부!E14</f>
        <v>4</v>
      </c>
      <c r="F14" s="89">
        <f>E13+F13</f>
        <v>16</v>
      </c>
      <c r="G14" s="84">
        <f t="shared" si="0"/>
        <v>19</v>
      </c>
      <c r="H14" s="80" t="s">
        <v>45</v>
      </c>
      <c r="I14" s="89" t="s">
        <v>18</v>
      </c>
      <c r="J14" s="527" t="str">
        <f>공통부!J14</f>
        <v>인터페이스목록-거래구분코드</v>
      </c>
      <c r="K14" s="528"/>
      <c r="L14" s="224" t="str">
        <f>VLOOKUP(C14,데이타딕셔너리!$A$1:$B$215,2,FALSE)</f>
        <v>TRX_G_C</v>
      </c>
    </row>
    <row r="15" spans="1:12" ht="16.5" customHeight="1">
      <c r="A15" s="497"/>
      <c r="B15" s="91">
        <v>6</v>
      </c>
      <c r="C15" s="86" t="str">
        <f>공통부!C15</f>
        <v>송수신FLAG</v>
      </c>
      <c r="D15" s="89" t="str">
        <f>공통부!D15</f>
        <v>AN</v>
      </c>
      <c r="E15" s="89">
        <f>공통부!E15</f>
        <v>1</v>
      </c>
      <c r="F15" s="89">
        <f>E14+F14</f>
        <v>20</v>
      </c>
      <c r="G15" s="84">
        <f t="shared" si="0"/>
        <v>20</v>
      </c>
      <c r="H15" s="80" t="s">
        <v>18</v>
      </c>
      <c r="I15" s="89" t="s">
        <v>18</v>
      </c>
      <c r="J15" s="527" t="str">
        <f>공통부!J15</f>
        <v>신한은행 "B",  HOST(기관) "H"</v>
      </c>
      <c r="K15" s="528"/>
      <c r="L15" s="224" t="str">
        <f>VLOOKUP(C15,데이타딕셔너리!$A$1:$B$215,2,FALSE)</f>
        <v>TWAY_G</v>
      </c>
    </row>
    <row r="16" spans="1:12">
      <c r="A16" s="497"/>
      <c r="B16" s="91">
        <v>7</v>
      </c>
      <c r="C16" s="86" t="str">
        <f>공통부!C16</f>
        <v>전문전송일자</v>
      </c>
      <c r="D16" s="89" t="str">
        <f>공통부!D16</f>
        <v>AN</v>
      </c>
      <c r="E16" s="89">
        <f>공통부!E16</f>
        <v>8</v>
      </c>
      <c r="F16" s="89">
        <f t="shared" ref="F16:F35" si="1">E15+F15</f>
        <v>21</v>
      </c>
      <c r="G16" s="84">
        <f t="shared" ref="G16:G35" si="2">E16+F16-1</f>
        <v>28</v>
      </c>
      <c r="H16" s="80" t="s">
        <v>45</v>
      </c>
      <c r="I16" s="89" t="s">
        <v>18</v>
      </c>
      <c r="J16" s="527" t="str">
        <f>공통부!J16</f>
        <v>전문전송일자</v>
      </c>
      <c r="K16" s="528"/>
      <c r="L16" s="224" t="str">
        <f>VLOOKUP(C16,데이타딕셔너리!$A$1:$B$215,2,FALSE)</f>
        <v>MSG_SND_DT</v>
      </c>
    </row>
    <row r="17" spans="1:12">
      <c r="A17" s="497"/>
      <c r="B17" s="91">
        <v>8</v>
      </c>
      <c r="C17" s="86" t="str">
        <f>공통부!C17</f>
        <v>전문전송시간</v>
      </c>
      <c r="D17" s="89" t="str">
        <f>공통부!D17</f>
        <v>AN</v>
      </c>
      <c r="E17" s="89">
        <f>공통부!E17</f>
        <v>6</v>
      </c>
      <c r="F17" s="89">
        <f t="shared" si="1"/>
        <v>29</v>
      </c>
      <c r="G17" s="84">
        <f t="shared" si="2"/>
        <v>34</v>
      </c>
      <c r="H17" s="80" t="s">
        <v>45</v>
      </c>
      <c r="I17" s="89" t="s">
        <v>18</v>
      </c>
      <c r="J17" s="527" t="str">
        <f>공통부!J17</f>
        <v>전문전송시간</v>
      </c>
      <c r="K17" s="528"/>
      <c r="L17" s="224" t="str">
        <f>VLOOKUP(C17,데이타딕셔너리!$A$1:$B$215,2,FALSE)</f>
        <v>MSG_SND_TIME</v>
      </c>
    </row>
    <row r="18" spans="1:12" ht="28.5" customHeight="1">
      <c r="A18" s="497"/>
      <c r="B18" s="91">
        <v>9</v>
      </c>
      <c r="C18" s="86" t="str">
        <f>공통부!C18</f>
        <v>거래고유번호</v>
      </c>
      <c r="D18" s="89" t="str">
        <f>공통부!D18</f>
        <v>AN</v>
      </c>
      <c r="E18" s="89">
        <f>공통부!E18</f>
        <v>10</v>
      </c>
      <c r="F18" s="89">
        <f t="shared" si="1"/>
        <v>35</v>
      </c>
      <c r="G18" s="84">
        <f t="shared" si="2"/>
        <v>44</v>
      </c>
      <c r="H18" s="80" t="s">
        <v>45</v>
      </c>
      <c r="I18" s="89" t="s">
        <v>18</v>
      </c>
      <c r="J18" s="527" t="str">
        <f>공통부!J18</f>
        <v>전문을 유일하게 구분하기 위해 전문 발생기관에서 부여하는 일련번호로 응답전문에서도 바뀌지 않고 SET되어야 한다.</v>
      </c>
      <c r="K18" s="528"/>
      <c r="L18" s="224" t="str">
        <f>VLOOKUP(C18,데이타딕셔너리!$A$1:$B$215,2,FALSE)</f>
        <v>TRX_NATV_NO</v>
      </c>
    </row>
    <row r="19" spans="1:12" ht="16.5" customHeight="1">
      <c r="A19" s="497"/>
      <c r="B19" s="91">
        <v>10</v>
      </c>
      <c r="C19" s="86" t="str">
        <f>공통부!C19</f>
        <v>전문식별코드</v>
      </c>
      <c r="D19" s="89" t="str">
        <f>공통부!D19</f>
        <v>AN</v>
      </c>
      <c r="E19" s="89">
        <f>공통부!E19</f>
        <v>1</v>
      </c>
      <c r="F19" s="89">
        <f t="shared" si="1"/>
        <v>45</v>
      </c>
      <c r="G19" s="84">
        <f t="shared" si="2"/>
        <v>45</v>
      </c>
      <c r="H19" s="80" t="s">
        <v>51</v>
      </c>
      <c r="I19" s="80" t="s">
        <v>51</v>
      </c>
      <c r="J19" s="527" t="str">
        <f>공통부!J19</f>
        <v xml:space="preserve">미완료 내역 "P" : 미완료 내역 전문에는 P를 SET한다. </v>
      </c>
      <c r="K19" s="528"/>
      <c r="L19" s="224" t="str">
        <f>VLOOKUP(C19,데이타딕셔너리!$A$1:$B$215,2,FALSE)</f>
        <v>MSG_DISTG_C</v>
      </c>
    </row>
    <row r="20" spans="1:12" ht="16.5" customHeight="1">
      <c r="A20" s="497"/>
      <c r="B20" s="91">
        <v>11</v>
      </c>
      <c r="C20" s="86" t="str">
        <f>공통부!C20</f>
        <v>상태필드번호</v>
      </c>
      <c r="D20" s="89" t="str">
        <f>공통부!D20</f>
        <v>N</v>
      </c>
      <c r="E20" s="89">
        <f>공통부!E20</f>
        <v>4</v>
      </c>
      <c r="F20" s="89">
        <f t="shared" si="1"/>
        <v>46</v>
      </c>
      <c r="G20" s="84">
        <f t="shared" si="2"/>
        <v>49</v>
      </c>
      <c r="H20" s="89" t="s">
        <v>18</v>
      </c>
      <c r="I20" s="89" t="s">
        <v>18</v>
      </c>
      <c r="J20" s="527" t="str">
        <f>공통부!J20</f>
        <v xml:space="preserve">전문 Format Error 발생시 오류가 발생된 전문의 항목번호를 SET한다. </v>
      </c>
      <c r="K20" s="528"/>
      <c r="L20" s="224" t="str">
        <f>VLOOKUP(C20,데이타딕셔너리!$A$1:$B$215,2,FALSE)</f>
        <v>S_PIL_NO</v>
      </c>
    </row>
    <row r="21" spans="1:12" s="225" customFormat="1" ht="24.75" customHeight="1">
      <c r="A21" s="497"/>
      <c r="B21" s="91">
        <v>12</v>
      </c>
      <c r="C21" s="86" t="str">
        <f>공통부!C21</f>
        <v>응답코드</v>
      </c>
      <c r="D21" s="89" t="str">
        <f>공통부!D21</f>
        <v>AN</v>
      </c>
      <c r="E21" s="89">
        <f>공통부!E21</f>
        <v>8</v>
      </c>
      <c r="F21" s="89">
        <f t="shared" si="1"/>
        <v>50</v>
      </c>
      <c r="G21" s="84">
        <f t="shared" si="2"/>
        <v>57</v>
      </c>
      <c r="H21" s="89" t="s">
        <v>18</v>
      </c>
      <c r="I21" s="18" t="s">
        <v>130</v>
      </c>
      <c r="J21" s="527" t="str">
        <f>공통부!J21</f>
        <v>RESPONSE 전문에서는 해당 응답코드를 SET하고, REQUEST전문에서는 "BLANK"를 SET 한다.</v>
      </c>
      <c r="K21" s="528"/>
      <c r="L21" s="224" t="str">
        <f>VLOOKUP(C21,데이타딕셔너리!$A$1:$B$215,2,FALSE)</f>
        <v>RESP_C</v>
      </c>
    </row>
    <row r="22" spans="1:12" s="225" customFormat="1">
      <c r="A22" s="497"/>
      <c r="B22" s="91">
        <v>13</v>
      </c>
      <c r="C22" s="86" t="str">
        <f>공통부!C22</f>
        <v>응답메세지</v>
      </c>
      <c r="D22" s="89" t="str">
        <f>공통부!D22</f>
        <v>ANH</v>
      </c>
      <c r="E22" s="89">
        <f>공통부!E22</f>
        <v>60</v>
      </c>
      <c r="F22" s="89">
        <f t="shared" si="1"/>
        <v>58</v>
      </c>
      <c r="G22" s="84">
        <f t="shared" si="2"/>
        <v>117</v>
      </c>
      <c r="H22" s="89" t="s">
        <v>106</v>
      </c>
      <c r="I22" s="18" t="s">
        <v>130</v>
      </c>
      <c r="J22" s="527" t="str">
        <f>공통부!J22</f>
        <v>에러응답시 SET 한다.</v>
      </c>
      <c r="K22" s="528"/>
      <c r="L22" s="224" t="str">
        <f>VLOOKUP(C22,데이타딕셔너리!$A$1:$B$215,2,FALSE)</f>
        <v>RESP_MSG_CTNT</v>
      </c>
    </row>
    <row r="23" spans="1:12">
      <c r="A23" s="497"/>
      <c r="B23" s="91">
        <v>14</v>
      </c>
      <c r="C23" s="86" t="str">
        <f>공통부!C23</f>
        <v>FILLER</v>
      </c>
      <c r="D23" s="89" t="str">
        <f>공통부!D23</f>
        <v>AN</v>
      </c>
      <c r="E23" s="89">
        <f>공통부!E23</f>
        <v>33</v>
      </c>
      <c r="F23" s="89">
        <f t="shared" si="1"/>
        <v>118</v>
      </c>
      <c r="G23" s="84">
        <f t="shared" si="2"/>
        <v>150</v>
      </c>
      <c r="H23" s="80" t="s">
        <v>51</v>
      </c>
      <c r="I23" s="80" t="s">
        <v>51</v>
      </c>
      <c r="J23" s="527" t="str">
        <f>공통부!J23</f>
        <v>-</v>
      </c>
      <c r="K23" s="528"/>
      <c r="L23" s="224" t="str">
        <f>VLOOKUP(C23,데이타딕셔너리!$A$1:$B$215,2,FALSE)</f>
        <v>FILLER</v>
      </c>
    </row>
    <row r="24" spans="1:12" s="109" customFormat="1">
      <c r="A24" s="529" t="s">
        <v>261</v>
      </c>
      <c r="B24" s="91">
        <v>15</v>
      </c>
      <c r="C24" s="106" t="s">
        <v>217</v>
      </c>
      <c r="D24" s="207" t="s">
        <v>44</v>
      </c>
      <c r="E24" s="108">
        <v>8</v>
      </c>
      <c r="F24" s="89">
        <f t="shared" si="1"/>
        <v>151</v>
      </c>
      <c r="G24" s="84">
        <f t="shared" si="2"/>
        <v>158</v>
      </c>
      <c r="H24" s="18" t="s">
        <v>110</v>
      </c>
      <c r="I24" s="108" t="s">
        <v>18</v>
      </c>
      <c r="J24" s="512"/>
      <c r="K24" s="513"/>
      <c r="L24" s="224" t="str">
        <f>VLOOKUP(C24,데이타딕셔너리!$A$1:$B$215,2,FALSE)</f>
        <v>DRDT</v>
      </c>
    </row>
    <row r="25" spans="1:12" s="109" customFormat="1">
      <c r="A25" s="529"/>
      <c r="B25" s="91">
        <v>16</v>
      </c>
      <c r="C25" s="106" t="s">
        <v>250</v>
      </c>
      <c r="D25" s="108" t="s">
        <v>158</v>
      </c>
      <c r="E25" s="108">
        <v>7</v>
      </c>
      <c r="F25" s="89">
        <f t="shared" si="1"/>
        <v>159</v>
      </c>
      <c r="G25" s="84">
        <f t="shared" si="2"/>
        <v>165</v>
      </c>
      <c r="H25" s="18" t="s">
        <v>110</v>
      </c>
      <c r="I25" s="108" t="s">
        <v>18</v>
      </c>
      <c r="J25" s="512" t="s">
        <v>682</v>
      </c>
      <c r="K25" s="513"/>
      <c r="L25" s="224" t="str">
        <f>VLOOKUP(C25,데이타딕셔너리!$A$1:$B$215,2,FALSE)</f>
        <v>DR_TRN</v>
      </c>
    </row>
    <row r="26" spans="1:12" s="109" customFormat="1">
      <c r="A26" s="529"/>
      <c r="B26" s="91">
        <v>17</v>
      </c>
      <c r="C26" s="106" t="s">
        <v>153</v>
      </c>
      <c r="D26" s="108" t="s">
        <v>82</v>
      </c>
      <c r="E26" s="108">
        <v>20</v>
      </c>
      <c r="F26" s="89">
        <f t="shared" si="1"/>
        <v>166</v>
      </c>
      <c r="G26" s="84">
        <f t="shared" si="2"/>
        <v>185</v>
      </c>
      <c r="H26" s="18" t="s">
        <v>110</v>
      </c>
      <c r="I26" s="108" t="s">
        <v>18</v>
      </c>
      <c r="J26" s="512"/>
      <c r="K26" s="513"/>
      <c r="L26" s="224" t="str">
        <f>VLOOKUP(C26,데이타딕셔너리!$A$1:$B$215,2,FALSE)</f>
        <v>DC_NO</v>
      </c>
    </row>
    <row r="27" spans="1:12" s="109" customFormat="1">
      <c r="A27" s="529"/>
      <c r="B27" s="91">
        <v>18</v>
      </c>
      <c r="C27" s="106" t="s">
        <v>509</v>
      </c>
      <c r="D27" s="108" t="s">
        <v>158</v>
      </c>
      <c r="E27" s="108">
        <v>18</v>
      </c>
      <c r="F27" s="89">
        <f t="shared" si="1"/>
        <v>186</v>
      </c>
      <c r="G27" s="84">
        <f t="shared" si="2"/>
        <v>203</v>
      </c>
      <c r="H27" s="18" t="s">
        <v>110</v>
      </c>
      <c r="I27" s="108" t="s">
        <v>18</v>
      </c>
      <c r="J27" s="512" t="s">
        <v>681</v>
      </c>
      <c r="K27" s="513"/>
      <c r="L27" s="224" t="str">
        <f>VLOOKUP(C27,데이타딕셔너리!$A$1:$B$215,2,FALSE)</f>
        <v>DC_PRAMT</v>
      </c>
    </row>
    <row r="28" spans="1:12" s="109" customFormat="1">
      <c r="A28" s="529"/>
      <c r="B28" s="91">
        <v>19</v>
      </c>
      <c r="C28" s="106" t="s">
        <v>255</v>
      </c>
      <c r="D28" s="108" t="s">
        <v>158</v>
      </c>
      <c r="E28" s="108">
        <v>7</v>
      </c>
      <c r="F28" s="89">
        <f t="shared" si="1"/>
        <v>204</v>
      </c>
      <c r="G28" s="84">
        <f t="shared" si="2"/>
        <v>210</v>
      </c>
      <c r="H28" s="18" t="s">
        <v>110</v>
      </c>
      <c r="I28" s="108" t="s">
        <v>18</v>
      </c>
      <c r="J28" s="512"/>
      <c r="K28" s="513"/>
      <c r="L28" s="224" t="str">
        <f>VLOOKUP(C28,데이타딕셔너리!$A$1:$B$215,2,FALSE)</f>
        <v>WONRI_PROC_CNT</v>
      </c>
    </row>
    <row r="29" spans="1:12" s="109" customFormat="1">
      <c r="A29" s="529"/>
      <c r="B29" s="91">
        <v>20</v>
      </c>
      <c r="C29" s="106" t="s">
        <v>246</v>
      </c>
      <c r="D29" s="108" t="s">
        <v>156</v>
      </c>
      <c r="E29" s="108">
        <v>20</v>
      </c>
      <c r="F29" s="89">
        <f t="shared" si="1"/>
        <v>211</v>
      </c>
      <c r="G29" s="84">
        <f t="shared" si="2"/>
        <v>230</v>
      </c>
      <c r="H29" s="18" t="s">
        <v>110</v>
      </c>
      <c r="I29" s="108" t="s">
        <v>18</v>
      </c>
      <c r="J29" s="512"/>
      <c r="K29" s="513"/>
      <c r="L29" s="224" t="str">
        <f>VLOOKUP(C29,데이타딕셔너리!$A$1:$B$215,2,FALSE)</f>
        <v>WONRI_RCPT_PROFD_NO</v>
      </c>
    </row>
    <row r="30" spans="1:12" s="109" customFormat="1">
      <c r="A30" s="529"/>
      <c r="B30" s="91">
        <v>21</v>
      </c>
      <c r="C30" s="106" t="s">
        <v>251</v>
      </c>
      <c r="D30" s="108" t="s">
        <v>82</v>
      </c>
      <c r="E30" s="108">
        <v>8</v>
      </c>
      <c r="F30" s="89">
        <f t="shared" si="1"/>
        <v>231</v>
      </c>
      <c r="G30" s="84">
        <f t="shared" si="2"/>
        <v>238</v>
      </c>
      <c r="H30" s="18" t="s">
        <v>110</v>
      </c>
      <c r="I30" s="108" t="s">
        <v>18</v>
      </c>
      <c r="J30" s="512"/>
      <c r="K30" s="513"/>
      <c r="L30" s="224" t="str">
        <f>VLOOKUP(C30,데이타딕셔너리!$A$1:$B$215,2,FALSE)</f>
        <v>JIDT</v>
      </c>
    </row>
    <row r="31" spans="1:12" s="109" customFormat="1">
      <c r="A31" s="529"/>
      <c r="B31" s="91">
        <v>22</v>
      </c>
      <c r="C31" s="106" t="s">
        <v>608</v>
      </c>
      <c r="D31" s="108" t="s">
        <v>82</v>
      </c>
      <c r="E31" s="108">
        <v>20</v>
      </c>
      <c r="F31" s="89">
        <f t="shared" si="1"/>
        <v>239</v>
      </c>
      <c r="G31" s="84">
        <f t="shared" si="2"/>
        <v>258</v>
      </c>
      <c r="H31" s="18" t="s">
        <v>110</v>
      </c>
      <c r="I31" s="108" t="s">
        <v>18</v>
      </c>
      <c r="J31" s="512"/>
      <c r="K31" s="513"/>
      <c r="L31" s="224" t="str">
        <f>VLOOKUP(C31,데이타딕셔너리!$A$1:$B$215,2,FALSE)</f>
        <v>INVSTR_ID</v>
      </c>
    </row>
    <row r="32" spans="1:12" s="109" customFormat="1">
      <c r="A32" s="529"/>
      <c r="B32" s="91">
        <v>23</v>
      </c>
      <c r="C32" s="106" t="s">
        <v>467</v>
      </c>
      <c r="D32" s="108" t="s">
        <v>160</v>
      </c>
      <c r="E32" s="108">
        <v>18</v>
      </c>
      <c r="F32" s="89">
        <f t="shared" si="1"/>
        <v>259</v>
      </c>
      <c r="G32" s="84">
        <f t="shared" si="2"/>
        <v>276</v>
      </c>
      <c r="H32" s="18" t="s">
        <v>110</v>
      </c>
      <c r="I32" s="108" t="s">
        <v>18</v>
      </c>
      <c r="J32" s="512"/>
      <c r="K32" s="513"/>
      <c r="L32" s="224" t="str">
        <f>VLOOKUP(C32,데이타딕셔너리!$A$1:$B$215,2,FALSE)</f>
        <v>TAXAF_INVS_SUIK_AMT</v>
      </c>
    </row>
    <row r="33" spans="1:12" s="109" customFormat="1">
      <c r="A33" s="529"/>
      <c r="B33" s="91">
        <v>24</v>
      </c>
      <c r="C33" s="106" t="s">
        <v>468</v>
      </c>
      <c r="D33" s="108" t="s">
        <v>181</v>
      </c>
      <c r="E33" s="108">
        <v>18</v>
      </c>
      <c r="F33" s="89">
        <f t="shared" si="1"/>
        <v>277</v>
      </c>
      <c r="G33" s="84">
        <f t="shared" si="2"/>
        <v>294</v>
      </c>
      <c r="H33" s="18" t="s">
        <v>110</v>
      </c>
      <c r="I33" s="108" t="s">
        <v>18</v>
      </c>
      <c r="J33" s="512"/>
      <c r="K33" s="513"/>
      <c r="L33" s="224" t="str">
        <f>VLOOKUP(C33,데이타딕셔너리!$A$1:$B$215,2,FALSE)</f>
        <v>WITHHD_AMT</v>
      </c>
    </row>
    <row r="34" spans="1:12" s="109" customFormat="1">
      <c r="A34" s="529"/>
      <c r="B34" s="91">
        <v>25</v>
      </c>
      <c r="C34" s="106" t="s">
        <v>470</v>
      </c>
      <c r="D34" s="108" t="s">
        <v>181</v>
      </c>
      <c r="E34" s="108">
        <v>18</v>
      </c>
      <c r="F34" s="89">
        <f t="shared" si="1"/>
        <v>295</v>
      </c>
      <c r="G34" s="84">
        <f t="shared" si="2"/>
        <v>312</v>
      </c>
      <c r="H34" s="18" t="s">
        <v>110</v>
      </c>
      <c r="I34" s="108" t="s">
        <v>18</v>
      </c>
      <c r="J34" s="512"/>
      <c r="K34" s="513"/>
      <c r="L34" s="224" t="str">
        <f>VLOOKUP(C34,데이타딕셔너리!$A$1:$B$215,2,FALSE)</f>
        <v>INVSTR_FEAMT</v>
      </c>
    </row>
    <row r="35" spans="1:12" s="110" customFormat="1" ht="13.5">
      <c r="A35" s="530"/>
      <c r="B35" s="91">
        <v>26</v>
      </c>
      <c r="C35" s="106" t="s">
        <v>336</v>
      </c>
      <c r="D35" s="135" t="s">
        <v>44</v>
      </c>
      <c r="E35" s="108">
        <v>288</v>
      </c>
      <c r="F35" s="89">
        <f t="shared" si="1"/>
        <v>313</v>
      </c>
      <c r="G35" s="84">
        <f t="shared" si="2"/>
        <v>600</v>
      </c>
      <c r="H35" s="80" t="s">
        <v>51</v>
      </c>
      <c r="I35" s="80" t="s">
        <v>51</v>
      </c>
      <c r="J35" s="518"/>
      <c r="K35" s="519"/>
      <c r="L35" s="224" t="str">
        <f>VLOOKUP(C35,데이타딕셔너리!$A$1:$B$215,2,FALSE)</f>
        <v>FILLER1</v>
      </c>
    </row>
    <row r="36" spans="1:12">
      <c r="A36" s="78"/>
      <c r="B36" s="79"/>
      <c r="C36" s="79"/>
      <c r="D36" s="79"/>
      <c r="E36" s="79"/>
      <c r="F36" s="79"/>
      <c r="G36" s="79"/>
      <c r="H36" s="79"/>
      <c r="I36" s="79"/>
      <c r="J36" s="60"/>
      <c r="K36" s="79"/>
      <c r="L36" s="79"/>
    </row>
  </sheetData>
  <mergeCells count="44">
    <mergeCell ref="J34:K34"/>
    <mergeCell ref="J19:K19"/>
    <mergeCell ref="J20:K20"/>
    <mergeCell ref="J23:K23"/>
    <mergeCell ref="J33:K33"/>
    <mergeCell ref="J31:K31"/>
    <mergeCell ref="J32:K32"/>
    <mergeCell ref="J25:K25"/>
    <mergeCell ref="J28:K28"/>
    <mergeCell ref="J26:K26"/>
    <mergeCell ref="J27:K27"/>
    <mergeCell ref="J29:K29"/>
    <mergeCell ref="J30:K30"/>
    <mergeCell ref="J24:K24"/>
    <mergeCell ref="J21:K21"/>
    <mergeCell ref="B8:B9"/>
    <mergeCell ref="J18:K18"/>
    <mergeCell ref="L5:L7"/>
    <mergeCell ref="J6:K7"/>
    <mergeCell ref="J5:K5"/>
    <mergeCell ref="J13:K13"/>
    <mergeCell ref="J14:K14"/>
    <mergeCell ref="J16:K16"/>
    <mergeCell ref="J17:K17"/>
    <mergeCell ref="J8:K8"/>
    <mergeCell ref="J9:K9"/>
    <mergeCell ref="J11:K11"/>
    <mergeCell ref="J12:K12"/>
    <mergeCell ref="J35:K35"/>
    <mergeCell ref="A1:C1"/>
    <mergeCell ref="D1:I3"/>
    <mergeCell ref="A2:C3"/>
    <mergeCell ref="A5:B5"/>
    <mergeCell ref="E5:H5"/>
    <mergeCell ref="A6:A7"/>
    <mergeCell ref="B6:B7"/>
    <mergeCell ref="D6:E6"/>
    <mergeCell ref="F6:G6"/>
    <mergeCell ref="H6:I6"/>
    <mergeCell ref="J22:K22"/>
    <mergeCell ref="J10:K10"/>
    <mergeCell ref="A24:A35"/>
    <mergeCell ref="A8:A23"/>
    <mergeCell ref="J15:K15"/>
  </mergeCells>
  <phoneticPr fontId="29" type="noConversion"/>
  <hyperlinks>
    <hyperlink ref="K4" location="인터페이스목록!A1" display="목록"/>
  </hyperlinks>
  <pageMargins left="0.7" right="0.7" top="0.75" bottom="0.75" header="0.3" footer="0.3"/>
  <pageSetup paperSize="9" scale="5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34" zoomScaleNormal="100" workbookViewId="0">
      <selection activeCell="H51" sqref="H51:L51"/>
    </sheetView>
  </sheetViews>
  <sheetFormatPr defaultRowHeight="13.5"/>
  <cols>
    <col min="1" max="1" width="6" style="275" customWidth="1"/>
    <col min="2" max="2" width="20.625" style="275" customWidth="1"/>
    <col min="3" max="3" width="2.5" style="289" customWidth="1"/>
    <col min="4" max="7" width="5.875" style="274" customWidth="1"/>
    <col min="8" max="8" width="22.125" style="275" customWidth="1"/>
    <col min="9" max="9" width="2.125" style="275" customWidth="1"/>
    <col min="10" max="10" width="2.25" style="275" customWidth="1"/>
    <col min="11" max="11" width="12.5" style="275" customWidth="1"/>
    <col min="12" max="12" width="16.625" style="275" customWidth="1"/>
    <col min="13" max="13" width="39.875" style="275" customWidth="1"/>
    <col min="14" max="16384" width="9" style="275"/>
  </cols>
  <sheetData>
    <row r="1" spans="1:13" s="263" customFormat="1" ht="16.5" customHeight="1">
      <c r="A1" s="449" t="s">
        <v>0</v>
      </c>
      <c r="B1" s="474"/>
      <c r="C1" s="474"/>
      <c r="D1" s="482" t="s">
        <v>25</v>
      </c>
      <c r="E1" s="482"/>
      <c r="F1" s="482"/>
      <c r="G1" s="482"/>
      <c r="H1" s="482"/>
      <c r="I1" s="482"/>
      <c r="J1" s="483"/>
      <c r="K1" s="42" t="s">
        <v>2</v>
      </c>
      <c r="L1" s="253">
        <f>인터페이스목록!J1</f>
        <v>3.1</v>
      </c>
    </row>
    <row r="2" spans="1:13" s="263" customFormat="1" ht="16.5" customHeight="1">
      <c r="A2" s="546" t="str">
        <f>인터페이스목록!A2</f>
        <v>신한은행 P2P Lending Platform 서비스</v>
      </c>
      <c r="B2" s="547"/>
      <c r="C2" s="547"/>
      <c r="D2" s="484"/>
      <c r="E2" s="484"/>
      <c r="F2" s="484"/>
      <c r="G2" s="484"/>
      <c r="H2" s="484"/>
      <c r="I2" s="484"/>
      <c r="J2" s="485"/>
      <c r="K2" s="267" t="s">
        <v>3</v>
      </c>
      <c r="L2" s="32">
        <v>43195</v>
      </c>
    </row>
    <row r="3" spans="1:13" s="263" customFormat="1" ht="17.25" customHeight="1" thickBot="1">
      <c r="A3" s="548"/>
      <c r="B3" s="549"/>
      <c r="C3" s="549"/>
      <c r="D3" s="486"/>
      <c r="E3" s="486"/>
      <c r="F3" s="486"/>
      <c r="G3" s="486"/>
      <c r="H3" s="486"/>
      <c r="I3" s="486"/>
      <c r="J3" s="487"/>
      <c r="K3" s="268" t="s">
        <v>4</v>
      </c>
      <c r="L3" s="34" t="s">
        <v>22</v>
      </c>
    </row>
    <row r="4" spans="1:13" s="277" customFormat="1" ht="16.5">
      <c r="C4" s="289"/>
      <c r="D4" s="274"/>
      <c r="E4" s="274"/>
      <c r="F4" s="274"/>
      <c r="G4" s="274"/>
      <c r="L4" s="64" t="s">
        <v>26</v>
      </c>
    </row>
    <row r="5" spans="1:13" s="277" customFormat="1" ht="18" customHeight="1">
      <c r="A5" s="550" t="s">
        <v>747</v>
      </c>
      <c r="B5" s="550"/>
      <c r="C5" s="550"/>
      <c r="D5" s="274"/>
      <c r="E5" s="274"/>
      <c r="F5" s="274"/>
      <c r="G5" s="274"/>
    </row>
    <row r="6" spans="1:13" ht="15" customHeight="1">
      <c r="A6" s="539" t="s">
        <v>766</v>
      </c>
      <c r="B6" s="540"/>
      <c r="C6" s="541"/>
      <c r="D6" s="276"/>
      <c r="E6" s="276"/>
      <c r="F6" s="276"/>
      <c r="G6" s="288"/>
      <c r="H6" s="545" t="s">
        <v>748</v>
      </c>
      <c r="I6" s="545"/>
      <c r="J6" s="545"/>
      <c r="K6" s="545"/>
      <c r="L6" s="545"/>
      <c r="M6" s="290" t="s">
        <v>846</v>
      </c>
    </row>
    <row r="7" spans="1:13" ht="15" customHeight="1">
      <c r="A7" s="542" t="s">
        <v>699</v>
      </c>
      <c r="B7" s="543"/>
      <c r="C7" s="544"/>
      <c r="D7" s="276"/>
      <c r="E7" s="276"/>
      <c r="F7" s="276"/>
      <c r="G7" s="288"/>
      <c r="H7" s="551" t="s">
        <v>782</v>
      </c>
      <c r="I7" s="551"/>
      <c r="J7" s="551"/>
      <c r="K7" s="551"/>
      <c r="L7" s="551"/>
    </row>
    <row r="8" spans="1:13" ht="15" customHeight="1">
      <c r="A8" s="542" t="s">
        <v>837</v>
      </c>
      <c r="B8" s="543"/>
      <c r="C8" s="544"/>
      <c r="D8" s="276"/>
      <c r="E8" s="276"/>
      <c r="F8" s="276"/>
      <c r="G8" s="288"/>
      <c r="H8" s="551" t="s">
        <v>783</v>
      </c>
      <c r="I8" s="551"/>
      <c r="J8" s="551"/>
      <c r="K8" s="551"/>
      <c r="L8" s="551"/>
    </row>
    <row r="9" spans="1:13" ht="15" customHeight="1">
      <c r="A9" s="542" t="s">
        <v>838</v>
      </c>
      <c r="B9" s="543"/>
      <c r="C9" s="544"/>
      <c r="D9" s="276"/>
      <c r="E9" s="276"/>
      <c r="F9" s="276"/>
      <c r="G9" s="288"/>
      <c r="H9" s="551" t="s">
        <v>847</v>
      </c>
      <c r="I9" s="551"/>
      <c r="J9" s="551"/>
      <c r="K9" s="551"/>
      <c r="L9" s="551"/>
    </row>
    <row r="10" spans="1:13" ht="15" customHeight="1">
      <c r="A10" s="542" t="s">
        <v>839</v>
      </c>
      <c r="B10" s="543"/>
      <c r="C10" s="544"/>
      <c r="D10" s="276"/>
      <c r="E10" s="276"/>
      <c r="F10" s="276"/>
      <c r="G10" s="288"/>
      <c r="H10" s="551" t="s">
        <v>858</v>
      </c>
      <c r="I10" s="551"/>
      <c r="J10" s="551"/>
      <c r="K10" s="551"/>
      <c r="L10" s="551"/>
    </row>
    <row r="11" spans="1:13" ht="47.25" customHeight="1">
      <c r="A11" s="542" t="s">
        <v>840</v>
      </c>
      <c r="B11" s="543"/>
      <c r="C11" s="544"/>
      <c r="D11" s="276"/>
      <c r="E11" s="276"/>
      <c r="F11" s="276"/>
      <c r="G11" s="288"/>
      <c r="H11" s="551" t="s">
        <v>857</v>
      </c>
      <c r="I11" s="551"/>
      <c r="J11" s="551"/>
      <c r="K11" s="551"/>
      <c r="L11" s="551"/>
      <c r="M11" s="294" t="s">
        <v>874</v>
      </c>
    </row>
    <row r="12" spans="1:13" ht="15" customHeight="1">
      <c r="A12" s="542" t="s">
        <v>841</v>
      </c>
      <c r="B12" s="543"/>
      <c r="C12" s="544"/>
      <c r="D12" s="276"/>
      <c r="E12" s="276"/>
      <c r="F12" s="276"/>
      <c r="G12" s="288"/>
      <c r="H12" s="551" t="s">
        <v>784</v>
      </c>
      <c r="I12" s="551"/>
      <c r="J12" s="551"/>
      <c r="K12" s="551"/>
      <c r="L12" s="551"/>
    </row>
    <row r="13" spans="1:13" ht="15" customHeight="1">
      <c r="A13" s="542" t="s">
        <v>842</v>
      </c>
      <c r="B13" s="543"/>
      <c r="C13" s="544"/>
      <c r="D13" s="276"/>
      <c r="E13" s="276"/>
      <c r="F13" s="276"/>
      <c r="G13" s="288"/>
      <c r="H13" s="551" t="s">
        <v>877</v>
      </c>
      <c r="I13" s="551"/>
      <c r="J13" s="551"/>
      <c r="K13" s="551"/>
      <c r="L13" s="551"/>
    </row>
    <row r="14" spans="1:13" ht="15" customHeight="1">
      <c r="A14" s="542" t="s">
        <v>1005</v>
      </c>
      <c r="B14" s="543"/>
      <c r="C14" s="544"/>
      <c r="D14" s="276"/>
      <c r="E14" s="276"/>
      <c r="F14" s="276"/>
      <c r="G14" s="288"/>
      <c r="H14" s="553" t="s">
        <v>1008</v>
      </c>
      <c r="I14" s="535"/>
      <c r="J14" s="535"/>
      <c r="K14" s="535"/>
      <c r="L14" s="535"/>
      <c r="M14" s="289" t="s">
        <v>1009</v>
      </c>
    </row>
    <row r="15" spans="1:13" ht="38.25" customHeight="1">
      <c r="A15" s="542" t="s">
        <v>843</v>
      </c>
      <c r="B15" s="543"/>
      <c r="C15" s="544"/>
      <c r="D15" s="276"/>
      <c r="E15" s="276"/>
      <c r="F15" s="276"/>
      <c r="G15" s="288"/>
      <c r="H15" s="552" t="s">
        <v>1196</v>
      </c>
      <c r="I15" s="551"/>
      <c r="J15" s="551"/>
      <c r="K15" s="551"/>
      <c r="L15" s="551"/>
    </row>
    <row r="16" spans="1:13" ht="16.5" customHeight="1">
      <c r="A16" s="554"/>
      <c r="B16" s="554"/>
      <c r="C16" s="554"/>
    </row>
    <row r="17" spans="1:13">
      <c r="A17" s="554"/>
      <c r="B17" s="554"/>
      <c r="C17" s="554"/>
    </row>
    <row r="18" spans="1:13">
      <c r="A18" s="555" t="s">
        <v>767</v>
      </c>
      <c r="B18" s="555"/>
      <c r="C18" s="555"/>
    </row>
    <row r="19" spans="1:13" ht="16.5" customHeight="1">
      <c r="A19" s="283" t="s">
        <v>700</v>
      </c>
      <c r="B19" s="536" t="s">
        <v>701</v>
      </c>
      <c r="C19" s="538"/>
      <c r="D19" s="283" t="s">
        <v>735</v>
      </c>
      <c r="E19" s="283" t="s">
        <v>702</v>
      </c>
      <c r="F19" s="283" t="s">
        <v>719</v>
      </c>
      <c r="G19" s="283" t="s">
        <v>721</v>
      </c>
      <c r="H19" s="533" t="s">
        <v>703</v>
      </c>
      <c r="I19" s="533"/>
      <c r="J19" s="533"/>
      <c r="K19" s="533"/>
      <c r="L19" s="533"/>
    </row>
    <row r="20" spans="1:13" s="289" customFormat="1" ht="15" customHeight="1">
      <c r="A20" s="276">
        <v>1</v>
      </c>
      <c r="B20" s="542" t="s">
        <v>904</v>
      </c>
      <c r="C20" s="544"/>
      <c r="D20" s="276" t="s">
        <v>216</v>
      </c>
      <c r="E20" s="276">
        <v>1</v>
      </c>
      <c r="F20" s="276" t="s">
        <v>727</v>
      </c>
      <c r="G20" s="276" t="s">
        <v>23</v>
      </c>
      <c r="H20" s="532" t="s">
        <v>751</v>
      </c>
      <c r="I20" s="532"/>
      <c r="J20" s="532"/>
      <c r="K20" s="532"/>
      <c r="L20" s="532"/>
    </row>
    <row r="21" spans="1:13" s="289" customFormat="1" ht="15" customHeight="1">
      <c r="A21" s="276">
        <v>2</v>
      </c>
      <c r="B21" s="542" t="s">
        <v>905</v>
      </c>
      <c r="C21" s="544"/>
      <c r="D21" s="276" t="s">
        <v>158</v>
      </c>
      <c r="E21" s="276">
        <v>5</v>
      </c>
      <c r="F21" s="276" t="s">
        <v>727</v>
      </c>
      <c r="G21" s="276" t="s">
        <v>23</v>
      </c>
      <c r="H21" s="532" t="s">
        <v>744</v>
      </c>
      <c r="I21" s="532"/>
      <c r="J21" s="532"/>
      <c r="K21" s="532"/>
      <c r="L21" s="532"/>
    </row>
    <row r="22" spans="1:13" ht="15" customHeight="1">
      <c r="A22" s="276">
        <v>3</v>
      </c>
      <c r="B22" s="542" t="s">
        <v>709</v>
      </c>
      <c r="C22" s="544"/>
      <c r="D22" s="276" t="s">
        <v>158</v>
      </c>
      <c r="E22" s="276">
        <v>7</v>
      </c>
      <c r="F22" s="276" t="s">
        <v>727</v>
      </c>
      <c r="G22" s="276" t="s">
        <v>162</v>
      </c>
      <c r="H22" s="532" t="s">
        <v>752</v>
      </c>
      <c r="I22" s="532"/>
      <c r="J22" s="532"/>
      <c r="K22" s="532"/>
      <c r="L22" s="532"/>
    </row>
    <row r="23" spans="1:13" ht="15" customHeight="1">
      <c r="A23" s="276">
        <v>4</v>
      </c>
      <c r="B23" s="542" t="s">
        <v>844</v>
      </c>
      <c r="C23" s="544"/>
      <c r="D23" s="276" t="s">
        <v>154</v>
      </c>
      <c r="E23" s="276">
        <v>5</v>
      </c>
      <c r="F23" s="276" t="s">
        <v>727</v>
      </c>
      <c r="G23" s="276" t="s">
        <v>162</v>
      </c>
      <c r="H23" s="532" t="s">
        <v>753</v>
      </c>
      <c r="I23" s="532"/>
      <c r="J23" s="532"/>
      <c r="K23" s="532"/>
      <c r="L23" s="532"/>
    </row>
    <row r="24" spans="1:13" ht="15" customHeight="1">
      <c r="A24" s="276">
        <v>5</v>
      </c>
      <c r="B24" s="542" t="s">
        <v>1007</v>
      </c>
      <c r="C24" s="544"/>
      <c r="D24" s="276" t="s">
        <v>158</v>
      </c>
      <c r="E24" s="276">
        <v>2</v>
      </c>
      <c r="F24" s="276" t="s">
        <v>727</v>
      </c>
      <c r="G24" s="276" t="s">
        <v>162</v>
      </c>
      <c r="H24" s="534" t="s">
        <v>1004</v>
      </c>
      <c r="I24" s="535"/>
      <c r="J24" s="535"/>
      <c r="K24" s="535"/>
      <c r="L24" s="535"/>
      <c r="M24" s="289" t="s">
        <v>1006</v>
      </c>
    </row>
    <row r="25" spans="1:13" ht="15" customHeight="1">
      <c r="A25" s="276">
        <v>6</v>
      </c>
      <c r="B25" s="542" t="s">
        <v>705</v>
      </c>
      <c r="C25" s="544"/>
      <c r="D25" s="276" t="s">
        <v>158</v>
      </c>
      <c r="E25" s="276">
        <v>7</v>
      </c>
      <c r="F25" s="276" t="s">
        <v>727</v>
      </c>
      <c r="G25" s="276" t="s">
        <v>162</v>
      </c>
      <c r="H25" s="532"/>
      <c r="I25" s="532"/>
      <c r="J25" s="532"/>
      <c r="K25" s="532"/>
      <c r="L25" s="532"/>
    </row>
    <row r="26" spans="1:13" ht="15" customHeight="1">
      <c r="A26" s="276">
        <v>7</v>
      </c>
      <c r="B26" s="542" t="s">
        <v>706</v>
      </c>
      <c r="C26" s="544"/>
      <c r="D26" s="276" t="s">
        <v>154</v>
      </c>
      <c r="E26" s="276">
        <v>8</v>
      </c>
      <c r="F26" s="276" t="s">
        <v>727</v>
      </c>
      <c r="G26" s="276" t="s">
        <v>162</v>
      </c>
      <c r="H26" s="532" t="s">
        <v>754</v>
      </c>
      <c r="I26" s="532"/>
      <c r="J26" s="532"/>
      <c r="K26" s="532"/>
      <c r="L26" s="532"/>
      <c r="M26" s="289" t="s">
        <v>876</v>
      </c>
    </row>
    <row r="27" spans="1:13" ht="15" customHeight="1">
      <c r="A27" s="276">
        <v>8</v>
      </c>
      <c r="B27" s="542" t="s">
        <v>707</v>
      </c>
      <c r="C27" s="544"/>
      <c r="D27" s="276" t="s">
        <v>154</v>
      </c>
      <c r="E27" s="276">
        <v>6</v>
      </c>
      <c r="F27" s="276" t="s">
        <v>727</v>
      </c>
      <c r="G27" s="276" t="s">
        <v>162</v>
      </c>
      <c r="H27" s="532" t="s">
        <v>755</v>
      </c>
      <c r="I27" s="532"/>
      <c r="J27" s="532"/>
      <c r="K27" s="532"/>
      <c r="L27" s="532"/>
    </row>
    <row r="28" spans="1:13" s="277" customFormat="1" ht="15" customHeight="1">
      <c r="A28" s="276">
        <v>9</v>
      </c>
      <c r="B28" s="542" t="s">
        <v>736</v>
      </c>
      <c r="C28" s="544"/>
      <c r="D28" s="276" t="s">
        <v>82</v>
      </c>
      <c r="E28" s="276">
        <v>8</v>
      </c>
      <c r="F28" s="276" t="s">
        <v>23</v>
      </c>
      <c r="G28" s="276" t="s">
        <v>248</v>
      </c>
      <c r="H28" s="532" t="s">
        <v>754</v>
      </c>
      <c r="I28" s="532"/>
      <c r="J28" s="532"/>
      <c r="K28" s="532"/>
      <c r="L28" s="532"/>
    </row>
    <row r="29" spans="1:13" s="277" customFormat="1" ht="15" customHeight="1">
      <c r="A29" s="276">
        <v>10</v>
      </c>
      <c r="B29" s="542" t="s">
        <v>737</v>
      </c>
      <c r="C29" s="544"/>
      <c r="D29" s="276" t="s">
        <v>82</v>
      </c>
      <c r="E29" s="276">
        <v>6</v>
      </c>
      <c r="F29" s="276" t="s">
        <v>23</v>
      </c>
      <c r="G29" s="276" t="s">
        <v>248</v>
      </c>
      <c r="H29" s="532" t="s">
        <v>755</v>
      </c>
      <c r="I29" s="532"/>
      <c r="J29" s="532"/>
      <c r="K29" s="532"/>
      <c r="L29" s="532"/>
    </row>
    <row r="30" spans="1:13" ht="15" customHeight="1">
      <c r="A30" s="276">
        <v>11</v>
      </c>
      <c r="B30" s="542" t="s">
        <v>621</v>
      </c>
      <c r="C30" s="544"/>
      <c r="D30" s="276" t="s">
        <v>154</v>
      </c>
      <c r="E30" s="276">
        <v>8</v>
      </c>
      <c r="F30" s="276" t="s">
        <v>162</v>
      </c>
      <c r="G30" s="276" t="s">
        <v>248</v>
      </c>
      <c r="H30" s="532" t="s">
        <v>756</v>
      </c>
      <c r="I30" s="532"/>
      <c r="J30" s="532"/>
      <c r="K30" s="532"/>
      <c r="L30" s="532"/>
    </row>
    <row r="31" spans="1:13" ht="15" customHeight="1">
      <c r="A31" s="276">
        <v>12</v>
      </c>
      <c r="B31" s="542" t="s">
        <v>613</v>
      </c>
      <c r="C31" s="544"/>
      <c r="D31" s="276" t="s">
        <v>125</v>
      </c>
      <c r="E31" s="276">
        <v>60</v>
      </c>
      <c r="F31" s="276" t="s">
        <v>23</v>
      </c>
      <c r="G31" s="276" t="s">
        <v>248</v>
      </c>
      <c r="H31" s="532" t="s">
        <v>845</v>
      </c>
      <c r="I31" s="532"/>
      <c r="J31" s="532"/>
      <c r="K31" s="532"/>
      <c r="L31" s="532"/>
    </row>
    <row r="32" spans="1:13" s="289" customFormat="1" ht="15" customHeight="1">
      <c r="A32" s="276">
        <v>13</v>
      </c>
      <c r="B32" s="542" t="s">
        <v>123</v>
      </c>
      <c r="C32" s="544"/>
      <c r="D32" s="276" t="s">
        <v>82</v>
      </c>
      <c r="E32" s="276">
        <v>75</v>
      </c>
      <c r="F32" s="276" t="s">
        <v>248</v>
      </c>
      <c r="G32" s="276" t="s">
        <v>248</v>
      </c>
      <c r="H32" s="532"/>
      <c r="I32" s="532"/>
      <c r="J32" s="532"/>
      <c r="K32" s="532"/>
      <c r="L32" s="532"/>
    </row>
    <row r="33" spans="1:13" ht="15" customHeight="1">
      <c r="A33" s="276">
        <v>14</v>
      </c>
      <c r="B33" s="542" t="s">
        <v>878</v>
      </c>
      <c r="C33" s="544"/>
      <c r="D33" s="276" t="s">
        <v>154</v>
      </c>
      <c r="E33" s="276">
        <v>2</v>
      </c>
      <c r="F33" s="276" t="s">
        <v>23</v>
      </c>
      <c r="G33" s="276" t="s">
        <v>23</v>
      </c>
      <c r="H33" s="532" t="s">
        <v>879</v>
      </c>
      <c r="I33" s="532"/>
      <c r="J33" s="532"/>
      <c r="K33" s="532"/>
      <c r="L33" s="532"/>
    </row>
    <row r="34" spans="1:13">
      <c r="B34" s="556"/>
      <c r="C34" s="556"/>
      <c r="E34" s="274">
        <f>SUM(E20:E33)</f>
        <v>200</v>
      </c>
    </row>
    <row r="35" spans="1:13">
      <c r="A35" s="555" t="s">
        <v>768</v>
      </c>
      <c r="B35" s="555"/>
      <c r="C35" s="555"/>
    </row>
    <row r="36" spans="1:13" ht="15" customHeight="1">
      <c r="A36" s="284" t="s">
        <v>700</v>
      </c>
      <c r="B36" s="536" t="s">
        <v>701</v>
      </c>
      <c r="C36" s="538"/>
      <c r="D36" s="284" t="s">
        <v>735</v>
      </c>
      <c r="E36" s="284" t="s">
        <v>702</v>
      </c>
      <c r="F36" s="284" t="s">
        <v>719</v>
      </c>
      <c r="G36" s="284" t="s">
        <v>721</v>
      </c>
      <c r="H36" s="536" t="s">
        <v>703</v>
      </c>
      <c r="I36" s="537"/>
      <c r="J36" s="537"/>
      <c r="K36" s="537"/>
      <c r="L36" s="538"/>
    </row>
    <row r="37" spans="1:13" s="289" customFormat="1" ht="15" customHeight="1">
      <c r="A37" s="276">
        <v>1</v>
      </c>
      <c r="B37" s="542" t="s">
        <v>704</v>
      </c>
      <c r="C37" s="544"/>
      <c r="D37" s="276" t="s">
        <v>216</v>
      </c>
      <c r="E37" s="276">
        <v>1</v>
      </c>
      <c r="F37" s="276" t="s">
        <v>727</v>
      </c>
      <c r="G37" s="276" t="s">
        <v>23</v>
      </c>
      <c r="H37" s="532" t="s">
        <v>757</v>
      </c>
      <c r="I37" s="532"/>
      <c r="J37" s="532"/>
      <c r="K37" s="532"/>
      <c r="L37" s="532"/>
    </row>
    <row r="38" spans="1:13" s="289" customFormat="1" ht="15" customHeight="1">
      <c r="A38" s="276">
        <v>2</v>
      </c>
      <c r="B38" s="542" t="s">
        <v>279</v>
      </c>
      <c r="C38" s="544"/>
      <c r="D38" s="276" t="s">
        <v>158</v>
      </c>
      <c r="E38" s="276">
        <v>5</v>
      </c>
      <c r="F38" s="276" t="s">
        <v>727</v>
      </c>
      <c r="G38" s="276" t="s">
        <v>23</v>
      </c>
      <c r="H38" s="532" t="s">
        <v>744</v>
      </c>
      <c r="I38" s="532"/>
      <c r="J38" s="532"/>
      <c r="K38" s="532"/>
      <c r="L38" s="532"/>
    </row>
    <row r="39" spans="1:13" ht="15" customHeight="1">
      <c r="A39" s="276">
        <v>3</v>
      </c>
      <c r="B39" s="542" t="s">
        <v>709</v>
      </c>
      <c r="C39" s="544"/>
      <c r="D39" s="276" t="s">
        <v>158</v>
      </c>
      <c r="E39" s="276">
        <v>7</v>
      </c>
      <c r="F39" s="276" t="s">
        <v>727</v>
      </c>
      <c r="G39" s="276" t="s">
        <v>162</v>
      </c>
      <c r="H39" s="532" t="s">
        <v>758</v>
      </c>
      <c r="I39" s="532"/>
      <c r="J39" s="532"/>
      <c r="K39" s="532"/>
      <c r="L39" s="532"/>
    </row>
    <row r="40" spans="1:13" ht="15" customHeight="1">
      <c r="A40" s="276">
        <v>4</v>
      </c>
      <c r="B40" s="542" t="s">
        <v>844</v>
      </c>
      <c r="C40" s="544"/>
      <c r="D40" s="276" t="s">
        <v>154</v>
      </c>
      <c r="E40" s="276">
        <v>5</v>
      </c>
      <c r="F40" s="276" t="s">
        <v>727</v>
      </c>
      <c r="G40" s="276" t="s">
        <v>162</v>
      </c>
      <c r="H40" s="532" t="s">
        <v>753</v>
      </c>
      <c r="I40" s="532"/>
      <c r="J40" s="532"/>
      <c r="K40" s="532"/>
      <c r="L40" s="532"/>
    </row>
    <row r="41" spans="1:13" ht="15" customHeight="1">
      <c r="A41" s="276">
        <v>5</v>
      </c>
      <c r="B41" s="542" t="s">
        <v>153</v>
      </c>
      <c r="C41" s="544"/>
      <c r="D41" s="276" t="s">
        <v>154</v>
      </c>
      <c r="E41" s="276">
        <v>20</v>
      </c>
      <c r="F41" s="276" t="s">
        <v>727</v>
      </c>
      <c r="G41" s="276" t="s">
        <v>162</v>
      </c>
      <c r="H41" s="532"/>
      <c r="I41" s="532"/>
      <c r="J41" s="532"/>
      <c r="K41" s="532"/>
      <c r="L41" s="532"/>
    </row>
    <row r="42" spans="1:13">
      <c r="A42" s="276">
        <v>6</v>
      </c>
      <c r="B42" s="542" t="s">
        <v>715</v>
      </c>
      <c r="C42" s="544"/>
      <c r="D42" s="276" t="s">
        <v>154</v>
      </c>
      <c r="E42" s="276">
        <v>20</v>
      </c>
      <c r="F42" s="276" t="s">
        <v>727</v>
      </c>
      <c r="G42" s="276" t="s">
        <v>162</v>
      </c>
      <c r="H42" s="532"/>
      <c r="I42" s="532"/>
      <c r="J42" s="532"/>
      <c r="K42" s="532"/>
      <c r="L42" s="532"/>
      <c r="M42" s="294"/>
    </row>
    <row r="43" spans="1:13" ht="15" customHeight="1">
      <c r="A43" s="276">
        <v>7</v>
      </c>
      <c r="B43" s="542" t="s">
        <v>465</v>
      </c>
      <c r="C43" s="544"/>
      <c r="D43" s="276" t="s">
        <v>158</v>
      </c>
      <c r="E43" s="276">
        <v>18</v>
      </c>
      <c r="F43" s="276" t="s">
        <v>727</v>
      </c>
      <c r="G43" s="276" t="s">
        <v>162</v>
      </c>
      <c r="H43" s="532" t="s">
        <v>759</v>
      </c>
      <c r="I43" s="532"/>
      <c r="J43" s="532"/>
      <c r="K43" s="532"/>
      <c r="L43" s="532"/>
      <c r="M43" s="531" t="s">
        <v>906</v>
      </c>
    </row>
    <row r="44" spans="1:13" ht="15" customHeight="1">
      <c r="A44" s="276">
        <v>8</v>
      </c>
      <c r="B44" s="542" t="s">
        <v>718</v>
      </c>
      <c r="C44" s="544"/>
      <c r="D44" s="276" t="s">
        <v>158</v>
      </c>
      <c r="E44" s="276">
        <v>18</v>
      </c>
      <c r="F44" s="276" t="s">
        <v>727</v>
      </c>
      <c r="G44" s="276" t="s">
        <v>162</v>
      </c>
      <c r="H44" s="532" t="s">
        <v>760</v>
      </c>
      <c r="I44" s="532"/>
      <c r="J44" s="532"/>
      <c r="K44" s="532"/>
      <c r="L44" s="532"/>
      <c r="M44" s="531"/>
    </row>
    <row r="45" spans="1:13" ht="15" customHeight="1">
      <c r="A45" s="276">
        <v>9</v>
      </c>
      <c r="B45" s="542" t="s">
        <v>716</v>
      </c>
      <c r="C45" s="544"/>
      <c r="D45" s="276" t="s">
        <v>158</v>
      </c>
      <c r="E45" s="276">
        <v>18</v>
      </c>
      <c r="F45" s="276" t="s">
        <v>727</v>
      </c>
      <c r="G45" s="276" t="s">
        <v>162</v>
      </c>
      <c r="H45" s="532" t="s">
        <v>761</v>
      </c>
      <c r="I45" s="532"/>
      <c r="J45" s="532"/>
      <c r="K45" s="532"/>
      <c r="L45" s="532"/>
      <c r="M45" s="531"/>
    </row>
    <row r="46" spans="1:13" ht="15" customHeight="1">
      <c r="A46" s="276">
        <v>10</v>
      </c>
      <c r="B46" s="542" t="s">
        <v>717</v>
      </c>
      <c r="C46" s="544"/>
      <c r="D46" s="276" t="s">
        <v>158</v>
      </c>
      <c r="E46" s="276">
        <v>18</v>
      </c>
      <c r="F46" s="276" t="s">
        <v>727</v>
      </c>
      <c r="G46" s="276" t="s">
        <v>162</v>
      </c>
      <c r="H46" s="532" t="s">
        <v>762</v>
      </c>
      <c r="I46" s="532"/>
      <c r="J46" s="532"/>
      <c r="K46" s="532"/>
      <c r="L46" s="532"/>
      <c r="M46" s="531"/>
    </row>
    <row r="47" spans="1:13" ht="15" customHeight="1">
      <c r="A47" s="276">
        <v>11</v>
      </c>
      <c r="B47" s="542" t="s">
        <v>246</v>
      </c>
      <c r="C47" s="544"/>
      <c r="D47" s="276" t="s">
        <v>154</v>
      </c>
      <c r="E47" s="276">
        <v>20</v>
      </c>
      <c r="F47" s="276" t="s">
        <v>727</v>
      </c>
      <c r="G47" s="276" t="s">
        <v>162</v>
      </c>
      <c r="H47" s="532" t="s">
        <v>763</v>
      </c>
      <c r="I47" s="532"/>
      <c r="J47" s="532"/>
      <c r="K47" s="532"/>
      <c r="L47" s="532"/>
      <c r="M47" s="531"/>
    </row>
    <row r="48" spans="1:13" ht="15" customHeight="1">
      <c r="A48" s="276">
        <v>12</v>
      </c>
      <c r="B48" s="542" t="s">
        <v>256</v>
      </c>
      <c r="C48" s="544"/>
      <c r="D48" s="276" t="s">
        <v>154</v>
      </c>
      <c r="E48" s="276">
        <v>8</v>
      </c>
      <c r="F48" s="276" t="s">
        <v>162</v>
      </c>
      <c r="G48" s="276" t="s">
        <v>248</v>
      </c>
      <c r="H48" s="532"/>
      <c r="I48" s="532"/>
      <c r="J48" s="532"/>
      <c r="K48" s="532"/>
      <c r="L48" s="532"/>
    </row>
    <row r="49" spans="1:13" ht="15" customHeight="1">
      <c r="A49" s="276">
        <v>13</v>
      </c>
      <c r="B49" s="542" t="s">
        <v>554</v>
      </c>
      <c r="C49" s="544"/>
      <c r="D49" s="276" t="s">
        <v>154</v>
      </c>
      <c r="E49" s="276">
        <v>6</v>
      </c>
      <c r="F49" s="276" t="s">
        <v>162</v>
      </c>
      <c r="G49" s="276" t="s">
        <v>248</v>
      </c>
      <c r="H49" s="532"/>
      <c r="I49" s="532"/>
      <c r="J49" s="532"/>
      <c r="K49" s="532"/>
      <c r="L49" s="532"/>
    </row>
    <row r="50" spans="1:13" ht="15" customHeight="1">
      <c r="A50" s="276">
        <v>14</v>
      </c>
      <c r="B50" s="542" t="s">
        <v>728</v>
      </c>
      <c r="C50" s="544"/>
      <c r="D50" s="276" t="s">
        <v>154</v>
      </c>
      <c r="E50" s="276">
        <v>8</v>
      </c>
      <c r="F50" s="276" t="s">
        <v>162</v>
      </c>
      <c r="G50" s="276" t="s">
        <v>248</v>
      </c>
      <c r="H50" s="532" t="s">
        <v>756</v>
      </c>
      <c r="I50" s="532"/>
      <c r="J50" s="532"/>
      <c r="K50" s="532"/>
      <c r="L50" s="532"/>
    </row>
    <row r="51" spans="1:13" s="289" customFormat="1" ht="15" customHeight="1">
      <c r="A51" s="276">
        <v>16</v>
      </c>
      <c r="B51" s="542" t="s">
        <v>123</v>
      </c>
      <c r="C51" s="544"/>
      <c r="D51" s="276" t="s">
        <v>82</v>
      </c>
      <c r="E51" s="276">
        <v>26</v>
      </c>
      <c r="F51" s="276" t="s">
        <v>248</v>
      </c>
      <c r="G51" s="276" t="s">
        <v>248</v>
      </c>
      <c r="H51" s="532" t="s">
        <v>1328</v>
      </c>
      <c r="I51" s="532"/>
      <c r="J51" s="532"/>
      <c r="K51" s="532"/>
      <c r="L51" s="532"/>
    </row>
    <row r="52" spans="1:13" ht="15" customHeight="1">
      <c r="A52" s="276">
        <v>17</v>
      </c>
      <c r="B52" s="542" t="s">
        <v>875</v>
      </c>
      <c r="C52" s="544"/>
      <c r="D52" s="276" t="s">
        <v>154</v>
      </c>
      <c r="E52" s="276">
        <v>2</v>
      </c>
      <c r="F52" s="276" t="s">
        <v>23</v>
      </c>
      <c r="G52" s="276" t="s">
        <v>23</v>
      </c>
      <c r="H52" s="532" t="s">
        <v>880</v>
      </c>
      <c r="I52" s="532"/>
      <c r="J52" s="532"/>
      <c r="K52" s="532"/>
      <c r="L52" s="532"/>
    </row>
    <row r="53" spans="1:13">
      <c r="B53" s="556"/>
      <c r="C53" s="556"/>
      <c r="E53" s="274">
        <f>SUM(E37:E52)</f>
        <v>200</v>
      </c>
    </row>
    <row r="54" spans="1:13">
      <c r="A54" s="555" t="s">
        <v>769</v>
      </c>
      <c r="B54" s="555"/>
      <c r="C54" s="555"/>
    </row>
    <row r="55" spans="1:13" ht="15" customHeight="1">
      <c r="A55" s="283" t="s">
        <v>700</v>
      </c>
      <c r="B55" s="536" t="s">
        <v>701</v>
      </c>
      <c r="C55" s="538"/>
      <c r="D55" s="283" t="s">
        <v>735</v>
      </c>
      <c r="E55" s="283" t="s">
        <v>702</v>
      </c>
      <c r="F55" s="283" t="s">
        <v>719</v>
      </c>
      <c r="G55" s="283" t="s">
        <v>721</v>
      </c>
      <c r="H55" s="533" t="s">
        <v>703</v>
      </c>
      <c r="I55" s="533"/>
      <c r="J55" s="533"/>
      <c r="K55" s="533"/>
      <c r="L55" s="533"/>
    </row>
    <row r="56" spans="1:13" s="289" customFormat="1" ht="15" customHeight="1">
      <c r="A56" s="276">
        <v>1</v>
      </c>
      <c r="B56" s="542" t="s">
        <v>704</v>
      </c>
      <c r="C56" s="544"/>
      <c r="D56" s="276" t="s">
        <v>216</v>
      </c>
      <c r="E56" s="276">
        <v>1</v>
      </c>
      <c r="F56" s="276" t="s">
        <v>727</v>
      </c>
      <c r="G56" s="276" t="s">
        <v>23</v>
      </c>
      <c r="H56" s="532" t="s">
        <v>764</v>
      </c>
      <c r="I56" s="532"/>
      <c r="J56" s="532"/>
      <c r="K56" s="532"/>
      <c r="L56" s="532"/>
    </row>
    <row r="57" spans="1:13" s="289" customFormat="1" ht="15" customHeight="1">
      <c r="A57" s="276">
        <v>2</v>
      </c>
      <c r="B57" s="542" t="s">
        <v>279</v>
      </c>
      <c r="C57" s="544"/>
      <c r="D57" s="276" t="s">
        <v>158</v>
      </c>
      <c r="E57" s="276">
        <v>5</v>
      </c>
      <c r="F57" s="276" t="s">
        <v>727</v>
      </c>
      <c r="G57" s="276" t="s">
        <v>23</v>
      </c>
      <c r="H57" s="532" t="s">
        <v>744</v>
      </c>
      <c r="I57" s="532"/>
      <c r="J57" s="532"/>
      <c r="K57" s="532"/>
      <c r="L57" s="532"/>
    </row>
    <row r="58" spans="1:13" ht="15" customHeight="1">
      <c r="A58" s="276">
        <v>3</v>
      </c>
      <c r="B58" s="542" t="s">
        <v>709</v>
      </c>
      <c r="C58" s="544"/>
      <c r="D58" s="276" t="s">
        <v>158</v>
      </c>
      <c r="E58" s="276">
        <v>7</v>
      </c>
      <c r="F58" s="276" t="s">
        <v>727</v>
      </c>
      <c r="G58" s="276" t="s">
        <v>162</v>
      </c>
      <c r="H58" s="532" t="s">
        <v>765</v>
      </c>
      <c r="I58" s="532"/>
      <c r="J58" s="532"/>
      <c r="K58" s="532"/>
      <c r="L58" s="532"/>
    </row>
    <row r="59" spans="1:13" ht="15" customHeight="1">
      <c r="A59" s="276">
        <v>4</v>
      </c>
      <c r="B59" s="542" t="s">
        <v>844</v>
      </c>
      <c r="C59" s="544"/>
      <c r="D59" s="276" t="s">
        <v>154</v>
      </c>
      <c r="E59" s="276">
        <v>5</v>
      </c>
      <c r="F59" s="276" t="s">
        <v>727</v>
      </c>
      <c r="G59" s="276" t="s">
        <v>162</v>
      </c>
      <c r="H59" s="532" t="s">
        <v>753</v>
      </c>
      <c r="I59" s="532"/>
      <c r="J59" s="532"/>
      <c r="K59" s="532"/>
      <c r="L59" s="532"/>
    </row>
    <row r="60" spans="1:13" ht="15" customHeight="1">
      <c r="A60" s="276">
        <v>5</v>
      </c>
      <c r="B60" s="542" t="s">
        <v>218</v>
      </c>
      <c r="C60" s="544"/>
      <c r="D60" s="276" t="s">
        <v>158</v>
      </c>
      <c r="E60" s="276">
        <v>2</v>
      </c>
      <c r="F60" s="276" t="s">
        <v>727</v>
      </c>
      <c r="G60" s="276" t="s">
        <v>162</v>
      </c>
      <c r="H60" s="534" t="s">
        <v>1004</v>
      </c>
      <c r="I60" s="535"/>
      <c r="J60" s="535"/>
      <c r="K60" s="535"/>
      <c r="L60" s="535"/>
      <c r="M60" s="289" t="s">
        <v>1006</v>
      </c>
    </row>
    <row r="61" spans="1:13" ht="15" customHeight="1">
      <c r="A61" s="276">
        <v>6</v>
      </c>
      <c r="B61" s="542" t="s">
        <v>705</v>
      </c>
      <c r="C61" s="544"/>
      <c r="D61" s="276" t="s">
        <v>158</v>
      </c>
      <c r="E61" s="276">
        <v>7</v>
      </c>
      <c r="F61" s="276" t="s">
        <v>727</v>
      </c>
      <c r="G61" s="276" t="s">
        <v>162</v>
      </c>
      <c r="H61" s="532"/>
      <c r="I61" s="532"/>
      <c r="J61" s="532"/>
      <c r="K61" s="532"/>
      <c r="L61" s="532"/>
    </row>
    <row r="62" spans="1:13" ht="15" customHeight="1">
      <c r="A62" s="276">
        <v>7</v>
      </c>
      <c r="B62" s="542" t="s">
        <v>729</v>
      </c>
      <c r="C62" s="544"/>
      <c r="D62" s="276" t="s">
        <v>158</v>
      </c>
      <c r="E62" s="276">
        <v>18</v>
      </c>
      <c r="F62" s="276" t="s">
        <v>727</v>
      </c>
      <c r="G62" s="276" t="s">
        <v>162</v>
      </c>
      <c r="H62" s="532"/>
      <c r="I62" s="532"/>
      <c r="J62" s="532"/>
      <c r="K62" s="532"/>
      <c r="L62" s="532"/>
    </row>
    <row r="63" spans="1:13" ht="15" customHeight="1">
      <c r="A63" s="276">
        <v>8</v>
      </c>
      <c r="B63" s="542" t="s">
        <v>730</v>
      </c>
      <c r="C63" s="544"/>
      <c r="D63" s="276" t="s">
        <v>158</v>
      </c>
      <c r="E63" s="276">
        <v>18</v>
      </c>
      <c r="F63" s="276" t="s">
        <v>727</v>
      </c>
      <c r="G63" s="276" t="s">
        <v>162</v>
      </c>
      <c r="H63" s="532"/>
      <c r="I63" s="532"/>
      <c r="J63" s="532"/>
      <c r="K63" s="532"/>
      <c r="L63" s="532"/>
    </row>
    <row r="64" spans="1:13" ht="15" customHeight="1">
      <c r="A64" s="276">
        <v>9</v>
      </c>
      <c r="B64" s="542" t="s">
        <v>732</v>
      </c>
      <c r="C64" s="544"/>
      <c r="D64" s="276" t="s">
        <v>158</v>
      </c>
      <c r="E64" s="276">
        <v>18</v>
      </c>
      <c r="F64" s="276" t="s">
        <v>727</v>
      </c>
      <c r="G64" s="276" t="s">
        <v>162</v>
      </c>
      <c r="H64" s="532"/>
      <c r="I64" s="532"/>
      <c r="J64" s="532"/>
      <c r="K64" s="532"/>
      <c r="L64" s="532"/>
    </row>
    <row r="65" spans="1:12" ht="15" customHeight="1">
      <c r="A65" s="276">
        <v>10</v>
      </c>
      <c r="B65" s="542" t="s">
        <v>731</v>
      </c>
      <c r="C65" s="544"/>
      <c r="D65" s="276" t="s">
        <v>158</v>
      </c>
      <c r="E65" s="276">
        <v>18</v>
      </c>
      <c r="F65" s="276" t="s">
        <v>727</v>
      </c>
      <c r="G65" s="276" t="s">
        <v>162</v>
      </c>
      <c r="H65" s="532"/>
      <c r="I65" s="532"/>
      <c r="J65" s="532"/>
      <c r="K65" s="532"/>
      <c r="L65" s="532"/>
    </row>
    <row r="66" spans="1:12" ht="15" customHeight="1">
      <c r="A66" s="276">
        <v>11</v>
      </c>
      <c r="B66" s="542" t="s">
        <v>733</v>
      </c>
      <c r="C66" s="544"/>
      <c r="D66" s="276" t="s">
        <v>158</v>
      </c>
      <c r="E66" s="276">
        <v>7</v>
      </c>
      <c r="F66" s="276" t="s">
        <v>162</v>
      </c>
      <c r="G66" s="276" t="s">
        <v>248</v>
      </c>
      <c r="H66" s="532"/>
      <c r="I66" s="532"/>
      <c r="J66" s="532"/>
      <c r="K66" s="532"/>
      <c r="L66" s="532"/>
    </row>
    <row r="67" spans="1:12" ht="15" customHeight="1">
      <c r="A67" s="276">
        <v>12</v>
      </c>
      <c r="B67" s="542" t="s">
        <v>734</v>
      </c>
      <c r="C67" s="544"/>
      <c r="D67" s="276" t="s">
        <v>158</v>
      </c>
      <c r="E67" s="276">
        <v>7</v>
      </c>
      <c r="F67" s="276" t="s">
        <v>162</v>
      </c>
      <c r="G67" s="276" t="s">
        <v>248</v>
      </c>
      <c r="H67" s="532"/>
      <c r="I67" s="532"/>
      <c r="J67" s="532"/>
      <c r="K67" s="532"/>
      <c r="L67" s="532"/>
    </row>
    <row r="68" spans="1:12" s="289" customFormat="1" ht="15" customHeight="1">
      <c r="A68" s="276">
        <v>13</v>
      </c>
      <c r="B68" s="542" t="s">
        <v>123</v>
      </c>
      <c r="C68" s="544"/>
      <c r="D68" s="276" t="s">
        <v>82</v>
      </c>
      <c r="E68" s="276">
        <v>85</v>
      </c>
      <c r="F68" s="276" t="s">
        <v>248</v>
      </c>
      <c r="G68" s="276" t="s">
        <v>248</v>
      </c>
      <c r="H68" s="532"/>
      <c r="I68" s="532"/>
      <c r="J68" s="532"/>
      <c r="K68" s="532"/>
      <c r="L68" s="532"/>
    </row>
    <row r="69" spans="1:12" ht="15" customHeight="1">
      <c r="A69" s="276">
        <v>14</v>
      </c>
      <c r="B69" s="542" t="s">
        <v>875</v>
      </c>
      <c r="C69" s="544"/>
      <c r="D69" s="276" t="s">
        <v>154</v>
      </c>
      <c r="E69" s="276">
        <v>2</v>
      </c>
      <c r="F69" s="276" t="s">
        <v>23</v>
      </c>
      <c r="G69" s="276" t="s">
        <v>23</v>
      </c>
      <c r="H69" s="532" t="s">
        <v>881</v>
      </c>
      <c r="I69" s="532"/>
      <c r="J69" s="532"/>
      <c r="K69" s="532"/>
      <c r="L69" s="532"/>
    </row>
    <row r="70" spans="1:12">
      <c r="E70" s="274">
        <f>SUM(E56:E69)</f>
        <v>200</v>
      </c>
    </row>
  </sheetData>
  <mergeCells count="126">
    <mergeCell ref="B55:C55"/>
    <mergeCell ref="B56:C56"/>
    <mergeCell ref="B58:C58"/>
    <mergeCell ref="B59:C59"/>
    <mergeCell ref="H69:L69"/>
    <mergeCell ref="H62:L62"/>
    <mergeCell ref="H63:L63"/>
    <mergeCell ref="H64:L64"/>
    <mergeCell ref="H65:L65"/>
    <mergeCell ref="H66:L66"/>
    <mergeCell ref="H67:L67"/>
    <mergeCell ref="B68:C68"/>
    <mergeCell ref="H68:L68"/>
    <mergeCell ref="B65:C65"/>
    <mergeCell ref="B66:C66"/>
    <mergeCell ref="B67:C67"/>
    <mergeCell ref="B69:C69"/>
    <mergeCell ref="B60:C60"/>
    <mergeCell ref="B61:C61"/>
    <mergeCell ref="B62:C62"/>
    <mergeCell ref="B63:C63"/>
    <mergeCell ref="B64:C64"/>
    <mergeCell ref="B57:C57"/>
    <mergeCell ref="B49:C49"/>
    <mergeCell ref="B50:C50"/>
    <mergeCell ref="B52:C52"/>
    <mergeCell ref="A54:C54"/>
    <mergeCell ref="B51:C51"/>
    <mergeCell ref="A35:C35"/>
    <mergeCell ref="B34:C34"/>
    <mergeCell ref="B53:C53"/>
    <mergeCell ref="B36:C36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37:C37"/>
    <mergeCell ref="B28:C28"/>
    <mergeCell ref="B29:C29"/>
    <mergeCell ref="B30:C30"/>
    <mergeCell ref="B31:C31"/>
    <mergeCell ref="B33:C33"/>
    <mergeCell ref="B23:C23"/>
    <mergeCell ref="B24:C24"/>
    <mergeCell ref="B25:C25"/>
    <mergeCell ref="B26:C26"/>
    <mergeCell ref="B27:C27"/>
    <mergeCell ref="B32:C32"/>
    <mergeCell ref="B22:C22"/>
    <mergeCell ref="A16:C16"/>
    <mergeCell ref="A17:C17"/>
    <mergeCell ref="A18:C18"/>
    <mergeCell ref="A10:C10"/>
    <mergeCell ref="A11:C11"/>
    <mergeCell ref="A12:C12"/>
    <mergeCell ref="A13:C13"/>
    <mergeCell ref="A14:C14"/>
    <mergeCell ref="B21:C21"/>
    <mergeCell ref="H21:L21"/>
    <mergeCell ref="A6:C6"/>
    <mergeCell ref="A7:C7"/>
    <mergeCell ref="A8:C8"/>
    <mergeCell ref="A9:C9"/>
    <mergeCell ref="H6:L6"/>
    <mergeCell ref="A2:C3"/>
    <mergeCell ref="A1:C1"/>
    <mergeCell ref="D1:J3"/>
    <mergeCell ref="A5:C5"/>
    <mergeCell ref="H7:L7"/>
    <mergeCell ref="A15:C15"/>
    <mergeCell ref="B19:C19"/>
    <mergeCell ref="B20:C20"/>
    <mergeCell ref="H15:L15"/>
    <mergeCell ref="H19:L19"/>
    <mergeCell ref="H20:L20"/>
    <mergeCell ref="H12:L12"/>
    <mergeCell ref="H13:L13"/>
    <mergeCell ref="H14:L14"/>
    <mergeCell ref="H8:L8"/>
    <mergeCell ref="H9:L9"/>
    <mergeCell ref="H10:L10"/>
    <mergeCell ref="H11:L11"/>
    <mergeCell ref="H22:L22"/>
    <mergeCell ref="H23:L23"/>
    <mergeCell ref="H24:L24"/>
    <mergeCell ref="H25:L25"/>
    <mergeCell ref="H26:L26"/>
    <mergeCell ref="H27:L27"/>
    <mergeCell ref="H28:L28"/>
    <mergeCell ref="H29:L29"/>
    <mergeCell ref="H30:L30"/>
    <mergeCell ref="H31:L31"/>
    <mergeCell ref="H33:L33"/>
    <mergeCell ref="H36:L36"/>
    <mergeCell ref="H38:L38"/>
    <mergeCell ref="H39:L39"/>
    <mergeCell ref="H40:L40"/>
    <mergeCell ref="H41:L41"/>
    <mergeCell ref="H42:L42"/>
    <mergeCell ref="H32:L32"/>
    <mergeCell ref="H37:L37"/>
    <mergeCell ref="M43:M47"/>
    <mergeCell ref="H52:L52"/>
    <mergeCell ref="H55:L55"/>
    <mergeCell ref="H56:L56"/>
    <mergeCell ref="H58:L58"/>
    <mergeCell ref="H59:L59"/>
    <mergeCell ref="H60:L60"/>
    <mergeCell ref="H61:L61"/>
    <mergeCell ref="H43:L43"/>
    <mergeCell ref="H44:L44"/>
    <mergeCell ref="H45:L45"/>
    <mergeCell ref="H46:L46"/>
    <mergeCell ref="H47:L47"/>
    <mergeCell ref="H48:L48"/>
    <mergeCell ref="H49:L49"/>
    <mergeCell ref="H50:L50"/>
    <mergeCell ref="H51:L51"/>
    <mergeCell ref="H57:L57"/>
  </mergeCells>
  <phoneticPr fontId="29" type="noConversion"/>
  <hyperlinks>
    <hyperlink ref="L4" location="인터페이스목록!A1" display="목록"/>
  </hyperlinks>
  <pageMargins left="0.7" right="0.7" top="0.75" bottom="0.75" header="0.3" footer="0.3"/>
  <pageSetup paperSize="9" scale="5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A31845318E56647B7B7598B5D798C66" ma:contentTypeVersion="0" ma:contentTypeDescription="새 문서를 만듭니다." ma:contentTypeScope="" ma:versionID="15c2a7ef5bf11c58e81c1159bd902c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DEF993-B028-4C21-A3C5-AA5E9BA951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32B4FC-CEDE-4504-B898-10DFAC6AF19E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3E36E5-C3CB-4AF4-85DE-A9ADA7DF88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이름이 지정된 범위</vt:lpstr>
      </vt:variant>
      <vt:variant>
        <vt:i4>3</vt:i4>
      </vt:variant>
    </vt:vector>
  </HeadingPairs>
  <TitlesOfParts>
    <vt:vector size="26" baseType="lpstr">
      <vt:lpstr>표지</vt:lpstr>
      <vt:lpstr>변경이력</vt:lpstr>
      <vt:lpstr>인터페이스목록</vt:lpstr>
      <vt:lpstr>공통부</vt:lpstr>
      <vt:lpstr>001</vt:lpstr>
      <vt:lpstr>010</vt:lpstr>
      <vt:lpstr>020</vt:lpstr>
      <vt:lpstr>025</vt:lpstr>
      <vt:lpstr>B25</vt:lpstr>
      <vt:lpstr>B26</vt:lpstr>
      <vt:lpstr>031</vt:lpstr>
      <vt:lpstr>032</vt:lpstr>
      <vt:lpstr>033</vt:lpstr>
      <vt:lpstr>034</vt:lpstr>
      <vt:lpstr>035</vt:lpstr>
      <vt:lpstr>040</vt:lpstr>
      <vt:lpstr>041</vt:lpstr>
      <vt:lpstr>044</vt:lpstr>
      <vt:lpstr>MGT(대출등록)</vt:lpstr>
      <vt:lpstr>MGT(대출투자자등록)</vt:lpstr>
      <vt:lpstr>응답코드</vt:lpstr>
      <vt:lpstr>데이타딕셔너리</vt:lpstr>
      <vt:lpstr>B26_lod</vt:lpstr>
      <vt:lpstr>'010'!Print_Area</vt:lpstr>
      <vt:lpstr>'033'!Print_Area</vt:lpstr>
      <vt:lpstr>공통부!Print_Area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shinhan</dc:creator>
  <cp:lastModifiedBy>김정우</cp:lastModifiedBy>
  <cp:lastPrinted>2017-07-12T08:41:58Z</cp:lastPrinted>
  <dcterms:created xsi:type="dcterms:W3CDTF">2016-12-07T01:42:08Z</dcterms:created>
  <dcterms:modified xsi:type="dcterms:W3CDTF">2024-04-18T02:48:22Z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0x0101003A31845318E56647B7B7598B5D798C66</vt:lpwstr>
  </property>
</Properties>
</file>