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CMUTE\HK3\CTDL GT\newBáoCáo\"/>
    </mc:Choice>
  </mc:AlternateContent>
  <bookViews>
    <workbookView xWindow="0" yWindow="0" windowWidth="20460" windowHeight="7620" activeTab="3"/>
  </bookViews>
  <sheets>
    <sheet name="quickSort" sheetId="1" r:id="rId1"/>
    <sheet name="init-KDTree" sheetId="2" r:id="rId2"/>
    <sheet name="nearest" sheetId="3" r:id="rId3"/>
    <sheet name="neighborho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N6" i="4"/>
  <c r="O6" i="4"/>
  <c r="P6" i="4"/>
  <c r="Q6" i="4"/>
  <c r="R6" i="4"/>
  <c r="S6" i="4"/>
  <c r="T6" i="4"/>
  <c r="U6" i="4"/>
  <c r="V6" i="4"/>
  <c r="W6" i="4"/>
  <c r="X6" i="4"/>
  <c r="Y6" i="4"/>
  <c r="L6" i="4"/>
  <c r="Y5" i="4"/>
  <c r="X5" i="4"/>
  <c r="W5" i="4"/>
  <c r="V5" i="4"/>
  <c r="U5" i="4"/>
  <c r="T5" i="4"/>
  <c r="S5" i="4"/>
  <c r="R5" i="4"/>
  <c r="Q5" i="4"/>
  <c r="P5" i="4"/>
  <c r="O5" i="4"/>
  <c r="N5" i="4"/>
  <c r="M5" i="4"/>
  <c r="J7" i="3" l="1"/>
  <c r="K7" i="3"/>
  <c r="L7" i="3"/>
  <c r="M7" i="3"/>
  <c r="N7" i="3"/>
  <c r="O7" i="3"/>
  <c r="P7" i="3"/>
  <c r="Q7" i="3"/>
  <c r="R7" i="3"/>
  <c r="S7" i="3"/>
  <c r="T7" i="3"/>
  <c r="U7" i="3"/>
  <c r="V7" i="3"/>
  <c r="J6" i="3"/>
  <c r="K6" i="3"/>
  <c r="L6" i="3"/>
  <c r="M6" i="3"/>
  <c r="N6" i="3"/>
  <c r="O6" i="3"/>
  <c r="P6" i="3"/>
  <c r="Q6" i="3"/>
  <c r="R6" i="3"/>
  <c r="S6" i="3"/>
  <c r="T6" i="3"/>
  <c r="U6" i="3"/>
  <c r="V6" i="3"/>
  <c r="I6" i="3"/>
  <c r="I7" i="3" s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<sst xmlns="http://schemas.openxmlformats.org/spreadsheetml/2006/main" count="51" uniqueCount="45">
  <si>
    <t>N</t>
  </si>
  <si>
    <t>Lần 1</t>
  </si>
  <si>
    <t>Lần 2</t>
  </si>
  <si>
    <t>Lần 3</t>
  </si>
  <si>
    <t>Lần 4</t>
  </si>
  <si>
    <t>Lần 5</t>
  </si>
  <si>
    <t>Trung bình</t>
  </si>
  <si>
    <t>O(n)</t>
  </si>
  <si>
    <t>O(n^2)</t>
  </si>
  <si>
    <t>Quick Sort</t>
  </si>
  <si>
    <t>Srand(0)</t>
  </si>
  <si>
    <t>Srand(1)</t>
  </si>
  <si>
    <t>Srand(2)</t>
  </si>
  <si>
    <t>Srand(3)</t>
  </si>
  <si>
    <t>Srand(4)</t>
  </si>
  <si>
    <t>0-200</t>
  </si>
  <si>
    <t>200-400</t>
  </si>
  <si>
    <t>400-600</t>
  </si>
  <si>
    <t>600-800</t>
  </si>
  <si>
    <t>800-1000</t>
  </si>
  <si>
    <t>1000-1200</t>
  </si>
  <si>
    <t>1200-1400</t>
  </si>
  <si>
    <t>1400-1600</t>
  </si>
  <si>
    <t>1600-1800</t>
  </si>
  <si>
    <t>1800-2000</t>
  </si>
  <si>
    <t>2000-2200</t>
  </si>
  <si>
    <t>2200-2400</t>
  </si>
  <si>
    <t>2400-2600</t>
  </si>
  <si>
    <t>2600-2800</t>
  </si>
  <si>
    <t>4-5k</t>
  </si>
  <si>
    <t>5-6k</t>
  </si>
  <si>
    <t>6-7k</t>
  </si>
  <si>
    <t>7-8k</t>
  </si>
  <si>
    <t>8-9k</t>
  </si>
  <si>
    <t>9-10k</t>
  </si>
  <si>
    <t>10-11k</t>
  </si>
  <si>
    <t>11-12k</t>
  </si>
  <si>
    <t>12-13k</t>
  </si>
  <si>
    <t>13-14k</t>
  </si>
  <si>
    <t>15-16k</t>
  </si>
  <si>
    <t>100k</t>
  </si>
  <si>
    <t>log2n</t>
  </si>
  <si>
    <t>14-15k</t>
  </si>
  <si>
    <t>16-17k</t>
  </si>
  <si>
    <t>17-18k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</si>
</sst>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16" fontId="0" fillId="0" borderId="1" xfId="0" quotePrefix="1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quickSort!$H$2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quickSort!$B$3:$B$22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quickSort!$H$3:$H$22</c:f>
              <c:numCache>
                <c:formatCode>General</c:formatCode>
                <c:ptCount val="20"/>
                <c:pt idx="0">
                  <c:v>29349.8</c:v>
                </c:pt>
                <c:pt idx="1">
                  <c:v>66271.199999999997</c:v>
                </c:pt>
                <c:pt idx="2">
                  <c:v>102195.6</c:v>
                </c:pt>
                <c:pt idx="3">
                  <c:v>141542.6</c:v>
                </c:pt>
                <c:pt idx="4">
                  <c:v>182823.6</c:v>
                </c:pt>
                <c:pt idx="5">
                  <c:v>221068.79999999999</c:v>
                </c:pt>
                <c:pt idx="6">
                  <c:v>264854</c:v>
                </c:pt>
                <c:pt idx="7">
                  <c:v>306819.40000000002</c:v>
                </c:pt>
                <c:pt idx="8">
                  <c:v>346567.4</c:v>
                </c:pt>
                <c:pt idx="9">
                  <c:v>384794.2</c:v>
                </c:pt>
                <c:pt idx="10">
                  <c:v>431544.6</c:v>
                </c:pt>
                <c:pt idx="11">
                  <c:v>478171.4</c:v>
                </c:pt>
                <c:pt idx="12">
                  <c:v>520430.6</c:v>
                </c:pt>
                <c:pt idx="13">
                  <c:v>566875.19999999995</c:v>
                </c:pt>
                <c:pt idx="14">
                  <c:v>589877</c:v>
                </c:pt>
                <c:pt idx="15">
                  <c:v>648581.19999999995</c:v>
                </c:pt>
                <c:pt idx="16">
                  <c:v>701275.2</c:v>
                </c:pt>
                <c:pt idx="17">
                  <c:v>736283.8</c:v>
                </c:pt>
                <c:pt idx="18">
                  <c:v>785623.6</c:v>
                </c:pt>
                <c:pt idx="19">
                  <c:v>837944.4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9-42F2-9842-506409CFF257}"/>
            </c:ext>
          </c:extLst>
        </c:ser>
        <c:ser>
          <c:idx val="1"/>
          <c:order val="1"/>
          <c:tx>
            <c:strRef>
              <c:f>quickSort!$I$2</c:f>
              <c:strCache>
                <c:ptCount val="1"/>
                <c:pt idx="0">
                  <c:v>O(n)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quickSort!$B$3:$B$22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quickSort!$I$3:$I$22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9-42F2-9842-506409CFF257}"/>
            </c:ext>
          </c:extLst>
        </c:ser>
        <c:ser>
          <c:idx val="2"/>
          <c:order val="2"/>
          <c:tx>
            <c:strRef>
              <c:f>quickSort!$J$2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quickSort!$B$3:$B$22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quickSort!$J$3:$J$22</c:f>
              <c:numCache>
                <c:formatCode>General</c:formatCode>
                <c:ptCount val="20"/>
                <c:pt idx="0">
                  <c:v>3000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1210000</c:v>
                </c:pt>
                <c:pt idx="11">
                  <c:v>1440000</c:v>
                </c:pt>
                <c:pt idx="12">
                  <c:v>1690000</c:v>
                </c:pt>
                <c:pt idx="13">
                  <c:v>1960000</c:v>
                </c:pt>
                <c:pt idx="14">
                  <c:v>2250000</c:v>
                </c:pt>
                <c:pt idx="15">
                  <c:v>2560000</c:v>
                </c:pt>
                <c:pt idx="16">
                  <c:v>2890000</c:v>
                </c:pt>
                <c:pt idx="17">
                  <c:v>3240000</c:v>
                </c:pt>
                <c:pt idx="18">
                  <c:v>3610000</c:v>
                </c:pt>
                <c:pt idx="19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9-42F2-9842-506409CF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4864"/>
        <c:axId val="1459784016"/>
      </c:scatterChart>
      <c:valAx>
        <c:axId val="14597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84016"/>
        <c:crosses val="autoZero"/>
        <c:crossBetween val="midCat"/>
      </c:valAx>
      <c:valAx>
        <c:axId val="14597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</a:t>
            </a:r>
            <a:r>
              <a:rPr lang="en-US" baseline="0"/>
              <a:t>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'init-KDTree'!$H$3</c:f>
              <c:strCache>
                <c:ptCount val="1"/>
                <c:pt idx="0">
                  <c:v>Trung bình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'init-KDTree'!$B$4:$B$23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'init-KDTree'!$H$4:$H$23</c:f>
              <c:numCache>
                <c:formatCode>General</c:formatCode>
                <c:ptCount val="20"/>
                <c:pt idx="0">
                  <c:v>0.11594494</c:v>
                </c:pt>
                <c:pt idx="1">
                  <c:v>0.24614539999999999</c:v>
                </c:pt>
                <c:pt idx="2">
                  <c:v>0.36993540000000003</c:v>
                </c:pt>
                <c:pt idx="3">
                  <c:v>0.50304820000000006</c:v>
                </c:pt>
                <c:pt idx="4">
                  <c:v>0.62159700000000007</c:v>
                </c:pt>
                <c:pt idx="5">
                  <c:v>0.76111060000000008</c:v>
                </c:pt>
                <c:pt idx="6">
                  <c:v>0.915493</c:v>
                </c:pt>
                <c:pt idx="7">
                  <c:v>1.0910039999999999</c:v>
                </c:pt>
                <c:pt idx="8">
                  <c:v>1.2312219999999998</c:v>
                </c:pt>
                <c:pt idx="9">
                  <c:v>1.4380300000000001</c:v>
                </c:pt>
                <c:pt idx="10">
                  <c:v>1.5686040000000001</c:v>
                </c:pt>
                <c:pt idx="11">
                  <c:v>1.6444260000000004</c:v>
                </c:pt>
                <c:pt idx="12">
                  <c:v>1.8546779999999998</c:v>
                </c:pt>
                <c:pt idx="13">
                  <c:v>1.9918660000000004</c:v>
                </c:pt>
                <c:pt idx="14">
                  <c:v>2.1057700000000006</c:v>
                </c:pt>
                <c:pt idx="15">
                  <c:v>2.2554159999999999</c:v>
                </c:pt>
                <c:pt idx="16">
                  <c:v>2.3572259999999998</c:v>
                </c:pt>
                <c:pt idx="17">
                  <c:v>2.5125139999999999</c:v>
                </c:pt>
                <c:pt idx="18">
                  <c:v>2.8300359999999998</c:v>
                </c:pt>
                <c:pt idx="19">
                  <c:v>2.9665939999999997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A-4BFC-9555-CE24C1E2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85264"/>
        <c:axId val="1459776112"/>
      </c:scatterChart>
      <c:valAx>
        <c:axId val="14597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6112"/>
        <c:crosses val="autoZero"/>
        <c:crossBetween val="midCat"/>
      </c:valAx>
      <c:valAx>
        <c:axId val="1459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Tìm</a:t>
            </a:r>
            <a:r>
              <a:rPr lang="en-US" baseline="0"/>
              <a:t> nearest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nearest!$I$5:$V$5</c:f>
              <c:strCache>
                <c:ptCount val="14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</c:strCache>
            </c:strRef>
          </c:cat>
          <c:val>
            <c:numRef>
              <c:f>nearest!$I$7:$V$7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176</c:v>
                </c:pt>
                <c:pt idx="4">
                  <c:v>114</c:v>
                </c:pt>
                <c:pt idx="5">
                  <c:v>73</c:v>
                </c:pt>
                <c:pt idx="6">
                  <c:v>40</c:v>
                </c:pt>
                <c:pt idx="7">
                  <c:v>14</c:v>
                </c:pt>
                <c:pt idx="8">
                  <c:v>12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4A4B-BDB6-259D5334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072463"/>
        <c:axId val="1158072879"/>
      </c:barChart>
      <c:catAx>
        <c:axId val="115807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72879"/>
        <c:crosses val="autoZero"/>
        <c:auto val="1"/>
        <c:lblAlgn val="ctr"/>
        <c:lblOffset val="100"/>
        <c:noMultiLvlLbl val="0"/>
      </c:catAx>
      <c:valAx>
        <c:axId val="11580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7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neighborhood!$L$4:$AA$4</c:f>
              <c:strCache>
                <c:ptCount val="16"/>
                <c:pt idx="0">
                  <c:v>log2n</c:v>
                </c:pt>
                <c:pt idx="1">
                  <c:v>4-5k</c:v>
                </c:pt>
                <c:pt idx="2">
                  <c:v>5-6k</c:v>
                </c:pt>
                <c:pt idx="3">
                  <c:v>6-7k</c:v>
                </c:pt>
                <c:pt idx="4">
                  <c:v>7-8k</c:v>
                </c:pt>
                <c:pt idx="5">
                  <c:v>8-9k</c:v>
                </c:pt>
                <c:pt idx="6">
                  <c:v>9-10k</c:v>
                </c:pt>
                <c:pt idx="7">
                  <c:v>10-11k</c:v>
                </c:pt>
                <c:pt idx="8">
                  <c:v>11-12k</c:v>
                </c:pt>
                <c:pt idx="9">
                  <c:v>12-13k</c:v>
                </c:pt>
                <c:pt idx="10">
                  <c:v>13-14k</c:v>
                </c:pt>
                <c:pt idx="11">
                  <c:v>14-15k</c:v>
                </c:pt>
                <c:pt idx="12">
                  <c:v>15-16k</c:v>
                </c:pt>
                <c:pt idx="13">
                  <c:v>16-17k</c:v>
                </c:pt>
                <c:pt idx="14">
                  <c:v>17-18k</c:v>
                </c:pt>
                <c:pt idx="15">
                  <c:v>100k</c:v>
                </c:pt>
              </c:strCache>
            </c:strRef>
          </c:cat>
          <c:val>
            <c:numRef>
              <c:f>neighborhood!$L$6:$AA$6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43</c:v>
                </c:pt>
                <c:pt idx="4">
                  <c:v>14</c:v>
                </c:pt>
                <c:pt idx="5">
                  <c:v>10</c:v>
                </c:pt>
                <c:pt idx="6">
                  <c:v>21</c:v>
                </c:pt>
                <c:pt idx="7">
                  <c:v>37</c:v>
                </c:pt>
                <c:pt idx="8">
                  <c:v>51</c:v>
                </c:pt>
                <c:pt idx="9">
                  <c:v>127</c:v>
                </c:pt>
                <c:pt idx="10">
                  <c:v>113</c:v>
                </c:pt>
                <c:pt idx="11">
                  <c:v>60</c:v>
                </c:pt>
                <c:pt idx="12">
                  <c:v>16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A-456B-AB1B-63A7BF4C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522096"/>
        <c:axId val="497523344"/>
      </c:barChart>
      <c:catAx>
        <c:axId val="49752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3344"/>
        <c:crosses val="autoZero"/>
        <c:auto val="1"/>
        <c:lblAlgn val="ctr"/>
        <c:lblOffset val="100"/>
        <c:noMultiLvlLbl val="0"/>
      </c:catAx>
      <c:valAx>
        <c:axId val="4975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104775</xdr:rowOff>
    </xdr:from>
    <xdr:to>
      <xdr:col>19</xdr:col>
      <xdr:colOff>371475</xdr:colOff>
      <xdr:row>15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171450</xdr:rowOff>
    </xdr:from>
    <xdr:to>
      <xdr:col>16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180975</xdr:rowOff>
    </xdr:from>
    <xdr:to>
      <xdr:col>19</xdr:col>
      <xdr:colOff>428625</xdr:colOff>
      <xdr:row>26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12</xdr:row>
      <xdr:rowOff>47625</xdr:rowOff>
    </xdr:from>
    <xdr:to>
      <xdr:col>18</xdr:col>
      <xdr:colOff>561975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H2" sqref="H2"/>
    </sheetView>
  </sheetViews>
  <sheetFormatPr defaultRowHeight="15" x14ac:dyDescent="0.25"/>
  <cols>
    <col min="2" max="2" width="8.42578125" bestFit="1" customWidth="1"/>
    <col min="3" max="7" width="9.85546875" bestFit="1" customWidth="1"/>
    <col min="8" max="8" width="12.7109375" bestFit="1" customWidth="1"/>
    <col min="9" max="9" width="9.28515625" bestFit="1" customWidth="1"/>
    <col min="10" max="10" width="14.28515625" bestFit="1" customWidth="1"/>
  </cols>
  <sheetData>
    <row r="2" spans="2:10" ht="18.7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9</v>
      </c>
      <c r="I2" s="2" t="s">
        <v>7</v>
      </c>
      <c r="J2" s="2" t="s">
        <v>8</v>
      </c>
    </row>
    <row r="3" spans="2:10" ht="18.75" x14ac:dyDescent="0.3">
      <c r="B3" s="3">
        <v>1000</v>
      </c>
      <c r="C3" s="3">
        <v>28304</v>
      </c>
      <c r="D3" s="3">
        <v>32758</v>
      </c>
      <c r="E3" s="3">
        <v>29026</v>
      </c>
      <c r="F3" s="3">
        <v>28222</v>
      </c>
      <c r="G3" s="3">
        <v>28439</v>
      </c>
      <c r="H3" s="3">
        <f t="shared" ref="H3:H22" si="0">SUM(C3:G3)/5</f>
        <v>29349.8</v>
      </c>
      <c r="I3" s="3">
        <f>B3</f>
        <v>1000</v>
      </c>
      <c r="J3" s="3">
        <f>B3*LOG(B3)</f>
        <v>3000</v>
      </c>
    </row>
    <row r="4" spans="2:10" ht="18.75" x14ac:dyDescent="0.3">
      <c r="B4" s="3">
        <v>2000</v>
      </c>
      <c r="C4" s="3">
        <v>65587</v>
      </c>
      <c r="D4" s="3">
        <v>64545</v>
      </c>
      <c r="E4" s="3">
        <v>66568</v>
      </c>
      <c r="F4" s="3">
        <v>69052</v>
      </c>
      <c r="G4" s="3">
        <v>65604</v>
      </c>
      <c r="H4" s="3">
        <f t="shared" si="0"/>
        <v>66271.199999999997</v>
      </c>
      <c r="I4" s="3">
        <f t="shared" ref="I4:I22" si="1">B4</f>
        <v>2000</v>
      </c>
      <c r="J4" s="3">
        <f t="shared" ref="J4:J22" si="2">B4*B4/100</f>
        <v>40000</v>
      </c>
    </row>
    <row r="5" spans="2:10" ht="18.75" x14ac:dyDescent="0.3">
      <c r="B5" s="3">
        <v>3000</v>
      </c>
      <c r="C5" s="3">
        <v>111100</v>
      </c>
      <c r="D5" s="3">
        <v>104202</v>
      </c>
      <c r="E5" s="3">
        <v>95437</v>
      </c>
      <c r="F5" s="3">
        <v>101387</v>
      </c>
      <c r="G5" s="3">
        <v>98852</v>
      </c>
      <c r="H5" s="3">
        <f t="shared" si="0"/>
        <v>102195.6</v>
      </c>
      <c r="I5" s="3">
        <f t="shared" si="1"/>
        <v>3000</v>
      </c>
      <c r="J5" s="3">
        <f t="shared" si="2"/>
        <v>90000</v>
      </c>
    </row>
    <row r="6" spans="2:10" ht="18.75" x14ac:dyDescent="0.3">
      <c r="B6" s="3">
        <v>4000</v>
      </c>
      <c r="C6" s="3">
        <v>139492</v>
      </c>
      <c r="D6" s="3">
        <v>139233</v>
      </c>
      <c r="E6" s="3">
        <v>146859</v>
      </c>
      <c r="F6" s="3">
        <v>141011</v>
      </c>
      <c r="G6" s="3">
        <v>141118</v>
      </c>
      <c r="H6" s="3">
        <f t="shared" si="0"/>
        <v>141542.6</v>
      </c>
      <c r="I6" s="3">
        <f t="shared" si="1"/>
        <v>4000</v>
      </c>
      <c r="J6" s="3">
        <f t="shared" si="2"/>
        <v>160000</v>
      </c>
    </row>
    <row r="7" spans="2:10" ht="18.75" x14ac:dyDescent="0.3">
      <c r="B7" s="3">
        <v>5000</v>
      </c>
      <c r="C7" s="3">
        <v>177433</v>
      </c>
      <c r="D7" s="3">
        <v>179656</v>
      </c>
      <c r="E7" s="3">
        <v>180408</v>
      </c>
      <c r="F7" s="3">
        <v>188339</v>
      </c>
      <c r="G7" s="3">
        <v>188282</v>
      </c>
      <c r="H7" s="3">
        <f t="shared" si="0"/>
        <v>182823.6</v>
      </c>
      <c r="I7" s="3">
        <f t="shared" si="1"/>
        <v>5000</v>
      </c>
      <c r="J7" s="3">
        <f t="shared" si="2"/>
        <v>250000</v>
      </c>
    </row>
    <row r="8" spans="2:10" ht="18.75" x14ac:dyDescent="0.3">
      <c r="B8" s="3">
        <v>6000</v>
      </c>
      <c r="C8" s="3">
        <v>222289</v>
      </c>
      <c r="D8" s="3">
        <v>230179</v>
      </c>
      <c r="E8" s="3">
        <v>223882</v>
      </c>
      <c r="F8" s="3">
        <v>210751</v>
      </c>
      <c r="G8" s="3">
        <v>218243</v>
      </c>
      <c r="H8" s="3">
        <f t="shared" si="0"/>
        <v>221068.79999999999</v>
      </c>
      <c r="I8" s="3">
        <f t="shared" si="1"/>
        <v>6000</v>
      </c>
      <c r="J8" s="3">
        <f t="shared" si="2"/>
        <v>360000</v>
      </c>
    </row>
    <row r="9" spans="2:10" ht="18.75" x14ac:dyDescent="0.3">
      <c r="B9" s="3">
        <v>7000</v>
      </c>
      <c r="C9" s="3">
        <v>257730</v>
      </c>
      <c r="D9" s="3">
        <v>266233</v>
      </c>
      <c r="E9" s="3">
        <v>264396</v>
      </c>
      <c r="F9" s="3">
        <v>279387</v>
      </c>
      <c r="G9" s="3">
        <v>256524</v>
      </c>
      <c r="H9" s="3">
        <f t="shared" si="0"/>
        <v>264854</v>
      </c>
      <c r="I9" s="3">
        <f t="shared" si="1"/>
        <v>7000</v>
      </c>
      <c r="J9" s="3">
        <f t="shared" si="2"/>
        <v>490000</v>
      </c>
    </row>
    <row r="10" spans="2:10" ht="18.75" x14ac:dyDescent="0.3">
      <c r="B10" s="3">
        <v>8000</v>
      </c>
      <c r="C10" s="3">
        <v>298173</v>
      </c>
      <c r="D10" s="3">
        <v>309199</v>
      </c>
      <c r="E10" s="3">
        <v>310838</v>
      </c>
      <c r="F10" s="3">
        <v>312018</v>
      </c>
      <c r="G10" s="3">
        <v>303869</v>
      </c>
      <c r="H10" s="3">
        <f t="shared" si="0"/>
        <v>306819.40000000002</v>
      </c>
      <c r="I10" s="3">
        <f t="shared" si="1"/>
        <v>8000</v>
      </c>
      <c r="J10" s="3">
        <f t="shared" si="2"/>
        <v>640000</v>
      </c>
    </row>
    <row r="11" spans="2:10" ht="18.75" x14ac:dyDescent="0.3">
      <c r="B11" s="3">
        <v>9000</v>
      </c>
      <c r="C11" s="3">
        <v>341467</v>
      </c>
      <c r="D11" s="3">
        <v>352326</v>
      </c>
      <c r="E11" s="3">
        <v>348038</v>
      </c>
      <c r="F11" s="3">
        <v>343936</v>
      </c>
      <c r="G11" s="3">
        <v>347070</v>
      </c>
      <c r="H11" s="3">
        <f t="shared" si="0"/>
        <v>346567.4</v>
      </c>
      <c r="I11" s="3">
        <f t="shared" si="1"/>
        <v>9000</v>
      </c>
      <c r="J11" s="3">
        <f t="shared" si="2"/>
        <v>810000</v>
      </c>
    </row>
    <row r="12" spans="2:10" ht="18.75" x14ac:dyDescent="0.3">
      <c r="B12" s="3">
        <v>10000</v>
      </c>
      <c r="C12" s="3">
        <v>401869</v>
      </c>
      <c r="D12" s="3">
        <v>384859</v>
      </c>
      <c r="E12" s="3">
        <v>379031</v>
      </c>
      <c r="F12" s="3">
        <v>384506</v>
      </c>
      <c r="G12" s="3">
        <v>373706</v>
      </c>
      <c r="H12" s="3">
        <f t="shared" si="0"/>
        <v>384794.2</v>
      </c>
      <c r="I12" s="3">
        <f t="shared" si="1"/>
        <v>10000</v>
      </c>
      <c r="J12" s="3">
        <f t="shared" si="2"/>
        <v>1000000</v>
      </c>
    </row>
    <row r="13" spans="2:10" ht="18.75" x14ac:dyDescent="0.3">
      <c r="B13" s="3">
        <v>11000</v>
      </c>
      <c r="C13" s="3">
        <v>434655</v>
      </c>
      <c r="D13" s="3">
        <v>425922</v>
      </c>
      <c r="E13" s="3">
        <v>434104</v>
      </c>
      <c r="F13" s="3">
        <v>434100</v>
      </c>
      <c r="G13" s="3">
        <v>428942</v>
      </c>
      <c r="H13" s="3">
        <f t="shared" si="0"/>
        <v>431544.6</v>
      </c>
      <c r="I13" s="3">
        <f t="shared" si="1"/>
        <v>11000</v>
      </c>
      <c r="J13" s="3">
        <f t="shared" si="2"/>
        <v>1210000</v>
      </c>
    </row>
    <row r="14" spans="2:10" ht="18.75" x14ac:dyDescent="0.3">
      <c r="B14" s="3">
        <v>12000</v>
      </c>
      <c r="C14" s="3">
        <v>479434</v>
      </c>
      <c r="D14" s="3">
        <v>477498</v>
      </c>
      <c r="E14" s="3">
        <v>461259</v>
      </c>
      <c r="F14" s="3">
        <v>503463</v>
      </c>
      <c r="G14" s="3">
        <v>469203</v>
      </c>
      <c r="H14" s="3">
        <f t="shared" si="0"/>
        <v>478171.4</v>
      </c>
      <c r="I14" s="3">
        <f t="shared" si="1"/>
        <v>12000</v>
      </c>
      <c r="J14" s="3">
        <f t="shared" si="2"/>
        <v>1440000</v>
      </c>
    </row>
    <row r="15" spans="2:10" ht="18.75" x14ac:dyDescent="0.3">
      <c r="B15" s="3">
        <v>13000</v>
      </c>
      <c r="C15" s="3">
        <v>504528</v>
      </c>
      <c r="D15" s="3">
        <v>502814</v>
      </c>
      <c r="E15" s="3">
        <v>556992</v>
      </c>
      <c r="F15" s="3">
        <v>505804</v>
      </c>
      <c r="G15" s="3">
        <v>532015</v>
      </c>
      <c r="H15" s="3">
        <f t="shared" si="0"/>
        <v>520430.6</v>
      </c>
      <c r="I15" s="3">
        <f t="shared" si="1"/>
        <v>13000</v>
      </c>
      <c r="J15" s="3">
        <f t="shared" si="2"/>
        <v>1690000</v>
      </c>
    </row>
    <row r="16" spans="2:10" ht="18.75" x14ac:dyDescent="0.3">
      <c r="B16" s="3">
        <v>14000</v>
      </c>
      <c r="C16" s="3">
        <v>556326</v>
      </c>
      <c r="D16" s="3">
        <v>559196</v>
      </c>
      <c r="E16" s="3">
        <v>559567</v>
      </c>
      <c r="F16" s="3">
        <v>586270</v>
      </c>
      <c r="G16" s="3">
        <v>573017</v>
      </c>
      <c r="H16" s="3">
        <f t="shared" si="0"/>
        <v>566875.19999999995</v>
      </c>
      <c r="I16" s="3">
        <f t="shared" si="1"/>
        <v>14000</v>
      </c>
      <c r="J16" s="3">
        <f t="shared" si="2"/>
        <v>1960000</v>
      </c>
    </row>
    <row r="17" spans="2:10" ht="18.75" x14ac:dyDescent="0.3">
      <c r="B17" s="3">
        <v>15000</v>
      </c>
      <c r="C17" s="3">
        <v>577701</v>
      </c>
      <c r="D17" s="3">
        <v>590256</v>
      </c>
      <c r="E17" s="3">
        <v>589625</v>
      </c>
      <c r="F17" s="3">
        <v>594043</v>
      </c>
      <c r="G17" s="3">
        <v>597760</v>
      </c>
      <c r="H17" s="3">
        <f t="shared" si="0"/>
        <v>589877</v>
      </c>
      <c r="I17" s="3">
        <f t="shared" si="1"/>
        <v>15000</v>
      </c>
      <c r="J17" s="3">
        <f t="shared" si="2"/>
        <v>2250000</v>
      </c>
    </row>
    <row r="18" spans="2:10" ht="18.75" x14ac:dyDescent="0.3">
      <c r="B18" s="3">
        <v>16000</v>
      </c>
      <c r="C18" s="3">
        <v>631897</v>
      </c>
      <c r="D18" s="3">
        <v>651565</v>
      </c>
      <c r="E18" s="3">
        <v>630430</v>
      </c>
      <c r="F18" s="3">
        <v>646228</v>
      </c>
      <c r="G18" s="3">
        <v>682786</v>
      </c>
      <c r="H18" s="3">
        <f t="shared" si="0"/>
        <v>648581.19999999995</v>
      </c>
      <c r="I18" s="3">
        <f t="shared" si="1"/>
        <v>16000</v>
      </c>
      <c r="J18" s="3">
        <f t="shared" si="2"/>
        <v>2560000</v>
      </c>
    </row>
    <row r="19" spans="2:10" ht="18.75" x14ac:dyDescent="0.3">
      <c r="B19" s="3">
        <v>17000</v>
      </c>
      <c r="C19" s="3">
        <v>704340</v>
      </c>
      <c r="D19" s="3">
        <v>665312</v>
      </c>
      <c r="E19" s="3">
        <v>679935</v>
      </c>
      <c r="F19" s="3">
        <v>786795</v>
      </c>
      <c r="G19" s="3">
        <v>669994</v>
      </c>
      <c r="H19" s="3">
        <f t="shared" si="0"/>
        <v>701275.2</v>
      </c>
      <c r="I19" s="3">
        <f t="shared" si="1"/>
        <v>17000</v>
      </c>
      <c r="J19" s="3">
        <f t="shared" si="2"/>
        <v>2890000</v>
      </c>
    </row>
    <row r="20" spans="2:10" ht="18.75" x14ac:dyDescent="0.3">
      <c r="B20" s="3">
        <v>18000</v>
      </c>
      <c r="C20" s="3">
        <v>756745</v>
      </c>
      <c r="D20" s="3">
        <v>720260</v>
      </c>
      <c r="E20" s="3">
        <v>752724</v>
      </c>
      <c r="F20" s="3">
        <v>721554</v>
      </c>
      <c r="G20" s="3">
        <v>730136</v>
      </c>
      <c r="H20" s="3">
        <f t="shared" si="0"/>
        <v>736283.8</v>
      </c>
      <c r="I20" s="3">
        <f t="shared" si="1"/>
        <v>18000</v>
      </c>
      <c r="J20" s="3">
        <f t="shared" si="2"/>
        <v>3240000</v>
      </c>
    </row>
    <row r="21" spans="2:10" ht="18.75" x14ac:dyDescent="0.3">
      <c r="B21" s="3">
        <v>19000</v>
      </c>
      <c r="C21" s="3">
        <v>799753</v>
      </c>
      <c r="D21" s="3">
        <v>767752</v>
      </c>
      <c r="E21" s="3">
        <v>817066</v>
      </c>
      <c r="F21" s="3">
        <v>778605</v>
      </c>
      <c r="G21" s="3">
        <v>764942</v>
      </c>
      <c r="H21" s="3">
        <f t="shared" si="0"/>
        <v>785623.6</v>
      </c>
      <c r="I21" s="3">
        <f t="shared" si="1"/>
        <v>19000</v>
      </c>
      <c r="J21" s="3">
        <f t="shared" si="2"/>
        <v>3610000</v>
      </c>
    </row>
    <row r="22" spans="2:10" ht="18.75" x14ac:dyDescent="0.3">
      <c r="B22" s="3">
        <v>20000</v>
      </c>
      <c r="C22" s="3">
        <v>854146</v>
      </c>
      <c r="D22" s="3">
        <v>848350</v>
      </c>
      <c r="E22" s="3">
        <v>830560</v>
      </c>
      <c r="F22" s="3">
        <v>795638</v>
      </c>
      <c r="G22" s="3">
        <v>861028</v>
      </c>
      <c r="H22" s="3">
        <f t="shared" si="0"/>
        <v>837944.4</v>
      </c>
      <c r="I22" s="3">
        <f t="shared" si="1"/>
        <v>20000</v>
      </c>
      <c r="J22" s="3">
        <f t="shared" si="2"/>
        <v>4000000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opLeftCell="A4" workbookViewId="0">
      <selection activeCell="B3" sqref="B3:H23"/>
    </sheetView>
  </sheetViews>
  <sheetFormatPr defaultRowHeight="15" x14ac:dyDescent="0.25"/>
  <cols>
    <col min="2" max="2" width="9" bestFit="1" customWidth="1"/>
    <col min="3" max="4" width="11.5703125" bestFit="1" customWidth="1"/>
    <col min="5" max="5" width="12.85546875" bestFit="1" customWidth="1"/>
    <col min="6" max="7" width="11.5703125" bestFit="1" customWidth="1"/>
    <col min="8" max="8" width="14.28515625" bestFit="1" customWidth="1"/>
  </cols>
  <sheetData>
    <row r="3" spans="2:8" ht="16.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 ht="16.5" x14ac:dyDescent="0.25">
      <c r="B4" s="5">
        <v>10000</v>
      </c>
      <c r="C4" s="5">
        <v>0.119989</v>
      </c>
      <c r="D4" s="5">
        <v>0.12339</v>
      </c>
      <c r="E4" s="5">
        <v>9.9987699999999999E-2</v>
      </c>
      <c r="F4" s="5">
        <v>0.11637</v>
      </c>
      <c r="G4" s="5">
        <v>0.119988</v>
      </c>
      <c r="H4" s="5">
        <f>SUM(C4:G4)/5</f>
        <v>0.11594494</v>
      </c>
    </row>
    <row r="5" spans="2:8" ht="16.5" x14ac:dyDescent="0.25">
      <c r="B5" s="5">
        <v>20000</v>
      </c>
      <c r="C5" s="5">
        <v>0.234207</v>
      </c>
      <c r="D5" s="5">
        <v>0.29635499999999998</v>
      </c>
      <c r="E5" s="5">
        <v>0.22097700000000001</v>
      </c>
      <c r="F5" s="5">
        <v>0.24024200000000001</v>
      </c>
      <c r="G5" s="5">
        <v>0.23894599999999999</v>
      </c>
      <c r="H5" s="5">
        <f t="shared" ref="H5:H23" si="0">SUM(C5:G5)/5</f>
        <v>0.24614539999999999</v>
      </c>
    </row>
    <row r="6" spans="2:8" ht="16.5" x14ac:dyDescent="0.25">
      <c r="B6" s="5">
        <v>30000</v>
      </c>
      <c r="C6" s="5">
        <v>0.37502000000000002</v>
      </c>
      <c r="D6" s="5">
        <v>0.409719</v>
      </c>
      <c r="E6" s="5">
        <v>0.35931099999999999</v>
      </c>
      <c r="F6" s="5">
        <v>0.35034199999999999</v>
      </c>
      <c r="G6" s="5">
        <v>0.35528500000000002</v>
      </c>
      <c r="H6" s="5">
        <f t="shared" si="0"/>
        <v>0.36993540000000003</v>
      </c>
    </row>
    <row r="7" spans="2:8" ht="16.5" x14ac:dyDescent="0.25">
      <c r="B7" s="5">
        <v>40000</v>
      </c>
      <c r="C7" s="5">
        <v>0.49234899999999998</v>
      </c>
      <c r="D7" s="5">
        <v>0.57709299999999997</v>
      </c>
      <c r="E7" s="5">
        <v>0.47685699999999998</v>
      </c>
      <c r="F7" s="5">
        <v>0.48531600000000003</v>
      </c>
      <c r="G7" s="5">
        <v>0.483626</v>
      </c>
      <c r="H7" s="5">
        <f t="shared" si="0"/>
        <v>0.50304820000000006</v>
      </c>
    </row>
    <row r="8" spans="2:8" ht="16.5" x14ac:dyDescent="0.25">
      <c r="B8" s="5">
        <v>50000</v>
      </c>
      <c r="C8" s="5">
        <v>0.62133000000000005</v>
      </c>
      <c r="D8" s="5">
        <v>0.62814300000000001</v>
      </c>
      <c r="E8" s="5">
        <v>0.60863999999999996</v>
      </c>
      <c r="F8" s="5">
        <v>0.61873299999999998</v>
      </c>
      <c r="G8" s="5">
        <v>0.63113900000000001</v>
      </c>
      <c r="H8" s="5">
        <f t="shared" si="0"/>
        <v>0.62159700000000007</v>
      </c>
    </row>
    <row r="9" spans="2:8" ht="16.5" x14ac:dyDescent="0.25">
      <c r="B9" s="5">
        <v>60000</v>
      </c>
      <c r="C9" s="5">
        <v>0.83238699999999999</v>
      </c>
      <c r="D9" s="5">
        <v>0.73603200000000002</v>
      </c>
      <c r="E9" s="5">
        <v>0.72760599999999998</v>
      </c>
      <c r="F9" s="5">
        <v>0.74865899999999996</v>
      </c>
      <c r="G9" s="5">
        <v>0.76086900000000002</v>
      </c>
      <c r="H9" s="5">
        <f t="shared" si="0"/>
        <v>0.76111060000000008</v>
      </c>
    </row>
    <row r="10" spans="2:8" ht="16.5" x14ac:dyDescent="0.25">
      <c r="B10" s="5">
        <v>70000</v>
      </c>
      <c r="C10" s="5">
        <v>0.96591800000000005</v>
      </c>
      <c r="D10" s="5">
        <v>0.89005400000000001</v>
      </c>
      <c r="E10" s="5">
        <v>0.88321300000000003</v>
      </c>
      <c r="F10" s="5">
        <v>0.96033800000000002</v>
      </c>
      <c r="G10" s="5">
        <v>0.877942</v>
      </c>
      <c r="H10" s="5">
        <f t="shared" si="0"/>
        <v>0.915493</v>
      </c>
    </row>
    <row r="11" spans="2:8" ht="16.5" x14ac:dyDescent="0.25">
      <c r="B11" s="5">
        <v>80000</v>
      </c>
      <c r="C11" s="5">
        <v>1.13635</v>
      </c>
      <c r="D11" s="5">
        <v>1.02773</v>
      </c>
      <c r="E11" s="5">
        <v>1.0426899999999999</v>
      </c>
      <c r="F11" s="5">
        <v>1.1612899999999999</v>
      </c>
      <c r="G11" s="5">
        <v>1.0869599999999999</v>
      </c>
      <c r="H11" s="5">
        <f t="shared" si="0"/>
        <v>1.0910039999999999</v>
      </c>
    </row>
    <row r="12" spans="2:8" ht="16.5" x14ac:dyDescent="0.25">
      <c r="B12" s="5">
        <v>90000</v>
      </c>
      <c r="C12" s="5">
        <v>1.2479499999999999</v>
      </c>
      <c r="D12" s="5">
        <v>1.1616899999999999</v>
      </c>
      <c r="E12" s="5">
        <v>1.1573599999999999</v>
      </c>
      <c r="F12" s="5">
        <v>1.2612399999999999</v>
      </c>
      <c r="G12" s="5">
        <v>1.3278700000000001</v>
      </c>
      <c r="H12" s="5">
        <f t="shared" si="0"/>
        <v>1.2312219999999998</v>
      </c>
    </row>
    <row r="13" spans="2:8" ht="16.5" x14ac:dyDescent="0.25">
      <c r="B13" s="5">
        <v>100000</v>
      </c>
      <c r="C13" s="5">
        <v>1.48275</v>
      </c>
      <c r="D13" s="5">
        <v>1.4748699999999999</v>
      </c>
      <c r="E13" s="5">
        <v>1.29864</v>
      </c>
      <c r="F13" s="5">
        <v>1.5552900000000001</v>
      </c>
      <c r="G13" s="5">
        <v>1.3786</v>
      </c>
      <c r="H13" s="5">
        <f t="shared" si="0"/>
        <v>1.4380300000000001</v>
      </c>
    </row>
    <row r="14" spans="2:8" ht="16.5" x14ac:dyDescent="0.25">
      <c r="B14" s="5">
        <v>110000</v>
      </c>
      <c r="C14" s="5">
        <v>1.7777000000000001</v>
      </c>
      <c r="D14" s="5">
        <v>1.63445</v>
      </c>
      <c r="E14" s="5">
        <v>1.4547000000000001</v>
      </c>
      <c r="F14" s="5">
        <v>1.4810000000000001</v>
      </c>
      <c r="G14" s="5">
        <v>1.4951700000000001</v>
      </c>
      <c r="H14" s="5">
        <f t="shared" si="0"/>
        <v>1.5686040000000001</v>
      </c>
    </row>
    <row r="15" spans="2:8" ht="16.5" x14ac:dyDescent="0.25">
      <c r="B15" s="5">
        <v>120000</v>
      </c>
      <c r="C15" s="5">
        <v>1.67272</v>
      </c>
      <c r="D15" s="5">
        <v>1.6717299999999999</v>
      </c>
      <c r="E15" s="5">
        <v>1.7472000000000001</v>
      </c>
      <c r="F15" s="5">
        <v>1.5253000000000001</v>
      </c>
      <c r="G15" s="5">
        <v>1.6051800000000001</v>
      </c>
      <c r="H15" s="5">
        <f t="shared" si="0"/>
        <v>1.6444260000000004</v>
      </c>
    </row>
    <row r="16" spans="2:8" ht="16.5" x14ac:dyDescent="0.25">
      <c r="B16" s="5">
        <v>130000</v>
      </c>
      <c r="C16" s="5">
        <v>1.9905600000000001</v>
      </c>
      <c r="D16" s="5">
        <v>1.7784500000000001</v>
      </c>
      <c r="E16" s="5">
        <v>2.0176500000000002</v>
      </c>
      <c r="F16" s="5">
        <v>1.7652399999999999</v>
      </c>
      <c r="G16" s="5">
        <v>1.72149</v>
      </c>
      <c r="H16" s="5">
        <f t="shared" si="0"/>
        <v>1.8546779999999998</v>
      </c>
    </row>
    <row r="17" spans="2:8" ht="16.5" x14ac:dyDescent="0.25">
      <c r="B17" s="5">
        <v>140000</v>
      </c>
      <c r="C17" s="5">
        <v>2.00129</v>
      </c>
      <c r="D17" s="5">
        <v>1.9677199999999999</v>
      </c>
      <c r="E17" s="5">
        <v>2.1977799999999998</v>
      </c>
      <c r="F17" s="5">
        <v>1.84558</v>
      </c>
      <c r="G17" s="5">
        <v>1.94696</v>
      </c>
      <c r="H17" s="5">
        <f t="shared" si="0"/>
        <v>1.9918660000000004</v>
      </c>
    </row>
    <row r="18" spans="2:8" ht="16.5" x14ac:dyDescent="0.25">
      <c r="B18" s="5">
        <v>150000</v>
      </c>
      <c r="C18" s="5">
        <v>2.4454099999999999</v>
      </c>
      <c r="D18" s="5">
        <v>2.0331800000000002</v>
      </c>
      <c r="E18" s="5">
        <v>2.0050699999999999</v>
      </c>
      <c r="F18" s="5">
        <v>2.0501800000000001</v>
      </c>
      <c r="G18" s="5">
        <v>1.99501</v>
      </c>
      <c r="H18" s="5">
        <f t="shared" si="0"/>
        <v>2.1057700000000006</v>
      </c>
    </row>
    <row r="19" spans="2:8" ht="16.5" x14ac:dyDescent="0.25">
      <c r="B19" s="5">
        <v>160000</v>
      </c>
      <c r="C19" s="5">
        <v>2.3826299999999998</v>
      </c>
      <c r="D19" s="5">
        <v>2.2583099999999998</v>
      </c>
      <c r="E19" s="5">
        <v>2.17489</v>
      </c>
      <c r="F19" s="5">
        <v>2.2320500000000001</v>
      </c>
      <c r="G19" s="5">
        <v>2.2292000000000001</v>
      </c>
      <c r="H19" s="5">
        <f t="shared" si="0"/>
        <v>2.2554159999999999</v>
      </c>
    </row>
    <row r="20" spans="2:8" ht="16.5" x14ac:dyDescent="0.25">
      <c r="B20" s="5">
        <v>170000</v>
      </c>
      <c r="C20" s="5">
        <v>2.3277199999999998</v>
      </c>
      <c r="D20" s="5">
        <v>2.3286500000000001</v>
      </c>
      <c r="E20" s="5">
        <v>2.3044699999999998</v>
      </c>
      <c r="F20" s="5">
        <v>2.4327800000000002</v>
      </c>
      <c r="G20" s="5">
        <v>2.3925100000000001</v>
      </c>
      <c r="H20" s="5">
        <f t="shared" si="0"/>
        <v>2.3572259999999998</v>
      </c>
    </row>
    <row r="21" spans="2:8" ht="16.5" x14ac:dyDescent="0.25">
      <c r="B21" s="5">
        <v>180000</v>
      </c>
      <c r="C21" s="5">
        <v>2.5383100000000001</v>
      </c>
      <c r="D21" s="5">
        <v>2.4728500000000002</v>
      </c>
      <c r="E21" s="5">
        <v>2.4921799999999998</v>
      </c>
      <c r="F21" s="5">
        <v>2.5026899999999999</v>
      </c>
      <c r="G21" s="5">
        <v>2.55654</v>
      </c>
      <c r="H21" s="5">
        <f t="shared" si="0"/>
        <v>2.5125139999999999</v>
      </c>
    </row>
    <row r="22" spans="2:8" ht="16.5" x14ac:dyDescent="0.25">
      <c r="B22" s="5">
        <v>190000</v>
      </c>
      <c r="C22" s="5">
        <v>2.8984000000000001</v>
      </c>
      <c r="D22" s="5">
        <v>2.6688999999999998</v>
      </c>
      <c r="E22" s="5">
        <v>2.6117400000000002</v>
      </c>
      <c r="F22" s="5">
        <v>2.9790899999999998</v>
      </c>
      <c r="G22" s="5">
        <v>2.9920499999999999</v>
      </c>
      <c r="H22" s="5">
        <f t="shared" si="0"/>
        <v>2.8300359999999998</v>
      </c>
    </row>
    <row r="23" spans="2:8" ht="16.5" x14ac:dyDescent="0.25">
      <c r="B23" s="5">
        <v>200000</v>
      </c>
      <c r="C23" s="5">
        <v>3.20147</v>
      </c>
      <c r="D23" s="5">
        <v>3.01973</v>
      </c>
      <c r="E23" s="5">
        <v>2.7047400000000001</v>
      </c>
      <c r="F23" s="5">
        <v>2.9283299999999999</v>
      </c>
      <c r="G23" s="5">
        <v>2.9786999999999999</v>
      </c>
      <c r="H23" s="5">
        <f t="shared" si="0"/>
        <v>2.9665939999999997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104"/>
  <sheetViews>
    <sheetView topLeftCell="L2" workbookViewId="0">
      <selection activeCell="U9" sqref="U9"/>
    </sheetView>
  </sheetViews>
  <sheetFormatPr defaultRowHeight="15" x14ac:dyDescent="0.25"/>
  <cols>
    <col min="9" max="9" width="7.28515625" bestFit="1" customWidth="1"/>
    <col min="10" max="12" width="9.85546875" bestFit="1" customWidth="1"/>
    <col min="13" max="13" width="11.140625" bestFit="1" customWidth="1"/>
    <col min="14" max="22" width="12.42578125" bestFit="1" customWidth="1"/>
  </cols>
  <sheetData>
    <row r="4" spans="3:23" x14ac:dyDescent="0.25">
      <c r="C4" t="s">
        <v>14</v>
      </c>
      <c r="D4" t="s">
        <v>13</v>
      </c>
      <c r="E4" t="s">
        <v>12</v>
      </c>
      <c r="F4" t="s">
        <v>11</v>
      </c>
      <c r="G4" t="s">
        <v>10</v>
      </c>
      <c r="I4">
        <v>200</v>
      </c>
      <c r="J4">
        <v>400</v>
      </c>
      <c r="K4">
        <v>600</v>
      </c>
      <c r="L4">
        <v>800</v>
      </c>
      <c r="M4">
        <v>1000</v>
      </c>
      <c r="N4">
        <v>1200</v>
      </c>
      <c r="O4">
        <v>1400</v>
      </c>
      <c r="P4">
        <v>1600</v>
      </c>
      <c r="Q4">
        <v>1800</v>
      </c>
      <c r="R4">
        <v>2000</v>
      </c>
      <c r="S4">
        <v>2200</v>
      </c>
      <c r="T4">
        <v>2400</v>
      </c>
    </row>
    <row r="5" spans="3:23" ht="16.5" x14ac:dyDescent="0.25">
      <c r="C5">
        <v>534</v>
      </c>
      <c r="D5">
        <v>1126</v>
      </c>
      <c r="E5">
        <v>716</v>
      </c>
      <c r="F5">
        <v>726</v>
      </c>
      <c r="G5">
        <v>538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5" t="s">
        <v>20</v>
      </c>
      <c r="O5" s="5" t="s">
        <v>21</v>
      </c>
      <c r="P5" s="5" t="s">
        <v>22</v>
      </c>
      <c r="Q5" s="5" t="s">
        <v>23</v>
      </c>
      <c r="R5" s="5" t="s">
        <v>24</v>
      </c>
      <c r="S5" s="5" t="s">
        <v>25</v>
      </c>
      <c r="T5" s="5" t="s">
        <v>26</v>
      </c>
      <c r="U5" s="5" t="s">
        <v>27</v>
      </c>
      <c r="V5" s="5" t="s">
        <v>28</v>
      </c>
      <c r="W5" s="5"/>
    </row>
    <row r="6" spans="3:23" ht="16.5" x14ac:dyDescent="0.25">
      <c r="C6">
        <v>1212</v>
      </c>
      <c r="D6">
        <v>780</v>
      </c>
      <c r="E6">
        <v>954</v>
      </c>
      <c r="F6">
        <v>536</v>
      </c>
      <c r="G6">
        <v>1281</v>
      </c>
      <c r="I6" s="5">
        <f>COUNTIF($C$5:$G$105,"&lt;200")</f>
        <v>0</v>
      </c>
      <c r="J6" s="5">
        <f>COUNTIF($C$5:$G$105,"&lt;400")</f>
        <v>0</v>
      </c>
      <c r="K6" s="5">
        <f>COUNTIF($C$5:$G$105,"&lt;600")</f>
        <v>64</v>
      </c>
      <c r="L6" s="5">
        <f>COUNTIF($C$5:$G$105,"&lt;800")</f>
        <v>240</v>
      </c>
      <c r="M6" s="5">
        <f>COUNTIF($C$5:$G$105,"&lt;1000")</f>
        <v>354</v>
      </c>
      <c r="N6" s="5">
        <f>COUNTIF($C$5:$G$105,"&lt;1200")</f>
        <v>427</v>
      </c>
      <c r="O6" s="5">
        <f>COUNTIF($C$5:$G$105,"&lt;1400")</f>
        <v>467</v>
      </c>
      <c r="P6" s="5">
        <f>COUNTIF($C$5:$G$105,"&lt;1600")</f>
        <v>481</v>
      </c>
      <c r="Q6" s="5">
        <f>COUNTIF($C$5:$G$105,"&lt;1800")</f>
        <v>493</v>
      </c>
      <c r="R6" s="5">
        <f>COUNTIF($C$5:$G$105,"&lt;2000")</f>
        <v>496</v>
      </c>
      <c r="S6" s="5">
        <f>COUNTIF($C$5:$G$105,"&lt;2200")</f>
        <v>498</v>
      </c>
      <c r="T6" s="5">
        <f>COUNTIF($C$5:$G$105,"&lt;2400")</f>
        <v>499</v>
      </c>
      <c r="U6" s="5">
        <f>COUNTIF($C$5:$G$105,"&lt;2600")</f>
        <v>500</v>
      </c>
      <c r="V6" s="5">
        <f>COUNTIF($C$5:$G$105,"&lt;2800")</f>
        <v>500</v>
      </c>
    </row>
    <row r="7" spans="3:23" ht="16.5" x14ac:dyDescent="0.25">
      <c r="C7">
        <v>1041</v>
      </c>
      <c r="D7">
        <v>1041</v>
      </c>
      <c r="E7">
        <v>536</v>
      </c>
      <c r="F7">
        <v>892</v>
      </c>
      <c r="G7">
        <v>1659</v>
      </c>
      <c r="I7" s="5">
        <f>I6-H6</f>
        <v>0</v>
      </c>
      <c r="J7" s="5">
        <f t="shared" ref="J7:V7" si="0">J6-I6</f>
        <v>0</v>
      </c>
      <c r="K7" s="5">
        <f t="shared" si="0"/>
        <v>64</v>
      </c>
      <c r="L7" s="5">
        <f t="shared" si="0"/>
        <v>176</v>
      </c>
      <c r="M7" s="5">
        <f t="shared" si="0"/>
        <v>114</v>
      </c>
      <c r="N7" s="5">
        <f t="shared" si="0"/>
        <v>73</v>
      </c>
      <c r="O7" s="5">
        <f t="shared" si="0"/>
        <v>40</v>
      </c>
      <c r="P7" s="5">
        <f t="shared" si="0"/>
        <v>14</v>
      </c>
      <c r="Q7" s="5">
        <f t="shared" si="0"/>
        <v>12</v>
      </c>
      <c r="R7" s="5">
        <f t="shared" si="0"/>
        <v>3</v>
      </c>
      <c r="S7" s="5">
        <f t="shared" si="0"/>
        <v>2</v>
      </c>
      <c r="T7" s="5">
        <f t="shared" si="0"/>
        <v>1</v>
      </c>
      <c r="U7" s="5">
        <f t="shared" si="0"/>
        <v>1</v>
      </c>
      <c r="V7" s="5">
        <f t="shared" si="0"/>
        <v>0</v>
      </c>
    </row>
    <row r="8" spans="3:23" x14ac:dyDescent="0.25">
      <c r="C8">
        <v>778</v>
      </c>
      <c r="D8">
        <v>538</v>
      </c>
      <c r="E8">
        <v>774</v>
      </c>
      <c r="F8">
        <v>786</v>
      </c>
      <c r="G8">
        <v>782</v>
      </c>
    </row>
    <row r="9" spans="3:23" x14ac:dyDescent="0.25">
      <c r="C9">
        <v>532</v>
      </c>
      <c r="D9">
        <v>838</v>
      </c>
      <c r="E9">
        <v>699</v>
      </c>
      <c r="F9">
        <v>973</v>
      </c>
      <c r="G9">
        <v>1014</v>
      </c>
    </row>
    <row r="10" spans="3:23" x14ac:dyDescent="0.25">
      <c r="C10">
        <v>1356</v>
      </c>
      <c r="D10">
        <v>1359</v>
      </c>
      <c r="E10">
        <v>1366</v>
      </c>
      <c r="F10">
        <v>1593</v>
      </c>
      <c r="G10">
        <v>1407</v>
      </c>
    </row>
    <row r="11" spans="3:23" x14ac:dyDescent="0.25">
      <c r="C11">
        <v>1287</v>
      </c>
      <c r="D11">
        <v>598</v>
      </c>
      <c r="E11">
        <v>714</v>
      </c>
      <c r="F11">
        <v>1322</v>
      </c>
      <c r="G11">
        <v>573</v>
      </c>
    </row>
    <row r="12" spans="3:23" x14ac:dyDescent="0.25">
      <c r="C12">
        <v>695</v>
      </c>
      <c r="D12">
        <v>997</v>
      </c>
      <c r="E12">
        <v>600</v>
      </c>
      <c r="F12">
        <v>681</v>
      </c>
      <c r="G12">
        <v>749</v>
      </c>
    </row>
    <row r="13" spans="3:23" x14ac:dyDescent="0.25">
      <c r="C13">
        <v>954</v>
      </c>
      <c r="D13">
        <v>1032</v>
      </c>
      <c r="E13">
        <v>540</v>
      </c>
      <c r="F13">
        <v>730</v>
      </c>
      <c r="G13">
        <v>950</v>
      </c>
    </row>
    <row r="14" spans="3:23" x14ac:dyDescent="0.25">
      <c r="C14">
        <v>1469</v>
      </c>
      <c r="D14">
        <v>1040</v>
      </c>
      <c r="E14">
        <v>689</v>
      </c>
      <c r="F14">
        <v>1163</v>
      </c>
      <c r="G14">
        <v>588</v>
      </c>
    </row>
    <row r="15" spans="3:23" x14ac:dyDescent="0.25">
      <c r="C15">
        <v>596</v>
      </c>
      <c r="D15">
        <v>1807</v>
      </c>
      <c r="E15">
        <v>2150</v>
      </c>
      <c r="F15">
        <v>759</v>
      </c>
      <c r="G15">
        <v>606</v>
      </c>
    </row>
    <row r="16" spans="3:23" x14ac:dyDescent="0.25">
      <c r="C16">
        <v>720</v>
      </c>
      <c r="D16">
        <v>1045</v>
      </c>
      <c r="E16">
        <v>536</v>
      </c>
      <c r="F16">
        <v>954</v>
      </c>
      <c r="G16">
        <v>728</v>
      </c>
    </row>
    <row r="17" spans="3:7" x14ac:dyDescent="0.25">
      <c r="C17">
        <v>776</v>
      </c>
      <c r="D17">
        <v>875</v>
      </c>
      <c r="E17">
        <v>667</v>
      </c>
      <c r="F17">
        <v>766</v>
      </c>
      <c r="G17">
        <v>689</v>
      </c>
    </row>
    <row r="18" spans="3:7" x14ac:dyDescent="0.25">
      <c r="C18">
        <v>1361</v>
      </c>
      <c r="D18">
        <v>979</v>
      </c>
      <c r="E18">
        <v>975</v>
      </c>
      <c r="F18">
        <v>1029</v>
      </c>
      <c r="G18">
        <v>1749</v>
      </c>
    </row>
    <row r="19" spans="3:7" x14ac:dyDescent="0.25">
      <c r="C19">
        <v>592</v>
      </c>
      <c r="D19">
        <v>534</v>
      </c>
      <c r="E19">
        <v>637</v>
      </c>
      <c r="F19">
        <v>588</v>
      </c>
      <c r="G19">
        <v>823</v>
      </c>
    </row>
    <row r="20" spans="3:7" x14ac:dyDescent="0.25">
      <c r="C20">
        <v>621</v>
      </c>
      <c r="D20">
        <v>1338</v>
      </c>
      <c r="E20">
        <v>687</v>
      </c>
      <c r="F20">
        <v>631</v>
      </c>
      <c r="G20">
        <v>1038</v>
      </c>
    </row>
    <row r="21" spans="3:7" x14ac:dyDescent="0.25">
      <c r="C21">
        <v>1755</v>
      </c>
      <c r="D21">
        <v>869</v>
      </c>
      <c r="E21">
        <v>865</v>
      </c>
      <c r="F21">
        <v>1013</v>
      </c>
      <c r="G21">
        <v>2162</v>
      </c>
    </row>
    <row r="22" spans="3:7" x14ac:dyDescent="0.25">
      <c r="C22">
        <v>542</v>
      </c>
      <c r="D22">
        <v>873</v>
      </c>
      <c r="E22">
        <v>881</v>
      </c>
      <c r="F22">
        <v>1028</v>
      </c>
      <c r="G22">
        <v>807</v>
      </c>
    </row>
    <row r="23" spans="3:7" x14ac:dyDescent="0.25">
      <c r="C23">
        <v>931</v>
      </c>
      <c r="D23">
        <v>1308</v>
      </c>
      <c r="E23">
        <v>1037</v>
      </c>
      <c r="F23">
        <v>540</v>
      </c>
      <c r="G23">
        <v>981</v>
      </c>
    </row>
    <row r="24" spans="3:7" x14ac:dyDescent="0.25">
      <c r="C24">
        <v>687</v>
      </c>
      <c r="D24">
        <v>689</v>
      </c>
      <c r="E24">
        <v>927</v>
      </c>
      <c r="F24">
        <v>619</v>
      </c>
      <c r="G24">
        <v>741</v>
      </c>
    </row>
    <row r="25" spans="3:7" x14ac:dyDescent="0.25">
      <c r="C25">
        <v>1198</v>
      </c>
      <c r="D25">
        <v>1105</v>
      </c>
      <c r="E25">
        <v>1057</v>
      </c>
      <c r="F25">
        <v>735</v>
      </c>
      <c r="G25">
        <v>1070</v>
      </c>
    </row>
    <row r="26" spans="3:7" x14ac:dyDescent="0.25">
      <c r="C26">
        <v>919</v>
      </c>
      <c r="D26">
        <v>803</v>
      </c>
      <c r="E26">
        <v>1396</v>
      </c>
      <c r="F26">
        <v>869</v>
      </c>
      <c r="G26">
        <v>801</v>
      </c>
    </row>
    <row r="27" spans="3:7" x14ac:dyDescent="0.25">
      <c r="C27">
        <v>637</v>
      </c>
      <c r="D27">
        <v>1039</v>
      </c>
      <c r="E27">
        <v>1217</v>
      </c>
      <c r="F27">
        <v>971</v>
      </c>
      <c r="G27">
        <v>676</v>
      </c>
    </row>
    <row r="28" spans="3:7" x14ac:dyDescent="0.25">
      <c r="C28">
        <v>865</v>
      </c>
      <c r="D28">
        <v>538</v>
      </c>
      <c r="E28">
        <v>927</v>
      </c>
      <c r="F28">
        <v>1016</v>
      </c>
      <c r="G28">
        <v>865</v>
      </c>
    </row>
    <row r="29" spans="3:7" x14ac:dyDescent="0.25">
      <c r="C29">
        <v>741</v>
      </c>
      <c r="D29">
        <v>1879</v>
      </c>
      <c r="E29">
        <v>685</v>
      </c>
      <c r="F29">
        <v>598</v>
      </c>
      <c r="G29">
        <v>1939</v>
      </c>
    </row>
    <row r="30" spans="3:7" x14ac:dyDescent="0.25">
      <c r="C30">
        <v>688</v>
      </c>
      <c r="D30">
        <v>720</v>
      </c>
      <c r="E30">
        <v>891</v>
      </c>
      <c r="F30">
        <v>606</v>
      </c>
      <c r="G30">
        <v>731</v>
      </c>
    </row>
    <row r="31" spans="3:7" x14ac:dyDescent="0.25">
      <c r="C31">
        <v>673</v>
      </c>
      <c r="D31">
        <v>929</v>
      </c>
      <c r="E31">
        <v>669</v>
      </c>
      <c r="F31">
        <v>683</v>
      </c>
      <c r="G31">
        <v>778</v>
      </c>
    </row>
    <row r="32" spans="3:7" x14ac:dyDescent="0.25">
      <c r="C32">
        <v>1153</v>
      </c>
      <c r="D32">
        <v>741</v>
      </c>
      <c r="E32">
        <v>1453</v>
      </c>
      <c r="F32">
        <v>1035</v>
      </c>
      <c r="G32">
        <v>1103</v>
      </c>
    </row>
    <row r="33" spans="3:7" x14ac:dyDescent="0.25">
      <c r="C33">
        <v>722</v>
      </c>
      <c r="D33">
        <v>670</v>
      </c>
      <c r="E33">
        <v>784</v>
      </c>
      <c r="F33">
        <v>776</v>
      </c>
      <c r="G33">
        <v>689</v>
      </c>
    </row>
    <row r="34" spans="3:7" x14ac:dyDescent="0.25">
      <c r="C34">
        <v>1387</v>
      </c>
      <c r="D34">
        <v>1192</v>
      </c>
      <c r="E34">
        <v>1020</v>
      </c>
      <c r="F34">
        <v>938</v>
      </c>
      <c r="G34">
        <v>1177</v>
      </c>
    </row>
    <row r="35" spans="3:7" x14ac:dyDescent="0.25">
      <c r="C35">
        <v>540</v>
      </c>
      <c r="D35">
        <v>755</v>
      </c>
      <c r="E35">
        <v>867</v>
      </c>
      <c r="F35">
        <v>722</v>
      </c>
      <c r="G35">
        <v>867</v>
      </c>
    </row>
    <row r="36" spans="3:7" x14ac:dyDescent="0.25">
      <c r="C36">
        <v>962</v>
      </c>
      <c r="D36">
        <v>784</v>
      </c>
      <c r="E36">
        <v>675</v>
      </c>
      <c r="F36">
        <v>637</v>
      </c>
      <c r="G36">
        <v>631</v>
      </c>
    </row>
    <row r="37" spans="3:7" x14ac:dyDescent="0.25">
      <c r="C37">
        <v>592</v>
      </c>
      <c r="D37">
        <v>1107</v>
      </c>
      <c r="E37">
        <v>745</v>
      </c>
      <c r="F37">
        <v>606</v>
      </c>
      <c r="G37">
        <v>600</v>
      </c>
    </row>
    <row r="38" spans="3:7" x14ac:dyDescent="0.25">
      <c r="C38">
        <v>1151</v>
      </c>
      <c r="D38">
        <v>1506</v>
      </c>
      <c r="E38">
        <v>1229</v>
      </c>
      <c r="F38">
        <v>1265</v>
      </c>
      <c r="G38">
        <v>710</v>
      </c>
    </row>
    <row r="39" spans="3:7" x14ac:dyDescent="0.25">
      <c r="C39">
        <v>790</v>
      </c>
      <c r="D39">
        <v>687</v>
      </c>
      <c r="E39">
        <v>1731</v>
      </c>
      <c r="F39">
        <v>716</v>
      </c>
      <c r="G39">
        <v>1105</v>
      </c>
    </row>
    <row r="40" spans="3:7" x14ac:dyDescent="0.25">
      <c r="C40">
        <v>745</v>
      </c>
      <c r="D40">
        <v>534</v>
      </c>
      <c r="E40">
        <v>534</v>
      </c>
      <c r="F40">
        <v>1228</v>
      </c>
      <c r="G40">
        <v>759</v>
      </c>
    </row>
    <row r="41" spans="3:7" x14ac:dyDescent="0.25">
      <c r="C41">
        <v>590</v>
      </c>
      <c r="D41">
        <v>526</v>
      </c>
      <c r="E41">
        <v>704</v>
      </c>
      <c r="F41">
        <v>1372</v>
      </c>
      <c r="G41">
        <v>807</v>
      </c>
    </row>
    <row r="42" spans="3:7" x14ac:dyDescent="0.25">
      <c r="C42">
        <v>1077</v>
      </c>
      <c r="D42">
        <v>1742</v>
      </c>
      <c r="E42">
        <v>1117</v>
      </c>
      <c r="F42">
        <v>1169</v>
      </c>
      <c r="G42">
        <v>809</v>
      </c>
    </row>
    <row r="43" spans="3:7" x14ac:dyDescent="0.25">
      <c r="C43">
        <v>942</v>
      </c>
      <c r="D43">
        <v>538</v>
      </c>
      <c r="E43">
        <v>1304</v>
      </c>
      <c r="F43">
        <v>590</v>
      </c>
      <c r="G43">
        <v>1653</v>
      </c>
    </row>
    <row r="44" spans="3:7" x14ac:dyDescent="0.25">
      <c r="C44">
        <v>782</v>
      </c>
      <c r="D44">
        <v>776</v>
      </c>
      <c r="E44">
        <v>796</v>
      </c>
      <c r="F44">
        <v>594</v>
      </c>
      <c r="G44">
        <v>596</v>
      </c>
    </row>
    <row r="45" spans="3:7" x14ac:dyDescent="0.25">
      <c r="C45">
        <v>683</v>
      </c>
      <c r="D45">
        <v>865</v>
      </c>
      <c r="E45">
        <v>631</v>
      </c>
      <c r="F45">
        <v>834</v>
      </c>
      <c r="G45">
        <v>1165</v>
      </c>
    </row>
    <row r="46" spans="3:7" x14ac:dyDescent="0.25">
      <c r="C46">
        <v>1078</v>
      </c>
      <c r="D46">
        <v>1373</v>
      </c>
      <c r="E46">
        <v>863</v>
      </c>
      <c r="F46">
        <v>763</v>
      </c>
      <c r="G46">
        <v>875</v>
      </c>
    </row>
    <row r="47" spans="3:7" x14ac:dyDescent="0.25">
      <c r="C47">
        <v>809</v>
      </c>
      <c r="D47">
        <v>631</v>
      </c>
      <c r="E47">
        <v>540</v>
      </c>
      <c r="F47">
        <v>538</v>
      </c>
      <c r="G47">
        <v>542</v>
      </c>
    </row>
    <row r="48" spans="3:7" x14ac:dyDescent="0.25">
      <c r="C48">
        <v>745</v>
      </c>
      <c r="D48">
        <v>683</v>
      </c>
      <c r="E48">
        <v>685</v>
      </c>
      <c r="F48">
        <v>685</v>
      </c>
      <c r="G48">
        <v>689</v>
      </c>
    </row>
    <row r="49" spans="3:7" x14ac:dyDescent="0.25">
      <c r="C49">
        <v>648</v>
      </c>
      <c r="D49">
        <v>826</v>
      </c>
      <c r="E49">
        <v>542</v>
      </c>
      <c r="F49">
        <v>787</v>
      </c>
      <c r="G49">
        <v>991</v>
      </c>
    </row>
    <row r="50" spans="3:7" x14ac:dyDescent="0.25">
      <c r="C50">
        <v>780</v>
      </c>
      <c r="D50">
        <v>844</v>
      </c>
      <c r="E50">
        <v>1387</v>
      </c>
      <c r="F50">
        <v>687</v>
      </c>
      <c r="G50">
        <v>689</v>
      </c>
    </row>
    <row r="51" spans="3:7" x14ac:dyDescent="0.25">
      <c r="C51">
        <v>534</v>
      </c>
      <c r="D51">
        <v>594</v>
      </c>
      <c r="E51">
        <v>745</v>
      </c>
      <c r="F51">
        <v>538</v>
      </c>
      <c r="G51">
        <v>842</v>
      </c>
    </row>
    <row r="52" spans="3:7" x14ac:dyDescent="0.25">
      <c r="C52">
        <v>658</v>
      </c>
      <c r="D52">
        <v>683</v>
      </c>
      <c r="E52">
        <v>629</v>
      </c>
      <c r="F52">
        <v>716</v>
      </c>
      <c r="G52">
        <v>782</v>
      </c>
    </row>
    <row r="53" spans="3:7" x14ac:dyDescent="0.25">
      <c r="C53">
        <v>873</v>
      </c>
      <c r="D53">
        <v>760</v>
      </c>
      <c r="E53">
        <v>600</v>
      </c>
      <c r="F53">
        <v>612</v>
      </c>
      <c r="G53">
        <v>1003</v>
      </c>
    </row>
    <row r="54" spans="3:7" x14ac:dyDescent="0.25">
      <c r="C54">
        <v>844</v>
      </c>
      <c r="D54">
        <v>1475</v>
      </c>
      <c r="E54">
        <v>697</v>
      </c>
      <c r="F54">
        <v>786</v>
      </c>
      <c r="G54">
        <v>1207</v>
      </c>
    </row>
    <row r="55" spans="3:7" x14ac:dyDescent="0.25">
      <c r="C55">
        <v>683</v>
      </c>
      <c r="D55">
        <v>966</v>
      </c>
      <c r="E55">
        <v>1105</v>
      </c>
      <c r="F55">
        <v>733</v>
      </c>
      <c r="G55">
        <v>602</v>
      </c>
    </row>
    <row r="56" spans="3:7" x14ac:dyDescent="0.25">
      <c r="C56">
        <v>1022</v>
      </c>
      <c r="D56">
        <v>865</v>
      </c>
      <c r="E56">
        <v>999</v>
      </c>
      <c r="F56">
        <v>598</v>
      </c>
      <c r="G56">
        <v>968</v>
      </c>
    </row>
    <row r="57" spans="3:7" x14ac:dyDescent="0.25">
      <c r="C57">
        <v>615</v>
      </c>
      <c r="D57">
        <v>625</v>
      </c>
      <c r="E57">
        <v>534</v>
      </c>
      <c r="F57">
        <v>710</v>
      </c>
      <c r="G57">
        <v>711</v>
      </c>
    </row>
    <row r="58" spans="3:7" x14ac:dyDescent="0.25">
      <c r="C58">
        <v>1522</v>
      </c>
      <c r="D58">
        <v>625</v>
      </c>
      <c r="E58">
        <v>807</v>
      </c>
      <c r="F58">
        <v>1285</v>
      </c>
      <c r="G58">
        <v>937</v>
      </c>
    </row>
    <row r="59" spans="3:7" x14ac:dyDescent="0.25">
      <c r="C59">
        <v>844</v>
      </c>
      <c r="D59">
        <v>776</v>
      </c>
      <c r="E59">
        <v>854</v>
      </c>
      <c r="F59">
        <v>842</v>
      </c>
      <c r="G59">
        <v>1001</v>
      </c>
    </row>
    <row r="60" spans="3:7" x14ac:dyDescent="0.25">
      <c r="C60">
        <v>1483</v>
      </c>
      <c r="D60">
        <v>1121</v>
      </c>
      <c r="E60">
        <v>871</v>
      </c>
      <c r="F60">
        <v>1098</v>
      </c>
      <c r="G60">
        <v>1292</v>
      </c>
    </row>
    <row r="61" spans="3:7" x14ac:dyDescent="0.25">
      <c r="C61">
        <v>679</v>
      </c>
      <c r="D61">
        <v>675</v>
      </c>
      <c r="E61">
        <v>875</v>
      </c>
      <c r="F61">
        <v>1057</v>
      </c>
      <c r="G61">
        <v>780</v>
      </c>
    </row>
    <row r="62" spans="3:7" x14ac:dyDescent="0.25">
      <c r="C62">
        <v>1032</v>
      </c>
      <c r="D62">
        <v>976</v>
      </c>
      <c r="E62">
        <v>865</v>
      </c>
      <c r="F62">
        <v>846</v>
      </c>
      <c r="G62">
        <v>850</v>
      </c>
    </row>
    <row r="63" spans="3:7" x14ac:dyDescent="0.25">
      <c r="C63">
        <v>983</v>
      </c>
      <c r="D63">
        <v>1079</v>
      </c>
      <c r="E63">
        <v>1205</v>
      </c>
      <c r="F63">
        <v>542</v>
      </c>
      <c r="G63">
        <v>1030</v>
      </c>
    </row>
    <row r="64" spans="3:7" x14ac:dyDescent="0.25">
      <c r="C64">
        <v>861</v>
      </c>
      <c r="D64">
        <v>669</v>
      </c>
      <c r="E64">
        <v>877</v>
      </c>
      <c r="F64">
        <v>861</v>
      </c>
      <c r="G64">
        <v>762</v>
      </c>
    </row>
    <row r="65" spans="3:7" x14ac:dyDescent="0.25">
      <c r="C65">
        <v>701</v>
      </c>
      <c r="D65">
        <v>759</v>
      </c>
      <c r="E65">
        <v>925</v>
      </c>
      <c r="F65">
        <v>1261</v>
      </c>
      <c r="G65">
        <v>1022</v>
      </c>
    </row>
    <row r="66" spans="3:7" x14ac:dyDescent="0.25">
      <c r="C66">
        <v>986</v>
      </c>
      <c r="D66">
        <v>1035</v>
      </c>
      <c r="E66">
        <v>981</v>
      </c>
      <c r="F66">
        <v>538</v>
      </c>
      <c r="G66">
        <v>1224</v>
      </c>
    </row>
    <row r="67" spans="3:7" x14ac:dyDescent="0.25">
      <c r="C67">
        <v>857</v>
      </c>
      <c r="D67">
        <v>1204</v>
      </c>
      <c r="E67">
        <v>1047</v>
      </c>
      <c r="F67">
        <v>1149</v>
      </c>
      <c r="G67">
        <v>1285</v>
      </c>
    </row>
    <row r="68" spans="3:7" x14ac:dyDescent="0.25">
      <c r="C68">
        <v>627</v>
      </c>
      <c r="D68">
        <v>629</v>
      </c>
      <c r="E68">
        <v>649</v>
      </c>
      <c r="F68">
        <v>534</v>
      </c>
      <c r="G68">
        <v>689</v>
      </c>
    </row>
    <row r="69" spans="3:7" x14ac:dyDescent="0.25">
      <c r="C69">
        <v>532</v>
      </c>
      <c r="D69">
        <v>621</v>
      </c>
      <c r="E69">
        <v>621</v>
      </c>
      <c r="F69">
        <v>598</v>
      </c>
      <c r="G69">
        <v>724</v>
      </c>
    </row>
    <row r="70" spans="3:7" x14ac:dyDescent="0.25">
      <c r="C70">
        <v>1150</v>
      </c>
      <c r="D70">
        <v>776</v>
      </c>
      <c r="E70">
        <v>768</v>
      </c>
      <c r="F70">
        <v>767</v>
      </c>
      <c r="G70">
        <v>774</v>
      </c>
    </row>
    <row r="71" spans="3:7" x14ac:dyDescent="0.25">
      <c r="C71">
        <v>1308</v>
      </c>
      <c r="D71">
        <v>1376</v>
      </c>
      <c r="E71">
        <v>718</v>
      </c>
      <c r="F71">
        <v>1324</v>
      </c>
      <c r="G71">
        <v>900</v>
      </c>
    </row>
    <row r="72" spans="3:7" x14ac:dyDescent="0.25">
      <c r="C72">
        <v>786</v>
      </c>
      <c r="D72">
        <v>722</v>
      </c>
      <c r="E72">
        <v>782</v>
      </c>
      <c r="F72">
        <v>625</v>
      </c>
      <c r="G72">
        <v>1127</v>
      </c>
    </row>
    <row r="73" spans="3:7" x14ac:dyDescent="0.25">
      <c r="C73">
        <v>842</v>
      </c>
      <c r="D73">
        <v>602</v>
      </c>
      <c r="E73">
        <v>981</v>
      </c>
      <c r="F73">
        <v>989</v>
      </c>
      <c r="G73">
        <v>784</v>
      </c>
    </row>
    <row r="74" spans="3:7" x14ac:dyDescent="0.25">
      <c r="C74">
        <v>960</v>
      </c>
      <c r="D74">
        <v>1418</v>
      </c>
      <c r="E74">
        <v>1713</v>
      </c>
      <c r="F74">
        <v>908</v>
      </c>
      <c r="G74">
        <v>2240</v>
      </c>
    </row>
    <row r="75" spans="3:7" x14ac:dyDescent="0.25">
      <c r="C75">
        <v>1014</v>
      </c>
      <c r="D75">
        <v>1167</v>
      </c>
      <c r="E75">
        <v>1026</v>
      </c>
      <c r="F75">
        <v>819</v>
      </c>
      <c r="G75">
        <v>925</v>
      </c>
    </row>
    <row r="76" spans="3:7" x14ac:dyDescent="0.25">
      <c r="C76">
        <v>600</v>
      </c>
      <c r="D76">
        <v>538</v>
      </c>
      <c r="E76">
        <v>747</v>
      </c>
      <c r="F76">
        <v>617</v>
      </c>
      <c r="G76">
        <v>598</v>
      </c>
    </row>
    <row r="77" spans="3:7" x14ac:dyDescent="0.25">
      <c r="C77">
        <v>722</v>
      </c>
      <c r="D77">
        <v>664</v>
      </c>
      <c r="E77">
        <v>536</v>
      </c>
      <c r="F77">
        <v>606</v>
      </c>
      <c r="G77">
        <v>540</v>
      </c>
    </row>
    <row r="78" spans="3:7" x14ac:dyDescent="0.25">
      <c r="C78">
        <v>1081</v>
      </c>
      <c r="D78">
        <v>772</v>
      </c>
      <c r="E78">
        <v>776</v>
      </c>
      <c r="F78">
        <v>709</v>
      </c>
      <c r="G78">
        <v>1020</v>
      </c>
    </row>
    <row r="79" spans="3:7" x14ac:dyDescent="0.25">
      <c r="C79">
        <v>981</v>
      </c>
      <c r="D79">
        <v>1037</v>
      </c>
      <c r="E79">
        <v>751</v>
      </c>
      <c r="F79">
        <v>999</v>
      </c>
      <c r="G79">
        <v>1039</v>
      </c>
    </row>
    <row r="80" spans="3:7" x14ac:dyDescent="0.25">
      <c r="C80">
        <v>776</v>
      </c>
      <c r="D80">
        <v>716</v>
      </c>
      <c r="E80">
        <v>931</v>
      </c>
      <c r="F80">
        <v>592</v>
      </c>
      <c r="G80">
        <v>689</v>
      </c>
    </row>
    <row r="81" spans="3:7" x14ac:dyDescent="0.25">
      <c r="C81">
        <v>637</v>
      </c>
      <c r="D81">
        <v>1212</v>
      </c>
      <c r="E81">
        <v>923</v>
      </c>
      <c r="F81">
        <v>931</v>
      </c>
      <c r="G81">
        <v>757</v>
      </c>
    </row>
    <row r="82" spans="3:7" x14ac:dyDescent="0.25">
      <c r="C82">
        <v>1478</v>
      </c>
      <c r="D82">
        <v>1453</v>
      </c>
      <c r="E82">
        <v>1538</v>
      </c>
      <c r="F82">
        <v>629</v>
      </c>
      <c r="G82">
        <v>1674</v>
      </c>
    </row>
    <row r="83" spans="3:7" x14ac:dyDescent="0.25">
      <c r="C83">
        <v>1103</v>
      </c>
      <c r="D83">
        <v>608</v>
      </c>
      <c r="E83">
        <v>796</v>
      </c>
      <c r="F83">
        <v>841</v>
      </c>
      <c r="G83">
        <v>681</v>
      </c>
    </row>
    <row r="84" spans="3:7" x14ac:dyDescent="0.25">
      <c r="C84">
        <v>689</v>
      </c>
      <c r="D84">
        <v>608</v>
      </c>
      <c r="E84">
        <v>594</v>
      </c>
      <c r="F84">
        <v>741</v>
      </c>
      <c r="G84">
        <v>602</v>
      </c>
    </row>
    <row r="85" spans="3:7" x14ac:dyDescent="0.25">
      <c r="C85">
        <v>1068</v>
      </c>
      <c r="D85">
        <v>542</v>
      </c>
      <c r="E85">
        <v>2514</v>
      </c>
      <c r="F85">
        <v>1024</v>
      </c>
      <c r="G85">
        <v>1010</v>
      </c>
    </row>
    <row r="86" spans="3:7" x14ac:dyDescent="0.25">
      <c r="C86">
        <v>1423</v>
      </c>
      <c r="D86">
        <v>669</v>
      </c>
      <c r="E86">
        <v>996</v>
      </c>
      <c r="F86">
        <v>774</v>
      </c>
      <c r="G86">
        <v>1446</v>
      </c>
    </row>
    <row r="87" spans="3:7" x14ac:dyDescent="0.25">
      <c r="C87">
        <v>594</v>
      </c>
      <c r="D87">
        <v>917</v>
      </c>
      <c r="E87">
        <v>799</v>
      </c>
      <c r="F87">
        <v>1361</v>
      </c>
      <c r="G87">
        <v>1070</v>
      </c>
    </row>
    <row r="88" spans="3:7" x14ac:dyDescent="0.25">
      <c r="C88">
        <v>633</v>
      </c>
      <c r="D88">
        <v>724</v>
      </c>
      <c r="E88">
        <v>625</v>
      </c>
      <c r="F88">
        <v>803</v>
      </c>
      <c r="G88">
        <v>567</v>
      </c>
    </row>
    <row r="89" spans="3:7" x14ac:dyDescent="0.25">
      <c r="C89">
        <v>627</v>
      </c>
      <c r="D89">
        <v>836</v>
      </c>
      <c r="E89">
        <v>1637</v>
      </c>
      <c r="F89">
        <v>857</v>
      </c>
      <c r="G89">
        <v>1012</v>
      </c>
    </row>
    <row r="90" spans="3:7" x14ac:dyDescent="0.25">
      <c r="C90">
        <v>869</v>
      </c>
      <c r="D90">
        <v>1194</v>
      </c>
      <c r="E90">
        <v>954</v>
      </c>
      <c r="F90">
        <v>625</v>
      </c>
      <c r="G90">
        <v>1071</v>
      </c>
    </row>
    <row r="91" spans="3:7" x14ac:dyDescent="0.25">
      <c r="C91">
        <v>627</v>
      </c>
      <c r="D91">
        <v>813</v>
      </c>
      <c r="E91">
        <v>1134</v>
      </c>
      <c r="F91">
        <v>712</v>
      </c>
      <c r="G91">
        <v>590</v>
      </c>
    </row>
    <row r="92" spans="3:7" x14ac:dyDescent="0.25">
      <c r="C92">
        <v>857</v>
      </c>
      <c r="D92">
        <v>941</v>
      </c>
      <c r="E92">
        <v>673</v>
      </c>
      <c r="F92">
        <v>1086</v>
      </c>
      <c r="G92">
        <v>718</v>
      </c>
    </row>
    <row r="93" spans="3:7" x14ac:dyDescent="0.25">
      <c r="C93">
        <v>973</v>
      </c>
      <c r="D93">
        <v>983</v>
      </c>
      <c r="E93">
        <v>975</v>
      </c>
      <c r="F93">
        <v>902</v>
      </c>
      <c r="G93">
        <v>916</v>
      </c>
    </row>
    <row r="94" spans="3:7" x14ac:dyDescent="0.25">
      <c r="C94">
        <v>1268</v>
      </c>
      <c r="D94">
        <v>983</v>
      </c>
      <c r="E94">
        <v>617</v>
      </c>
      <c r="F94">
        <v>1625</v>
      </c>
      <c r="G94">
        <v>867</v>
      </c>
    </row>
    <row r="95" spans="3:7" x14ac:dyDescent="0.25">
      <c r="C95">
        <v>590</v>
      </c>
      <c r="D95">
        <v>1244</v>
      </c>
      <c r="E95">
        <v>606</v>
      </c>
      <c r="F95">
        <v>1369</v>
      </c>
      <c r="G95">
        <v>1043</v>
      </c>
    </row>
    <row r="96" spans="3:7" x14ac:dyDescent="0.25">
      <c r="C96">
        <v>534</v>
      </c>
      <c r="D96">
        <v>1029</v>
      </c>
      <c r="E96">
        <v>1041</v>
      </c>
      <c r="F96">
        <v>991</v>
      </c>
      <c r="G96">
        <v>1280</v>
      </c>
    </row>
    <row r="97" spans="3:7" x14ac:dyDescent="0.25">
      <c r="C97">
        <v>1144</v>
      </c>
      <c r="D97">
        <v>861</v>
      </c>
      <c r="E97">
        <v>788</v>
      </c>
      <c r="F97">
        <v>712</v>
      </c>
      <c r="G97">
        <v>953</v>
      </c>
    </row>
    <row r="98" spans="3:7" x14ac:dyDescent="0.25">
      <c r="C98">
        <v>946</v>
      </c>
      <c r="D98">
        <v>1731</v>
      </c>
      <c r="E98">
        <v>598</v>
      </c>
      <c r="F98">
        <v>602</v>
      </c>
      <c r="G98">
        <v>1016</v>
      </c>
    </row>
    <row r="99" spans="3:7" x14ac:dyDescent="0.25">
      <c r="C99">
        <v>1263</v>
      </c>
      <c r="D99">
        <v>569</v>
      </c>
      <c r="E99">
        <v>567</v>
      </c>
      <c r="F99">
        <v>716</v>
      </c>
      <c r="G99">
        <v>571</v>
      </c>
    </row>
    <row r="100" spans="3:7" x14ac:dyDescent="0.25">
      <c r="C100">
        <v>847</v>
      </c>
      <c r="D100">
        <v>542</v>
      </c>
      <c r="E100">
        <v>780</v>
      </c>
      <c r="F100">
        <v>1003</v>
      </c>
      <c r="G100">
        <v>532</v>
      </c>
    </row>
    <row r="101" spans="3:7" x14ac:dyDescent="0.25">
      <c r="C101">
        <v>627</v>
      </c>
      <c r="D101">
        <v>691</v>
      </c>
      <c r="E101">
        <v>621</v>
      </c>
      <c r="F101">
        <v>677</v>
      </c>
      <c r="G101">
        <v>637</v>
      </c>
    </row>
    <row r="102" spans="3:7" x14ac:dyDescent="0.25">
      <c r="C102">
        <v>1111</v>
      </c>
      <c r="D102">
        <v>836</v>
      </c>
      <c r="E102">
        <v>538</v>
      </c>
      <c r="F102">
        <v>833</v>
      </c>
      <c r="G102">
        <v>1326</v>
      </c>
    </row>
    <row r="103" spans="3:7" x14ac:dyDescent="0.25">
      <c r="C103">
        <v>978</v>
      </c>
      <c r="D103">
        <v>885</v>
      </c>
      <c r="E103">
        <v>813</v>
      </c>
      <c r="F103">
        <v>1354</v>
      </c>
      <c r="G103">
        <v>1615</v>
      </c>
    </row>
    <row r="104" spans="3:7" x14ac:dyDescent="0.25">
      <c r="C104">
        <v>958</v>
      </c>
      <c r="D104">
        <v>627</v>
      </c>
      <c r="E104">
        <v>890</v>
      </c>
      <c r="F104">
        <v>534</v>
      </c>
      <c r="G104">
        <v>594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03"/>
  <sheetViews>
    <sheetView tabSelected="1" topLeftCell="M1" workbookViewId="0">
      <selection activeCell="X14" sqref="X14"/>
    </sheetView>
  </sheetViews>
  <sheetFormatPr defaultRowHeight="15" x14ac:dyDescent="0.25"/>
  <sheetData>
    <row r="4" spans="3:28" x14ac:dyDescent="0.25">
      <c r="C4">
        <v>12365</v>
      </c>
      <c r="D4">
        <v>11130</v>
      </c>
      <c r="E4">
        <v>13706</v>
      </c>
      <c r="F4">
        <v>12400</v>
      </c>
      <c r="G4">
        <v>12141</v>
      </c>
      <c r="J4" s="6"/>
      <c r="K4" s="7"/>
      <c r="L4" s="8" t="s">
        <v>41</v>
      </c>
      <c r="M4" s="9" t="s">
        <v>29</v>
      </c>
      <c r="N4" s="8" t="s">
        <v>30</v>
      </c>
      <c r="O4" s="8" t="s">
        <v>31</v>
      </c>
      <c r="P4" s="10" t="s">
        <v>32</v>
      </c>
      <c r="Q4" s="10" t="s">
        <v>33</v>
      </c>
      <c r="R4" s="10" t="s">
        <v>34</v>
      </c>
      <c r="S4" s="10" t="s">
        <v>35</v>
      </c>
      <c r="T4" s="10" t="s">
        <v>36</v>
      </c>
      <c r="U4" s="10" t="s">
        <v>37</v>
      </c>
      <c r="V4" s="10" t="s">
        <v>38</v>
      </c>
      <c r="W4" s="10" t="s">
        <v>42</v>
      </c>
      <c r="X4" s="10" t="s">
        <v>39</v>
      </c>
      <c r="Y4" s="10" t="s">
        <v>43</v>
      </c>
      <c r="Z4" s="10" t="s">
        <v>44</v>
      </c>
      <c r="AA4" s="8" t="s">
        <v>40</v>
      </c>
      <c r="AB4" s="8"/>
    </row>
    <row r="5" spans="3:28" x14ac:dyDescent="0.25">
      <c r="C5">
        <v>13671</v>
      </c>
      <c r="D5">
        <v>13187</v>
      </c>
      <c r="E5">
        <v>12796</v>
      </c>
      <c r="F5">
        <v>13067</v>
      </c>
      <c r="G5">
        <v>13420</v>
      </c>
      <c r="L5" s="10">
        <v>0</v>
      </c>
      <c r="M5" s="10">
        <f>COUNTIF($C$4:$G$104, "&lt;5000")</f>
        <v>0</v>
      </c>
      <c r="N5" s="10">
        <f>COUNTIF($C$4:$G$104, "&lt;6000")</f>
        <v>6</v>
      </c>
      <c r="O5" s="10">
        <f>COUNTIF($C$4:$G$104, "&lt;7000")</f>
        <v>49</v>
      </c>
      <c r="P5" s="10">
        <f>COUNTIF($C$4:$G$104, "&lt;8000")</f>
        <v>63</v>
      </c>
      <c r="Q5" s="10">
        <f>COUNTIF($C$4:$G$104, "&lt;9000")</f>
        <v>73</v>
      </c>
      <c r="R5" s="10">
        <f>COUNTIF($C$4:$G$104, "&lt;10000")</f>
        <v>94</v>
      </c>
      <c r="S5" s="10">
        <f>COUNTIF($C$4:$G$104, "&lt;11000")</f>
        <v>131</v>
      </c>
      <c r="T5" s="10">
        <f>COUNTIF($C$4:$G$104, "&lt;12000")</f>
        <v>182</v>
      </c>
      <c r="U5" s="10">
        <f>COUNTIF($C$4:$G$104, "&lt;13000")</f>
        <v>309</v>
      </c>
      <c r="V5" s="10">
        <f>COUNTIF($C$4:$G$104, "&lt;14000")</f>
        <v>422</v>
      </c>
      <c r="W5" s="10">
        <f>COUNTIF($C$4:$G$104, "&lt;15000")</f>
        <v>482</v>
      </c>
      <c r="X5" s="10">
        <f>COUNTIF($C$4:$G$104, "&lt;16000")</f>
        <v>498</v>
      </c>
      <c r="Y5" s="10">
        <f>COUNTIF($C$4:$G$104, "&lt;17000")</f>
        <v>500</v>
      </c>
      <c r="Z5" s="10">
        <v>0</v>
      </c>
      <c r="AA5" s="10">
        <v>0</v>
      </c>
      <c r="AB5" s="10"/>
    </row>
    <row r="6" spans="3:28" x14ac:dyDescent="0.25">
      <c r="C6">
        <v>12815</v>
      </c>
      <c r="D6">
        <v>11766</v>
      </c>
      <c r="E6">
        <v>11597</v>
      </c>
      <c r="F6">
        <v>11785</v>
      </c>
      <c r="G6">
        <v>11710</v>
      </c>
      <c r="L6" s="10">
        <f>L5-K5</f>
        <v>0</v>
      </c>
      <c r="M6" s="10">
        <f t="shared" ref="M6:Y6" si="0">M5-L5</f>
        <v>0</v>
      </c>
      <c r="N6" s="10">
        <f t="shared" si="0"/>
        <v>6</v>
      </c>
      <c r="O6" s="10">
        <f t="shared" si="0"/>
        <v>43</v>
      </c>
      <c r="P6" s="10">
        <f t="shared" si="0"/>
        <v>14</v>
      </c>
      <c r="Q6" s="10">
        <f t="shared" si="0"/>
        <v>10</v>
      </c>
      <c r="R6" s="10">
        <f t="shared" si="0"/>
        <v>21</v>
      </c>
      <c r="S6" s="10">
        <f t="shared" si="0"/>
        <v>37</v>
      </c>
      <c r="T6" s="10">
        <f t="shared" si="0"/>
        <v>51</v>
      </c>
      <c r="U6" s="10">
        <f t="shared" si="0"/>
        <v>127</v>
      </c>
      <c r="V6" s="10">
        <f t="shared" si="0"/>
        <v>113</v>
      </c>
      <c r="W6" s="10">
        <f t="shared" si="0"/>
        <v>60</v>
      </c>
      <c r="X6" s="10">
        <f t="shared" si="0"/>
        <v>16</v>
      </c>
      <c r="Y6" s="10">
        <f t="shared" si="0"/>
        <v>2</v>
      </c>
      <c r="Z6" s="10">
        <v>0</v>
      </c>
      <c r="AA6" s="10">
        <v>0</v>
      </c>
      <c r="AB6" s="10"/>
    </row>
    <row r="7" spans="3:28" x14ac:dyDescent="0.25">
      <c r="C7">
        <v>13363</v>
      </c>
      <c r="D7">
        <v>13603</v>
      </c>
      <c r="E7">
        <v>15316</v>
      </c>
      <c r="F7">
        <v>14742</v>
      </c>
      <c r="G7">
        <v>14461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3:28" x14ac:dyDescent="0.25">
      <c r="C8">
        <v>13682</v>
      </c>
      <c r="D8">
        <v>13933</v>
      </c>
      <c r="E8">
        <v>13199</v>
      </c>
      <c r="F8">
        <v>12840</v>
      </c>
      <c r="G8">
        <v>14431</v>
      </c>
    </row>
    <row r="9" spans="3:28" x14ac:dyDescent="0.25">
      <c r="C9">
        <v>12108</v>
      </c>
      <c r="D9">
        <v>12145</v>
      </c>
      <c r="E9">
        <v>13346</v>
      </c>
      <c r="F9">
        <v>11714</v>
      </c>
      <c r="G9">
        <v>12444</v>
      </c>
    </row>
    <row r="10" spans="3:28" x14ac:dyDescent="0.25">
      <c r="C10">
        <v>11160</v>
      </c>
      <c r="D10">
        <v>10917</v>
      </c>
      <c r="E10">
        <v>10573</v>
      </c>
      <c r="F10">
        <v>10119</v>
      </c>
      <c r="G10">
        <v>10863</v>
      </c>
    </row>
    <row r="11" spans="3:28" x14ac:dyDescent="0.25">
      <c r="C11">
        <v>15115</v>
      </c>
      <c r="D11">
        <v>15270</v>
      </c>
      <c r="E11">
        <v>13790</v>
      </c>
      <c r="F11">
        <v>14081</v>
      </c>
      <c r="G11">
        <v>15422</v>
      </c>
    </row>
    <row r="12" spans="3:28" x14ac:dyDescent="0.25">
      <c r="C12">
        <v>6596</v>
      </c>
      <c r="D12">
        <v>6502</v>
      </c>
      <c r="E12">
        <v>6339</v>
      </c>
      <c r="F12">
        <v>6068</v>
      </c>
      <c r="G12">
        <v>6146</v>
      </c>
    </row>
    <row r="13" spans="3:28" x14ac:dyDescent="0.25">
      <c r="C13">
        <v>13390</v>
      </c>
      <c r="D13">
        <v>12986</v>
      </c>
      <c r="E13">
        <v>12707</v>
      </c>
      <c r="F13">
        <v>13057</v>
      </c>
      <c r="G13">
        <v>13505</v>
      </c>
    </row>
    <row r="14" spans="3:28" x14ac:dyDescent="0.25">
      <c r="C14">
        <v>12153</v>
      </c>
      <c r="D14">
        <v>11977</v>
      </c>
      <c r="E14">
        <v>12744</v>
      </c>
      <c r="F14">
        <v>12075</v>
      </c>
      <c r="G14">
        <v>12148</v>
      </c>
    </row>
    <row r="15" spans="3:28" x14ac:dyDescent="0.25">
      <c r="C15">
        <v>14220</v>
      </c>
      <c r="D15">
        <v>13130</v>
      </c>
      <c r="E15">
        <v>13447</v>
      </c>
      <c r="F15">
        <v>11292</v>
      </c>
      <c r="G15">
        <v>11840</v>
      </c>
    </row>
    <row r="16" spans="3:28" x14ac:dyDescent="0.25">
      <c r="C16">
        <v>12646</v>
      </c>
      <c r="D16">
        <v>13225</v>
      </c>
      <c r="E16">
        <v>12985</v>
      </c>
      <c r="F16">
        <v>13050</v>
      </c>
      <c r="G16">
        <v>12764</v>
      </c>
    </row>
    <row r="17" spans="3:7" x14ac:dyDescent="0.25">
      <c r="C17">
        <v>12562</v>
      </c>
      <c r="D17">
        <v>14331</v>
      </c>
      <c r="E17">
        <v>12778</v>
      </c>
      <c r="F17">
        <v>12669</v>
      </c>
      <c r="G17">
        <v>12777</v>
      </c>
    </row>
    <row r="18" spans="3:7" x14ac:dyDescent="0.25">
      <c r="C18">
        <v>12165</v>
      </c>
      <c r="D18">
        <v>11450</v>
      </c>
      <c r="E18">
        <v>14577</v>
      </c>
      <c r="F18">
        <v>13479</v>
      </c>
      <c r="G18">
        <v>13725</v>
      </c>
    </row>
    <row r="19" spans="3:7" x14ac:dyDescent="0.25">
      <c r="C19">
        <v>14650</v>
      </c>
      <c r="D19">
        <v>13968</v>
      </c>
      <c r="E19">
        <v>14263</v>
      </c>
      <c r="F19">
        <v>14563</v>
      </c>
      <c r="G19">
        <v>13532</v>
      </c>
    </row>
    <row r="20" spans="3:7" x14ac:dyDescent="0.25">
      <c r="C20">
        <v>12138</v>
      </c>
      <c r="D20">
        <v>12510</v>
      </c>
      <c r="E20">
        <v>12510</v>
      </c>
      <c r="F20">
        <v>11929</v>
      </c>
      <c r="G20">
        <v>12339</v>
      </c>
    </row>
    <row r="21" spans="3:7" x14ac:dyDescent="0.25">
      <c r="C21">
        <v>10432</v>
      </c>
      <c r="D21">
        <v>12315</v>
      </c>
      <c r="E21">
        <v>11419</v>
      </c>
      <c r="F21">
        <v>11121</v>
      </c>
      <c r="G21">
        <v>10604</v>
      </c>
    </row>
    <row r="22" spans="3:7" x14ac:dyDescent="0.25">
      <c r="C22">
        <v>12714</v>
      </c>
      <c r="D22">
        <v>12362</v>
      </c>
      <c r="E22">
        <v>13219</v>
      </c>
      <c r="F22">
        <v>13692</v>
      </c>
      <c r="G22">
        <v>13398</v>
      </c>
    </row>
    <row r="23" spans="3:7" x14ac:dyDescent="0.25">
      <c r="C23">
        <v>7009</v>
      </c>
      <c r="D23">
        <v>6854</v>
      </c>
      <c r="E23">
        <v>7739</v>
      </c>
      <c r="F23">
        <v>7589</v>
      </c>
      <c r="G23">
        <v>7781</v>
      </c>
    </row>
    <row r="24" spans="3:7" x14ac:dyDescent="0.25">
      <c r="C24">
        <v>13711</v>
      </c>
      <c r="D24">
        <v>12443</v>
      </c>
      <c r="E24">
        <v>13875</v>
      </c>
      <c r="F24">
        <v>12787</v>
      </c>
      <c r="G24">
        <v>11986</v>
      </c>
    </row>
    <row r="25" spans="3:7" x14ac:dyDescent="0.25">
      <c r="C25">
        <v>11520</v>
      </c>
      <c r="D25">
        <v>12027</v>
      </c>
      <c r="E25">
        <v>11178</v>
      </c>
      <c r="F25">
        <v>10859</v>
      </c>
      <c r="G25">
        <v>12287</v>
      </c>
    </row>
    <row r="26" spans="3:7" x14ac:dyDescent="0.25">
      <c r="C26">
        <v>12166</v>
      </c>
      <c r="D26">
        <v>12863</v>
      </c>
      <c r="E26">
        <v>13193</v>
      </c>
      <c r="F26">
        <v>12193</v>
      </c>
      <c r="G26">
        <v>13121</v>
      </c>
    </row>
    <row r="27" spans="3:7" x14ac:dyDescent="0.25">
      <c r="C27">
        <v>13052</v>
      </c>
      <c r="D27">
        <v>12608</v>
      </c>
      <c r="E27">
        <v>14649</v>
      </c>
      <c r="F27">
        <v>14908</v>
      </c>
      <c r="G27">
        <v>14812</v>
      </c>
    </row>
    <row r="28" spans="3:7" x14ac:dyDescent="0.25">
      <c r="C28">
        <v>13003</v>
      </c>
      <c r="D28">
        <v>12569</v>
      </c>
      <c r="E28">
        <v>11564</v>
      </c>
      <c r="F28">
        <v>13603</v>
      </c>
      <c r="G28">
        <v>12558</v>
      </c>
    </row>
    <row r="29" spans="3:7" x14ac:dyDescent="0.25">
      <c r="C29">
        <v>14583</v>
      </c>
      <c r="D29">
        <v>13826</v>
      </c>
      <c r="E29">
        <v>15084</v>
      </c>
      <c r="F29">
        <v>12883</v>
      </c>
      <c r="G29">
        <v>13134</v>
      </c>
    </row>
    <row r="30" spans="3:7" x14ac:dyDescent="0.25">
      <c r="C30">
        <v>12309</v>
      </c>
      <c r="D30">
        <v>12732</v>
      </c>
      <c r="E30">
        <v>12109</v>
      </c>
      <c r="F30">
        <v>12699</v>
      </c>
      <c r="G30">
        <v>12660</v>
      </c>
    </row>
    <row r="31" spans="3:7" x14ac:dyDescent="0.25">
      <c r="C31">
        <v>11905</v>
      </c>
      <c r="D31">
        <v>9946</v>
      </c>
      <c r="E31">
        <v>10402</v>
      </c>
      <c r="F31">
        <v>11234</v>
      </c>
      <c r="G31">
        <v>11383</v>
      </c>
    </row>
    <row r="32" spans="3:7" x14ac:dyDescent="0.25">
      <c r="C32">
        <v>11091</v>
      </c>
      <c r="D32">
        <v>11973</v>
      </c>
      <c r="E32">
        <v>10574</v>
      </c>
      <c r="F32">
        <v>11225</v>
      </c>
      <c r="G32">
        <v>11187</v>
      </c>
    </row>
    <row r="33" spans="3:7" x14ac:dyDescent="0.25">
      <c r="C33">
        <v>13896</v>
      </c>
      <c r="D33">
        <v>13292</v>
      </c>
      <c r="E33">
        <v>14740</v>
      </c>
      <c r="F33">
        <v>13641</v>
      </c>
      <c r="G33">
        <v>13530</v>
      </c>
    </row>
    <row r="34" spans="3:7" x14ac:dyDescent="0.25">
      <c r="C34">
        <v>5442</v>
      </c>
      <c r="D34">
        <v>5327</v>
      </c>
      <c r="E34">
        <v>5146</v>
      </c>
      <c r="F34">
        <v>5084</v>
      </c>
      <c r="G34">
        <v>5143</v>
      </c>
    </row>
    <row r="35" spans="3:7" x14ac:dyDescent="0.25">
      <c r="C35">
        <v>14248</v>
      </c>
      <c r="D35">
        <v>15207</v>
      </c>
      <c r="E35">
        <v>14783</v>
      </c>
      <c r="F35">
        <v>15137</v>
      </c>
      <c r="G35">
        <v>13847</v>
      </c>
    </row>
    <row r="36" spans="3:7" x14ac:dyDescent="0.25">
      <c r="C36">
        <v>11876</v>
      </c>
      <c r="D36">
        <v>10541</v>
      </c>
      <c r="E36">
        <v>12361</v>
      </c>
      <c r="F36">
        <v>10972</v>
      </c>
      <c r="G36">
        <v>12113</v>
      </c>
    </row>
    <row r="37" spans="3:7" x14ac:dyDescent="0.25">
      <c r="C37">
        <v>9159</v>
      </c>
      <c r="D37">
        <v>9701</v>
      </c>
      <c r="E37">
        <v>9333</v>
      </c>
      <c r="F37">
        <v>9787</v>
      </c>
      <c r="G37">
        <v>9391</v>
      </c>
    </row>
    <row r="38" spans="3:7" x14ac:dyDescent="0.25">
      <c r="C38">
        <v>12940</v>
      </c>
      <c r="D38">
        <v>12979</v>
      </c>
      <c r="E38">
        <v>13276</v>
      </c>
      <c r="F38">
        <v>13092</v>
      </c>
      <c r="G38">
        <v>12975</v>
      </c>
    </row>
    <row r="39" spans="3:7" x14ac:dyDescent="0.25">
      <c r="C39">
        <v>15213</v>
      </c>
      <c r="D39">
        <v>13944</v>
      </c>
      <c r="E39">
        <v>13704</v>
      </c>
      <c r="F39">
        <v>14785</v>
      </c>
      <c r="G39">
        <v>13317</v>
      </c>
    </row>
    <row r="40" spans="3:7" x14ac:dyDescent="0.25">
      <c r="C40">
        <v>8866</v>
      </c>
      <c r="D40">
        <v>9888</v>
      </c>
      <c r="E40">
        <v>9407</v>
      </c>
      <c r="F40">
        <v>8245</v>
      </c>
      <c r="G40">
        <v>8983</v>
      </c>
    </row>
    <row r="41" spans="3:7" x14ac:dyDescent="0.25">
      <c r="C41">
        <v>13195</v>
      </c>
      <c r="D41">
        <v>12847</v>
      </c>
      <c r="E41">
        <v>12544</v>
      </c>
      <c r="F41">
        <v>13679</v>
      </c>
      <c r="G41">
        <v>13080</v>
      </c>
    </row>
    <row r="42" spans="3:7" x14ac:dyDescent="0.25">
      <c r="C42">
        <v>12902</v>
      </c>
      <c r="D42">
        <v>12037</v>
      </c>
      <c r="E42">
        <v>13277</v>
      </c>
      <c r="F42">
        <v>12527</v>
      </c>
      <c r="G42">
        <v>12510</v>
      </c>
    </row>
    <row r="43" spans="3:7" x14ac:dyDescent="0.25">
      <c r="C43">
        <v>8148</v>
      </c>
      <c r="D43">
        <v>5790</v>
      </c>
      <c r="E43">
        <v>6128</v>
      </c>
      <c r="F43">
        <v>7960</v>
      </c>
      <c r="G43">
        <v>8350</v>
      </c>
    </row>
    <row r="44" spans="3:7" x14ac:dyDescent="0.25">
      <c r="C44">
        <v>12232</v>
      </c>
      <c r="D44">
        <v>13152</v>
      </c>
      <c r="E44">
        <v>12606</v>
      </c>
      <c r="F44">
        <v>12201</v>
      </c>
      <c r="G44">
        <v>13495</v>
      </c>
    </row>
    <row r="45" spans="3:7" x14ac:dyDescent="0.25">
      <c r="C45">
        <v>6529</v>
      </c>
      <c r="D45">
        <v>6277</v>
      </c>
      <c r="E45">
        <v>6743</v>
      </c>
      <c r="F45">
        <v>6538</v>
      </c>
      <c r="G45">
        <v>6523</v>
      </c>
    </row>
    <row r="46" spans="3:7" x14ac:dyDescent="0.25">
      <c r="C46">
        <v>7208</v>
      </c>
      <c r="D46">
        <v>6746</v>
      </c>
      <c r="E46">
        <v>7987</v>
      </c>
      <c r="F46">
        <v>7386</v>
      </c>
      <c r="G46">
        <v>7294</v>
      </c>
    </row>
    <row r="47" spans="3:7" x14ac:dyDescent="0.25">
      <c r="C47">
        <v>13100</v>
      </c>
      <c r="D47">
        <v>12075</v>
      </c>
      <c r="E47">
        <v>12223</v>
      </c>
      <c r="F47">
        <v>11829</v>
      </c>
      <c r="G47">
        <v>12958</v>
      </c>
    </row>
    <row r="48" spans="3:7" x14ac:dyDescent="0.25">
      <c r="C48">
        <v>12827</v>
      </c>
      <c r="D48">
        <v>11916</v>
      </c>
      <c r="E48">
        <v>12015</v>
      </c>
      <c r="F48">
        <v>12825</v>
      </c>
      <c r="G48">
        <v>12104</v>
      </c>
    </row>
    <row r="49" spans="3:7" x14ac:dyDescent="0.25">
      <c r="C49">
        <v>6453</v>
      </c>
      <c r="D49">
        <v>6768</v>
      </c>
      <c r="E49">
        <v>7027</v>
      </c>
      <c r="F49">
        <v>6783</v>
      </c>
      <c r="G49">
        <v>6702</v>
      </c>
    </row>
    <row r="50" spans="3:7" x14ac:dyDescent="0.25">
      <c r="C50">
        <v>13729</v>
      </c>
      <c r="D50">
        <v>14551</v>
      </c>
      <c r="E50">
        <v>15214</v>
      </c>
      <c r="F50">
        <v>14824</v>
      </c>
      <c r="G50">
        <v>13515</v>
      </c>
    </row>
    <row r="51" spans="3:7" x14ac:dyDescent="0.25">
      <c r="C51">
        <v>16108</v>
      </c>
      <c r="D51">
        <v>14071</v>
      </c>
      <c r="E51">
        <v>15589</v>
      </c>
      <c r="F51">
        <v>15345</v>
      </c>
      <c r="G51">
        <v>15002</v>
      </c>
    </row>
    <row r="52" spans="3:7" x14ac:dyDescent="0.25">
      <c r="C52">
        <v>7273</v>
      </c>
      <c r="D52">
        <v>6996</v>
      </c>
      <c r="E52">
        <v>6927</v>
      </c>
      <c r="F52">
        <v>6993</v>
      </c>
      <c r="G52">
        <v>6837</v>
      </c>
    </row>
    <row r="53" spans="3:7" x14ac:dyDescent="0.25">
      <c r="C53">
        <v>12725</v>
      </c>
      <c r="D53">
        <v>13289</v>
      </c>
      <c r="E53">
        <v>13238</v>
      </c>
      <c r="F53">
        <v>12573</v>
      </c>
      <c r="G53">
        <v>12836</v>
      </c>
    </row>
    <row r="54" spans="3:7" x14ac:dyDescent="0.25">
      <c r="C54">
        <v>10695</v>
      </c>
      <c r="D54">
        <v>11408</v>
      </c>
      <c r="E54">
        <v>12462</v>
      </c>
      <c r="F54">
        <v>11585</v>
      </c>
      <c r="G54">
        <v>10733</v>
      </c>
    </row>
    <row r="55" spans="3:7" x14ac:dyDescent="0.25">
      <c r="C55">
        <v>9549</v>
      </c>
      <c r="D55">
        <v>8897</v>
      </c>
      <c r="E55">
        <v>10009</v>
      </c>
      <c r="F55">
        <v>9201</v>
      </c>
      <c r="G55">
        <v>9955</v>
      </c>
    </row>
    <row r="56" spans="3:7" x14ac:dyDescent="0.25">
      <c r="C56">
        <v>6474</v>
      </c>
      <c r="D56">
        <v>6269</v>
      </c>
      <c r="E56">
        <v>7398</v>
      </c>
      <c r="F56">
        <v>6431</v>
      </c>
      <c r="G56">
        <v>6739</v>
      </c>
    </row>
    <row r="57" spans="3:7" x14ac:dyDescent="0.25">
      <c r="C57">
        <v>13595</v>
      </c>
      <c r="D57">
        <v>14709</v>
      </c>
      <c r="E57">
        <v>13628</v>
      </c>
      <c r="F57">
        <v>14015</v>
      </c>
      <c r="G57">
        <v>14293</v>
      </c>
    </row>
    <row r="58" spans="3:7" x14ac:dyDescent="0.25">
      <c r="C58">
        <v>7865</v>
      </c>
      <c r="D58">
        <v>9250</v>
      </c>
      <c r="E58">
        <v>8524</v>
      </c>
      <c r="F58">
        <v>8328</v>
      </c>
      <c r="G58">
        <v>8778</v>
      </c>
    </row>
    <row r="59" spans="3:7" x14ac:dyDescent="0.25">
      <c r="C59">
        <v>14592</v>
      </c>
      <c r="D59">
        <v>12215</v>
      </c>
      <c r="E59">
        <v>12337</v>
      </c>
      <c r="F59">
        <v>14443</v>
      </c>
      <c r="G59">
        <v>14116</v>
      </c>
    </row>
    <row r="60" spans="3:7" x14ac:dyDescent="0.25">
      <c r="C60">
        <v>12963</v>
      </c>
      <c r="D60">
        <v>12974</v>
      </c>
      <c r="E60">
        <v>12231</v>
      </c>
      <c r="F60">
        <v>12451</v>
      </c>
      <c r="G60">
        <v>12675</v>
      </c>
    </row>
    <row r="61" spans="3:7" x14ac:dyDescent="0.25">
      <c r="C61">
        <v>10539</v>
      </c>
      <c r="D61">
        <v>10869</v>
      </c>
      <c r="E61">
        <v>9969</v>
      </c>
      <c r="F61">
        <v>11696</v>
      </c>
      <c r="G61">
        <v>9617</v>
      </c>
    </row>
    <row r="62" spans="3:7" x14ac:dyDescent="0.25">
      <c r="C62">
        <v>13463</v>
      </c>
      <c r="D62">
        <v>12771</v>
      </c>
      <c r="E62">
        <v>12623</v>
      </c>
      <c r="F62">
        <v>14122</v>
      </c>
      <c r="G62">
        <v>12646</v>
      </c>
    </row>
    <row r="63" spans="3:7" x14ac:dyDescent="0.25">
      <c r="C63">
        <v>14517</v>
      </c>
      <c r="D63">
        <v>14630</v>
      </c>
      <c r="E63">
        <v>14583</v>
      </c>
      <c r="F63">
        <v>13903</v>
      </c>
      <c r="G63">
        <v>14927</v>
      </c>
    </row>
    <row r="64" spans="3:7" x14ac:dyDescent="0.25">
      <c r="C64">
        <v>9643</v>
      </c>
      <c r="D64">
        <v>11168</v>
      </c>
      <c r="E64">
        <v>10319</v>
      </c>
      <c r="F64">
        <v>10577</v>
      </c>
      <c r="G64">
        <v>11065</v>
      </c>
    </row>
    <row r="65" spans="3:7" x14ac:dyDescent="0.25">
      <c r="C65">
        <v>12639</v>
      </c>
      <c r="D65">
        <v>11896</v>
      </c>
      <c r="E65">
        <v>12249</v>
      </c>
      <c r="F65">
        <v>11822</v>
      </c>
      <c r="G65">
        <v>12630</v>
      </c>
    </row>
    <row r="66" spans="3:7" x14ac:dyDescent="0.25">
      <c r="C66">
        <v>12919</v>
      </c>
      <c r="D66">
        <v>13659</v>
      </c>
      <c r="E66">
        <v>12925</v>
      </c>
      <c r="F66">
        <v>13442</v>
      </c>
      <c r="G66">
        <v>13440</v>
      </c>
    </row>
    <row r="67" spans="3:7" x14ac:dyDescent="0.25">
      <c r="C67">
        <v>6240</v>
      </c>
      <c r="D67">
        <v>6204</v>
      </c>
      <c r="E67">
        <v>6241</v>
      </c>
      <c r="F67">
        <v>6451</v>
      </c>
      <c r="G67">
        <v>6384</v>
      </c>
    </row>
    <row r="68" spans="3:7" x14ac:dyDescent="0.25">
      <c r="C68">
        <v>15104</v>
      </c>
      <c r="D68">
        <v>15135</v>
      </c>
      <c r="E68">
        <v>14991</v>
      </c>
      <c r="F68">
        <v>13422</v>
      </c>
      <c r="G68">
        <v>12979</v>
      </c>
    </row>
    <row r="69" spans="3:7" x14ac:dyDescent="0.25">
      <c r="C69">
        <v>12662</v>
      </c>
      <c r="D69">
        <v>11248</v>
      </c>
      <c r="E69">
        <v>12011</v>
      </c>
      <c r="F69">
        <v>11713</v>
      </c>
      <c r="G69">
        <v>12555</v>
      </c>
    </row>
    <row r="70" spans="3:7" x14ac:dyDescent="0.25">
      <c r="C70">
        <v>12424</v>
      </c>
      <c r="D70">
        <v>12402</v>
      </c>
      <c r="E70">
        <v>12179</v>
      </c>
      <c r="F70">
        <v>12508</v>
      </c>
      <c r="G70">
        <v>12221</v>
      </c>
    </row>
    <row r="71" spans="3:7" x14ac:dyDescent="0.25">
      <c r="C71">
        <v>13542</v>
      </c>
      <c r="D71">
        <v>14164</v>
      </c>
      <c r="E71">
        <v>13391</v>
      </c>
      <c r="F71">
        <v>14043</v>
      </c>
      <c r="G71">
        <v>14306</v>
      </c>
    </row>
    <row r="72" spans="3:7" x14ac:dyDescent="0.25">
      <c r="C72">
        <v>14668</v>
      </c>
      <c r="D72">
        <v>14712</v>
      </c>
      <c r="E72">
        <v>14221</v>
      </c>
      <c r="F72">
        <v>14805</v>
      </c>
      <c r="G72">
        <v>14689</v>
      </c>
    </row>
    <row r="73" spans="3:7" x14ac:dyDescent="0.25">
      <c r="C73">
        <v>12102</v>
      </c>
      <c r="D73">
        <v>11986</v>
      </c>
      <c r="E73">
        <v>13727</v>
      </c>
      <c r="F73">
        <v>12604</v>
      </c>
      <c r="G73">
        <v>12901</v>
      </c>
    </row>
    <row r="74" spans="3:7" x14ac:dyDescent="0.25">
      <c r="C74">
        <v>13468</v>
      </c>
      <c r="D74">
        <v>13390</v>
      </c>
      <c r="E74">
        <v>13802</v>
      </c>
      <c r="F74">
        <v>12939</v>
      </c>
      <c r="G74">
        <v>12998</v>
      </c>
    </row>
    <row r="75" spans="3:7" x14ac:dyDescent="0.25">
      <c r="C75">
        <v>11700</v>
      </c>
      <c r="D75">
        <v>13481</v>
      </c>
      <c r="E75">
        <v>12403</v>
      </c>
      <c r="F75">
        <v>14115</v>
      </c>
      <c r="G75">
        <v>12038</v>
      </c>
    </row>
    <row r="76" spans="3:7" x14ac:dyDescent="0.25">
      <c r="C76">
        <v>11404</v>
      </c>
      <c r="D76">
        <v>12311</v>
      </c>
      <c r="E76">
        <v>11988</v>
      </c>
      <c r="F76">
        <v>11584</v>
      </c>
      <c r="G76">
        <v>11548</v>
      </c>
    </row>
    <row r="77" spans="3:7" x14ac:dyDescent="0.25">
      <c r="C77">
        <v>13915</v>
      </c>
      <c r="D77">
        <v>13842</v>
      </c>
      <c r="E77">
        <v>13326</v>
      </c>
      <c r="F77">
        <v>12997</v>
      </c>
      <c r="G77">
        <v>13543</v>
      </c>
    </row>
    <row r="78" spans="3:7" x14ac:dyDescent="0.25">
      <c r="C78">
        <v>6575</v>
      </c>
      <c r="D78">
        <v>6961</v>
      </c>
      <c r="E78">
        <v>7022</v>
      </c>
      <c r="F78">
        <v>6454</v>
      </c>
      <c r="G78">
        <v>6652</v>
      </c>
    </row>
    <row r="79" spans="3:7" x14ac:dyDescent="0.25">
      <c r="C79">
        <v>14706</v>
      </c>
      <c r="D79">
        <v>14862</v>
      </c>
      <c r="E79">
        <v>13836</v>
      </c>
      <c r="F79">
        <v>13763</v>
      </c>
      <c r="G79">
        <v>13675</v>
      </c>
    </row>
    <row r="80" spans="3:7" x14ac:dyDescent="0.25">
      <c r="C80">
        <v>10711</v>
      </c>
      <c r="D80">
        <v>10629</v>
      </c>
      <c r="E80">
        <v>11374</v>
      </c>
      <c r="F80">
        <v>12352</v>
      </c>
      <c r="G80">
        <v>11187</v>
      </c>
    </row>
    <row r="81" spans="3:7" x14ac:dyDescent="0.25">
      <c r="C81">
        <v>12785</v>
      </c>
      <c r="D81">
        <v>13221</v>
      </c>
      <c r="E81">
        <v>13183</v>
      </c>
      <c r="F81">
        <v>12340</v>
      </c>
      <c r="G81">
        <v>13280</v>
      </c>
    </row>
    <row r="82" spans="3:7" x14ac:dyDescent="0.25">
      <c r="C82">
        <v>12805</v>
      </c>
      <c r="D82">
        <v>13100</v>
      </c>
      <c r="E82">
        <v>13370</v>
      </c>
      <c r="F82">
        <v>14421</v>
      </c>
      <c r="G82">
        <v>13707</v>
      </c>
    </row>
    <row r="83" spans="3:7" x14ac:dyDescent="0.25">
      <c r="C83">
        <v>15485</v>
      </c>
      <c r="D83">
        <v>13745</v>
      </c>
      <c r="E83">
        <v>13788</v>
      </c>
      <c r="F83">
        <v>16142</v>
      </c>
      <c r="G83">
        <v>12579</v>
      </c>
    </row>
    <row r="84" spans="3:7" x14ac:dyDescent="0.25">
      <c r="C84">
        <v>13269</v>
      </c>
      <c r="D84">
        <v>13277</v>
      </c>
      <c r="E84">
        <v>14112</v>
      </c>
      <c r="F84">
        <v>13184</v>
      </c>
      <c r="G84">
        <v>12406</v>
      </c>
    </row>
    <row r="85" spans="3:7" x14ac:dyDescent="0.25">
      <c r="C85">
        <v>12970</v>
      </c>
      <c r="D85">
        <v>13774</v>
      </c>
      <c r="E85">
        <v>13006</v>
      </c>
      <c r="F85">
        <v>13840</v>
      </c>
      <c r="G85">
        <v>13350</v>
      </c>
    </row>
    <row r="86" spans="3:7" x14ac:dyDescent="0.25">
      <c r="C86">
        <v>11775</v>
      </c>
      <c r="D86">
        <v>12137</v>
      </c>
      <c r="E86">
        <v>14417</v>
      </c>
      <c r="F86">
        <v>11722</v>
      </c>
      <c r="G86">
        <v>11904</v>
      </c>
    </row>
    <row r="87" spans="3:7" x14ac:dyDescent="0.25">
      <c r="C87">
        <v>13632</v>
      </c>
      <c r="D87">
        <v>12235</v>
      </c>
      <c r="E87">
        <v>12397</v>
      </c>
      <c r="F87">
        <v>12966</v>
      </c>
      <c r="G87">
        <v>12880</v>
      </c>
    </row>
    <row r="88" spans="3:7" x14ac:dyDescent="0.25">
      <c r="C88">
        <v>14176</v>
      </c>
      <c r="D88">
        <v>14082</v>
      </c>
      <c r="E88">
        <v>14682</v>
      </c>
      <c r="F88">
        <v>14104</v>
      </c>
      <c r="G88">
        <v>14010</v>
      </c>
    </row>
    <row r="89" spans="3:7" x14ac:dyDescent="0.25">
      <c r="C89">
        <v>6907</v>
      </c>
      <c r="D89">
        <v>6870</v>
      </c>
      <c r="E89">
        <v>6390</v>
      </c>
      <c r="F89">
        <v>6623</v>
      </c>
      <c r="G89">
        <v>8161</v>
      </c>
    </row>
    <row r="90" spans="3:7" x14ac:dyDescent="0.25">
      <c r="C90">
        <v>13618</v>
      </c>
      <c r="D90">
        <v>13953</v>
      </c>
      <c r="E90">
        <v>15378</v>
      </c>
      <c r="F90">
        <v>14734</v>
      </c>
      <c r="G90">
        <v>14846</v>
      </c>
    </row>
    <row r="91" spans="3:7" x14ac:dyDescent="0.25">
      <c r="C91">
        <v>9986</v>
      </c>
      <c r="D91">
        <v>10448</v>
      </c>
      <c r="E91">
        <v>10386</v>
      </c>
      <c r="F91">
        <v>9740</v>
      </c>
      <c r="G91">
        <v>10543</v>
      </c>
    </row>
    <row r="92" spans="3:7" x14ac:dyDescent="0.25">
      <c r="C92">
        <v>12225</v>
      </c>
      <c r="D92">
        <v>12340</v>
      </c>
      <c r="E92">
        <v>12115</v>
      </c>
      <c r="F92">
        <v>12469</v>
      </c>
      <c r="G92">
        <v>12502</v>
      </c>
    </row>
    <row r="93" spans="3:7" x14ac:dyDescent="0.25">
      <c r="C93">
        <v>13512</v>
      </c>
      <c r="D93">
        <v>14221</v>
      </c>
      <c r="E93">
        <v>13391</v>
      </c>
      <c r="F93">
        <v>13707</v>
      </c>
      <c r="G93">
        <v>13858</v>
      </c>
    </row>
    <row r="94" spans="3:7" x14ac:dyDescent="0.25">
      <c r="C94">
        <v>13533</v>
      </c>
      <c r="D94">
        <v>13448</v>
      </c>
      <c r="E94">
        <v>12838</v>
      </c>
      <c r="F94">
        <v>14436</v>
      </c>
      <c r="G94">
        <v>11985</v>
      </c>
    </row>
    <row r="95" spans="3:7" x14ac:dyDescent="0.25">
      <c r="C95">
        <v>10483</v>
      </c>
      <c r="D95">
        <v>10484</v>
      </c>
      <c r="E95">
        <v>10529</v>
      </c>
      <c r="F95">
        <v>9750</v>
      </c>
      <c r="G95">
        <v>10719</v>
      </c>
    </row>
    <row r="96" spans="3:7" x14ac:dyDescent="0.25">
      <c r="C96">
        <v>14034</v>
      </c>
      <c r="D96">
        <v>13819</v>
      </c>
      <c r="E96">
        <v>13319</v>
      </c>
      <c r="F96">
        <v>14085</v>
      </c>
      <c r="G96">
        <v>13606</v>
      </c>
    </row>
    <row r="97" spans="3:7" x14ac:dyDescent="0.25">
      <c r="C97">
        <v>13453</v>
      </c>
      <c r="D97">
        <v>13004</v>
      </c>
      <c r="E97">
        <v>13874</v>
      </c>
      <c r="F97">
        <v>13176</v>
      </c>
      <c r="G97">
        <v>12825</v>
      </c>
    </row>
    <row r="98" spans="3:7" x14ac:dyDescent="0.25">
      <c r="C98">
        <v>10320</v>
      </c>
      <c r="D98">
        <v>9910</v>
      </c>
      <c r="E98">
        <v>9110</v>
      </c>
      <c r="F98">
        <v>10275</v>
      </c>
      <c r="G98">
        <v>10277</v>
      </c>
    </row>
    <row r="99" spans="3:7" x14ac:dyDescent="0.25">
      <c r="C99">
        <v>12312</v>
      </c>
      <c r="D99">
        <v>13012</v>
      </c>
      <c r="E99">
        <v>12956</v>
      </c>
      <c r="F99">
        <v>12387</v>
      </c>
      <c r="G99">
        <v>12706</v>
      </c>
    </row>
    <row r="100" spans="3:7" x14ac:dyDescent="0.25">
      <c r="C100">
        <v>6350</v>
      </c>
      <c r="D100">
        <v>6614</v>
      </c>
      <c r="E100">
        <v>6756</v>
      </c>
      <c r="F100">
        <v>6615</v>
      </c>
      <c r="G100">
        <v>6481</v>
      </c>
    </row>
    <row r="101" spans="3:7" x14ac:dyDescent="0.25">
      <c r="C101">
        <v>10375</v>
      </c>
      <c r="D101">
        <v>9432</v>
      </c>
      <c r="E101">
        <v>11028</v>
      </c>
      <c r="F101">
        <v>10586</v>
      </c>
      <c r="G101">
        <v>10420</v>
      </c>
    </row>
    <row r="102" spans="3:7" x14ac:dyDescent="0.25">
      <c r="C102">
        <v>10819</v>
      </c>
      <c r="D102">
        <v>10436</v>
      </c>
      <c r="E102">
        <v>11077</v>
      </c>
      <c r="F102">
        <v>10608</v>
      </c>
      <c r="G102">
        <v>10759</v>
      </c>
    </row>
    <row r="103" spans="3:7" x14ac:dyDescent="0.25">
      <c r="C103">
        <v>13481</v>
      </c>
      <c r="D103">
        <v>13711</v>
      </c>
      <c r="E103">
        <v>14083</v>
      </c>
      <c r="F103">
        <v>14233</v>
      </c>
      <c r="G103">
        <v>13238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quickSort</vt:lpstr>
      <vt:lpstr>init-KDTree</vt:lpstr>
      <vt:lpstr>nearest</vt:lpstr>
      <vt:lpstr>neighborhood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tùng</dc:creator>
  <cp:lastModifiedBy>le quang tùng</cp:lastModifiedBy>
  <dcterms:created xsi:type="dcterms:W3CDTF">2021-12-28T08:10:13Z</dcterms:created>
  <dcterms:modified xsi:type="dcterms:W3CDTF">2021-12-29T03:22:27Z</dcterms:modified>
</cp:coreProperties>
</file>