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ticia.guimaraes\Documents\"/>
    </mc:Choice>
  </mc:AlternateContent>
  <bookViews>
    <workbookView xWindow="0" yWindow="0" windowWidth="24000" windowHeight="7980"/>
  </bookViews>
  <sheets>
    <sheet name="Investimento" sheetId="1" r:id="rId1"/>
    <sheet name="Tipo_FIL" sheetId="2" r:id="rId2"/>
  </sheets>
  <externalReferences>
    <externalReference r:id="rId3"/>
  </externalReferences>
  <definedNames>
    <definedName name="aporte">Investimento!$D$19</definedName>
    <definedName name="Chave">Tipo_FIL!$B$3:$E$21</definedName>
    <definedName name="Patrimonio">Investimento!$D$22</definedName>
    <definedName name="qtd_anos">Investimento!$D$20</definedName>
    <definedName name="rendimento_carteira">Investimento!$D$14</definedName>
    <definedName name="salario">Investimento!$D$13</definedName>
    <definedName name="taxa_mensal">Investimento!$D$21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4" i="1" l="1"/>
  <c r="B21" i="2"/>
  <c r="C40" i="1" l="1"/>
  <c r="C41" i="1"/>
  <c r="C42" i="1"/>
  <c r="C43" i="1"/>
  <c r="C39" i="1"/>
  <c r="B5" i="2" l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4" i="2"/>
  <c r="D39" i="1"/>
  <c r="D40" i="1"/>
  <c r="D41" i="1"/>
  <c r="D42" i="1"/>
  <c r="D43" i="1"/>
  <c r="D35" i="1"/>
  <c r="D44" i="1" l="1"/>
  <c r="D15" i="1" l="1"/>
  <c r="C28" i="1"/>
  <c r="D28" i="1" s="1"/>
  <c r="C29" i="1"/>
  <c r="D29" i="1" s="1"/>
  <c r="C30" i="1"/>
  <c r="D30" i="1" s="1"/>
  <c r="C31" i="1"/>
  <c r="D31" i="1" s="1"/>
  <c r="C27" i="1"/>
  <c r="D27" i="1" s="1"/>
  <c r="D22" i="1"/>
  <c r="D23" i="1" s="1"/>
</calcChain>
</file>

<file path=xl/sharedStrings.xml><?xml version="1.0" encoding="utf-8"?>
<sst xmlns="http://schemas.openxmlformats.org/spreadsheetml/2006/main" count="69" uniqueCount="33">
  <si>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</si>
  <si>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</si>
  <si>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</si>
  <si>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</si>
  <si>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</si>
  <si>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</si>
  <si>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</si>
  <si>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</si>
  <si>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</si>
  <si>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</si>
  <si>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</si>
  <si>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</si>
  <si>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</si>
  <si>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Configurações</t>
  </si>
  <si>
    <t>Salário</t>
  </si>
  <si>
    <t>Rendimento Carteira</t>
  </si>
  <si>
    <t>Sugestão de Investimento</t>
  </si>
  <si>
    <t>Perfil</t>
  </si>
  <si>
    <t>Agressivo</t>
  </si>
  <si>
    <t>Valor a ser investido por mês</t>
  </si>
  <si>
    <t>Percentual Sugerido</t>
  </si>
  <si>
    <t>Valores</t>
  </si>
  <si>
    <t>Tipo de FII</t>
  </si>
  <si>
    <t>PAPEL</t>
  </si>
  <si>
    <t>TIJOLO</t>
  </si>
  <si>
    <t>HÍBRIDOS</t>
  </si>
  <si>
    <t>FOFs</t>
  </si>
  <si>
    <t>DESENVOLVIMENTO</t>
  </si>
  <si>
    <t>Conservador</t>
  </si>
  <si>
    <t>Moderado</t>
  </si>
  <si>
    <t>Percentual</t>
  </si>
  <si>
    <t>Chave</t>
  </si>
  <si>
    <t>HOTELARIAS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</si>
</sst>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Calibri Light"/>
      <family val="2"/>
      <scheme val="major"/>
    </font>
    <font>
      <b/>
      <sz val="16"/>
      <color theme="1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ck">
        <color theme="9" tint="-0.499984740745262"/>
      </left>
      <right style="thick">
        <color theme="9" tint="-0.499984740745262"/>
      </right>
      <top style="thick">
        <color theme="9" tint="-0.499984740745262"/>
      </top>
      <bottom style="thick">
        <color theme="9" tint="-0.499984740745262"/>
      </bottom>
      <diagonal/>
    </border>
    <border>
      <left style="thick">
        <color theme="9" tint="-0.499984740745262"/>
      </left>
      <right style="thin">
        <color theme="9" tint="0.39994506668294322"/>
      </right>
      <top style="thick">
        <color theme="9" tint="-0.49998474074526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ck">
        <color theme="9" tint="-0.499984740745262"/>
      </top>
      <bottom style="thin">
        <color theme="9" tint="0.39994506668294322"/>
      </bottom>
      <diagonal/>
    </border>
    <border>
      <left style="thin">
        <color theme="9" tint="0.39994506668294322"/>
      </left>
      <right style="thick">
        <color theme="9" tint="-0.499984740745262"/>
      </right>
      <top style="thick">
        <color theme="9" tint="-0.499984740745262"/>
      </top>
      <bottom style="thin">
        <color theme="9" tint="0.39994506668294322"/>
      </bottom>
      <diagonal/>
    </border>
    <border>
      <left style="thick">
        <color theme="9" tint="-0.49998474074526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ck">
        <color theme="9" tint="-0.499984740745262"/>
      </right>
      <top style="thin">
        <color theme="9" tint="0.39994506668294322"/>
      </top>
      <bottom style="thin">
        <color theme="9" tint="0.39994506668294322"/>
      </bottom>
      <diagonal/>
    </border>
    <border>
      <left style="thick">
        <color theme="9" tint="-0.499984740745262"/>
      </left>
      <right style="thin">
        <color theme="9" tint="0.39994506668294322"/>
      </right>
      <top style="thin">
        <color theme="9" tint="0.39994506668294322"/>
      </top>
      <bottom style="thick">
        <color theme="9" tint="-0.49998474074526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ck">
        <color theme="9" tint="-0.499984740745262"/>
      </bottom>
      <diagonal/>
    </border>
    <border>
      <left style="thin">
        <color theme="9" tint="0.39994506668294322"/>
      </left>
      <right style="thick">
        <color theme="9" tint="-0.499984740745262"/>
      </right>
      <top style="thin">
        <color theme="9" tint="0.39994506668294322"/>
      </top>
      <bottom style="thick">
        <color theme="9" tint="-0.499984740745262"/>
      </bottom>
      <diagonal/>
    </border>
    <border>
      <left/>
      <right/>
      <top style="thick">
        <color theme="9" tint="-0.499984740745262"/>
      </top>
      <bottom/>
      <diagonal/>
    </border>
    <border>
      <left/>
      <right style="thick">
        <color theme="9" tint="-0.499984740745262"/>
      </right>
      <top style="thick">
        <color theme="9" tint="-0.499984740745262"/>
      </top>
      <bottom style="medium">
        <color theme="9" tint="-0.499984740745262"/>
      </bottom>
      <diagonal/>
    </border>
    <border>
      <left style="thick">
        <color theme="9" tint="-0.499984740745262"/>
      </left>
      <right/>
      <top style="thick">
        <color theme="9" tint="-0.499984740745262"/>
      </top>
      <bottom style="medium">
        <color theme="9" tint="-0.499984740745262"/>
      </bottom>
      <diagonal/>
    </border>
    <border>
      <left style="thick">
        <color theme="9" tint="-0.499984740745262"/>
      </left>
      <right/>
      <top style="thick">
        <color theme="9" tint="-0.499984740745262"/>
      </top>
      <bottom style="thin">
        <color theme="9" tint="0.39994506668294322"/>
      </bottom>
      <diagonal/>
    </border>
    <border>
      <left/>
      <right style="thick">
        <color theme="9" tint="-0.499984740745262"/>
      </right>
      <top style="thick">
        <color theme="9" tint="-0.499984740745262"/>
      </top>
      <bottom style="thin">
        <color theme="9" tint="0.39994506668294322"/>
      </bottom>
      <diagonal/>
    </border>
    <border>
      <left style="thick">
        <color theme="9" tint="-0.499984740745262"/>
      </left>
      <right style="thin">
        <color theme="9" tint="0.59996337778862885"/>
      </right>
      <top style="thick">
        <color theme="9" tint="-0.499984740745262"/>
      </top>
      <bottom style="thin">
        <color theme="9" tint="0.59996337778862885"/>
      </bottom>
      <diagonal/>
    </border>
    <border>
      <left style="thin">
        <color theme="9" tint="0.59996337778862885"/>
      </left>
      <right style="thin">
        <color theme="9" tint="0.59996337778862885"/>
      </right>
      <top style="thick">
        <color theme="9" tint="-0.499984740745262"/>
      </top>
      <bottom style="thin">
        <color theme="9" tint="0.59996337778862885"/>
      </bottom>
      <diagonal/>
    </border>
    <border>
      <left style="thin">
        <color theme="9" tint="0.59996337778862885"/>
      </left>
      <right style="thick">
        <color theme="9" tint="-0.249977111117893"/>
      </right>
      <top style="thick">
        <color theme="9" tint="-0.499984740745262"/>
      </top>
      <bottom style="thin">
        <color theme="9" tint="0.59996337778862885"/>
      </bottom>
      <diagonal/>
    </border>
    <border>
      <left style="thick">
        <color theme="9" tint="-0.499984740745262"/>
      </left>
      <right style="thin">
        <color theme="9" tint="0.59996337778862885"/>
      </right>
      <top style="thin">
        <color theme="9" tint="0.59996337778862885"/>
      </top>
      <bottom style="thin">
        <color theme="9" tint="0.59996337778862885"/>
      </bottom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 style="thin">
        <color theme="9" tint="0.59996337778862885"/>
      </bottom>
      <diagonal/>
    </border>
    <border>
      <left style="thin">
        <color theme="9" tint="0.59996337778862885"/>
      </left>
      <right style="thick">
        <color theme="9" tint="-0.249977111117893"/>
      </right>
      <top style="thin">
        <color theme="9" tint="0.59996337778862885"/>
      </top>
      <bottom style="thin">
        <color theme="9" tint="0.59996337778862885"/>
      </bottom>
      <diagonal/>
    </border>
    <border>
      <left style="thick">
        <color theme="9" tint="-0.499984740745262"/>
      </left>
      <right style="thin">
        <color theme="9" tint="0.59996337778862885"/>
      </right>
      <top style="thin">
        <color theme="9" tint="0.59996337778862885"/>
      </top>
      <bottom style="thick">
        <color theme="9" tint="-0.499984740745262"/>
      </bottom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 style="thick">
        <color theme="9" tint="-0.499984740745262"/>
      </bottom>
      <diagonal/>
    </border>
    <border>
      <left style="thin">
        <color theme="9" tint="0.59996337778862885"/>
      </left>
      <right style="thick">
        <color theme="9" tint="-0.249977111117893"/>
      </right>
      <top style="thin">
        <color theme="9" tint="0.59996337778862885"/>
      </top>
      <bottom style="thick">
        <color theme="9" tint="-0.499984740745262"/>
      </bottom>
      <diagonal/>
    </border>
    <border>
      <left style="thick">
        <color theme="9" tint="-0.499984740745262"/>
      </left>
      <right/>
      <top style="thick">
        <color theme="9" tint="-0.499984740745262"/>
      </top>
      <bottom style="thick">
        <color theme="9" tint="-0.499984740745262"/>
      </bottom>
      <diagonal/>
    </border>
    <border>
      <left/>
      <right/>
      <top style="thick">
        <color theme="9" tint="-0.499984740745262"/>
      </top>
      <bottom style="thick">
        <color theme="9" tint="-0.499984740745262"/>
      </bottom>
      <diagonal/>
    </border>
    <border>
      <left/>
      <right style="thick">
        <color theme="9" tint="-0.499984740745262"/>
      </right>
      <top style="thick">
        <color theme="9" tint="-0.499984740745262"/>
      </top>
      <bottom style="thick">
        <color theme="9" tint="-0.499984740745262"/>
      </bottom>
      <diagonal/>
    </border>
    <border>
      <left/>
      <right/>
      <top style="thick">
        <color theme="9" tint="-0.499984740745262"/>
      </top>
      <bottom style="medium">
        <color theme="9" tint="-0.499984740745262"/>
      </bottom>
      <diagonal/>
    </border>
    <border>
      <left style="medium">
        <color theme="9" tint="-0.499984740745262"/>
      </left>
      <right style="thin">
        <color theme="9" tint="0.39994506668294322"/>
      </right>
      <top style="medium">
        <color theme="9" tint="-0.49998474074526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medium">
        <color theme="9" tint="-0.499984740745262"/>
      </top>
      <bottom style="thin">
        <color theme="9" tint="0.39994506668294322"/>
      </bottom>
      <diagonal/>
    </border>
    <border>
      <left style="thin">
        <color theme="9" tint="0.39994506668294322"/>
      </left>
      <right style="medium">
        <color theme="9" tint="-0.499984740745262"/>
      </right>
      <top style="medium">
        <color theme="9" tint="-0.499984740745262"/>
      </top>
      <bottom style="thin">
        <color theme="9" tint="0.39994506668294322"/>
      </bottom>
      <diagonal/>
    </border>
    <border>
      <left style="medium">
        <color theme="9" tint="-0.49998474074526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medium">
        <color theme="9" tint="-0.499984740745262"/>
      </right>
      <top style="thin">
        <color theme="9" tint="0.39994506668294322"/>
      </top>
      <bottom style="thin">
        <color theme="9" tint="0.39994506668294322"/>
      </bottom>
      <diagonal/>
    </border>
    <border>
      <left style="medium">
        <color theme="9" tint="-0.499984740745262"/>
      </left>
      <right style="thin">
        <color theme="9" tint="0.39994506668294322"/>
      </right>
      <top style="thin">
        <color theme="9" tint="0.39994506668294322"/>
      </top>
      <bottom style="medium">
        <color theme="9" tint="-0.49998474074526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medium">
        <color theme="9" tint="-0.499984740745262"/>
      </bottom>
      <diagonal/>
    </border>
    <border>
      <left style="thin">
        <color theme="9" tint="0.39994506668294322"/>
      </left>
      <right style="medium">
        <color theme="9" tint="-0.499984740745262"/>
      </right>
      <top style="thin">
        <color theme="9" tint="0.39994506668294322"/>
      </top>
      <bottom style="medium">
        <color theme="9" tint="-0.499984740745262"/>
      </bottom>
      <diagonal/>
    </border>
    <border>
      <left style="thick">
        <color theme="9" tint="-0.499984740745262"/>
      </left>
      <right style="thin">
        <color theme="9" tint="0.39994506668294322"/>
      </right>
      <top style="thin">
        <color theme="9" tint="0.39994506668294322"/>
      </top>
      <bottom/>
      <diagonal/>
    </border>
    <border>
      <left style="thick">
        <color theme="9" tint="-0.499984740745262"/>
      </left>
      <right style="thin">
        <color theme="9" tint="0.39991454817346722"/>
      </right>
      <top style="thin">
        <color theme="9" tint="0.39991454817346722"/>
      </top>
      <bottom style="thick">
        <color theme="9" tint="-0.499984740745262"/>
      </bottom>
      <diagonal/>
    </border>
    <border>
      <left style="thick">
        <color theme="9" tint="-0.499984740745262"/>
      </left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  <border>
      <left/>
      <right/>
      <top style="thick">
        <color theme="9" tint="-0.499984740745262"/>
      </top>
      <bottom style="thin">
        <color theme="9" tint="0.39994506668294322"/>
      </bottom>
      <diagonal/>
    </border>
    <border>
      <left style="thin">
        <color theme="9" tint="0.39991454817346722"/>
      </left>
      <right style="thin">
        <color theme="9" tint="0.39994506668294322"/>
      </right>
      <top style="thin">
        <color theme="9" tint="0.39994506668294322"/>
      </top>
      <bottom style="thick">
        <color theme="9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Border="1"/>
    <xf numFmtId="0" fontId="3" fillId="5" borderId="0" xfId="0" applyFont="1" applyFill="1" applyBorder="1" applyAlignment="1">
      <alignment vertical="center"/>
    </xf>
    <xf numFmtId="0" fontId="0" fillId="0" borderId="11" xfId="0" applyBorder="1"/>
    <xf numFmtId="0" fontId="2" fillId="5" borderId="0" xfId="0" applyFont="1" applyFill="1"/>
    <xf numFmtId="164" fontId="3" fillId="3" borderId="33" xfId="0" applyNumberFormat="1" applyFont="1" applyFill="1" applyBorder="1" applyAlignment="1">
      <alignment horizontal="center" vertical="center"/>
    </xf>
    <xf numFmtId="164" fontId="3" fillId="3" borderId="36" xfId="0" applyNumberFormat="1" applyFont="1" applyFill="1" applyBorder="1" applyAlignment="1">
      <alignment horizontal="center" vertical="center"/>
    </xf>
    <xf numFmtId="164" fontId="3" fillId="4" borderId="18" xfId="0" applyNumberFormat="1" applyFont="1" applyFill="1" applyBorder="1" applyAlignment="1">
      <alignment horizontal="center" vertical="center"/>
    </xf>
    <xf numFmtId="10" fontId="3" fillId="4" borderId="21" xfId="1" applyNumberFormat="1" applyFont="1" applyFill="1" applyBorder="1" applyAlignment="1">
      <alignment horizontal="center" vertical="center"/>
    </xf>
    <xf numFmtId="164" fontId="3" fillId="4" borderId="31" xfId="0" applyNumberFormat="1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10" fontId="3" fillId="4" borderId="33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/>
    </xf>
    <xf numFmtId="164" fontId="5" fillId="4" borderId="7" xfId="0" applyNumberFormat="1" applyFont="1" applyFill="1" applyBorder="1" applyAlignment="1">
      <alignment horizontal="center"/>
    </xf>
    <xf numFmtId="0" fontId="0" fillId="0" borderId="0" xfId="0" applyAlignment="1">
      <alignment horizontal="left" indent="1"/>
    </xf>
    <xf numFmtId="0" fontId="5" fillId="4" borderId="5" xfId="0" applyFont="1" applyFill="1" applyBorder="1" applyAlignment="1">
      <alignment horizontal="left" vertical="center" indent="1"/>
    </xf>
    <xf numFmtId="0" fontId="5" fillId="4" borderId="8" xfId="0" applyFont="1" applyFill="1" applyBorder="1" applyAlignment="1">
      <alignment horizontal="left" vertical="center" indent="1"/>
    </xf>
    <xf numFmtId="0" fontId="6" fillId="4" borderId="0" xfId="0" applyFont="1" applyFill="1" applyBorder="1" applyAlignment="1">
      <alignment horizontal="left" vertical="center" indent="1"/>
    </xf>
    <xf numFmtId="164" fontId="3" fillId="4" borderId="0" xfId="0" applyNumberFormat="1" applyFont="1" applyFill="1" applyBorder="1" applyAlignment="1">
      <alignment horizontal="center" vertical="center"/>
    </xf>
    <xf numFmtId="0" fontId="5" fillId="8" borderId="0" xfId="0" applyFont="1" applyFill="1" applyBorder="1" applyAlignment="1">
      <alignment vertical="center"/>
    </xf>
    <xf numFmtId="0" fontId="6" fillId="7" borderId="0" xfId="0" applyFont="1" applyFill="1"/>
    <xf numFmtId="164" fontId="6" fillId="7" borderId="0" xfId="0" applyNumberFormat="1" applyFont="1" applyFill="1"/>
    <xf numFmtId="0" fontId="4" fillId="2" borderId="4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left" vertical="center" indent="1"/>
    </xf>
    <xf numFmtId="0" fontId="5" fillId="4" borderId="39" xfId="0" applyFont="1" applyFill="1" applyBorder="1" applyAlignment="1">
      <alignment horizontal="left" vertical="center" indent="1"/>
    </xf>
    <xf numFmtId="0" fontId="5" fillId="4" borderId="38" xfId="0" applyFont="1" applyFill="1" applyBorder="1" applyAlignment="1">
      <alignment horizontal="left" vertical="center" indent="1"/>
    </xf>
    <xf numFmtId="0" fontId="4" fillId="2" borderId="14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10" fontId="5" fillId="4" borderId="6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left" vertical="center" indent="1"/>
    </xf>
    <xf numFmtId="0" fontId="7" fillId="5" borderId="3" xfId="0" applyFont="1" applyFill="1" applyBorder="1" applyAlignment="1">
      <alignment horizontal="left" vertical="center" indent="1"/>
    </xf>
    <xf numFmtId="0" fontId="7" fillId="5" borderId="5" xfId="0" applyFont="1" applyFill="1" applyBorder="1" applyAlignment="1">
      <alignment horizontal="left" vertical="center" indent="1"/>
    </xf>
    <xf numFmtId="0" fontId="7" fillId="5" borderId="6" xfId="0" applyFont="1" applyFill="1" applyBorder="1" applyAlignment="1">
      <alignment horizontal="left" vertical="center" indent="1"/>
    </xf>
    <xf numFmtId="0" fontId="7" fillId="5" borderId="8" xfId="0" applyFont="1" applyFill="1" applyBorder="1" applyAlignment="1">
      <alignment horizontal="left" vertical="center" indent="1"/>
    </xf>
    <xf numFmtId="0" fontId="7" fillId="5" borderId="9" xfId="0" applyFont="1" applyFill="1" applyBorder="1" applyAlignment="1">
      <alignment horizontal="left" vertical="center" indent="1"/>
    </xf>
    <xf numFmtId="9" fontId="7" fillId="5" borderId="4" xfId="1" applyFont="1" applyFill="1" applyBorder="1" applyAlignment="1">
      <alignment horizontal="center" vertical="center"/>
    </xf>
    <xf numFmtId="9" fontId="7" fillId="5" borderId="7" xfId="1" applyFont="1" applyFill="1" applyBorder="1" applyAlignment="1">
      <alignment horizontal="center" vertical="center"/>
    </xf>
    <xf numFmtId="9" fontId="7" fillId="5" borderId="10" xfId="1" applyFont="1" applyFill="1" applyBorder="1" applyAlignment="1">
      <alignment horizontal="center" vertical="center"/>
    </xf>
    <xf numFmtId="164" fontId="5" fillId="6" borderId="7" xfId="0" applyNumberFormat="1" applyFont="1" applyFill="1" applyBorder="1" applyAlignment="1">
      <alignment horizontal="center"/>
    </xf>
    <xf numFmtId="164" fontId="5" fillId="6" borderId="10" xfId="0" applyNumberFormat="1" applyFont="1" applyFill="1" applyBorder="1" applyAlignment="1">
      <alignment horizontal="center"/>
    </xf>
    <xf numFmtId="10" fontId="5" fillId="4" borderId="41" xfId="0" applyNumberFormat="1" applyFont="1" applyFill="1" applyBorder="1" applyAlignment="1">
      <alignment horizontal="center"/>
    </xf>
    <xf numFmtId="164" fontId="3" fillId="3" borderId="24" xfId="0" applyNumberFormat="1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left" vertical="center" indent="1"/>
    </xf>
    <xf numFmtId="0" fontId="3" fillId="3" borderId="34" xfId="0" applyFont="1" applyFill="1" applyBorder="1" applyAlignment="1">
      <alignment horizontal="left" vertical="center" indent="1"/>
    </xf>
    <xf numFmtId="0" fontId="3" fillId="3" borderId="35" xfId="0" applyFont="1" applyFill="1" applyBorder="1" applyAlignment="1">
      <alignment horizontal="left" vertical="center" indent="1"/>
    </xf>
    <xf numFmtId="0" fontId="4" fillId="2" borderId="13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left" vertical="center" indent="1"/>
    </xf>
    <xf numFmtId="0" fontId="6" fillId="4" borderId="17" xfId="0" applyFont="1" applyFill="1" applyBorder="1" applyAlignment="1">
      <alignment horizontal="left" vertical="center" indent="1"/>
    </xf>
    <xf numFmtId="0" fontId="6" fillId="4" borderId="19" xfId="0" applyFont="1" applyFill="1" applyBorder="1" applyAlignment="1">
      <alignment horizontal="left" vertical="center" indent="1"/>
    </xf>
    <xf numFmtId="0" fontId="6" fillId="4" borderId="20" xfId="0" applyFont="1" applyFill="1" applyBorder="1" applyAlignment="1">
      <alignment horizontal="left" vertical="center" indent="1"/>
    </xf>
    <xf numFmtId="0" fontId="6" fillId="3" borderId="22" xfId="0" applyFont="1" applyFill="1" applyBorder="1" applyAlignment="1">
      <alignment horizontal="left" vertical="center" indent="1"/>
    </xf>
    <xf numFmtId="0" fontId="6" fillId="3" borderId="23" xfId="0" applyFont="1" applyFill="1" applyBorder="1" applyAlignment="1">
      <alignment horizontal="left" vertical="center" indent="1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left" vertical="center" indent="1"/>
    </xf>
    <xf numFmtId="0" fontId="6" fillId="4" borderId="30" xfId="0" applyFont="1" applyFill="1" applyBorder="1" applyAlignment="1">
      <alignment horizontal="left" vertical="center" indent="1"/>
    </xf>
    <xf numFmtId="0" fontId="6" fillId="4" borderId="32" xfId="0" applyFont="1" applyFill="1" applyBorder="1" applyAlignment="1">
      <alignment horizontal="left" vertical="center" indent="1"/>
    </xf>
    <xf numFmtId="0" fontId="6" fillId="4" borderId="6" xfId="0" applyFont="1" applyFill="1" applyBorder="1" applyAlignment="1">
      <alignment horizontal="left" vertical="center" indent="1"/>
    </xf>
    <xf numFmtId="0" fontId="3" fillId="3" borderId="32" xfId="0" applyFont="1" applyFill="1" applyBorder="1" applyAlignment="1">
      <alignment horizontal="left" vertical="center" indent="1"/>
    </xf>
    <xf numFmtId="0" fontId="3" fillId="3" borderId="6" xfId="0" applyFont="1" applyFill="1" applyBorder="1" applyAlignment="1">
      <alignment horizontal="left" vertical="center" indent="1"/>
    </xf>
  </cellXfs>
  <cellStyles count="2">
    <cellStyle name="Normal" xfId="0" builtinId="0"/>
    <cellStyle name="Porcentagem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aseline="0"/>
              <a:t>Percentual Sugerido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Investimento!$C$38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Investimento!$B$39:$B$44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Investimento!$C$39:$C$44</c:f>
              <c:numCache>
                <c:formatCode>0.00%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3-4377-87BC-4E127BBA2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488659221668045"/>
          <c:y val="0.23089691503245277"/>
          <c:w val="0.19357147877254463"/>
          <c:h val="0.561587943711857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prstDash val="sysDot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</a:t>
            </a:r>
            <a:r>
              <a:rPr lang="pt-BR" baseline="0"/>
              <a:t> do Patrimônio por Anos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Investimento!$B$27:$B$31</c:f>
              <c:strCache>
                <c:ptCount val="5"/>
                <c:pt idx="0">
                  <c:v>Quanto em 2 Anos ?</c:v>
                </c:pt>
                <c:pt idx="1">
                  <c:v>Quanto em 5 Anos ?</c:v>
                </c:pt>
                <c:pt idx="2">
                  <c:v>Quanto em 10 Anos ?</c:v>
                </c:pt>
                <c:pt idx="3">
                  <c:v>Quanto em 20 Anos ?</c:v>
                </c:pt>
                <c:pt idx="4">
                  <c:v>Quanto em 30 Anos ?</c:v>
                </c:pt>
              </c:strCache>
            </c:strRef>
          </c:cat>
          <c:val>
            <c:numRef>
              <c:f>Investimento!$C$27:$C$31</c:f>
              <c:numCache>
                <c:formatCode>"R$"\ #,##0.00</c:formatCode>
                <c:ptCount val="5"/>
                <c:pt idx="0">
                  <c:v>13615.431830290796</c:v>
                </c:pt>
                <c:pt idx="1">
                  <c:v>41902.00967962922</c:v>
                </c:pt>
                <c:pt idx="2">
                  <c:v>121728.83312740005</c:v>
                </c:pt>
                <c:pt idx="3">
                  <c:v>563524.49664926168</c:v>
                </c:pt>
                <c:pt idx="4">
                  <c:v>2166952.4051583759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90-43C6-B5E6-512D5A7F4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901184"/>
        <c:axId val="934899520"/>
      </c:barChart>
      <c:catAx>
        <c:axId val="93490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4899520"/>
        <c:crosses val="autoZero"/>
        <c:auto val="1"/>
        <c:lblAlgn val="ctr"/>
        <c:lblOffset val="100"/>
        <c:noMultiLvlLbl val="0"/>
      </c:catAx>
      <c:valAx>
        <c:axId val="93489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490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916782</xdr:colOff>
      <xdr:row>45</xdr:row>
      <xdr:rowOff>69055</xdr:rowOff>
    </xdr:from>
    <xdr:to>
      <xdr:col>4</xdr:col>
      <xdr:colOff>250031</xdr:colOff>
      <xdr:row>60</xdr:row>
      <xdr:rowOff>107156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922733</xdr:colOff>
      <xdr:row>62</xdr:row>
      <xdr:rowOff>92869</xdr:rowOff>
    </xdr:from>
    <xdr:to>
      <xdr:col>4</xdr:col>
      <xdr:colOff>333375</xdr:colOff>
      <xdr:row>79</xdr:row>
      <xdr:rowOff>154781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23812</xdr:colOff>
      <xdr:row>0</xdr:row>
      <xdr:rowOff>0</xdr:rowOff>
    </xdr:from>
    <xdr:to>
      <xdr:col>4</xdr:col>
      <xdr:colOff>47624</xdr:colOff>
      <xdr:row>10</xdr:row>
      <xdr:rowOff>95250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3468" y="0"/>
          <a:ext cx="6548437" cy="2000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GC_INVES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iment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I45"/>
  <sheetViews>
    <sheetView showGridLines="0" tabSelected="1" zoomScale="80" zoomScaleNormal="80" workbookViewId="0">
      <selection activeCell="E13" sqref="E13"/>
    </sheetView>
  </sheetViews>
  <sheetFormatPr defaultColWidth="0" defaultRowHeight="15" x14ac:dyDescent="0.25"/>
  <cols>
    <col min="1" max="1" width="15.85546875" customWidth="1"/>
    <col min="2" max="2" width="29.5703125" customWidth="1"/>
    <col min="3" max="3" width="38.5703125" customWidth="1"/>
    <col min="4" max="4" width="29.5703125" customWidth="1"/>
    <col min="5" max="5" width="30.28515625" customWidth="1"/>
    <col min="6" max="6" width="23.140625" hidden="1" customWidth="1"/>
    <col min="7" max="7" width="9.140625" hidden="1" customWidth="1"/>
    <col min="8" max="9" width="0" hidden="1" customWidth="1"/>
    <col min="10" max="16384" width="9.140625" hidden="1"/>
  </cols>
  <sheetData>
    <row r="10" spans="2:4" x14ac:dyDescent="0.25">
      <c r="B10" s="1"/>
      <c r="C10" s="1"/>
    </row>
    <row r="11" spans="2:4" ht="15.75" thickBot="1" x14ac:dyDescent="0.3">
      <c r="B11" s="1"/>
      <c r="C11" s="1"/>
    </row>
    <row r="12" spans="2:4" ht="30" thickTop="1" thickBot="1" x14ac:dyDescent="0.3">
      <c r="B12" s="56" t="s">
        <v>13</v>
      </c>
      <c r="C12" s="57"/>
      <c r="D12" s="58"/>
    </row>
    <row r="13" spans="2:4" ht="24.75" customHeight="1" thickTop="1" x14ac:dyDescent="0.25">
      <c r="B13" s="50" t="s">
        <v>14</v>
      </c>
      <c r="C13" s="51"/>
      <c r="D13" s="7">
        <v>9500</v>
      </c>
    </row>
    <row r="14" spans="2:4" ht="24.75" customHeight="1" x14ac:dyDescent="0.25">
      <c r="B14" s="52" t="s">
        <v>15</v>
      </c>
      <c r="C14" s="53"/>
      <c r="D14" s="8">
        <v>7.4999999999999997E-3</v>
      </c>
    </row>
    <row r="15" spans="2:4" ht="24.75" customHeight="1" thickBot="1" x14ac:dyDescent="0.3">
      <c r="B15" s="54" t="s">
        <v>16</v>
      </c>
      <c r="C15" s="55"/>
      <c r="D15" s="43">
        <f>salario*30%</f>
        <v>2850</v>
      </c>
    </row>
    <row r="16" spans="2:4" ht="24.75" customHeight="1" thickTop="1" x14ac:dyDescent="0.25">
      <c r="B16" s="17"/>
      <c r="C16" s="17"/>
      <c r="D16" s="18"/>
    </row>
    <row r="17" spans="1:9" ht="15.75" thickBot="1" x14ac:dyDescent="0.3">
      <c r="B17" s="1"/>
      <c r="C17" s="1"/>
    </row>
    <row r="18" spans="1:9" ht="24" customHeight="1" thickTop="1" thickBot="1" x14ac:dyDescent="0.3">
      <c r="B18" s="47" t="s">
        <v>5</v>
      </c>
      <c r="C18" s="48"/>
      <c r="D18" s="49"/>
    </row>
    <row r="19" spans="1:9" ht="21" x14ac:dyDescent="0.25">
      <c r="B19" s="61" t="s">
        <v>0</v>
      </c>
      <c r="C19" s="62"/>
      <c r="D19" s="9">
        <v>500</v>
      </c>
      <c r="E19" s="1"/>
      <c r="I19" s="1"/>
    </row>
    <row r="20" spans="1:9" ht="21" x14ac:dyDescent="0.25">
      <c r="A20" s="1"/>
      <c r="B20" s="63" t="s">
        <v>1</v>
      </c>
      <c r="C20" s="64"/>
      <c r="D20" s="10">
        <v>5</v>
      </c>
      <c r="E20" s="1"/>
      <c r="I20" s="1"/>
    </row>
    <row r="21" spans="1:9" ht="21" x14ac:dyDescent="0.25">
      <c r="B21" s="63" t="s">
        <v>2</v>
      </c>
      <c r="C21" s="64"/>
      <c r="D21" s="11">
        <v>1.0800000000000001E-2</v>
      </c>
      <c r="E21" s="1"/>
    </row>
    <row r="22" spans="1:9" ht="21" x14ac:dyDescent="0.25">
      <c r="B22" s="65" t="s">
        <v>3</v>
      </c>
      <c r="C22" s="66"/>
      <c r="D22" s="5">
        <f>FV(taxa_mensal,qtd_anos*12,aporte*-1)</f>
        <v>41902.00967962922</v>
      </c>
      <c r="E22" s="14"/>
    </row>
    <row r="23" spans="1:9" ht="21.75" thickBot="1" x14ac:dyDescent="0.3">
      <c r="A23" s="1"/>
      <c r="B23" s="45" t="s">
        <v>4</v>
      </c>
      <c r="C23" s="46"/>
      <c r="D23" s="6">
        <f>Patrimonio*rendimento_carteira</f>
        <v>314.26507259721916</v>
      </c>
    </row>
    <row r="24" spans="1:9" x14ac:dyDescent="0.25">
      <c r="B24" s="1"/>
      <c r="C24" s="1"/>
    </row>
    <row r="25" spans="1:9" ht="15.75" thickBot="1" x14ac:dyDescent="0.3"/>
    <row r="26" spans="1:9" ht="29.25" thickTop="1" x14ac:dyDescent="0.25">
      <c r="B26" s="59" t="s">
        <v>6</v>
      </c>
      <c r="C26" s="60"/>
      <c r="D26" s="22" t="s">
        <v>7</v>
      </c>
      <c r="E26" s="2"/>
    </row>
    <row r="27" spans="1:9" ht="21" x14ac:dyDescent="0.35">
      <c r="A27" s="4">
        <v>2</v>
      </c>
      <c r="B27" s="15" t="s">
        <v>8</v>
      </c>
      <c r="C27" s="12">
        <f>FV($D$21,$A27*12,aporte*-1)</f>
        <v>13615.431830290796</v>
      </c>
      <c r="D27" s="13">
        <f>C27*rendimento_carteira</f>
        <v>102.11573872718097</v>
      </c>
    </row>
    <row r="28" spans="1:9" ht="21" x14ac:dyDescent="0.35">
      <c r="A28" s="4">
        <v>5</v>
      </c>
      <c r="B28" s="15" t="s">
        <v>9</v>
      </c>
      <c r="C28" s="12">
        <f>FV($D$21,$A28*12,aporte*-1)</f>
        <v>41902.00967962922</v>
      </c>
      <c r="D28" s="13">
        <f>C28*rendimento_carteira</f>
        <v>314.26507259721916</v>
      </c>
    </row>
    <row r="29" spans="1:9" ht="21" x14ac:dyDescent="0.35">
      <c r="A29" s="4">
        <v>10</v>
      </c>
      <c r="B29" s="15" t="s">
        <v>10</v>
      </c>
      <c r="C29" s="12">
        <f>FV($D$21,$A29*12,aporte*-1)</f>
        <v>121728.83312740005</v>
      </c>
      <c r="D29" s="13">
        <f>C29*rendimento_carteira</f>
        <v>912.96624845550036</v>
      </c>
    </row>
    <row r="30" spans="1:9" ht="21" x14ac:dyDescent="0.35">
      <c r="A30" s="4">
        <v>20</v>
      </c>
      <c r="B30" s="15" t="s">
        <v>11</v>
      </c>
      <c r="C30" s="12">
        <f>FV($D$21,$A30*12,aporte*-1)</f>
        <v>563524.49664926168</v>
      </c>
      <c r="D30" s="13">
        <f>C30*rendimento_carteira</f>
        <v>4226.4337248694628</v>
      </c>
    </row>
    <row r="31" spans="1:9" ht="21.75" thickBot="1" x14ac:dyDescent="0.4">
      <c r="A31" s="4">
        <v>30</v>
      </c>
      <c r="B31" s="16" t="s">
        <v>12</v>
      </c>
      <c r="C31" s="12">
        <f>FV($D$21,$A31*12,aporte*-1)</f>
        <v>2166952.4051583759</v>
      </c>
      <c r="D31" s="13">
        <f>C31*rendimento_carteira</f>
        <v>16252.143038687818</v>
      </c>
    </row>
    <row r="32" spans="1:9" ht="15.75" thickTop="1" x14ac:dyDescent="0.25">
      <c r="C32" s="3"/>
      <c r="D32" s="3"/>
    </row>
    <row r="34" spans="2:4" ht="21" x14ac:dyDescent="0.25">
      <c r="B34" s="44" t="s">
        <v>17</v>
      </c>
      <c r="C34" s="44"/>
      <c r="D34" s="19" t="s">
        <v>28</v>
      </c>
    </row>
    <row r="35" spans="2:4" ht="21" x14ac:dyDescent="0.35">
      <c r="B35" s="20" t="s">
        <v>19</v>
      </c>
      <c r="C35" s="20"/>
      <c r="D35" s="21">
        <f>aporte</f>
        <v>500</v>
      </c>
    </row>
    <row r="37" spans="2:4" ht="15.75" thickBot="1" x14ac:dyDescent="0.3"/>
    <row r="38" spans="2:4" ht="29.25" thickTop="1" x14ac:dyDescent="0.25">
      <c r="B38" s="26" t="s">
        <v>22</v>
      </c>
      <c r="C38" s="27" t="s">
        <v>20</v>
      </c>
      <c r="D38" s="28" t="s">
        <v>21</v>
      </c>
    </row>
    <row r="39" spans="2:4" ht="21" x14ac:dyDescent="0.35">
      <c r="B39" s="15" t="s">
        <v>23</v>
      </c>
      <c r="C39" s="30">
        <f t="shared" ref="C39:C44" si="0">VLOOKUP($D$34&amp;"-"&amp;B39,Chave,4,FALSE)</f>
        <v>0.3</v>
      </c>
      <c r="D39" s="40">
        <f t="shared" ref="D39:D44" si="1">C39*aporte</f>
        <v>150</v>
      </c>
    </row>
    <row r="40" spans="2:4" ht="21" x14ac:dyDescent="0.35">
      <c r="B40" s="15" t="s">
        <v>24</v>
      </c>
      <c r="C40" s="30">
        <f t="shared" si="0"/>
        <v>0.5</v>
      </c>
      <c r="D40" s="40">
        <f t="shared" si="1"/>
        <v>250</v>
      </c>
    </row>
    <row r="41" spans="2:4" ht="21" x14ac:dyDescent="0.35">
      <c r="B41" s="23" t="s">
        <v>25</v>
      </c>
      <c r="C41" s="30">
        <f t="shared" si="0"/>
        <v>0.1</v>
      </c>
      <c r="D41" s="40">
        <f t="shared" si="1"/>
        <v>50</v>
      </c>
    </row>
    <row r="42" spans="2:4" ht="21" x14ac:dyDescent="0.35">
      <c r="B42" s="24" t="s">
        <v>26</v>
      </c>
      <c r="C42" s="30">
        <f t="shared" si="0"/>
        <v>0.1</v>
      </c>
      <c r="D42" s="40">
        <f t="shared" si="1"/>
        <v>50</v>
      </c>
    </row>
    <row r="43" spans="2:4" ht="21" x14ac:dyDescent="0.35">
      <c r="B43" s="24" t="s">
        <v>27</v>
      </c>
      <c r="C43" s="30">
        <f t="shared" si="0"/>
        <v>0</v>
      </c>
      <c r="D43" s="40">
        <f t="shared" si="1"/>
        <v>0</v>
      </c>
    </row>
    <row r="44" spans="2:4" ht="21.75" thickBot="1" x14ac:dyDescent="0.4">
      <c r="B44" s="25" t="s">
        <v>32</v>
      </c>
      <c r="C44" s="42">
        <f>VLOOKUP($D$34&amp;"-"&amp;B44,Chave,4,FALSE)</f>
        <v>0</v>
      </c>
      <c r="D44" s="41">
        <f t="shared" si="1"/>
        <v>0</v>
      </c>
    </row>
    <row r="45" spans="2:4" ht="15.75" thickTop="1" x14ac:dyDescent="0.25"/>
  </sheetData>
  <mergeCells count="12">
    <mergeCell ref="B12:D12"/>
    <mergeCell ref="B26:C26"/>
    <mergeCell ref="B19:C19"/>
    <mergeCell ref="B20:C20"/>
    <mergeCell ref="B21:C21"/>
    <mergeCell ref="B22:C22"/>
    <mergeCell ref="B34:C34"/>
    <mergeCell ref="B23:C23"/>
    <mergeCell ref="B18:D18"/>
    <mergeCell ref="B13:C13"/>
    <mergeCell ref="B14:C14"/>
    <mergeCell ref="B15:C15"/>
  </mergeCells>
  <dataValidations count="1">
    <dataValidation type="list" allowBlank="1" showInputMessage="1" showErrorMessage="1" sqref="D34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2"/>
  <sheetViews>
    <sheetView workbookViewId="0">
      <selection activeCell="D10" sqref="D10"/>
    </sheetView>
  </sheetViews>
  <sheetFormatPr defaultRowHeight="15" x14ac:dyDescent="0.25"/>
  <cols>
    <col min="2" max="2" width="40.42578125" customWidth="1"/>
    <col min="3" max="3" width="20.7109375" customWidth="1"/>
    <col min="4" max="4" width="30.28515625" customWidth="1"/>
    <col min="5" max="5" width="17.28515625" customWidth="1"/>
  </cols>
  <sheetData>
    <row r="2" spans="2:5" ht="15.75" thickBot="1" x14ac:dyDescent="0.3"/>
    <row r="3" spans="2:5" ht="22.5" thickTop="1" thickBot="1" x14ac:dyDescent="0.3">
      <c r="B3" s="29" t="s">
        <v>31</v>
      </c>
      <c r="C3" s="29" t="s">
        <v>17</v>
      </c>
      <c r="D3" s="29" t="s">
        <v>22</v>
      </c>
      <c r="E3" s="29" t="s">
        <v>30</v>
      </c>
    </row>
    <row r="4" spans="2:5" ht="16.5" thickTop="1" x14ac:dyDescent="0.25">
      <c r="B4" s="31" t="str">
        <f>C4&amp;"-"&amp;D4</f>
        <v>Conservador-PAPEL</v>
      </c>
      <c r="C4" s="32" t="s">
        <v>28</v>
      </c>
      <c r="D4" s="32" t="s">
        <v>23</v>
      </c>
      <c r="E4" s="37">
        <v>0.3</v>
      </c>
    </row>
    <row r="5" spans="2:5" ht="15.75" x14ac:dyDescent="0.25">
      <c r="B5" s="33" t="str">
        <f t="shared" ref="B5:B21" si="0">C5&amp;"-"&amp;D5</f>
        <v>Conservador-TIJOLO</v>
      </c>
      <c r="C5" s="34" t="s">
        <v>28</v>
      </c>
      <c r="D5" s="34" t="s">
        <v>24</v>
      </c>
      <c r="E5" s="38">
        <v>0.5</v>
      </c>
    </row>
    <row r="6" spans="2:5" ht="15.75" x14ac:dyDescent="0.25">
      <c r="B6" s="33" t="str">
        <f t="shared" si="0"/>
        <v>Conservador-HÍBRIDOS</v>
      </c>
      <c r="C6" s="34" t="s">
        <v>28</v>
      </c>
      <c r="D6" s="34" t="s">
        <v>25</v>
      </c>
      <c r="E6" s="38">
        <v>0.1</v>
      </c>
    </row>
    <row r="7" spans="2:5" ht="15.75" x14ac:dyDescent="0.25">
      <c r="B7" s="33" t="str">
        <f t="shared" si="0"/>
        <v>Conservador-FOFs</v>
      </c>
      <c r="C7" s="34" t="s">
        <v>28</v>
      </c>
      <c r="D7" s="34" t="s">
        <v>26</v>
      </c>
      <c r="E7" s="38">
        <v>0.1</v>
      </c>
    </row>
    <row r="8" spans="2:5" ht="15.75" x14ac:dyDescent="0.25">
      <c r="B8" s="33" t="str">
        <f t="shared" si="0"/>
        <v>Conservador-DESENVOLVIMENTO</v>
      </c>
      <c r="C8" s="34" t="s">
        <v>28</v>
      </c>
      <c r="D8" s="34" t="s">
        <v>27</v>
      </c>
      <c r="E8" s="38">
        <v>0</v>
      </c>
    </row>
    <row r="9" spans="2:5" ht="16.5" thickBot="1" x14ac:dyDescent="0.3">
      <c r="B9" s="35" t="str">
        <f t="shared" si="0"/>
        <v>Conservador-HOTELARIAS</v>
      </c>
      <c r="C9" s="36" t="s">
        <v>28</v>
      </c>
      <c r="D9" s="36" t="s">
        <v>32</v>
      </c>
      <c r="E9" s="39">
        <v>0</v>
      </c>
    </row>
    <row r="10" spans="2:5" ht="16.5" thickTop="1" x14ac:dyDescent="0.25">
      <c r="B10" s="31" t="str">
        <f t="shared" si="0"/>
        <v>Moderado-PAPEL</v>
      </c>
      <c r="C10" s="32" t="s">
        <v>29</v>
      </c>
      <c r="D10" s="32" t="s">
        <v>23</v>
      </c>
      <c r="E10" s="37">
        <v>0.32</v>
      </c>
    </row>
    <row r="11" spans="2:5" ht="15.75" x14ac:dyDescent="0.25">
      <c r="B11" s="33" t="str">
        <f t="shared" si="0"/>
        <v>Moderado-TIJOLO</v>
      </c>
      <c r="C11" s="34" t="s">
        <v>29</v>
      </c>
      <c r="D11" s="34" t="s">
        <v>24</v>
      </c>
      <c r="E11" s="38">
        <v>0.4</v>
      </c>
    </row>
    <row r="12" spans="2:5" ht="15.75" x14ac:dyDescent="0.25">
      <c r="B12" s="33" t="str">
        <f t="shared" si="0"/>
        <v>Moderado-HÍBRIDOS</v>
      </c>
      <c r="C12" s="34" t="s">
        <v>29</v>
      </c>
      <c r="D12" s="34" t="s">
        <v>25</v>
      </c>
      <c r="E12" s="38">
        <v>0.08</v>
      </c>
    </row>
    <row r="13" spans="2:5" ht="15.75" x14ac:dyDescent="0.25">
      <c r="B13" s="33" t="str">
        <f t="shared" si="0"/>
        <v>Moderado-FOFs</v>
      </c>
      <c r="C13" s="34" t="s">
        <v>29</v>
      </c>
      <c r="D13" s="34" t="s">
        <v>26</v>
      </c>
      <c r="E13" s="38">
        <v>0.05</v>
      </c>
    </row>
    <row r="14" spans="2:5" ht="15.75" x14ac:dyDescent="0.25">
      <c r="B14" s="33" t="str">
        <f t="shared" si="0"/>
        <v>Moderado-DESENVOLVIMENTO</v>
      </c>
      <c r="C14" s="34" t="s">
        <v>29</v>
      </c>
      <c r="D14" s="34" t="s">
        <v>27</v>
      </c>
      <c r="E14" s="38">
        <v>0.1</v>
      </c>
    </row>
    <row r="15" spans="2:5" ht="16.5" thickBot="1" x14ac:dyDescent="0.3">
      <c r="B15" s="35" t="str">
        <f t="shared" si="0"/>
        <v>Moderado-HOTELARIAS</v>
      </c>
      <c r="C15" s="36" t="s">
        <v>29</v>
      </c>
      <c r="D15" s="36" t="s">
        <v>32</v>
      </c>
      <c r="E15" s="39">
        <v>0.05</v>
      </c>
    </row>
    <row r="16" spans="2:5" ht="16.5" thickTop="1" x14ac:dyDescent="0.25">
      <c r="B16" s="31" t="str">
        <f t="shared" si="0"/>
        <v>Agressivo-PAPEL</v>
      </c>
      <c r="C16" s="32" t="s">
        <v>18</v>
      </c>
      <c r="D16" s="32" t="s">
        <v>23</v>
      </c>
      <c r="E16" s="37">
        <v>0.5</v>
      </c>
    </row>
    <row r="17" spans="2:5" ht="15.75" x14ac:dyDescent="0.25">
      <c r="B17" s="33" t="str">
        <f t="shared" si="0"/>
        <v>Agressivo-TIJOLO</v>
      </c>
      <c r="C17" s="34" t="s">
        <v>18</v>
      </c>
      <c r="D17" s="34" t="s">
        <v>24</v>
      </c>
      <c r="E17" s="38">
        <v>0.1</v>
      </c>
    </row>
    <row r="18" spans="2:5" ht="15.75" x14ac:dyDescent="0.25">
      <c r="B18" s="33" t="str">
        <f t="shared" si="0"/>
        <v>Agressivo-HÍBRIDOS</v>
      </c>
      <c r="C18" s="34" t="s">
        <v>18</v>
      </c>
      <c r="D18" s="34" t="s">
        <v>25</v>
      </c>
      <c r="E18" s="38">
        <v>0.05</v>
      </c>
    </row>
    <row r="19" spans="2:5" ht="15.75" x14ac:dyDescent="0.25">
      <c r="B19" s="33" t="str">
        <f t="shared" si="0"/>
        <v>Agressivo-FOFs</v>
      </c>
      <c r="C19" s="34" t="s">
        <v>18</v>
      </c>
      <c r="D19" s="34" t="s">
        <v>26</v>
      </c>
      <c r="E19" s="38">
        <v>0.05</v>
      </c>
    </row>
    <row r="20" spans="2:5" ht="15.75" x14ac:dyDescent="0.25">
      <c r="B20" s="33" t="str">
        <f t="shared" si="0"/>
        <v>Agressivo-DESENVOLVIMENTO</v>
      </c>
      <c r="C20" s="34" t="s">
        <v>18</v>
      </c>
      <c r="D20" s="34" t="s">
        <v>27</v>
      </c>
      <c r="E20" s="38">
        <v>0.2</v>
      </c>
    </row>
    <row r="21" spans="2:5" ht="16.5" thickBot="1" x14ac:dyDescent="0.3">
      <c r="B21" s="35" t="str">
        <f>C21&amp;"-"&amp;D21</f>
        <v>Agressivo-HOTELARIAS</v>
      </c>
      <c r="C21" s="36" t="s">
        <v>18</v>
      </c>
      <c r="D21" s="36" t="s">
        <v>32</v>
      </c>
      <c r="E21" s="39">
        <v>0.1</v>
      </c>
    </row>
    <row r="22" spans="2:5" ht="15.75" thickTop="1" x14ac:dyDescent="0.25"/>
  </sheetData>
  <conditionalFormatting sqref="D4:D9">
    <cfRule type="duplicateValues" dxfId="3" priority="9"/>
  </conditionalFormatting>
  <conditionalFormatting sqref="E4:E5">
    <cfRule type="duplicateValues" dxfId="2" priority="5"/>
  </conditionalFormatting>
  <conditionalFormatting sqref="D10:D15">
    <cfRule type="duplicateValues" dxfId="1" priority="4"/>
  </conditionalFormatting>
  <conditionalFormatting sqref="D16:D21">
    <cfRule type="duplicateValues" dxfId="0" priority="2"/>
  </conditionalFormatting>
  <dataValidations count="1">
    <dataValidation type="list" allowBlank="1" showInputMessage="1" showErrorMessage="1" sqref="C4:C9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Investimento</vt:lpstr>
      <vt:lpstr>Tipo_FIL</vt:lpstr>
      <vt:lpstr>aporte</vt:lpstr>
      <vt:lpstr>Chave</vt:lpstr>
      <vt:lpstr>Patrimonio</vt:lpstr>
      <vt:lpstr>qtd_anos</vt:lpstr>
      <vt:lpstr>rendimento_carteira</vt:lpstr>
      <vt:lpstr>salario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FIOTEC - Letícia Guimarães Coelho</dc:creator>
  <cp:lastModifiedBy>FIOTEC - Letícia Guimarães Coelho</cp:lastModifiedBy>
  <dcterms:created xsi:type="dcterms:W3CDTF">2026-10-08T13:10:13Z</dcterms:created>
  <dcterms:modified xsi:type="dcterms:W3CDTF">2026-10-09T18:45:50Z</dcterms:modified>
</cp:coreProperties>
</file>