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<sst xmlns="http://schemas.openxmlformats.org/spreadsheetml/2006/main" count="1946" uniqueCount="522">
  <si>
    <t>File opened</t>
  </si>
  <si>
    <t>2021-02-16 13:19:49</t>
  </si>
  <si>
    <t>Console s/n</t>
  </si>
  <si>
    <t>68C-811937</t>
  </si>
  <si>
    <t>Console ver</t>
  </si>
  <si>
    <t>Bluestem v.1.4.02</t>
  </si>
  <si>
    <t>Scripts ver</t>
  </si>
  <si>
    <t>2020.02  1.4.02, Jan 2020</t>
  </si>
  <si>
    <t>Head s/n</t>
  </si>
  <si>
    <t>68H-711927</t>
  </si>
  <si>
    <t>Head ver</t>
  </si>
  <si>
    <t>1.4.0</t>
  </si>
  <si>
    <t>Head cal</t>
  </si>
  <si>
    <t>{"h2obzero": "0.981967", "h2oaspan2a": "0.0690057", "h2obspan2a": "0.0695052", "h2oaspan1": "1.0003", "h2obspanconc2": "0", "co2bspanconc1": "2486", "h2obspanconc1": "12.15", "co2bspan1": "1.00162", "co2aspanconc2": "305.4", "co2aspan2a": "0.318783", "flowazero": "0.322", "co2bzero": "0.954914", "h2oaspanconc2": "0", "chamberpressurezero": "2.66603", "h2oaspanconc1": "12.15", "co2bspan2a": "0.319978", "h2obspan2b": "0.0693454", "co2azero": "0.924055", "ssa_ref": "41656.1", "tbzero": "0.999458", "h2oazero": "0.97468", "oxygen": "21", "co2bspan2": "-0.0276768", "co2bspan2b": "0.317663", "h2obspan2": "0", "h2oaspan2": "0", "co2aspanconc1": "2486", "ssb_ref": "36365.4", "co2aspan2": "-0.0279671", "flowbzero": "0.27545", "tazero": "0.958033", "co2aspan1": "1.00185", "h2obspan1": "0.997702", "flowmeterzero": "0.996429", "co2aspan2b": "0.31653", "co2bspanconc2": "305.4", "h2oaspan2b": "0.0690266"}</t>
  </si>
  <si>
    <t>Chamber type</t>
  </si>
  <si>
    <t>6800-01A</t>
  </si>
  <si>
    <t>Chamber s/n</t>
  </si>
  <si>
    <t>MPF-831711</t>
  </si>
  <si>
    <t>Chamber rev</t>
  </si>
  <si>
    <t>0</t>
  </si>
  <si>
    <t>Chamber cal</t>
  </si>
  <si>
    <t>Fluorometer</t>
  </si>
  <si>
    <t>Flr. Version</t>
  </si>
  <si>
    <t>13:19:49</t>
  </si>
  <si>
    <t>Stability Definition:	ΔH2O (Meas2): Slp&lt;0.1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</si>
  <si>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</si>
  <si>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</si>
  <si>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</si>
  <si>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</si>
  <si>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</si>
  <si>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</si>
  <si>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</si>
  <si>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</si>
  <si>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</si>
  <si>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</si>
  <si>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</si>
  <si>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</si>
  <si>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</si>
  <si>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</si>
  <si>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</si>
  <si>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</si>
  <si>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</si>
  <si>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test_constant_2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</si>
  <si>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</si>
  <si>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</si>
  <si>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</si>
  <si>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</si>
  <si>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</si>
  <si>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</si>
  <si>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</si>
  <si>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</si>
  <si>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</si>
  <si>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</si>
  <si>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</si>
  <si>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</si>
  <si>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</si>
  <si>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</si>
  <si>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</si>
  <si>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</si>
  <si>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</si>
  <si>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</si>
  <si>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</si>
  <si>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</si>
  <si>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</si>
  <si>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</si>
  <si>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</si>
  <si>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</si>
  <si>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</si>
  <si>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</si>
  <si>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</si>
  <si>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</si>
  <si>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</si>
  <si>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</si>
  <si>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</si>
  <si>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</si>
  <si>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</si>
  <si>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</si>
  <si>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</si>
  <si>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</si>
  <si>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2.00561 91.7815 385.55 632.128 884.444 1079.77 1263.38 1404.22</t>
  </si>
  <si>
    <t>Fs_true</t>
  </si>
  <si>
    <t>0.104536 108.916 401.631 601.245 801.022 1001.09 1201.19 1400.77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</si>
  <si>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</si>
  <si>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</si>
  <si>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</si>
  <si>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</si>
  <si>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</si>
  <si>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</si>
  <si>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</si>
  <si>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</si>
  <si>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</si>
  <si>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</si>
  <si>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</si>
  <si>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</si>
  <si>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</si>
  <si>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</si>
  <si>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</si>
  <si>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</si>
  <si>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</si>
  <si>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</si>
  <si>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</si>
  <si>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test_constant</t>
  </si>
  <si>
    <t>user_variable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</si>
  <si>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</si>
  <si>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</si>
  <si>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</si>
  <si>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</si>
  <si>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</si>
  <si>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</si>
  <si>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</si>
  <si>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</si>
  <si>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</si>
  <si>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</si>
  <si>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</si>
  <si>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</si>
  <si>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</si>
  <si>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</si>
  <si>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</si>
  <si>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</si>
  <si>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</si>
  <si>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</si>
  <si>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</si>
  <si>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</si>
  <si>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</si>
  <si>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</si>
  <si>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</si>
  <si>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</si>
  <si>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</si>
  <si>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</si>
  <si>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</si>
  <si>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</si>
  <si>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</si>
  <si>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</si>
  <si>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</si>
  <si>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</si>
  <si>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</si>
  <si>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</si>
  <si>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</si>
  <si>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</si>
  <si>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</si>
  <si>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</si>
  <si>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</si>
  <si>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</si>
  <si>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</si>
  <si>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</si>
  <si>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</si>
  <si>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</si>
  <si>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</si>
  <si>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</si>
  <si>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</si>
  <si>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</si>
  <si>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</si>
  <si>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</si>
  <si>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</si>
  <si>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</si>
  <si>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</si>
  <si>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</si>
  <si>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</si>
  <si>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</si>
  <si>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</si>
  <si>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</si>
  <si>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</si>
  <si>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</si>
  <si>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</si>
  <si>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</si>
  <si>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</si>
  <si>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</si>
  <si>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</si>
  <si>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</si>
  <si>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</si>
  <si>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</si>
  <si>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</si>
  <si>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</si>
  <si>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</si>
  <si>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</si>
  <si>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</si>
  <si>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</si>
  <si>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</si>
  <si>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</si>
  <si>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</si>
  <si>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</si>
  <si>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</si>
  <si>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</si>
  <si>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</si>
  <si>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</si>
  <si>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</si>
  <si>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</si>
  <si>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</si>
  <si>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</si>
  <si>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</si>
  <si>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</si>
  <si>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</si>
  <si>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</si>
  <si>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</si>
  <si>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</si>
  <si>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</si>
  <si>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</si>
  <si>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</si>
  <si>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</si>
  <si>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</si>
  <si>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</si>
  <si>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</si>
  <si>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</si>
  <si>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</si>
  <si>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</si>
  <si>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</si>
  <si>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</si>
  <si>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</si>
  <si>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</si>
  <si>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</si>
  <si>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</si>
  <si>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</si>
  <si>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</si>
  <si>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</si>
  <si>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</si>
  <si>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</si>
  <si>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</si>
  <si>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</si>
  <si>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</si>
  <si>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</si>
  <si>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</si>
  <si>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</si>
  <si>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</si>
  <si>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</si>
  <si>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</si>
  <si>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</si>
  <si>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</si>
  <si>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</si>
  <si>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</si>
  <si>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</si>
  <si>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</si>
  <si>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</si>
  <si>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</si>
  <si>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</si>
  <si>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</si>
  <si>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°C</t>
  </si>
  <si>
    <t>mol m⁻² s⁻¹</t>
  </si>
  <si>
    <t>µmol m⁻² s⁻¹</t>
  </si>
  <si>
    <t>µmol mol⁻¹</t>
  </si>
  <si>
    <t>W m⁻²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</si>
  <si>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</si>
  <si>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</si>
  <si>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</si>
  <si>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</si>
  <si>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</si>
  <si>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</si>
  <si>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</si>
  <si>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</si>
  <si>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</si>
  <si>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</si>
  <si>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</si>
  <si>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</si>
  <si>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</si>
  <si>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min</t>
  </si>
  <si>
    <t>20210216 13:21:35</t>
  </si>
  <si>
    <t>13:21:35</t>
  </si>
  <si>
    <t>0: Broadleaf</t>
  </si>
  <si>
    <t>13:19:53</t>
  </si>
  <si>
    <t>0/2</t>
  </si>
  <si>
    <t>20210216 13:21:41</t>
  </si>
  <si>
    <t>13:21:41</t>
  </si>
  <si>
    <t>20210216 13:21:47</t>
  </si>
  <si>
    <t>13:21:47</t>
  </si>
  <si>
    <t>20210216 13:21:53</t>
  </si>
  <si>
    <t>13:21:53</t>
  </si>
  <si>
    <t>20210216 13:21:59</t>
  </si>
  <si>
    <t>13:21:59</t>
  </si>
  <si>
    <t>20210216 13:22:05</t>
  </si>
  <si>
    <t>13:22:05</t>
  </si>
  <si>
    <t>1/2</t>
  </si>
  <si>
    <t>13:21:38</t>
  </si>
  <si>
    <t>w3.p14</t>
  </si>
  <si>
    <t>20210216 13:22:11</t>
  </si>
  <si>
    <t>13:22:11</t>
  </si>
  <si>
    <t>20210216 13:22:17</t>
  </si>
  <si>
    <t>13:22:17</t>
  </si>
  <si>
    <t>20210216 13:22:23</t>
  </si>
  <si>
    <t>13:22:23</t>
  </si>
  <si>
    <t>2/2</t>
  </si>
  <si>
    <t>20210216 13:22:29</t>
  </si>
  <si>
    <t>13:22:29</t>
  </si>
  <si>
    <t>20210216 13:24:33</t>
  </si>
  <si>
    <t>13:24:33</t>
  </si>
  <si>
    <t>20210216 13:24:39</t>
  </si>
  <si>
    <t>13:24:39</t>
  </si>
  <si>
    <t>20210216 13:24:45</t>
  </si>
  <si>
    <t>13:24:45</t>
  </si>
  <si>
    <t>13:24:23</t>
  </si>
  <si>
    <t>w3.p10</t>
  </si>
  <si>
    <t>20210216 13:24:51</t>
  </si>
  <si>
    <t>13:24:51</t>
  </si>
  <si>
    <t>20210216 13:24:57</t>
  </si>
  <si>
    <t>13:24:57</t>
  </si>
  <si>
    <t>20210216 13:25:03</t>
  </si>
  <si>
    <t>13:25:03</t>
  </si>
  <si>
    <t>20210216 13:25:09</t>
  </si>
  <si>
    <t>13:25:09</t>
  </si>
  <si>
    <t>20210216 13:25:15</t>
  </si>
  <si>
    <t>13:25:15</t>
  </si>
  <si>
    <t>20210216 13:25:21</t>
  </si>
  <si>
    <t>13:25:21</t>
  </si>
  <si>
    <t>20210216 13:25:27</t>
  </si>
  <si>
    <t>13:25:27</t>
  </si>
  <si>
    <t>20210216 13:27:16</t>
  </si>
  <si>
    <t>13:27:16</t>
  </si>
  <si>
    <t>20210216 13:27:22</t>
  </si>
  <si>
    <t>13:27:22</t>
  </si>
  <si>
    <t>13:26:55</t>
  </si>
  <si>
    <t>w3.p12</t>
  </si>
  <si>
    <t>20210216 13:27:28</t>
  </si>
  <si>
    <t>13:27:28</t>
  </si>
  <si>
    <t>20210216 13:27:34</t>
  </si>
  <si>
    <t>13:27:34</t>
  </si>
  <si>
    <t>20210216 13:27:40</t>
  </si>
  <si>
    <t>13:27:40</t>
  </si>
  <si>
    <t>20210216 13:27:46</t>
  </si>
  <si>
    <t>13:27:46</t>
  </si>
  <si>
    <t>20210216 13:27:52</t>
  </si>
  <si>
    <t>13:27:52</t>
  </si>
  <si>
    <t>20210216 13:27:58</t>
  </si>
  <si>
    <t>13:27:58</t>
  </si>
  <si>
    <t>20210216 13:28:04</t>
  </si>
  <si>
    <t>13:28:04</t>
  </si>
  <si>
    <t>20210216 13:28:10</t>
  </si>
  <si>
    <t>13:28:10</t>
  </si>
  <si>
    <t>20210216 13:30:41</t>
  </si>
  <si>
    <t>13:30:41</t>
  </si>
  <si>
    <t>20210216 13:30:47</t>
  </si>
  <si>
    <t>13:30:47</t>
  </si>
  <si>
    <t>13:30:20</t>
  </si>
  <si>
    <t>w3.p6</t>
  </si>
  <si>
    <t>20210216 13:30:53</t>
  </si>
  <si>
    <t>13:30:53</t>
  </si>
  <si>
    <t>20210216 13:30:59</t>
  </si>
  <si>
    <t>13:30:59</t>
  </si>
  <si>
    <t>20210216 13:31:05</t>
  </si>
  <si>
    <t>13:31:05</t>
  </si>
  <si>
    <t>20210216 13:31:11</t>
  </si>
  <si>
    <t>13:31:11</t>
  </si>
  <si>
    <t>20210216 13:31:17</t>
  </si>
  <si>
    <t>13:31:17</t>
  </si>
  <si>
    <t>20210216 13:31:23</t>
  </si>
  <si>
    <t>13:31:23</t>
  </si>
  <si>
    <t>20210216 13:31:29</t>
  </si>
  <si>
    <t>13:31:29</t>
  </si>
  <si>
    <t>20210216 13:31:35</t>
  </si>
  <si>
    <t>13:31:35</t>
  </si>
  <si>
    <t>20210216 13:33:43</t>
  </si>
  <si>
    <t>13:33:43</t>
  </si>
  <si>
    <t>20210216 13:33:49</t>
  </si>
  <si>
    <t>13:33:49</t>
  </si>
  <si>
    <t>20210216 13:33:55</t>
  </si>
  <si>
    <t>13:33:55</t>
  </si>
  <si>
    <t>13:33:31</t>
  </si>
  <si>
    <t>w3.p1</t>
  </si>
  <si>
    <t>20210216 13:34:01</t>
  </si>
  <si>
    <t>13:34:01</t>
  </si>
  <si>
    <t>20210216 13:34:07</t>
  </si>
  <si>
    <t>13:34:07</t>
  </si>
  <si>
    <t>20210216 13:34:13</t>
  </si>
  <si>
    <t>13:34:13</t>
  </si>
  <si>
    <t>20210216 13:34:19</t>
  </si>
  <si>
    <t>13:34:19</t>
  </si>
  <si>
    <t>20210216 13:34:25</t>
  </si>
  <si>
    <t>13:34:25</t>
  </si>
  <si>
    <t>20210216 13:34:31</t>
  </si>
  <si>
    <t>13:34:31</t>
  </si>
  <si>
    <t>20210216 13:34:37</t>
  </si>
  <si>
    <t>13:34:37</t>
  </si>
  <si>
    <t>20210216 13:36:54</t>
  </si>
  <si>
    <t>13:36:54</t>
  </si>
  <si>
    <t>20210216 13:37:00</t>
  </si>
  <si>
    <t>13:37:00</t>
  </si>
  <si>
    <t>20210216 13:37:06</t>
  </si>
  <si>
    <t>13:37:06</t>
  </si>
  <si>
    <t>20210216 13:37:12</t>
  </si>
  <si>
    <t>13:37:12</t>
  </si>
  <si>
    <t>20210216 13:37:18</t>
  </si>
  <si>
    <t>13:37:18</t>
  </si>
  <si>
    <t>w1.p9</t>
  </si>
  <si>
    <t>20210216 13:37:24</t>
  </si>
  <si>
    <t>13:37:24</t>
  </si>
  <si>
    <t>20210216 13:37:30</t>
  </si>
  <si>
    <t>13:37:30</t>
  </si>
  <si>
    <t>20210216 13:37:36</t>
  </si>
  <si>
    <t>13:37:36</t>
  </si>
  <si>
    <t>20210216 13:37:42</t>
  </si>
  <si>
    <t>13:37:42</t>
  </si>
  <si>
    <t>20210216 13:37:48</t>
  </si>
  <si>
    <t>13:37:48</t>
  </si>
  <si>
    <t>20210216 13:39:05</t>
  </si>
  <si>
    <t>13:39:05</t>
  </si>
  <si>
    <t>13:38:42</t>
  </si>
  <si>
    <t>w1.p11</t>
  </si>
  <si>
    <t>20210216 13:39:11</t>
  </si>
  <si>
    <t>13:39:11</t>
  </si>
  <si>
    <t>20210216 13:39:17</t>
  </si>
  <si>
    <t>13:39:17</t>
  </si>
  <si>
    <t>20210216 13:39:23</t>
  </si>
  <si>
    <t>13:39:23</t>
  </si>
  <si>
    <t>20210216 13:39:29</t>
  </si>
  <si>
    <t>13:39:29</t>
  </si>
  <si>
    <t>20210216 13:39:35</t>
  </si>
  <si>
    <t>13:39:35</t>
  </si>
  <si>
    <t>20210216 13:39:41</t>
  </si>
  <si>
    <t>13:39:41</t>
  </si>
  <si>
    <t>20210216 13:39:47</t>
  </si>
  <si>
    <t>13:39:47</t>
  </si>
  <si>
    <t>20210216 13:39:53</t>
  </si>
  <si>
    <t>13:39:53</t>
  </si>
  <si>
    <t>20210216 13:39:59</t>
  </si>
  <si>
    <t>13:39:59</t>
  </si>
  <si>
    <t>20210216 13:41:43</t>
  </si>
  <si>
    <t>13:41:43</t>
  </si>
  <si>
    <t>20210216 13:41:49</t>
  </si>
  <si>
    <t>13:41:49</t>
  </si>
  <si>
    <t>13:41:26</t>
  </si>
  <si>
    <t>w2.p4</t>
  </si>
  <si>
    <t>20210216 13:41:55</t>
  </si>
  <si>
    <t>13:41:55</t>
  </si>
  <si>
    <t>20210216 13:42:01</t>
  </si>
  <si>
    <t>13:42:01</t>
  </si>
  <si>
    <t>20210216 13:42:07</t>
  </si>
  <si>
    <t>13:42:07</t>
  </si>
  <si>
    <t>20210216 13:42:13</t>
  </si>
  <si>
    <t>13:42:13</t>
  </si>
  <si>
    <t>20210216 13:42:19</t>
  </si>
  <si>
    <t>13:42:19</t>
  </si>
  <si>
    <t>20210216 13:42:25</t>
  </si>
  <si>
    <t>13:42:25</t>
  </si>
  <si>
    <t>20210216 13:42:31</t>
  </si>
  <si>
    <t>13:42:31</t>
  </si>
  <si>
    <t>20210216 13:42:38</t>
  </si>
  <si>
    <t>13:42:38</t>
  </si>
  <si>
    <t>20210216 13:44:15</t>
  </si>
  <si>
    <t>13:44:15</t>
  </si>
  <si>
    <t>20210216 13:44:21</t>
  </si>
  <si>
    <t>13:44:21</t>
  </si>
  <si>
    <t>20210216 13:44:27</t>
  </si>
  <si>
    <t>13:44:27</t>
  </si>
  <si>
    <t>13:44:01</t>
  </si>
  <si>
    <t>w2.p5</t>
  </si>
  <si>
    <t>20210216 13:44:33</t>
  </si>
  <si>
    <t>13:44:33</t>
  </si>
  <si>
    <t>20210216 13:44:39</t>
  </si>
  <si>
    <t>13:44:39</t>
  </si>
  <si>
    <t>20210216 13:44:45</t>
  </si>
  <si>
    <t>13:44:45</t>
  </si>
  <si>
    <t>20210216 13:44:51</t>
  </si>
  <si>
    <t>13:44:51</t>
  </si>
  <si>
    <t>20210216 13:44:57</t>
  </si>
  <si>
    <t>13:44:57</t>
  </si>
  <si>
    <t>20210216 13:45:03</t>
  </si>
  <si>
    <t>13:45:03</t>
  </si>
  <si>
    <t>20210216 13:45:09</t>
  </si>
  <si>
    <t>13:45:09</t>
  </si>
  <si>
    <t>20210216 13:46:36</t>
  </si>
  <si>
    <t>13:46:36</t>
  </si>
  <si>
    <t>13:46:13</t>
  </si>
  <si>
    <t>w2.p10</t>
  </si>
  <si>
    <t>20210216 13:46:42</t>
  </si>
  <si>
    <t>13:46:42</t>
  </si>
  <si>
    <t>20210216 13:46:48</t>
  </si>
  <si>
    <t>13:46:48</t>
  </si>
  <si>
    <t>20210216 13:46:54</t>
  </si>
  <si>
    <t>13:46:54</t>
  </si>
  <si>
    <t>20210216 13:47:00</t>
  </si>
  <si>
    <t>13:47:00</t>
  </si>
  <si>
    <t>20210216 13:47:06</t>
  </si>
  <si>
    <t>13:47:06</t>
  </si>
  <si>
    <t>20210216 13:47:12</t>
  </si>
  <si>
    <t>13:47:12</t>
  </si>
  <si>
    <t>20210216 13:47:18</t>
  </si>
  <si>
    <t>13:47:18</t>
  </si>
  <si>
    <t>20210216 13:47:24</t>
  </si>
  <si>
    <t>13:47:24</t>
  </si>
  <si>
    <t>20210216 13:47:30</t>
  </si>
  <si>
    <t>13:47:30</t>
  </si>
  <si>
    <t>20210216 13:49:17</t>
  </si>
  <si>
    <t>13:49:17</t>
  </si>
  <si>
    <t>20210216 13:49:23</t>
  </si>
  <si>
    <t>13:49:23</t>
  </si>
  <si>
    <t>13:48:57</t>
  </si>
  <si>
    <t>w2.p14</t>
  </si>
  <si>
    <t>20210216 13:49:29</t>
  </si>
  <si>
    <t>13:49:29</t>
  </si>
  <si>
    <t>20210216 13:49:35</t>
  </si>
  <si>
    <t>13:49:35</t>
  </si>
  <si>
    <t>20210216 13:49:41</t>
  </si>
  <si>
    <t>13:49:41</t>
  </si>
  <si>
    <t>20210216 13:49:47</t>
  </si>
  <si>
    <t>13:49:47</t>
  </si>
  <si>
    <t>20210216 13:49:53</t>
  </si>
  <si>
    <t>13:49:53</t>
  </si>
  <si>
    <t>20210216 13:49:59</t>
  </si>
  <si>
    <t>13:49:59</t>
  </si>
  <si>
    <t>20210216 13:50:05</t>
  </si>
  <si>
    <t>13:50:05</t>
  </si>
  <si>
    <t>20210216 13:50:11</t>
  </si>
  <si>
    <t>13:50:11</t>
  </si>
  <si>
    <t>20210216 13:51:47</t>
  </si>
  <si>
    <t>13:51:47</t>
  </si>
  <si>
    <t>20210216 13:51:53</t>
  </si>
  <si>
    <t>13:51:53</t>
  </si>
  <si>
    <t>20210216 13:51:59</t>
  </si>
  <si>
    <t>13:51:59</t>
  </si>
  <si>
    <t>20210216 13:52:05</t>
  </si>
  <si>
    <t>13:52:05</t>
  </si>
  <si>
    <t>13:51:42</t>
  </si>
  <si>
    <t>w2.p4b</t>
  </si>
  <si>
    <t>20210216 13:52:11</t>
  </si>
  <si>
    <t>13:52:11</t>
  </si>
  <si>
    <t>20210216 13:52:17</t>
  </si>
  <si>
    <t>13:52:17</t>
  </si>
  <si>
    <t>20210216 13:52:23</t>
  </si>
  <si>
    <t>13:52:23</t>
  </si>
  <si>
    <t>20210216 13:52:29</t>
  </si>
  <si>
    <t>13:52:29</t>
  </si>
  <si>
    <t>20210216 13:52:35</t>
  </si>
  <si>
    <t>13:52:35</t>
  </si>
  <si>
    <t>20210216 13:52:41</t>
  </si>
  <si>
    <t>13:52:41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</si>
</sst>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L138"/>
  <sheetViews>
    <sheetView tabSelected="1" workbookViewId="0"/>
  </sheetViews>
  <sheetFormatPr defaultRowHeight="15"/>
  <sheetData>
    <row r="2" spans="1:142">
      <c r="A2" t="s">
        <v>25</v>
      </c>
      <c r="B2" t="s">
        <v>26</v>
      </c>
      <c r="C2" t="s">
        <v>28</v>
      </c>
    </row>
    <row r="3" spans="1:142">
      <c r="B3" t="s">
        <v>27</v>
      </c>
      <c r="C3">
        <v>21</v>
      </c>
    </row>
    <row r="4" spans="1:14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42">
      <c r="B5" t="s">
        <v>15</v>
      </c>
      <c r="C5" t="s">
        <v>32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</v>
      </c>
    </row>
    <row r="6" spans="1:142">
      <c r="A6" t="s">
        <v>41</v>
      </c>
      <c r="B6" t="s">
        <v>42</v>
      </c>
    </row>
    <row r="8" spans="1:142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42">
      <c r="B9">
        <v>0</v>
      </c>
      <c r="C9">
        <v>1</v>
      </c>
      <c r="D9">
        <v>0</v>
      </c>
      <c r="E9">
        <v>0</v>
      </c>
    </row>
    <row r="10" spans="1:142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42">
      <c r="B11" t="s">
        <v>50</v>
      </c>
      <c r="C11" t="s">
        <v>52</v>
      </c>
      <c r="D11">
        <v>0.49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0.39</v>
      </c>
      <c r="L11">
        <v>0.18</v>
      </c>
      <c r="M11">
        <v>0.23</v>
      </c>
      <c r="N11">
        <v>0.26</v>
      </c>
      <c r="O11">
        <v>0.21</v>
      </c>
      <c r="P11">
        <v>0.19</v>
      </c>
      <c r="Q11">
        <v>0.25</v>
      </c>
    </row>
    <row r="12" spans="1:142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42">
      <c r="B13">
        <v>0</v>
      </c>
      <c r="C13">
        <v>0</v>
      </c>
      <c r="D13">
        <v>0</v>
      </c>
      <c r="E13">
        <v>0</v>
      </c>
      <c r="F13">
        <v>1</v>
      </c>
    </row>
    <row r="14" spans="1:142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42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142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41</v>
      </c>
      <c r="G16" t="s">
        <v>84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87</v>
      </c>
      <c r="AK16" t="s">
        <v>87</v>
      </c>
      <c r="AL16" t="s">
        <v>87</v>
      </c>
      <c r="AM16" t="s">
        <v>87</v>
      </c>
      <c r="AN16" t="s">
        <v>88</v>
      </c>
      <c r="AO16" t="s">
        <v>88</v>
      </c>
      <c r="AP16" t="s">
        <v>88</v>
      </c>
      <c r="AQ16" t="s">
        <v>88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t="s">
        <v>89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90</v>
      </c>
      <c r="BP16" t="s">
        <v>90</v>
      </c>
      <c r="BQ16" t="s">
        <v>90</v>
      </c>
      <c r="BR16" t="s">
        <v>90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91</v>
      </c>
      <c r="CC16" t="s">
        <v>91</v>
      </c>
      <c r="CD16" t="s">
        <v>91</v>
      </c>
      <c r="CE16" t="s">
        <v>91</v>
      </c>
      <c r="CF16" t="s">
        <v>91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94</v>
      </c>
      <c r="DF16" t="s">
        <v>94</v>
      </c>
      <c r="DG16" t="s">
        <v>94</v>
      </c>
      <c r="DH16" t="s">
        <v>94</v>
      </c>
      <c r="DI16" t="s">
        <v>94</v>
      </c>
      <c r="DJ16" t="s">
        <v>94</v>
      </c>
      <c r="DK16" t="s">
        <v>94</v>
      </c>
      <c r="DL16" t="s">
        <v>94</v>
      </c>
      <c r="DM16" t="s">
        <v>94</v>
      </c>
      <c r="DN16" t="s">
        <v>94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95</v>
      </c>
      <c r="DX16" t="s">
        <v>95</v>
      </c>
      <c r="DY16" t="s">
        <v>95</v>
      </c>
      <c r="DZ16" t="s">
        <v>95</v>
      </c>
      <c r="EA16" t="s">
        <v>95</v>
      </c>
      <c r="EB16" t="s">
        <v>95</v>
      </c>
      <c r="EC16" t="s">
        <v>95</v>
      </c>
      <c r="ED16" t="s">
        <v>95</v>
      </c>
      <c r="EE16" t="s">
        <v>95</v>
      </c>
      <c r="EF16" t="s">
        <v>95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95</v>
      </c>
    </row>
    <row r="17" spans="1:14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108</v>
      </c>
      <c r="N17" t="s">
        <v>109</v>
      </c>
      <c r="O17" t="s">
        <v>110</v>
      </c>
      <c r="P17" t="s">
        <v>111</v>
      </c>
      <c r="Q17" t="s">
        <v>112</v>
      </c>
      <c r="R17" t="s">
        <v>113</v>
      </c>
      <c r="S17" t="s">
        <v>114</v>
      </c>
      <c r="T17" t="s">
        <v>115</v>
      </c>
      <c r="U17" t="s">
        <v>116</v>
      </c>
      <c r="V17" t="s">
        <v>117</v>
      </c>
      <c r="W17" t="s">
        <v>118</v>
      </c>
      <c r="X17" t="s">
        <v>119</v>
      </c>
      <c r="Y17" t="s">
        <v>120</v>
      </c>
      <c r="Z17" t="s">
        <v>121</v>
      </c>
      <c r="AA17" t="s">
        <v>122</v>
      </c>
      <c r="AB17" t="s">
        <v>123</v>
      </c>
      <c r="AC17" t="s">
        <v>124</v>
      </c>
      <c r="AD17" t="s">
        <v>125</v>
      </c>
      <c r="AE17" t="s">
        <v>86</v>
      </c>
      <c r="AF17" t="s">
        <v>126</v>
      </c>
      <c r="AG17" t="s">
        <v>127</v>
      </c>
      <c r="AH17" t="s">
        <v>128</v>
      </c>
      <c r="AI17" t="s">
        <v>129</v>
      </c>
      <c r="AJ17" t="s">
        <v>130</v>
      </c>
      <c r="AK17" t="s">
        <v>131</v>
      </c>
      <c r="AL17" t="s">
        <v>132</v>
      </c>
      <c r="AM17" t="s">
        <v>133</v>
      </c>
      <c r="AN17" t="s">
        <v>134</v>
      </c>
      <c r="AO17" t="s">
        <v>135</v>
      </c>
      <c r="AP17" t="s">
        <v>136</v>
      </c>
      <c r="AQ17" t="s">
        <v>137</v>
      </c>
      <c r="AR17" t="s">
        <v>103</v>
      </c>
      <c r="AS17" t="s">
        <v>138</v>
      </c>
      <c r="AT17" t="s">
        <v>139</v>
      </c>
      <c r="AU17" t="s">
        <v>140</v>
      </c>
      <c r="AV17" t="s">
        <v>141</v>
      </c>
      <c r="AW17" t="s">
        <v>142</v>
      </c>
      <c r="AX17" t="s">
        <v>143</v>
      </c>
      <c r="AY17" t="s">
        <v>144</v>
      </c>
      <c r="AZ17" t="s">
        <v>145</v>
      </c>
      <c r="BA17" t="s">
        <v>146</v>
      </c>
      <c r="BB17" t="s">
        <v>147</v>
      </c>
      <c r="BC17" t="s">
        <v>148</v>
      </c>
      <c r="BD17" t="s">
        <v>149</v>
      </c>
      <c r="BE17" t="s">
        <v>150</v>
      </c>
      <c r="BF17" t="s">
        <v>151</v>
      </c>
      <c r="BG17" t="s">
        <v>152</v>
      </c>
      <c r="BH17" t="s">
        <v>153</v>
      </c>
      <c r="BI17" t="s">
        <v>154</v>
      </c>
      <c r="BJ17" t="s">
        <v>155</v>
      </c>
      <c r="BK17" t="s">
        <v>156</v>
      </c>
      <c r="BL17" t="s">
        <v>157</v>
      </c>
      <c r="BM17" t="s">
        <v>158</v>
      </c>
      <c r="BN17" t="s">
        <v>159</v>
      </c>
      <c r="BO17" t="s">
        <v>160</v>
      </c>
      <c r="BP17" t="s">
        <v>161</v>
      </c>
      <c r="BQ17" t="s">
        <v>162</v>
      </c>
      <c r="BR17" t="s">
        <v>163</v>
      </c>
      <c r="BS17" t="s">
        <v>164</v>
      </c>
      <c r="BT17" t="s">
        <v>165</v>
      </c>
      <c r="BU17" t="s">
        <v>166</v>
      </c>
      <c r="BV17" t="s">
        <v>167</v>
      </c>
      <c r="BW17" t="s">
        <v>168</v>
      </c>
      <c r="BX17" t="s">
        <v>169</v>
      </c>
      <c r="BY17" t="s">
        <v>170</v>
      </c>
      <c r="BZ17" t="s">
        <v>171</v>
      </c>
      <c r="CA17" t="s">
        <v>172</v>
      </c>
      <c r="CB17" t="s">
        <v>173</v>
      </c>
      <c r="CC17" t="s">
        <v>174</v>
      </c>
      <c r="CD17" t="s">
        <v>175</v>
      </c>
      <c r="CE17" t="s">
        <v>176</v>
      </c>
      <c r="CF17" t="s">
        <v>177</v>
      </c>
      <c r="CG17" t="s">
        <v>97</v>
      </c>
      <c r="CH17" t="s">
        <v>100</v>
      </c>
      <c r="CI17" t="s">
        <v>178</v>
      </c>
      <c r="CJ17" t="s">
        <v>179</v>
      </c>
      <c r="CK17" t="s">
        <v>180</v>
      </c>
      <c r="CL17" t="s">
        <v>181</v>
      </c>
      <c r="CM17" t="s">
        <v>182</v>
      </c>
      <c r="CN17" t="s">
        <v>183</v>
      </c>
      <c r="CO17" t="s">
        <v>184</v>
      </c>
      <c r="CP17" t="s">
        <v>185</v>
      </c>
      <c r="CQ17" t="s">
        <v>186</v>
      </c>
      <c r="CR17" t="s">
        <v>187</v>
      </c>
      <c r="CS17" t="s">
        <v>188</v>
      </c>
      <c r="CT17" t="s">
        <v>189</v>
      </c>
      <c r="CU17" t="s">
        <v>190</v>
      </c>
      <c r="CV17" t="s">
        <v>191</v>
      </c>
      <c r="CW17" t="s">
        <v>192</v>
      </c>
      <c r="CX17" t="s">
        <v>193</v>
      </c>
      <c r="CY17" t="s">
        <v>194</v>
      </c>
      <c r="CZ17" t="s">
        <v>195</v>
      </c>
      <c r="DA17" t="s">
        <v>196</v>
      </c>
      <c r="DB17" t="s">
        <v>197</v>
      </c>
      <c r="DC17" t="s">
        <v>198</v>
      </c>
      <c r="DD17" t="s">
        <v>199</v>
      </c>
      <c r="DE17" t="s">
        <v>200</v>
      </c>
      <c r="DF17" t="s">
        <v>201</v>
      </c>
      <c r="DG17" t="s">
        <v>202</v>
      </c>
      <c r="DH17" t="s">
        <v>203</v>
      </c>
      <c r="DI17" t="s">
        <v>204</v>
      </c>
      <c r="DJ17" t="s">
        <v>205</v>
      </c>
      <c r="DK17" t="s">
        <v>206</v>
      </c>
      <c r="DL17" t="s">
        <v>207</v>
      </c>
      <c r="DM17" t="s">
        <v>208</v>
      </c>
      <c r="DN17" t="s">
        <v>209</v>
      </c>
      <c r="DO17" t="s">
        <v>210</v>
      </c>
      <c r="DP17" t="s">
        <v>211</v>
      </c>
      <c r="DQ17" t="s">
        <v>212</v>
      </c>
      <c r="DR17" t="s">
        <v>213</v>
      </c>
      <c r="DS17" t="s">
        <v>214</v>
      </c>
      <c r="DT17" t="s">
        <v>215</v>
      </c>
      <c r="DU17" t="s">
        <v>216</v>
      </c>
      <c r="DV17" t="s">
        <v>217</v>
      </c>
      <c r="DW17" t="s">
        <v>218</v>
      </c>
      <c r="DX17" t="s">
        <v>219</v>
      </c>
      <c r="DY17" t="s">
        <v>220</v>
      </c>
      <c r="DZ17" t="s">
        <v>221</v>
      </c>
      <c r="EA17" t="s">
        <v>222</v>
      </c>
      <c r="EB17" t="s">
        <v>223</v>
      </c>
      <c r="EC17" t="s">
        <v>224</v>
      </c>
      <c r="ED17" t="s">
        <v>225</v>
      </c>
      <c r="EE17" t="s">
        <v>226</v>
      </c>
      <c r="EF17" t="s">
        <v>227</v>
      </c>
      <c r="EG17" t="s">
        <v>228</v>
      </c>
      <c r="EH17" t="s">
        <v>229</v>
      </c>
      <c r="EI17" t="s">
        <v>230</v>
      </c>
      <c r="EJ17" t="s">
        <v>231</v>
      </c>
      <c r="EK17" t="s">
        <v>232</v>
      </c>
      <c r="EL17" t="s">
        <v>233</v>
      </c>
    </row>
    <row r="18" spans="1:142">
      <c r="B18" t="s">
        <v>234</v>
      </c>
      <c r="C18" t="s">
        <v>234</v>
      </c>
      <c r="F18" t="s">
        <v>235</v>
      </c>
      <c r="H18" t="s">
        <v>234</v>
      </c>
      <c r="I18" t="s">
        <v>236</v>
      </c>
      <c r="J18" t="s">
        <v>237</v>
      </c>
      <c r="K18" t="s">
        <v>238</v>
      </c>
      <c r="L18" t="s">
        <v>238</v>
      </c>
      <c r="M18" t="s">
        <v>145</v>
      </c>
      <c r="N18" t="s">
        <v>145</v>
      </c>
      <c r="O18" t="s">
        <v>236</v>
      </c>
      <c r="P18" t="s">
        <v>236</v>
      </c>
      <c r="Q18" t="s">
        <v>236</v>
      </c>
      <c r="R18" t="s">
        <v>236</v>
      </c>
      <c r="S18" t="s">
        <v>239</v>
      </c>
      <c r="T18" t="s">
        <v>235</v>
      </c>
      <c r="U18" t="s">
        <v>235</v>
      </c>
      <c r="V18" t="s">
        <v>240</v>
      </c>
      <c r="W18" t="s">
        <v>241</v>
      </c>
      <c r="X18" t="s">
        <v>240</v>
      </c>
      <c r="Y18" t="s">
        <v>240</v>
      </c>
      <c r="Z18" t="s">
        <v>240</v>
      </c>
      <c r="AA18" t="s">
        <v>239</v>
      </c>
      <c r="AB18" t="s">
        <v>239</v>
      </c>
      <c r="AC18" t="s">
        <v>239</v>
      </c>
      <c r="AD18" t="s">
        <v>239</v>
      </c>
      <c r="AE18" t="s">
        <v>242</v>
      </c>
      <c r="AF18" t="s">
        <v>241</v>
      </c>
      <c r="AH18" t="s">
        <v>241</v>
      </c>
      <c r="AI18" t="s">
        <v>242</v>
      </c>
      <c r="AJ18" t="s">
        <v>237</v>
      </c>
      <c r="AK18" t="s">
        <v>237</v>
      </c>
      <c r="AM18" t="s">
        <v>243</v>
      </c>
      <c r="AN18" t="s">
        <v>244</v>
      </c>
      <c r="AQ18" t="s">
        <v>236</v>
      </c>
      <c r="AR18" t="s">
        <v>234</v>
      </c>
      <c r="AS18" t="s">
        <v>238</v>
      </c>
      <c r="AT18" t="s">
        <v>238</v>
      </c>
      <c r="AU18" t="s">
        <v>245</v>
      </c>
      <c r="AV18" t="s">
        <v>245</v>
      </c>
      <c r="AW18" t="s">
        <v>238</v>
      </c>
      <c r="AX18" t="s">
        <v>245</v>
      </c>
      <c r="AY18" t="s">
        <v>242</v>
      </c>
      <c r="AZ18" t="s">
        <v>240</v>
      </c>
      <c r="BA18" t="s">
        <v>240</v>
      </c>
      <c r="BB18" t="s">
        <v>235</v>
      </c>
      <c r="BC18" t="s">
        <v>235</v>
      </c>
      <c r="BD18" t="s">
        <v>235</v>
      </c>
      <c r="BE18" t="s">
        <v>235</v>
      </c>
      <c r="BF18" t="s">
        <v>235</v>
      </c>
      <c r="BG18" t="s">
        <v>246</v>
      </c>
      <c r="BH18" t="s">
        <v>237</v>
      </c>
      <c r="BI18" t="s">
        <v>237</v>
      </c>
      <c r="BJ18" t="s">
        <v>237</v>
      </c>
      <c r="BO18" t="s">
        <v>237</v>
      </c>
      <c r="BR18" t="s">
        <v>235</v>
      </c>
      <c r="BS18" t="s">
        <v>235</v>
      </c>
      <c r="BT18" t="s">
        <v>235</v>
      </c>
      <c r="BU18" t="s">
        <v>235</v>
      </c>
      <c r="BV18" t="s">
        <v>235</v>
      </c>
      <c r="BW18" t="s">
        <v>237</v>
      </c>
      <c r="BX18" t="s">
        <v>237</v>
      </c>
      <c r="BY18" t="s">
        <v>237</v>
      </c>
      <c r="BZ18" t="s">
        <v>234</v>
      </c>
      <c r="CC18" t="s">
        <v>247</v>
      </c>
      <c r="CD18" t="s">
        <v>247</v>
      </c>
      <c r="CF18" t="s">
        <v>234</v>
      </c>
      <c r="CG18" t="s">
        <v>248</v>
      </c>
      <c r="CI18" t="s">
        <v>234</v>
      </c>
      <c r="CJ18" t="s">
        <v>234</v>
      </c>
      <c r="CL18" t="s">
        <v>249</v>
      </c>
      <c r="CM18" t="s">
        <v>250</v>
      </c>
      <c r="CN18" t="s">
        <v>249</v>
      </c>
      <c r="CO18" t="s">
        <v>250</v>
      </c>
      <c r="CP18" t="s">
        <v>249</v>
      </c>
      <c r="CQ18" t="s">
        <v>250</v>
      </c>
      <c r="CR18" t="s">
        <v>241</v>
      </c>
      <c r="CS18" t="s">
        <v>241</v>
      </c>
      <c r="CT18" t="s">
        <v>238</v>
      </c>
      <c r="CU18" t="s">
        <v>251</v>
      </c>
      <c r="CV18" t="s">
        <v>238</v>
      </c>
      <c r="CX18" t="s">
        <v>245</v>
      </c>
      <c r="CY18" t="s">
        <v>252</v>
      </c>
      <c r="CZ18" t="s">
        <v>245</v>
      </c>
      <c r="DE18" t="s">
        <v>241</v>
      </c>
      <c r="DF18" t="s">
        <v>241</v>
      </c>
      <c r="DG18" t="s">
        <v>249</v>
      </c>
      <c r="DH18" t="s">
        <v>250</v>
      </c>
      <c r="DI18" t="s">
        <v>250</v>
      </c>
      <c r="DM18" t="s">
        <v>250</v>
      </c>
      <c r="DQ18" t="s">
        <v>238</v>
      </c>
      <c r="DR18" t="s">
        <v>238</v>
      </c>
      <c r="DS18" t="s">
        <v>245</v>
      </c>
      <c r="DT18" t="s">
        <v>245</v>
      </c>
      <c r="DU18" t="s">
        <v>253</v>
      </c>
      <c r="DV18" t="s">
        <v>253</v>
      </c>
      <c r="DX18" t="s">
        <v>242</v>
      </c>
      <c r="DY18" t="s">
        <v>242</v>
      </c>
      <c r="DZ18" t="s">
        <v>235</v>
      </c>
      <c r="EA18" t="s">
        <v>235</v>
      </c>
      <c r="EB18" t="s">
        <v>235</v>
      </c>
      <c r="EC18" t="s">
        <v>235</v>
      </c>
      <c r="ED18" t="s">
        <v>235</v>
      </c>
      <c r="EE18" t="s">
        <v>241</v>
      </c>
      <c r="EF18" t="s">
        <v>241</v>
      </c>
      <c r="EG18" t="s">
        <v>241</v>
      </c>
      <c r="EH18" t="s">
        <v>235</v>
      </c>
      <c r="EI18" t="s">
        <v>238</v>
      </c>
      <c r="EJ18" t="s">
        <v>245</v>
      </c>
      <c r="EK18" t="s">
        <v>241</v>
      </c>
      <c r="EL18" t="s">
        <v>241</v>
      </c>
    </row>
    <row r="19" spans="1:142">
      <c r="A19">
        <v>1</v>
      </c>
      <c r="B19">
        <v>1613517695.1</v>
      </c>
      <c r="C19">
        <v>0</v>
      </c>
      <c r="D19" t="s">
        <v>254</v>
      </c>
      <c r="E19" t="s">
        <v>255</v>
      </c>
      <c r="G19">
        <f>A/E</f>
        <v>0</v>
      </c>
      <c r="H19">
        <v>1613517687.1</v>
      </c>
      <c r="I19">
        <f>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((R19-I19/2)*K19-J19)/(R19+I19/2)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I19*(1000-(1000*0.61365*exp(17.502*U19/(240.97+U19))/(AZ19+BA19)+AU19)/2)/(1000*0.61365*exp(17.502*U19/(240.97+U19))/(AZ19+BA19)-AU19)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(AK19*AM19)</f>
        <v>0</v>
      </c>
      <c r="T19">
        <f>(BB19+(S19+2*0.95*5.67E-8*(((BB19+$B$9)+273)^4-(BB19+273)^4)-44100*I19)/(1.84*29.3*P19+8*0.95*5.67E-8*(BB19+273)^3))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(-I19*44100)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5</v>
      </c>
      <c r="AF19">
        <v>1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$B$13*BH19+$C$13*BI19+$F$13*BJ19*(1-BM19)</f>
        <v>0</v>
      </c>
      <c r="AK19">
        <f>AJ19*AL19</f>
        <v>0</v>
      </c>
      <c r="AL19">
        <f>($B$13*$D$11+$C$13*$D$11+$F$13*((BW19+BO19)/MAX(BW19+BO19+BX19, 0.1)*$I$11+BX19/MAX(BW19+BO19+BX19, 0.1)*$J$11))/($B$13+$C$13+$F$13)</f>
        <v>0</v>
      </c>
      <c r="AM19">
        <f>($B$13*$K$11+$C$13*$K$11+$F$13*((BW19+BO19)/MAX(BW19+BO19+BX19, 0.1)*$P$11+BX19/MAX(BW19+BO19+BX19, 0.1)*$Q$11))/($B$13+$C$13+$F$13)</f>
        <v>0</v>
      </c>
      <c r="AN19">
        <v>2</v>
      </c>
      <c r="AO19">
        <v>0.5</v>
      </c>
      <c r="AP19" t="s">
        <v>256</v>
      </c>
      <c r="AQ19">
        <v>2</v>
      </c>
      <c r="AR19">
        <v>1613517687.1</v>
      </c>
      <c r="AS19">
        <v>409.513580645161</v>
      </c>
      <c r="AT19">
        <v>410.012806451613</v>
      </c>
      <c r="AU19">
        <v>19.2994580645161</v>
      </c>
      <c r="AV19">
        <v>19.2200258064516</v>
      </c>
      <c r="AW19">
        <v>403.610032258065</v>
      </c>
      <c r="AX19">
        <v>19.1860290322581</v>
      </c>
      <c r="AY19">
        <v>600.021322580645</v>
      </c>
      <c r="AZ19">
        <v>101.54164516129</v>
      </c>
      <c r="BA19">
        <v>0.0999430225806452</v>
      </c>
      <c r="BB19">
        <v>26.7527387096774</v>
      </c>
      <c r="BC19">
        <v>26.1894548387097</v>
      </c>
      <c r="BD19">
        <v>999.9</v>
      </c>
      <c r="BE19">
        <v>0</v>
      </c>
      <c r="BF19">
        <v>0</v>
      </c>
      <c r="BG19">
        <v>4996.00870967742</v>
      </c>
      <c r="BH19">
        <v>0</v>
      </c>
      <c r="BI19">
        <v>9999.9</v>
      </c>
      <c r="BJ19">
        <v>299.961967741935</v>
      </c>
      <c r="BK19">
        <v>0.899999483870968</v>
      </c>
      <c r="BL19">
        <v>0.100000412903226</v>
      </c>
      <c r="BM19">
        <v>0</v>
      </c>
      <c r="BN19">
        <v>378.472193548387</v>
      </c>
      <c r="BO19">
        <v>5.00096</v>
      </c>
      <c r="BP19">
        <v>1158.50483870968</v>
      </c>
      <c r="BQ19">
        <v>3225.25903225806</v>
      </c>
      <c r="BR19">
        <v>36.875</v>
      </c>
      <c r="BS19">
        <v>40.895</v>
      </c>
      <c r="BT19">
        <v>38.937</v>
      </c>
      <c r="BU19">
        <v>40.75</v>
      </c>
      <c r="BV19">
        <v>39.687</v>
      </c>
      <c r="BW19">
        <v>265.462903225806</v>
      </c>
      <c r="BX19">
        <v>29.5</v>
      </c>
      <c r="BY19">
        <v>0</v>
      </c>
      <c r="BZ19">
        <v>1613517737.8</v>
      </c>
      <c r="CA19">
        <v>0</v>
      </c>
      <c r="CB19">
        <v>377.790076923077</v>
      </c>
      <c r="CC19">
        <v>-108.436034275588</v>
      </c>
      <c r="CD19">
        <v>-330.876239583987</v>
      </c>
      <c r="CE19">
        <v>1156.45730769231</v>
      </c>
      <c r="CF19">
        <v>15</v>
      </c>
      <c r="CG19">
        <v>1613517593.1</v>
      </c>
      <c r="CH19" t="s">
        <v>257</v>
      </c>
      <c r="CI19">
        <v>1613517590.6</v>
      </c>
      <c r="CJ19">
        <v>1613517593.1</v>
      </c>
      <c r="CK19">
        <v>2</v>
      </c>
      <c r="CL19">
        <v>-0.182</v>
      </c>
      <c r="CM19">
        <v>0.031</v>
      </c>
      <c r="CN19">
        <v>5.898</v>
      </c>
      <c r="CO19">
        <v>0.117</v>
      </c>
      <c r="CP19">
        <v>408</v>
      </c>
      <c r="CQ19">
        <v>19</v>
      </c>
      <c r="CR19">
        <v>0.39</v>
      </c>
      <c r="CS19">
        <v>0.23</v>
      </c>
      <c r="CT19">
        <v>-0.110617268625</v>
      </c>
      <c r="CU19">
        <v>-7.12274962530957</v>
      </c>
      <c r="CV19">
        <v>0.765187425709581</v>
      </c>
      <c r="CW19">
        <v>0</v>
      </c>
      <c r="CX19">
        <v>-0.060821585</v>
      </c>
      <c r="CY19">
        <v>3.1623486641651</v>
      </c>
      <c r="CZ19">
        <v>0.30739612094391</v>
      </c>
      <c r="DA19">
        <v>0</v>
      </c>
      <c r="DB19">
        <v>0</v>
      </c>
      <c r="DC19">
        <v>2</v>
      </c>
      <c r="DD19" t="s">
        <v>258</v>
      </c>
      <c r="DE19">
        <v>100</v>
      </c>
      <c r="DF19">
        <v>100</v>
      </c>
      <c r="DG19">
        <v>5.903</v>
      </c>
      <c r="DH19">
        <v>0.1091</v>
      </c>
      <c r="DI19">
        <v>3.81994624640086</v>
      </c>
      <c r="DJ19">
        <v>0.00621434693501906</v>
      </c>
      <c r="DK19">
        <v>-2.84187309215212e-06</v>
      </c>
      <c r="DL19">
        <v>5.83187288444407e-10</v>
      </c>
      <c r="DM19">
        <v>-0.113050203154081</v>
      </c>
      <c r="DN19">
        <v>-0.0175213708561665</v>
      </c>
      <c r="DO19">
        <v>0.00201954594759898</v>
      </c>
      <c r="DP19">
        <v>-2.55958449284408e-05</v>
      </c>
      <c r="DQ19">
        <v>-1</v>
      </c>
      <c r="DR19">
        <v>2233</v>
      </c>
      <c r="DS19">
        <v>2</v>
      </c>
      <c r="DT19">
        <v>28</v>
      </c>
      <c r="DU19">
        <v>1.7</v>
      </c>
      <c r="DV19">
        <v>1.7</v>
      </c>
      <c r="DW19">
        <v>2</v>
      </c>
      <c r="DX19">
        <v>625.057</v>
      </c>
      <c r="DY19">
        <v>359.129</v>
      </c>
      <c r="DZ19">
        <v>25.0002</v>
      </c>
      <c r="EA19">
        <v>27.6334</v>
      </c>
      <c r="EB19">
        <v>30.0003</v>
      </c>
      <c r="EC19">
        <v>27.8874</v>
      </c>
      <c r="ED19">
        <v>27.8901</v>
      </c>
      <c r="EE19">
        <v>19.62</v>
      </c>
      <c r="EF19">
        <v>46.3782</v>
      </c>
      <c r="EG19">
        <v>99.1693</v>
      </c>
      <c r="EH19">
        <v>25</v>
      </c>
      <c r="EI19">
        <v>410</v>
      </c>
      <c r="EJ19">
        <v>18.791</v>
      </c>
      <c r="EK19">
        <v>99.3971</v>
      </c>
      <c r="EL19">
        <v>101.421</v>
      </c>
    </row>
    <row r="20" spans="1:142">
      <c r="A20">
        <v>2</v>
      </c>
      <c r="B20">
        <v>1613517701.1</v>
      </c>
      <c r="C20">
        <v>6</v>
      </c>
      <c r="D20" t="s">
        <v>259</v>
      </c>
      <c r="E20" t="s">
        <v>260</v>
      </c>
      <c r="G20">
        <f>A/E</f>
        <v>0</v>
      </c>
      <c r="H20">
        <v>1613517693.28965</v>
      </c>
      <c r="I20">
        <f>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((R20-I20/2)*K20-J20)/(R20+I20/2)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I20*(1000-(1000*0.61365*exp(17.502*U20/(240.97+U20))/(AZ20+BA20)+AU20)/2)/(1000*0.61365*exp(17.502*U20/(240.97+U20))/(AZ20+BA20)-AU20)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(AK20*AM20)</f>
        <v>0</v>
      </c>
      <c r="T20">
        <f>(BB20+(S20+2*0.95*5.67E-8*(((BB20+$B$9)+273)^4-(BB20+273)^4)-44100*I20)/(1.84*29.3*P20+8*0.95*5.67E-8*(BB20+273)^3))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(-I20*44100)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4</v>
      </c>
      <c r="AF20">
        <v>1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$B$13*BH20+$C$13*BI20+$F$13*BJ20*(1-BM20)</f>
        <v>0</v>
      </c>
      <c r="AK20">
        <f>AJ20*AL20</f>
        <v>0</v>
      </c>
      <c r="AL20">
        <f>($B$13*$D$11+$C$13*$D$11+$F$13*((BW20+BO20)/MAX(BW20+BO20+BX20, 0.1)*$I$11+BX20/MAX(BW20+BO20+BX20, 0.1)*$J$11))/($B$13+$C$13+$F$13)</f>
        <v>0</v>
      </c>
      <c r="AM20">
        <f>($B$13*$K$11+$C$13*$K$11+$F$13*((BW20+BO20)/MAX(BW20+BO20+BX20, 0.1)*$P$11+BX20/MAX(BW20+BO20+BX20, 0.1)*$Q$11))/($B$13+$C$13+$F$13)</f>
        <v>0</v>
      </c>
      <c r="AN20">
        <v>2</v>
      </c>
      <c r="AO20">
        <v>0.5</v>
      </c>
      <c r="AP20" t="s">
        <v>256</v>
      </c>
      <c r="AQ20">
        <v>2</v>
      </c>
      <c r="AR20">
        <v>1613517693.28965</v>
      </c>
      <c r="AS20">
        <v>409.253793103448</v>
      </c>
      <c r="AT20">
        <v>410.00975862069</v>
      </c>
      <c r="AU20">
        <v>19.2224965517241</v>
      </c>
      <c r="AV20">
        <v>18.9619172413793</v>
      </c>
      <c r="AW20">
        <v>403.351275862069</v>
      </c>
      <c r="AX20">
        <v>19.1114310344828</v>
      </c>
      <c r="AY20">
        <v>600.033793103448</v>
      </c>
      <c r="AZ20">
        <v>101.542413793103</v>
      </c>
      <c r="BA20">
        <v>0.0999767689655172</v>
      </c>
      <c r="BB20">
        <v>26.7573551724138</v>
      </c>
      <c r="BC20">
        <v>26.2270172413793</v>
      </c>
      <c r="BD20">
        <v>999.9</v>
      </c>
      <c r="BE20">
        <v>0</v>
      </c>
      <c r="BF20">
        <v>0</v>
      </c>
      <c r="BG20">
        <v>4995.53931034483</v>
      </c>
      <c r="BH20">
        <v>0</v>
      </c>
      <c r="BI20">
        <v>9999.9</v>
      </c>
      <c r="BJ20">
        <v>299.951931034483</v>
      </c>
      <c r="BK20">
        <v>0.899996413793103</v>
      </c>
      <c r="BL20">
        <v>0.100003489655172</v>
      </c>
      <c r="BM20">
        <v>0</v>
      </c>
      <c r="BN20">
        <v>368.711793103448</v>
      </c>
      <c r="BO20">
        <v>5.00096</v>
      </c>
      <c r="BP20">
        <v>1128.9675862069</v>
      </c>
      <c r="BQ20">
        <v>3225.14724137931</v>
      </c>
      <c r="BR20">
        <v>36.875</v>
      </c>
      <c r="BS20">
        <v>40.8921034482759</v>
      </c>
      <c r="BT20">
        <v>38.9413448275862</v>
      </c>
      <c r="BU20">
        <v>40.75</v>
      </c>
      <c r="BV20">
        <v>39.687</v>
      </c>
      <c r="BW20">
        <v>265.453448275862</v>
      </c>
      <c r="BX20">
        <v>29.5</v>
      </c>
      <c r="BY20">
        <v>0</v>
      </c>
      <c r="BZ20">
        <v>1613517743.8</v>
      </c>
      <c r="CA20">
        <v>0</v>
      </c>
      <c r="CB20">
        <v>368.560615384615</v>
      </c>
      <c r="CC20">
        <v>-74.6659146004435</v>
      </c>
      <c r="CD20">
        <v>-226.335042891689</v>
      </c>
      <c r="CE20">
        <v>1128.49769230769</v>
      </c>
      <c r="CF20">
        <v>15</v>
      </c>
      <c r="CG20">
        <v>1613517593.1</v>
      </c>
      <c r="CH20" t="s">
        <v>257</v>
      </c>
      <c r="CI20">
        <v>1613517590.6</v>
      </c>
      <c r="CJ20">
        <v>1613517593.1</v>
      </c>
      <c r="CK20">
        <v>2</v>
      </c>
      <c r="CL20">
        <v>-0.182</v>
      </c>
      <c r="CM20">
        <v>0.031</v>
      </c>
      <c r="CN20">
        <v>5.898</v>
      </c>
      <c r="CO20">
        <v>0.117</v>
      </c>
      <c r="CP20">
        <v>408</v>
      </c>
      <c r="CQ20">
        <v>19</v>
      </c>
      <c r="CR20">
        <v>0.39</v>
      </c>
      <c r="CS20">
        <v>0.23</v>
      </c>
      <c r="CT20">
        <v>-0.601528943625</v>
      </c>
      <c r="CU20">
        <v>-1.95786421953096</v>
      </c>
      <c r="CV20">
        <v>0.268768206123655</v>
      </c>
      <c r="CW20">
        <v>0</v>
      </c>
      <c r="CX20">
        <v>0.151838715</v>
      </c>
      <c r="CY20">
        <v>1.77582491482176</v>
      </c>
      <c r="CZ20">
        <v>0.203720171172797</v>
      </c>
      <c r="DA20">
        <v>0</v>
      </c>
      <c r="DB20">
        <v>0</v>
      </c>
      <c r="DC20">
        <v>2</v>
      </c>
      <c r="DD20" t="s">
        <v>258</v>
      </c>
      <c r="DE20">
        <v>100</v>
      </c>
      <c r="DF20">
        <v>100</v>
      </c>
      <c r="DG20">
        <v>5.902</v>
      </c>
      <c r="DH20">
        <v>0.1047</v>
      </c>
      <c r="DI20">
        <v>3.81994624640086</v>
      </c>
      <c r="DJ20">
        <v>0.00621434693501906</v>
      </c>
      <c r="DK20">
        <v>-2.84187309215212e-06</v>
      </c>
      <c r="DL20">
        <v>5.83187288444407e-10</v>
      </c>
      <c r="DM20">
        <v>-0.113050203154081</v>
      </c>
      <c r="DN20">
        <v>-0.0175213708561665</v>
      </c>
      <c r="DO20">
        <v>0.00201954594759898</v>
      </c>
      <c r="DP20">
        <v>-2.55958449284408e-05</v>
      </c>
      <c r="DQ20">
        <v>-1</v>
      </c>
      <c r="DR20">
        <v>2233</v>
      </c>
      <c r="DS20">
        <v>2</v>
      </c>
      <c r="DT20">
        <v>28</v>
      </c>
      <c r="DU20">
        <v>1.8</v>
      </c>
      <c r="DV20">
        <v>1.8</v>
      </c>
      <c r="DW20">
        <v>2</v>
      </c>
      <c r="DX20">
        <v>625.638</v>
      </c>
      <c r="DY20">
        <v>359.044</v>
      </c>
      <c r="DZ20">
        <v>25.0005</v>
      </c>
      <c r="EA20">
        <v>27.6346</v>
      </c>
      <c r="EB20">
        <v>30.0003</v>
      </c>
      <c r="EC20">
        <v>27.8868</v>
      </c>
      <c r="ED20">
        <v>27.8909</v>
      </c>
      <c r="EE20">
        <v>19.6234</v>
      </c>
      <c r="EF20">
        <v>46.3782</v>
      </c>
      <c r="EG20">
        <v>99.1693</v>
      </c>
      <c r="EH20">
        <v>25</v>
      </c>
      <c r="EI20">
        <v>410</v>
      </c>
      <c r="EJ20">
        <v>18.8157</v>
      </c>
      <c r="EK20">
        <v>99.3956</v>
      </c>
      <c r="EL20">
        <v>101.419</v>
      </c>
    </row>
    <row r="21" spans="1:142">
      <c r="A21">
        <v>3</v>
      </c>
      <c r="B21">
        <v>1613517707.1</v>
      </c>
      <c r="C21">
        <v>12</v>
      </c>
      <c r="D21" t="s">
        <v>261</v>
      </c>
      <c r="E21" t="s">
        <v>262</v>
      </c>
      <c r="G21">
        <f>A/E</f>
        <v>0</v>
      </c>
      <c r="H21">
        <v>1613517699.43929</v>
      </c>
      <c r="I21">
        <f>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((R21-I21/2)*K21-J21)/(R21+I21/2)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I21*(1000-(1000*0.61365*exp(17.502*U21/(240.97+U21))/(AZ21+BA21)+AU21)/2)/(1000*0.61365*exp(17.502*U21/(240.97+U21))/(AZ21+BA21)-AU21)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(AK21*AM21)</f>
        <v>0</v>
      </c>
      <c r="T21">
        <f>(BB21+(S21+2*0.95*5.67E-8*(((BB21+$B$9)+273)^4-(BB21+273)^4)-44100*I21)/(1.84*29.3*P21+8*0.95*5.67E-8*(BB21+273)^3))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(-I21*44100)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4</v>
      </c>
      <c r="AF21">
        <v>1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$B$13*BH21+$C$13*BI21+$F$13*BJ21*(1-BM21)</f>
        <v>0</v>
      </c>
      <c r="AK21">
        <f>AJ21*AL21</f>
        <v>0</v>
      </c>
      <c r="AL21">
        <f>($B$13*$D$11+$C$13*$D$11+$F$13*((BW21+BO21)/MAX(BW21+BO21+BX21, 0.1)*$I$11+BX21/MAX(BW21+BO21+BX21, 0.1)*$J$11))/($B$13+$C$13+$F$13)</f>
        <v>0</v>
      </c>
      <c r="AM21">
        <f>($B$13*$K$11+$C$13*$K$11+$F$13*((BW21+BO21)/MAX(BW21+BO21+BX21, 0.1)*$P$11+BX21/MAX(BW21+BO21+BX21, 0.1)*$Q$11))/($B$13+$C$13+$F$13)</f>
        <v>0</v>
      </c>
      <c r="AN21">
        <v>2</v>
      </c>
      <c r="AO21">
        <v>0.5</v>
      </c>
      <c r="AP21" t="s">
        <v>256</v>
      </c>
      <c r="AQ21">
        <v>2</v>
      </c>
      <c r="AR21">
        <v>1613517699.43929</v>
      </c>
      <c r="AS21">
        <v>409.124142857143</v>
      </c>
      <c r="AT21">
        <v>409.907107142857</v>
      </c>
      <c r="AU21">
        <v>19.0702464285714</v>
      </c>
      <c r="AV21">
        <v>18.8123464285714</v>
      </c>
      <c r="AW21">
        <v>403.222178571429</v>
      </c>
      <c r="AX21">
        <v>18.9638321428571</v>
      </c>
      <c r="AY21">
        <v>600.043071428571</v>
      </c>
      <c r="AZ21">
        <v>101.542285714286</v>
      </c>
      <c r="BA21">
        <v>0.0999927571428571</v>
      </c>
      <c r="BB21">
        <v>26.7605</v>
      </c>
      <c r="BC21">
        <v>26.2464642857143</v>
      </c>
      <c r="BD21">
        <v>999.9</v>
      </c>
      <c r="BE21">
        <v>0</v>
      </c>
      <c r="BF21">
        <v>0</v>
      </c>
      <c r="BG21">
        <v>5001.69642857143</v>
      </c>
      <c r="BH21">
        <v>0</v>
      </c>
      <c r="BI21">
        <v>9999.9</v>
      </c>
      <c r="BJ21">
        <v>299.962607142857</v>
      </c>
      <c r="BK21">
        <v>0.900001285714286</v>
      </c>
      <c r="BL21">
        <v>0.0999986071428571</v>
      </c>
      <c r="BM21">
        <v>0</v>
      </c>
      <c r="BN21">
        <v>362.082428571429</v>
      </c>
      <c r="BO21">
        <v>5.00096</v>
      </c>
      <c r="BP21">
        <v>1108.8925</v>
      </c>
      <c r="BQ21">
        <v>3225.2675</v>
      </c>
      <c r="BR21">
        <v>36.875</v>
      </c>
      <c r="BS21">
        <v>40.8927142857143</v>
      </c>
      <c r="BT21">
        <v>38.94825</v>
      </c>
      <c r="BU21">
        <v>40.75</v>
      </c>
      <c r="BV21">
        <v>39.687</v>
      </c>
      <c r="BW21">
        <v>265.464285714286</v>
      </c>
      <c r="BX21">
        <v>29.4996428571429</v>
      </c>
      <c r="BY21">
        <v>0</v>
      </c>
      <c r="BZ21">
        <v>1613517749.8</v>
      </c>
      <c r="CA21">
        <v>0</v>
      </c>
      <c r="CB21">
        <v>362.102692307692</v>
      </c>
      <c r="CC21">
        <v>-53.7149402224785</v>
      </c>
      <c r="CD21">
        <v>-161.704273644688</v>
      </c>
      <c r="CE21">
        <v>1108.95653846154</v>
      </c>
      <c r="CF21">
        <v>15</v>
      </c>
      <c r="CG21">
        <v>1613517593.1</v>
      </c>
      <c r="CH21" t="s">
        <v>257</v>
      </c>
      <c r="CI21">
        <v>1613517590.6</v>
      </c>
      <c r="CJ21">
        <v>1613517593.1</v>
      </c>
      <c r="CK21">
        <v>2</v>
      </c>
      <c r="CL21">
        <v>-0.182</v>
      </c>
      <c r="CM21">
        <v>0.031</v>
      </c>
      <c r="CN21">
        <v>5.898</v>
      </c>
      <c r="CO21">
        <v>0.117</v>
      </c>
      <c r="CP21">
        <v>408</v>
      </c>
      <c r="CQ21">
        <v>19</v>
      </c>
      <c r="CR21">
        <v>0.39</v>
      </c>
      <c r="CS21">
        <v>0.23</v>
      </c>
      <c r="CT21">
        <v>-0.786521125</v>
      </c>
      <c r="CU21">
        <v>-0.423611065666039</v>
      </c>
      <c r="CV21">
        <v>0.114527686961535</v>
      </c>
      <c r="CW21">
        <v>0</v>
      </c>
      <c r="CX21">
        <v>0.2518717925</v>
      </c>
      <c r="CY21">
        <v>-0.121846643527205</v>
      </c>
      <c r="CZ21">
        <v>0.0813595697182156</v>
      </c>
      <c r="DA21">
        <v>0</v>
      </c>
      <c r="DB21">
        <v>0</v>
      </c>
      <c r="DC21">
        <v>2</v>
      </c>
      <c r="DD21" t="s">
        <v>258</v>
      </c>
      <c r="DE21">
        <v>100</v>
      </c>
      <c r="DF21">
        <v>100</v>
      </c>
      <c r="DG21">
        <v>5.901</v>
      </c>
      <c r="DH21">
        <v>0.103</v>
      </c>
      <c r="DI21">
        <v>3.81994624640086</v>
      </c>
      <c r="DJ21">
        <v>0.00621434693501906</v>
      </c>
      <c r="DK21">
        <v>-2.84187309215212e-06</v>
      </c>
      <c r="DL21">
        <v>5.83187288444407e-10</v>
      </c>
      <c r="DM21">
        <v>-0.113050203154081</v>
      </c>
      <c r="DN21">
        <v>-0.0175213708561665</v>
      </c>
      <c r="DO21">
        <v>0.00201954594759898</v>
      </c>
      <c r="DP21">
        <v>-2.55958449284408e-05</v>
      </c>
      <c r="DQ21">
        <v>-1</v>
      </c>
      <c r="DR21">
        <v>2233</v>
      </c>
      <c r="DS21">
        <v>2</v>
      </c>
      <c r="DT21">
        <v>28</v>
      </c>
      <c r="DU21">
        <v>1.9</v>
      </c>
      <c r="DV21">
        <v>1.9</v>
      </c>
      <c r="DW21">
        <v>2</v>
      </c>
      <c r="DX21">
        <v>626.001</v>
      </c>
      <c r="DY21">
        <v>358.846</v>
      </c>
      <c r="DZ21">
        <v>25.0003</v>
      </c>
      <c r="EA21">
        <v>27.6364</v>
      </c>
      <c r="EB21">
        <v>30.0003</v>
      </c>
      <c r="EC21">
        <v>27.8874</v>
      </c>
      <c r="ED21">
        <v>27.8924</v>
      </c>
      <c r="EE21">
        <v>19.6262</v>
      </c>
      <c r="EF21">
        <v>46.3782</v>
      </c>
      <c r="EG21">
        <v>98.7923</v>
      </c>
      <c r="EH21">
        <v>25</v>
      </c>
      <c r="EI21">
        <v>410</v>
      </c>
      <c r="EJ21">
        <v>18.8356</v>
      </c>
      <c r="EK21">
        <v>99.3952</v>
      </c>
      <c r="EL21">
        <v>101.42</v>
      </c>
    </row>
    <row r="22" spans="1:142">
      <c r="A22">
        <v>4</v>
      </c>
      <c r="B22">
        <v>1613517713.1</v>
      </c>
      <c r="C22">
        <v>18</v>
      </c>
      <c r="D22" t="s">
        <v>263</v>
      </c>
      <c r="E22" t="s">
        <v>264</v>
      </c>
      <c r="G22">
        <f>A/E</f>
        <v>0</v>
      </c>
      <c r="H22">
        <v>1613517705.16897</v>
      </c>
      <c r="I22">
        <f>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((R22-I22/2)*K22-J22)/(R22+I22/2)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I22*(1000-(1000*0.61365*exp(17.502*U22/(240.97+U22))/(AZ22+BA22)+AU22)/2)/(1000*0.61365*exp(17.502*U22/(240.97+U22))/(AZ22+BA22)-AU22)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(AK22*AM22)</f>
        <v>0</v>
      </c>
      <c r="T22">
        <f>(BB22+(S22+2*0.95*5.67E-8*(((BB22+$B$9)+273)^4-(BB22+273)^4)-44100*I22)/(1.84*29.3*P22+8*0.95*5.67E-8*(BB22+273)^3))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(-I22*44100)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4</v>
      </c>
      <c r="AF22">
        <v>1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$B$13*BH22+$C$13*BI22+$F$13*BJ22*(1-BM22)</f>
        <v>0</v>
      </c>
      <c r="AK22">
        <f>AJ22*AL22</f>
        <v>0</v>
      </c>
      <c r="AL22">
        <f>($B$13*$D$11+$C$13*$D$11+$F$13*((BW22+BO22)/MAX(BW22+BO22+BX22, 0.1)*$I$11+BX22/MAX(BW22+BO22+BX22, 0.1)*$J$11))/($B$13+$C$13+$F$13)</f>
        <v>0</v>
      </c>
      <c r="AM22">
        <f>($B$13*$K$11+$C$13*$K$11+$F$13*((BW22+BO22)/MAX(BW22+BO22+BX22, 0.1)*$P$11+BX22/MAX(BW22+BO22+BX22, 0.1)*$Q$11))/($B$13+$C$13+$F$13)</f>
        <v>0</v>
      </c>
      <c r="AN22">
        <v>2</v>
      </c>
      <c r="AO22">
        <v>0.5</v>
      </c>
      <c r="AP22" t="s">
        <v>256</v>
      </c>
      <c r="AQ22">
        <v>2</v>
      </c>
      <c r="AR22">
        <v>1613517705.16897</v>
      </c>
      <c r="AS22">
        <v>409.03324137931</v>
      </c>
      <c r="AT22">
        <v>409.93375862069</v>
      </c>
      <c r="AU22">
        <v>18.9830275862069</v>
      </c>
      <c r="AV22">
        <v>18.7826206896552</v>
      </c>
      <c r="AW22">
        <v>403.131724137931</v>
      </c>
      <c r="AX22">
        <v>18.8792827586207</v>
      </c>
      <c r="AY22">
        <v>600.053413793104</v>
      </c>
      <c r="AZ22">
        <v>101.542931034483</v>
      </c>
      <c r="BA22">
        <v>0.100034113793103</v>
      </c>
      <c r="BB22">
        <v>26.7637551724138</v>
      </c>
      <c r="BC22">
        <v>26.2598965517241</v>
      </c>
      <c r="BD22">
        <v>999.9</v>
      </c>
      <c r="BE22">
        <v>0</v>
      </c>
      <c r="BF22">
        <v>0</v>
      </c>
      <c r="BG22">
        <v>4998.62034482759</v>
      </c>
      <c r="BH22">
        <v>0</v>
      </c>
      <c r="BI22">
        <v>9999.9</v>
      </c>
      <c r="BJ22">
        <v>299.985413793103</v>
      </c>
      <c r="BK22">
        <v>0.900009103448276</v>
      </c>
      <c r="BL22">
        <v>0.0999907724137931</v>
      </c>
      <c r="BM22">
        <v>0</v>
      </c>
      <c r="BN22">
        <v>357.626551724138</v>
      </c>
      <c r="BO22">
        <v>5.00096</v>
      </c>
      <c r="BP22">
        <v>1095.41586206897</v>
      </c>
      <c r="BQ22">
        <v>3225.5224137931</v>
      </c>
      <c r="BR22">
        <v>36.875</v>
      </c>
      <c r="BS22">
        <v>40.9027931034483</v>
      </c>
      <c r="BT22">
        <v>38.9565517241379</v>
      </c>
      <c r="BU22">
        <v>40.7585517241379</v>
      </c>
      <c r="BV22">
        <v>39.687</v>
      </c>
      <c r="BW22">
        <v>265.488275862069</v>
      </c>
      <c r="BX22">
        <v>29.4996551724138</v>
      </c>
      <c r="BY22">
        <v>0</v>
      </c>
      <c r="BZ22">
        <v>1613517755.8</v>
      </c>
      <c r="CA22">
        <v>0</v>
      </c>
      <c r="CB22">
        <v>357.415807692308</v>
      </c>
      <c r="CC22">
        <v>-40.1329572981024</v>
      </c>
      <c r="CD22">
        <v>-120.771624016865</v>
      </c>
      <c r="CE22">
        <v>1094.79653846154</v>
      </c>
      <c r="CF22">
        <v>15</v>
      </c>
      <c r="CG22">
        <v>1613517593.1</v>
      </c>
      <c r="CH22" t="s">
        <v>257</v>
      </c>
      <c r="CI22">
        <v>1613517590.6</v>
      </c>
      <c r="CJ22">
        <v>1613517593.1</v>
      </c>
      <c r="CK22">
        <v>2</v>
      </c>
      <c r="CL22">
        <v>-0.182</v>
      </c>
      <c r="CM22">
        <v>0.031</v>
      </c>
      <c r="CN22">
        <v>5.898</v>
      </c>
      <c r="CO22">
        <v>0.117</v>
      </c>
      <c r="CP22">
        <v>408</v>
      </c>
      <c r="CQ22">
        <v>19</v>
      </c>
      <c r="CR22">
        <v>0.39</v>
      </c>
      <c r="CS22">
        <v>0.23</v>
      </c>
      <c r="CT22">
        <v>-0.83123395</v>
      </c>
      <c r="CU22">
        <v>-1.2703960750469</v>
      </c>
      <c r="CV22">
        <v>0.139538351773258</v>
      </c>
      <c r="CW22">
        <v>0</v>
      </c>
      <c r="CX22">
        <v>0.23386115</v>
      </c>
      <c r="CY22">
        <v>-0.618970581613508</v>
      </c>
      <c r="CZ22">
        <v>0.063503163347801</v>
      </c>
      <c r="DA22">
        <v>0</v>
      </c>
      <c r="DB22">
        <v>0</v>
      </c>
      <c r="DC22">
        <v>2</v>
      </c>
      <c r="DD22" t="s">
        <v>258</v>
      </c>
      <c r="DE22">
        <v>100</v>
      </c>
      <c r="DF22">
        <v>100</v>
      </c>
      <c r="DG22">
        <v>5.902</v>
      </c>
      <c r="DH22">
        <v>0.102</v>
      </c>
      <c r="DI22">
        <v>3.81994624640086</v>
      </c>
      <c r="DJ22">
        <v>0.00621434693501906</v>
      </c>
      <c r="DK22">
        <v>-2.84187309215212e-06</v>
      </c>
      <c r="DL22">
        <v>5.83187288444407e-10</v>
      </c>
      <c r="DM22">
        <v>-0.113050203154081</v>
      </c>
      <c r="DN22">
        <v>-0.0175213708561665</v>
      </c>
      <c r="DO22">
        <v>0.00201954594759898</v>
      </c>
      <c r="DP22">
        <v>-2.55958449284408e-05</v>
      </c>
      <c r="DQ22">
        <v>-1</v>
      </c>
      <c r="DR22">
        <v>2233</v>
      </c>
      <c r="DS22">
        <v>2</v>
      </c>
      <c r="DT22">
        <v>28</v>
      </c>
      <c r="DU22">
        <v>2</v>
      </c>
      <c r="DV22">
        <v>2</v>
      </c>
      <c r="DW22">
        <v>2</v>
      </c>
      <c r="DX22">
        <v>626.201</v>
      </c>
      <c r="DY22">
        <v>358.86</v>
      </c>
      <c r="DZ22">
        <v>25.0002</v>
      </c>
      <c r="EA22">
        <v>27.6385</v>
      </c>
      <c r="EB22">
        <v>30.0004</v>
      </c>
      <c r="EC22">
        <v>27.8878</v>
      </c>
      <c r="ED22">
        <v>27.8947</v>
      </c>
      <c r="EE22">
        <v>19.6298</v>
      </c>
      <c r="EF22">
        <v>46.3782</v>
      </c>
      <c r="EG22">
        <v>98.7923</v>
      </c>
      <c r="EH22">
        <v>25</v>
      </c>
      <c r="EI22">
        <v>410</v>
      </c>
      <c r="EJ22">
        <v>18.8439</v>
      </c>
      <c r="EK22">
        <v>99.3924</v>
      </c>
      <c r="EL22">
        <v>101.415</v>
      </c>
    </row>
    <row r="23" spans="1:142">
      <c r="A23">
        <v>5</v>
      </c>
      <c r="B23">
        <v>1613517719.1</v>
      </c>
      <c r="C23">
        <v>24</v>
      </c>
      <c r="D23" t="s">
        <v>265</v>
      </c>
      <c r="E23" t="s">
        <v>266</v>
      </c>
      <c r="G23">
        <f>A/E</f>
        <v>0</v>
      </c>
      <c r="H23">
        <v>1613517711.16897</v>
      </c>
      <c r="I23">
        <f>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((R23-I23/2)*K23-J23)/(R23+I23/2)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I23*(1000-(1000*0.61365*exp(17.502*U23/(240.97+U23))/(AZ23+BA23)+AU23)/2)/(1000*0.61365*exp(17.502*U23/(240.97+U23))/(AZ23+BA23)-AU23)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(AK23*AM23)</f>
        <v>0</v>
      </c>
      <c r="T23">
        <f>(BB23+(S23+2*0.95*5.67E-8*(((BB23+$B$9)+273)^4-(BB23+273)^4)-44100*I23)/(1.84*29.3*P23+8*0.95*5.67E-8*(BB23+273)^3))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(-I23*44100)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3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$B$13*BH23+$C$13*BI23+$F$13*BJ23*(1-BM23)</f>
        <v>0</v>
      </c>
      <c r="AK23">
        <f>AJ23*AL23</f>
        <v>0</v>
      </c>
      <c r="AL23">
        <f>($B$13*$D$11+$C$13*$D$11+$F$13*((BW23+BO23)/MAX(BW23+BO23+BX23, 0.1)*$I$11+BX23/MAX(BW23+BO23+BX23, 0.1)*$J$11))/($B$13+$C$13+$F$13)</f>
        <v>0</v>
      </c>
      <c r="AM23">
        <f>($B$13*$K$11+$C$13*$K$11+$F$13*((BW23+BO23)/MAX(BW23+BO23+BX23, 0.1)*$P$11+BX23/MAX(BW23+BO23+BX23, 0.1)*$Q$11))/($B$13+$C$13+$F$13)</f>
        <v>0</v>
      </c>
      <c r="AN23">
        <v>2</v>
      </c>
      <c r="AO23">
        <v>0.5</v>
      </c>
      <c r="AP23" t="s">
        <v>256</v>
      </c>
      <c r="AQ23">
        <v>2</v>
      </c>
      <c r="AR23">
        <v>1613517711.16897</v>
      </c>
      <c r="AS23">
        <v>409.004482758621</v>
      </c>
      <c r="AT23">
        <v>409.946689655172</v>
      </c>
      <c r="AU23">
        <v>18.9387655172414</v>
      </c>
      <c r="AV23">
        <v>18.7663896551724</v>
      </c>
      <c r="AW23">
        <v>403.103034482759</v>
      </c>
      <c r="AX23">
        <v>18.8363620689655</v>
      </c>
      <c r="AY23">
        <v>600.04875862069</v>
      </c>
      <c r="AZ23">
        <v>101.542793103448</v>
      </c>
      <c r="BA23">
        <v>0.100002310344828</v>
      </c>
      <c r="BB23">
        <v>26.766924137931</v>
      </c>
      <c r="BC23">
        <v>26.2725965517241</v>
      </c>
      <c r="BD23">
        <v>999.9</v>
      </c>
      <c r="BE23">
        <v>0</v>
      </c>
      <c r="BF23">
        <v>0</v>
      </c>
      <c r="BG23">
        <v>5001.05620689655</v>
      </c>
      <c r="BH23">
        <v>0</v>
      </c>
      <c r="BI23">
        <v>9999.9</v>
      </c>
      <c r="BJ23">
        <v>300.021931034483</v>
      </c>
      <c r="BK23">
        <v>0.900021793103448</v>
      </c>
      <c r="BL23">
        <v>0.0999780551724138</v>
      </c>
      <c r="BM23">
        <v>0</v>
      </c>
      <c r="BN23">
        <v>354.02624137931</v>
      </c>
      <c r="BO23">
        <v>5.00096</v>
      </c>
      <c r="BP23">
        <v>1084.57344827586</v>
      </c>
      <c r="BQ23">
        <v>3225.93068965517</v>
      </c>
      <c r="BR23">
        <v>36.875</v>
      </c>
      <c r="BS23">
        <v>40.9220344827586</v>
      </c>
      <c r="BT23">
        <v>38.9608965517241</v>
      </c>
      <c r="BU23">
        <v>40.7671034482759</v>
      </c>
      <c r="BV23">
        <v>39.687</v>
      </c>
      <c r="BW23">
        <v>265.524827586207</v>
      </c>
      <c r="BX23">
        <v>29.5</v>
      </c>
      <c r="BY23">
        <v>0</v>
      </c>
      <c r="BZ23">
        <v>1613517761.8</v>
      </c>
      <c r="CA23">
        <v>0</v>
      </c>
      <c r="CB23">
        <v>353.861884615385</v>
      </c>
      <c r="CC23">
        <v>-30.5215384846472</v>
      </c>
      <c r="CD23">
        <v>-92.917265047439</v>
      </c>
      <c r="CE23">
        <v>1084.08576923077</v>
      </c>
      <c r="CF23">
        <v>15</v>
      </c>
      <c r="CG23">
        <v>1613517593.1</v>
      </c>
      <c r="CH23" t="s">
        <v>257</v>
      </c>
      <c r="CI23">
        <v>1613517590.6</v>
      </c>
      <c r="CJ23">
        <v>1613517593.1</v>
      </c>
      <c r="CK23">
        <v>2</v>
      </c>
      <c r="CL23">
        <v>-0.182</v>
      </c>
      <c r="CM23">
        <v>0.031</v>
      </c>
      <c r="CN23">
        <v>5.898</v>
      </c>
      <c r="CO23">
        <v>0.117</v>
      </c>
      <c r="CP23">
        <v>408</v>
      </c>
      <c r="CQ23">
        <v>19</v>
      </c>
      <c r="CR23">
        <v>0.39</v>
      </c>
      <c r="CS23">
        <v>0.23</v>
      </c>
      <c r="CT23">
        <v>-0.9232138</v>
      </c>
      <c r="CU23">
        <v>-0.367895076923073</v>
      </c>
      <c r="CV23">
        <v>0.0608705992841372</v>
      </c>
      <c r="CW23">
        <v>0</v>
      </c>
      <c r="CX23">
        <v>0.186121675</v>
      </c>
      <c r="CY23">
        <v>-0.24737539587242</v>
      </c>
      <c r="CZ23">
        <v>0.0261323250165265</v>
      </c>
      <c r="DA23">
        <v>0</v>
      </c>
      <c r="DB23">
        <v>0</v>
      </c>
      <c r="DC23">
        <v>2</v>
      </c>
      <c r="DD23" t="s">
        <v>258</v>
      </c>
      <c r="DE23">
        <v>100</v>
      </c>
      <c r="DF23">
        <v>100</v>
      </c>
      <c r="DG23">
        <v>5.902</v>
      </c>
      <c r="DH23">
        <v>0.1014</v>
      </c>
      <c r="DI23">
        <v>3.81994624640086</v>
      </c>
      <c r="DJ23">
        <v>0.00621434693501906</v>
      </c>
      <c r="DK23">
        <v>-2.84187309215212e-06</v>
      </c>
      <c r="DL23">
        <v>5.83187288444407e-10</v>
      </c>
      <c r="DM23">
        <v>-0.113050203154081</v>
      </c>
      <c r="DN23">
        <v>-0.0175213708561665</v>
      </c>
      <c r="DO23">
        <v>0.00201954594759898</v>
      </c>
      <c r="DP23">
        <v>-2.55958449284408e-05</v>
      </c>
      <c r="DQ23">
        <v>-1</v>
      </c>
      <c r="DR23">
        <v>2233</v>
      </c>
      <c r="DS23">
        <v>2</v>
      </c>
      <c r="DT23">
        <v>28</v>
      </c>
      <c r="DU23">
        <v>2.1</v>
      </c>
      <c r="DV23">
        <v>2.1</v>
      </c>
      <c r="DW23">
        <v>2</v>
      </c>
      <c r="DX23">
        <v>626.365</v>
      </c>
      <c r="DY23">
        <v>358.752</v>
      </c>
      <c r="DZ23">
        <v>25.0001</v>
      </c>
      <c r="EA23">
        <v>27.6403</v>
      </c>
      <c r="EB23">
        <v>30.0004</v>
      </c>
      <c r="EC23">
        <v>27.8896</v>
      </c>
      <c r="ED23">
        <v>27.8961</v>
      </c>
      <c r="EE23">
        <v>19.6306</v>
      </c>
      <c r="EF23">
        <v>46.0856</v>
      </c>
      <c r="EG23">
        <v>98.7923</v>
      </c>
      <c r="EH23">
        <v>25</v>
      </c>
      <c r="EI23">
        <v>410</v>
      </c>
      <c r="EJ23">
        <v>18.8439</v>
      </c>
      <c r="EK23">
        <v>99.3935</v>
      </c>
      <c r="EL23">
        <v>101.419</v>
      </c>
    </row>
    <row r="24" spans="1:142">
      <c r="A24">
        <v>6</v>
      </c>
      <c r="B24">
        <v>1613517725.1</v>
      </c>
      <c r="C24">
        <v>30</v>
      </c>
      <c r="D24" t="s">
        <v>267</v>
      </c>
      <c r="E24" t="s">
        <v>268</v>
      </c>
      <c r="G24">
        <f>A/E</f>
        <v>0</v>
      </c>
      <c r="H24">
        <v>1613517717.16897</v>
      </c>
      <c r="I24">
        <f>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((R24-I24/2)*K24-J24)/(R24+I24/2)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I24*(1000-(1000*0.61365*exp(17.502*U24/(240.97+U24))/(AZ24+BA24)+AU24)/2)/(1000*0.61365*exp(17.502*U24/(240.97+U24))/(AZ24+BA24)-AU24)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(AK24*AM24)</f>
        <v>0</v>
      </c>
      <c r="T24">
        <f>(BB24+(S24+2*0.95*5.67E-8*(((BB24+$B$9)+273)^4-(BB24+273)^4)-44100*I24)/(1.84*29.3*P24+8*0.95*5.67E-8*(BB24+273)^3))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(-I24*44100)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3</v>
      </c>
      <c r="AF24">
        <v>1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$B$13*BH24+$C$13*BI24+$F$13*BJ24*(1-BM24)</f>
        <v>0</v>
      </c>
      <c r="AK24">
        <f>AJ24*AL24</f>
        <v>0</v>
      </c>
      <c r="AL24">
        <f>($B$13*$D$11+$C$13*$D$11+$F$13*((BW24+BO24)/MAX(BW24+BO24+BX24, 0.1)*$I$11+BX24/MAX(BW24+BO24+BX24, 0.1)*$J$11))/($B$13+$C$13+$F$13)</f>
        <v>0</v>
      </c>
      <c r="AM24">
        <f>($B$13*$K$11+$C$13*$K$11+$F$13*((BW24+BO24)/MAX(BW24+BO24+BX24, 0.1)*$P$11+BX24/MAX(BW24+BO24+BX24, 0.1)*$Q$11))/($B$13+$C$13+$F$13)</f>
        <v>0</v>
      </c>
      <c r="AN24">
        <v>2</v>
      </c>
      <c r="AO24">
        <v>0.5</v>
      </c>
      <c r="AP24" t="s">
        <v>256</v>
      </c>
      <c r="AQ24">
        <v>2</v>
      </c>
      <c r="AR24">
        <v>1613517717.16897</v>
      </c>
      <c r="AS24">
        <v>408.978551724138</v>
      </c>
      <c r="AT24">
        <v>409.929724137931</v>
      </c>
      <c r="AU24">
        <v>18.9155172413793</v>
      </c>
      <c r="AV24">
        <v>18.7620344827586</v>
      </c>
      <c r="AW24">
        <v>403.077206896552</v>
      </c>
      <c r="AX24">
        <v>18.8138310344828</v>
      </c>
      <c r="AY24">
        <v>600.02724137931</v>
      </c>
      <c r="AZ24">
        <v>101.543137931034</v>
      </c>
      <c r="BA24">
        <v>0.0999448</v>
      </c>
      <c r="BB24">
        <v>26.7711310344828</v>
      </c>
      <c r="BC24">
        <v>26.2822689655172</v>
      </c>
      <c r="BD24">
        <v>999.9</v>
      </c>
      <c r="BE24">
        <v>0</v>
      </c>
      <c r="BF24">
        <v>0</v>
      </c>
      <c r="BG24">
        <v>4999.56896551724</v>
      </c>
      <c r="BH24">
        <v>0</v>
      </c>
      <c r="BI24">
        <v>9999.9</v>
      </c>
      <c r="BJ24">
        <v>300.031206896552</v>
      </c>
      <c r="BK24">
        <v>0.900024965517242</v>
      </c>
      <c r="BL24">
        <v>0.099974875862069</v>
      </c>
      <c r="BM24">
        <v>0</v>
      </c>
      <c r="BN24">
        <v>351.224379310345</v>
      </c>
      <c r="BO24">
        <v>5.00096</v>
      </c>
      <c r="BP24">
        <v>1076.11931034483</v>
      </c>
      <c r="BQ24">
        <v>3226.03517241379</v>
      </c>
      <c r="BR24">
        <v>36.875</v>
      </c>
      <c r="BS24">
        <v>40.9284482758621</v>
      </c>
      <c r="BT24">
        <v>38.9739310344828</v>
      </c>
      <c r="BU24">
        <v>40.7735172413793</v>
      </c>
      <c r="BV24">
        <v>39.687</v>
      </c>
      <c r="BW24">
        <v>265.534137931034</v>
      </c>
      <c r="BX24">
        <v>29.4996551724138</v>
      </c>
      <c r="BY24">
        <v>0</v>
      </c>
      <c r="BZ24">
        <v>1613517767.8</v>
      </c>
      <c r="CA24">
        <v>0</v>
      </c>
      <c r="CB24">
        <v>351.096923076923</v>
      </c>
      <c r="CC24">
        <v>-24.4955897596539</v>
      </c>
      <c r="CD24">
        <v>-74.8099145977532</v>
      </c>
      <c r="CE24">
        <v>1075.68884615385</v>
      </c>
      <c r="CF24">
        <v>15</v>
      </c>
      <c r="CG24">
        <v>1613517593.1</v>
      </c>
      <c r="CH24" t="s">
        <v>257</v>
      </c>
      <c r="CI24">
        <v>1613517590.6</v>
      </c>
      <c r="CJ24">
        <v>1613517593.1</v>
      </c>
      <c r="CK24">
        <v>2</v>
      </c>
      <c r="CL24">
        <v>-0.182</v>
      </c>
      <c r="CM24">
        <v>0.031</v>
      </c>
      <c r="CN24">
        <v>5.898</v>
      </c>
      <c r="CO24">
        <v>0.117</v>
      </c>
      <c r="CP24">
        <v>408</v>
      </c>
      <c r="CQ24">
        <v>19</v>
      </c>
      <c r="CR24">
        <v>0.39</v>
      </c>
      <c r="CS24">
        <v>0.23</v>
      </c>
      <c r="CT24">
        <v>-0.943938275</v>
      </c>
      <c r="CU24">
        <v>-0.0903444765478396</v>
      </c>
      <c r="CV24">
        <v>0.0506788253681888</v>
      </c>
      <c r="CW24">
        <v>1</v>
      </c>
      <c r="CX24">
        <v>0.161502775</v>
      </c>
      <c r="CY24">
        <v>-0.182807538461539</v>
      </c>
      <c r="CZ24">
        <v>0.0184887148586476</v>
      </c>
      <c r="DA24">
        <v>0</v>
      </c>
      <c r="DB24">
        <v>1</v>
      </c>
      <c r="DC24">
        <v>2</v>
      </c>
      <c r="DD24" t="s">
        <v>269</v>
      </c>
      <c r="DE24">
        <v>100</v>
      </c>
      <c r="DF24">
        <v>100</v>
      </c>
      <c r="DG24">
        <v>5.901</v>
      </c>
      <c r="DH24">
        <v>0.1015</v>
      </c>
      <c r="DI24">
        <v>3.81994624640086</v>
      </c>
      <c r="DJ24">
        <v>0.00621434693501906</v>
      </c>
      <c r="DK24">
        <v>-2.84187309215212e-06</v>
      </c>
      <c r="DL24">
        <v>5.83187288444407e-10</v>
      </c>
      <c r="DM24">
        <v>-0.113050203154081</v>
      </c>
      <c r="DN24">
        <v>-0.0175213708561665</v>
      </c>
      <c r="DO24">
        <v>0.00201954594759898</v>
      </c>
      <c r="DP24">
        <v>-2.55958449284408e-05</v>
      </c>
      <c r="DQ24">
        <v>-1</v>
      </c>
      <c r="DR24">
        <v>2233</v>
      </c>
      <c r="DS24">
        <v>2</v>
      </c>
      <c r="DT24">
        <v>28</v>
      </c>
      <c r="DU24">
        <v>2.2</v>
      </c>
      <c r="DV24">
        <v>2.2</v>
      </c>
      <c r="DW24">
        <v>2</v>
      </c>
      <c r="DX24">
        <v>626.387</v>
      </c>
      <c r="DY24">
        <v>358.824</v>
      </c>
      <c r="DZ24">
        <v>24.9999</v>
      </c>
      <c r="EA24">
        <v>27.6416</v>
      </c>
      <c r="EB24">
        <v>30.0003</v>
      </c>
      <c r="EC24">
        <v>27.8917</v>
      </c>
      <c r="ED24">
        <v>27.8972</v>
      </c>
      <c r="EE24">
        <v>19.6334</v>
      </c>
      <c r="EF24">
        <v>46.0856</v>
      </c>
      <c r="EG24">
        <v>98.4138</v>
      </c>
      <c r="EH24">
        <v>25</v>
      </c>
      <c r="EI24">
        <v>410</v>
      </c>
      <c r="EJ24">
        <v>18.8439</v>
      </c>
      <c r="EK24">
        <v>99.3911</v>
      </c>
      <c r="EL24">
        <v>101.418</v>
      </c>
    </row>
    <row r="25" spans="1:142">
      <c r="A25">
        <v>7</v>
      </c>
      <c r="B25">
        <v>1613517731.1</v>
      </c>
      <c r="C25">
        <v>36</v>
      </c>
      <c r="D25" t="s">
        <v>272</v>
      </c>
      <c r="E25" t="s">
        <v>273</v>
      </c>
      <c r="G25">
        <f>A/E</f>
        <v>0</v>
      </c>
      <c r="H25">
        <v>1613517723.16897</v>
      </c>
      <c r="I25">
        <f>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((R25-I25/2)*K25-J25)/(R25+I25/2)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I25*(1000-(1000*0.61365*exp(17.502*U25/(240.97+U25))/(AZ25+BA25)+AU25)/2)/(1000*0.61365*exp(17.502*U25/(240.97+U25))/(AZ25+BA25)-AU25)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(AK25*AM25)</f>
        <v>0</v>
      </c>
      <c r="T25">
        <f>(BB25+(S25+2*0.95*5.67E-8*(((BB25+$B$9)+273)^4-(BB25+273)^4)-44100*I25)/(1.84*29.3*P25+8*0.95*5.67E-8*(BB25+273)^3))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(-I25*44100)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3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$B$13*BH25+$C$13*BI25+$F$13*BJ25*(1-BM25)</f>
        <v>0</v>
      </c>
      <c r="AK25">
        <f>AJ25*AL25</f>
        <v>0</v>
      </c>
      <c r="AL25">
        <f>($B$13*$D$11+$C$13*$D$11+$F$13*((BW25+BO25)/MAX(BW25+BO25+BX25, 0.1)*$I$11+BX25/MAX(BW25+BO25+BX25, 0.1)*$J$11))/($B$13+$C$13+$F$13)</f>
        <v>0</v>
      </c>
      <c r="AM25">
        <f>($B$13*$K$11+$C$13*$K$11+$F$13*((BW25+BO25)/MAX(BW25+BO25+BX25, 0.1)*$P$11+BX25/MAX(BW25+BO25+BX25, 0.1)*$Q$11))/($B$13+$C$13+$F$13)</f>
        <v>0</v>
      </c>
      <c r="AN25">
        <v>2</v>
      </c>
      <c r="AO25">
        <v>0.5</v>
      </c>
      <c r="AP25" t="s">
        <v>256</v>
      </c>
      <c r="AQ25">
        <v>2</v>
      </c>
      <c r="AR25">
        <v>1613517723.16897</v>
      </c>
      <c r="AS25">
        <v>408.960689655172</v>
      </c>
      <c r="AT25">
        <v>409.938448275862</v>
      </c>
      <c r="AU25">
        <v>18.9108413793103</v>
      </c>
      <c r="AV25">
        <v>18.7724551724138</v>
      </c>
      <c r="AW25">
        <v>403.059517241379</v>
      </c>
      <c r="AX25">
        <v>18.8092931034483</v>
      </c>
      <c r="AY25">
        <v>600.035517241379</v>
      </c>
      <c r="AZ25">
        <v>101.543931034483</v>
      </c>
      <c r="BA25">
        <v>0.100012144827586</v>
      </c>
      <c r="BB25">
        <v>26.7745344827586</v>
      </c>
      <c r="BC25">
        <v>26.2872931034483</v>
      </c>
      <c r="BD25">
        <v>999.9</v>
      </c>
      <c r="BE25">
        <v>0</v>
      </c>
      <c r="BF25">
        <v>0</v>
      </c>
      <c r="BG25">
        <v>4991.81068965517</v>
      </c>
      <c r="BH25">
        <v>0</v>
      </c>
      <c r="BI25">
        <v>9999.9</v>
      </c>
      <c r="BJ25">
        <v>300.020206896552</v>
      </c>
      <c r="BK25">
        <v>0.900021793103448</v>
      </c>
      <c r="BL25">
        <v>0.0999780551724138</v>
      </c>
      <c r="BM25">
        <v>0</v>
      </c>
      <c r="BN25">
        <v>348.976620689655</v>
      </c>
      <c r="BO25">
        <v>5.00096</v>
      </c>
      <c r="BP25">
        <v>1069.23655172414</v>
      </c>
      <c r="BQ25">
        <v>3225.91275862069</v>
      </c>
      <c r="BR25">
        <v>36.875</v>
      </c>
      <c r="BS25">
        <v>40.937</v>
      </c>
      <c r="BT25">
        <v>38.9761034482759</v>
      </c>
      <c r="BU25">
        <v>40.7671034482759</v>
      </c>
      <c r="BV25">
        <v>39.687</v>
      </c>
      <c r="BW25">
        <v>265.524137931034</v>
      </c>
      <c r="BX25">
        <v>29.4989655172414</v>
      </c>
      <c r="BY25">
        <v>0</v>
      </c>
      <c r="BZ25">
        <v>1613517773.8</v>
      </c>
      <c r="CA25">
        <v>0</v>
      </c>
      <c r="CB25">
        <v>348.877923076923</v>
      </c>
      <c r="CC25">
        <v>-20.3494700973634</v>
      </c>
      <c r="CD25">
        <v>-60.3408547386329</v>
      </c>
      <c r="CE25">
        <v>1068.97346153846</v>
      </c>
      <c r="CF25">
        <v>15</v>
      </c>
      <c r="CG25">
        <v>1613517593.1</v>
      </c>
      <c r="CH25" t="s">
        <v>257</v>
      </c>
      <c r="CI25">
        <v>1613517590.6</v>
      </c>
      <c r="CJ25">
        <v>1613517593.1</v>
      </c>
      <c r="CK25">
        <v>2</v>
      </c>
      <c r="CL25">
        <v>-0.182</v>
      </c>
      <c r="CM25">
        <v>0.031</v>
      </c>
      <c r="CN25">
        <v>5.898</v>
      </c>
      <c r="CO25">
        <v>0.117</v>
      </c>
      <c r="CP25">
        <v>408</v>
      </c>
      <c r="CQ25">
        <v>19</v>
      </c>
      <c r="CR25">
        <v>0.39</v>
      </c>
      <c r="CS25">
        <v>0.23</v>
      </c>
      <c r="CT25">
        <v>-0.959003075</v>
      </c>
      <c r="CU25">
        <v>-0.267003748592869</v>
      </c>
      <c r="CV25">
        <v>0.0506173245976057</v>
      </c>
      <c r="CW25">
        <v>0</v>
      </c>
      <c r="CX25">
        <v>0.145597625</v>
      </c>
      <c r="CY25">
        <v>-0.174038983114447</v>
      </c>
      <c r="CZ25">
        <v>0.0195338272449199</v>
      </c>
      <c r="DA25">
        <v>0</v>
      </c>
      <c r="DB25">
        <v>0</v>
      </c>
      <c r="DC25">
        <v>2</v>
      </c>
      <c r="DD25" t="s">
        <v>258</v>
      </c>
      <c r="DE25">
        <v>100</v>
      </c>
      <c r="DF25">
        <v>100</v>
      </c>
      <c r="DG25">
        <v>5.902</v>
      </c>
      <c r="DH25">
        <v>0.1018</v>
      </c>
      <c r="DI25">
        <v>3.81994624640086</v>
      </c>
      <c r="DJ25">
        <v>0.00621434693501906</v>
      </c>
      <c r="DK25">
        <v>-2.84187309215212e-06</v>
      </c>
      <c r="DL25">
        <v>5.83187288444407e-10</v>
      </c>
      <c r="DM25">
        <v>-0.113050203154081</v>
      </c>
      <c r="DN25">
        <v>-0.0175213708561665</v>
      </c>
      <c r="DO25">
        <v>0.00201954594759898</v>
      </c>
      <c r="DP25">
        <v>-2.55958449284408e-05</v>
      </c>
      <c r="DQ25">
        <v>-1</v>
      </c>
      <c r="DR25">
        <v>2233</v>
      </c>
      <c r="DS25">
        <v>2</v>
      </c>
      <c r="DT25">
        <v>28</v>
      </c>
      <c r="DU25">
        <v>2.3</v>
      </c>
      <c r="DV25">
        <v>2.3</v>
      </c>
      <c r="DW25">
        <v>2</v>
      </c>
      <c r="DX25">
        <v>626.625</v>
      </c>
      <c r="DY25">
        <v>358.41</v>
      </c>
      <c r="DZ25">
        <v>24.9999</v>
      </c>
      <c r="EA25">
        <v>27.644</v>
      </c>
      <c r="EB25">
        <v>30.0004</v>
      </c>
      <c r="EC25">
        <v>27.8923</v>
      </c>
      <c r="ED25">
        <v>27.8992</v>
      </c>
      <c r="EE25">
        <v>19.6362</v>
      </c>
      <c r="EF25">
        <v>46.0856</v>
      </c>
      <c r="EG25">
        <v>98.4138</v>
      </c>
      <c r="EH25">
        <v>25</v>
      </c>
      <c r="EI25">
        <v>410</v>
      </c>
      <c r="EJ25">
        <v>18.8439</v>
      </c>
      <c r="EK25">
        <v>99.3903</v>
      </c>
      <c r="EL25">
        <v>101.416</v>
      </c>
    </row>
    <row r="26" spans="1:142">
      <c r="A26">
        <v>8</v>
      </c>
      <c r="B26">
        <v>1613517737.1</v>
      </c>
      <c r="C26">
        <v>42</v>
      </c>
      <c r="D26" t="s">
        <v>274</v>
      </c>
      <c r="E26" t="s">
        <v>275</v>
      </c>
      <c r="G26">
        <f>A/E</f>
        <v>0</v>
      </c>
      <c r="H26">
        <v>1613517729.16897</v>
      </c>
      <c r="I26">
        <f>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((R26-I26/2)*K26-J26)/(R26+I26/2)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I26*(1000-(1000*0.61365*exp(17.502*U26/(240.97+U26))/(AZ26+BA26)+AU26)/2)/(1000*0.61365*exp(17.502*U26/(240.97+U26))/(AZ26+BA26)-AU26)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(AK26*AM26)</f>
        <v>0</v>
      </c>
      <c r="T26">
        <f>(BB26+(S26+2*0.95*5.67E-8*(((BB26+$B$9)+273)^4-(BB26+273)^4)-44100*I26)/(1.84*29.3*P26+8*0.95*5.67E-8*(BB26+273)^3))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(-I26*44100)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3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$B$13*BH26+$C$13*BI26+$F$13*BJ26*(1-BM26)</f>
        <v>0</v>
      </c>
      <c r="AK26">
        <f>AJ26*AL26</f>
        <v>0</v>
      </c>
      <c r="AL26">
        <f>($B$13*$D$11+$C$13*$D$11+$F$13*((BW26+BO26)/MAX(BW26+BO26+BX26, 0.1)*$I$11+BX26/MAX(BW26+BO26+BX26, 0.1)*$J$11))/($B$13+$C$13+$F$13)</f>
        <v>0</v>
      </c>
      <c r="AM26">
        <f>($B$13*$K$11+$C$13*$K$11+$F$13*((BW26+BO26)/MAX(BW26+BO26+BX26, 0.1)*$P$11+BX26/MAX(BW26+BO26+BX26, 0.1)*$Q$11))/($B$13+$C$13+$F$13)</f>
        <v>0</v>
      </c>
      <c r="AN26">
        <v>2</v>
      </c>
      <c r="AO26">
        <v>0.5</v>
      </c>
      <c r="AP26" t="s">
        <v>256</v>
      </c>
      <c r="AQ26">
        <v>2</v>
      </c>
      <c r="AR26">
        <v>1613517729.16897</v>
      </c>
      <c r="AS26">
        <v>408.972827586207</v>
      </c>
      <c r="AT26">
        <v>409.965</v>
      </c>
      <c r="AU26">
        <v>18.9115</v>
      </c>
      <c r="AV26">
        <v>18.768924137931</v>
      </c>
      <c r="AW26">
        <v>403.071586206897</v>
      </c>
      <c r="AX26">
        <v>18.8099379310345</v>
      </c>
      <c r="AY26">
        <v>600.030137931035</v>
      </c>
      <c r="AZ26">
        <v>101.544689655172</v>
      </c>
      <c r="BA26">
        <v>0.099988624137931</v>
      </c>
      <c r="BB26">
        <v>26.7781517241379</v>
      </c>
      <c r="BC26">
        <v>26.2931827586207</v>
      </c>
      <c r="BD26">
        <v>999.9</v>
      </c>
      <c r="BE26">
        <v>0</v>
      </c>
      <c r="BF26">
        <v>0</v>
      </c>
      <c r="BG26">
        <v>4993.96620689655</v>
      </c>
      <c r="BH26">
        <v>0</v>
      </c>
      <c r="BI26">
        <v>9999.9</v>
      </c>
      <c r="BJ26">
        <v>300.029551724138</v>
      </c>
      <c r="BK26">
        <v>0.900015448275862</v>
      </c>
      <c r="BL26">
        <v>0.0999844137931035</v>
      </c>
      <c r="BM26">
        <v>0</v>
      </c>
      <c r="BN26">
        <v>347.072896551724</v>
      </c>
      <c r="BO26">
        <v>5.00096</v>
      </c>
      <c r="BP26">
        <v>1063.67275862069</v>
      </c>
      <c r="BQ26">
        <v>3226.01103448276</v>
      </c>
      <c r="BR26">
        <v>36.875</v>
      </c>
      <c r="BS26">
        <v>40.937</v>
      </c>
      <c r="BT26">
        <v>38.9826206896552</v>
      </c>
      <c r="BU26">
        <v>40.7799310344828</v>
      </c>
      <c r="BV26">
        <v>39.687</v>
      </c>
      <c r="BW26">
        <v>265.530344827586</v>
      </c>
      <c r="BX26">
        <v>29.5006896551724</v>
      </c>
      <c r="BY26">
        <v>0</v>
      </c>
      <c r="BZ26">
        <v>1613517779.8</v>
      </c>
      <c r="CA26">
        <v>0</v>
      </c>
      <c r="CB26">
        <v>346.982269230769</v>
      </c>
      <c r="CC26">
        <v>-16.7169572683277</v>
      </c>
      <c r="CD26">
        <v>-50.394188065485</v>
      </c>
      <c r="CE26">
        <v>1063.40961538462</v>
      </c>
      <c r="CF26">
        <v>15</v>
      </c>
      <c r="CG26">
        <v>1613517593.1</v>
      </c>
      <c r="CH26" t="s">
        <v>257</v>
      </c>
      <c r="CI26">
        <v>1613517590.6</v>
      </c>
      <c r="CJ26">
        <v>1613517593.1</v>
      </c>
      <c r="CK26">
        <v>2</v>
      </c>
      <c r="CL26">
        <v>-0.182</v>
      </c>
      <c r="CM26">
        <v>0.031</v>
      </c>
      <c r="CN26">
        <v>5.898</v>
      </c>
      <c r="CO26">
        <v>0.117</v>
      </c>
      <c r="CP26">
        <v>408</v>
      </c>
      <c r="CQ26">
        <v>19</v>
      </c>
      <c r="CR26">
        <v>0.39</v>
      </c>
      <c r="CS26">
        <v>0.23</v>
      </c>
      <c r="CT26">
        <v>-0.9884217</v>
      </c>
      <c r="CU26">
        <v>-0.213969590994371</v>
      </c>
      <c r="CV26">
        <v>0.054347627364587</v>
      </c>
      <c r="CW26">
        <v>0</v>
      </c>
      <c r="CX26">
        <v>0.14468245</v>
      </c>
      <c r="CY26">
        <v>0.0624597298311443</v>
      </c>
      <c r="CZ26">
        <v>0.018525236343904</v>
      </c>
      <c r="DA26">
        <v>1</v>
      </c>
      <c r="DB26">
        <v>1</v>
      </c>
      <c r="DC26">
        <v>2</v>
      </c>
      <c r="DD26" t="s">
        <v>269</v>
      </c>
      <c r="DE26">
        <v>100</v>
      </c>
      <c r="DF26">
        <v>100</v>
      </c>
      <c r="DG26">
        <v>5.901</v>
      </c>
      <c r="DH26">
        <v>0.1013</v>
      </c>
      <c r="DI26">
        <v>3.81994624640086</v>
      </c>
      <c r="DJ26">
        <v>0.00621434693501906</v>
      </c>
      <c r="DK26">
        <v>-2.84187309215212e-06</v>
      </c>
      <c r="DL26">
        <v>5.83187288444407e-10</v>
      </c>
      <c r="DM26">
        <v>-0.113050203154081</v>
      </c>
      <c r="DN26">
        <v>-0.0175213708561665</v>
      </c>
      <c r="DO26">
        <v>0.00201954594759898</v>
      </c>
      <c r="DP26">
        <v>-2.55958449284408e-05</v>
      </c>
      <c r="DQ26">
        <v>-1</v>
      </c>
      <c r="DR26">
        <v>2233</v>
      </c>
      <c r="DS26">
        <v>2</v>
      </c>
      <c r="DT26">
        <v>28</v>
      </c>
      <c r="DU26">
        <v>2.4</v>
      </c>
      <c r="DV26">
        <v>2.4</v>
      </c>
      <c r="DW26">
        <v>2</v>
      </c>
      <c r="DX26">
        <v>626.664</v>
      </c>
      <c r="DY26">
        <v>358.47</v>
      </c>
      <c r="DZ26">
        <v>25</v>
      </c>
      <c r="EA26">
        <v>27.6464</v>
      </c>
      <c r="EB26">
        <v>30.0003</v>
      </c>
      <c r="EC26">
        <v>27.8942</v>
      </c>
      <c r="ED26">
        <v>27.9006</v>
      </c>
      <c r="EE26">
        <v>19.6398</v>
      </c>
      <c r="EF26">
        <v>45.8057</v>
      </c>
      <c r="EG26">
        <v>98.4138</v>
      </c>
      <c r="EH26">
        <v>25</v>
      </c>
      <c r="EI26">
        <v>410</v>
      </c>
      <c r="EJ26">
        <v>18.8439</v>
      </c>
      <c r="EK26">
        <v>99.3913</v>
      </c>
      <c r="EL26">
        <v>101.414</v>
      </c>
    </row>
    <row r="27" spans="1:142">
      <c r="A27">
        <v>9</v>
      </c>
      <c r="B27">
        <v>1613517743.1</v>
      </c>
      <c r="C27">
        <v>48</v>
      </c>
      <c r="D27" t="s">
        <v>276</v>
      </c>
      <c r="E27" t="s">
        <v>277</v>
      </c>
      <c r="G27">
        <f>A/E</f>
        <v>0</v>
      </c>
      <c r="H27">
        <v>1613517735.16897</v>
      </c>
      <c r="I27">
        <f>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((R27-I27/2)*K27-J27)/(R27+I27/2)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I27*(1000-(1000*0.61365*exp(17.502*U27/(240.97+U27))/(AZ27+BA27)+AU27)/2)/(1000*0.61365*exp(17.502*U27/(240.97+U27))/(AZ27+BA27)-AU27)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(AK27*AM27)</f>
        <v>0</v>
      </c>
      <c r="T27">
        <f>(BB27+(S27+2*0.95*5.67E-8*(((BB27+$B$9)+273)^4-(BB27+273)^4)-44100*I27)/(1.84*29.3*P27+8*0.95*5.67E-8*(BB27+273)^3))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(-I27*44100)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3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$B$13*BH27+$C$13*BI27+$F$13*BJ27*(1-BM27)</f>
        <v>0</v>
      </c>
      <c r="AK27">
        <f>AJ27*AL27</f>
        <v>0</v>
      </c>
      <c r="AL27">
        <f>($B$13*$D$11+$C$13*$D$11+$F$13*((BW27+BO27)/MAX(BW27+BO27+BX27, 0.1)*$I$11+BX27/MAX(BW27+BO27+BX27, 0.1)*$J$11))/($B$13+$C$13+$F$13)</f>
        <v>0</v>
      </c>
      <c r="AM27">
        <f>($B$13*$K$11+$C$13*$K$11+$F$13*((BW27+BO27)/MAX(BW27+BO27+BX27, 0.1)*$P$11+BX27/MAX(BW27+BO27+BX27, 0.1)*$Q$11))/($B$13+$C$13+$F$13)</f>
        <v>0</v>
      </c>
      <c r="AN27">
        <v>2</v>
      </c>
      <c r="AO27">
        <v>0.5</v>
      </c>
      <c r="AP27" t="s">
        <v>256</v>
      </c>
      <c r="AQ27">
        <v>2</v>
      </c>
      <c r="AR27">
        <v>1613517735.16897</v>
      </c>
      <c r="AS27">
        <v>408.979724137931</v>
      </c>
      <c r="AT27">
        <v>409.975206896552</v>
      </c>
      <c r="AU27">
        <v>18.9105034482759</v>
      </c>
      <c r="AV27">
        <v>18.7665137931034</v>
      </c>
      <c r="AW27">
        <v>403.078482758621</v>
      </c>
      <c r="AX27">
        <v>18.8089620689655</v>
      </c>
      <c r="AY27">
        <v>600.030344827586</v>
      </c>
      <c r="AZ27">
        <v>101.544413793103</v>
      </c>
      <c r="BA27">
        <v>0.0999653482758621</v>
      </c>
      <c r="BB27">
        <v>26.7817310344828</v>
      </c>
      <c r="BC27">
        <v>26.3043551724138</v>
      </c>
      <c r="BD27">
        <v>999.9</v>
      </c>
      <c r="BE27">
        <v>0</v>
      </c>
      <c r="BF27">
        <v>0</v>
      </c>
      <c r="BG27">
        <v>5005.28068965517</v>
      </c>
      <c r="BH27">
        <v>0</v>
      </c>
      <c r="BI27">
        <v>9999.9</v>
      </c>
      <c r="BJ27">
        <v>300.026724137931</v>
      </c>
      <c r="BK27">
        <v>0.900009103448276</v>
      </c>
      <c r="BL27">
        <v>0.0999907724137931</v>
      </c>
      <c r="BM27">
        <v>0</v>
      </c>
      <c r="BN27">
        <v>345.481344827586</v>
      </c>
      <c r="BO27">
        <v>5.00096</v>
      </c>
      <c r="BP27">
        <v>1058.75793103448</v>
      </c>
      <c r="BQ27">
        <v>3225.97482758621</v>
      </c>
      <c r="BR27">
        <v>36.875</v>
      </c>
      <c r="BS27">
        <v>40.937</v>
      </c>
      <c r="BT27">
        <v>38.9695862068966</v>
      </c>
      <c r="BU27">
        <v>40.7948965517241</v>
      </c>
      <c r="BV27">
        <v>39.687</v>
      </c>
      <c r="BW27">
        <v>265.526206896552</v>
      </c>
      <c r="BX27">
        <v>29.5</v>
      </c>
      <c r="BY27">
        <v>0</v>
      </c>
      <c r="BZ27">
        <v>1613517785.8</v>
      </c>
      <c r="CA27">
        <v>0</v>
      </c>
      <c r="CB27">
        <v>345.397807692308</v>
      </c>
      <c r="CC27">
        <v>-14.9023931612573</v>
      </c>
      <c r="CD27">
        <v>-46.0010256607145</v>
      </c>
      <c r="CE27">
        <v>1058.52807692308</v>
      </c>
      <c r="CF27">
        <v>15</v>
      </c>
      <c r="CG27">
        <v>1613517593.1</v>
      </c>
      <c r="CH27" t="s">
        <v>257</v>
      </c>
      <c r="CI27">
        <v>1613517590.6</v>
      </c>
      <c r="CJ27">
        <v>1613517593.1</v>
      </c>
      <c r="CK27">
        <v>2</v>
      </c>
      <c r="CL27">
        <v>-0.182</v>
      </c>
      <c r="CM27">
        <v>0.031</v>
      </c>
      <c r="CN27">
        <v>5.898</v>
      </c>
      <c r="CO27">
        <v>0.117</v>
      </c>
      <c r="CP27">
        <v>408</v>
      </c>
      <c r="CQ27">
        <v>19</v>
      </c>
      <c r="CR27">
        <v>0.39</v>
      </c>
      <c r="CS27">
        <v>0.23</v>
      </c>
      <c r="CT27">
        <v>-0.987102675</v>
      </c>
      <c r="CU27">
        <v>0.0304173771106951</v>
      </c>
      <c r="CV27">
        <v>0.072894512331995</v>
      </c>
      <c r="CW27">
        <v>1</v>
      </c>
      <c r="CX27">
        <v>0.13941355</v>
      </c>
      <c r="CY27">
        <v>0.0476508742964351</v>
      </c>
      <c r="CZ27">
        <v>0.0191577899638111</v>
      </c>
      <c r="DA27">
        <v>1</v>
      </c>
      <c r="DB27">
        <v>2</v>
      </c>
      <c r="DC27">
        <v>2</v>
      </c>
      <c r="DD27" t="s">
        <v>278</v>
      </c>
      <c r="DE27">
        <v>100</v>
      </c>
      <c r="DF27">
        <v>100</v>
      </c>
      <c r="DG27">
        <v>5.901</v>
      </c>
      <c r="DH27">
        <v>0.1016</v>
      </c>
      <c r="DI27">
        <v>3.81994624640086</v>
      </c>
      <c r="DJ27">
        <v>0.00621434693501906</v>
      </c>
      <c r="DK27">
        <v>-2.84187309215212e-06</v>
      </c>
      <c r="DL27">
        <v>5.83187288444407e-10</v>
      </c>
      <c r="DM27">
        <v>-0.113050203154081</v>
      </c>
      <c r="DN27">
        <v>-0.0175213708561665</v>
      </c>
      <c r="DO27">
        <v>0.00201954594759898</v>
      </c>
      <c r="DP27">
        <v>-2.55958449284408e-05</v>
      </c>
      <c r="DQ27">
        <v>-1</v>
      </c>
      <c r="DR27">
        <v>2233</v>
      </c>
      <c r="DS27">
        <v>2</v>
      </c>
      <c r="DT27">
        <v>28</v>
      </c>
      <c r="DU27">
        <v>2.5</v>
      </c>
      <c r="DV27">
        <v>2.5</v>
      </c>
      <c r="DW27">
        <v>2</v>
      </c>
      <c r="DX27">
        <v>626.779</v>
      </c>
      <c r="DY27">
        <v>358.429</v>
      </c>
      <c r="DZ27">
        <v>25.0003</v>
      </c>
      <c r="EA27">
        <v>27.6487</v>
      </c>
      <c r="EB27">
        <v>30.0004</v>
      </c>
      <c r="EC27">
        <v>27.8965</v>
      </c>
      <c r="ED27">
        <v>27.9023</v>
      </c>
      <c r="EE27">
        <v>19.6441</v>
      </c>
      <c r="EF27">
        <v>45.2371</v>
      </c>
      <c r="EG27">
        <v>98.4138</v>
      </c>
      <c r="EH27">
        <v>25</v>
      </c>
      <c r="EI27">
        <v>410</v>
      </c>
      <c r="EJ27">
        <v>18.9673</v>
      </c>
      <c r="EK27">
        <v>99.3918</v>
      </c>
      <c r="EL27">
        <v>101.414</v>
      </c>
    </row>
    <row r="28" spans="1:142">
      <c r="A28">
        <v>10</v>
      </c>
      <c r="B28">
        <v>1613517749.1</v>
      </c>
      <c r="C28">
        <v>54</v>
      </c>
      <c r="D28" t="s">
        <v>279</v>
      </c>
      <c r="E28" t="s">
        <v>280</v>
      </c>
      <c r="G28">
        <f>A/E</f>
        <v>0</v>
      </c>
      <c r="H28">
        <v>1613517741.16897</v>
      </c>
      <c r="I28">
        <f>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((R28-I28/2)*K28-J28)/(R28+I28/2)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I28*(1000-(1000*0.61365*exp(17.502*U28/(240.97+U28))/(AZ28+BA28)+AU28)/2)/(1000*0.61365*exp(17.502*U28/(240.97+U28))/(AZ28+BA28)-AU28)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(AK28*AM28)</f>
        <v>0</v>
      </c>
      <c r="T28">
        <f>(BB28+(S28+2*0.95*5.67E-8*(((BB28+$B$9)+273)^4-(BB28+273)^4)-44100*I28)/(1.84*29.3*P28+8*0.95*5.67E-8*(BB28+273)^3))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(-I28*44100)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3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$B$13*BH28+$C$13*BI28+$F$13*BJ28*(1-BM28)</f>
        <v>0</v>
      </c>
      <c r="AK28">
        <f>AJ28*AL28</f>
        <v>0</v>
      </c>
      <c r="AL28">
        <f>($B$13*$D$11+$C$13*$D$11+$F$13*((BW28+BO28)/MAX(BW28+BO28+BX28, 0.1)*$I$11+BX28/MAX(BW28+BO28+BX28, 0.1)*$J$11))/($B$13+$C$13+$F$13)</f>
        <v>0</v>
      </c>
      <c r="AM28">
        <f>($B$13*$K$11+$C$13*$K$11+$F$13*((BW28+BO28)/MAX(BW28+BO28+BX28, 0.1)*$P$11+BX28/MAX(BW28+BO28+BX28, 0.1)*$Q$11))/($B$13+$C$13+$F$13)</f>
        <v>0</v>
      </c>
      <c r="AN28">
        <v>2</v>
      </c>
      <c r="AO28">
        <v>0.5</v>
      </c>
      <c r="AP28" t="s">
        <v>256</v>
      </c>
      <c r="AQ28">
        <v>2</v>
      </c>
      <c r="AR28">
        <v>1613517741.16897</v>
      </c>
      <c r="AS28">
        <v>408.955517241379</v>
      </c>
      <c r="AT28">
        <v>409.926586206897</v>
      </c>
      <c r="AU28">
        <v>18.9180689655172</v>
      </c>
      <c r="AV28">
        <v>18.8055551724138</v>
      </c>
      <c r="AW28">
        <v>403.054448275862</v>
      </c>
      <c r="AX28">
        <v>18.8162896551724</v>
      </c>
      <c r="AY28">
        <v>600.021862068966</v>
      </c>
      <c r="AZ28">
        <v>101.544620689655</v>
      </c>
      <c r="BA28">
        <v>0.0999246034482758</v>
      </c>
      <c r="BB28">
        <v>26.7857172413793</v>
      </c>
      <c r="BC28">
        <v>26.3140068965517</v>
      </c>
      <c r="BD28">
        <v>999.9</v>
      </c>
      <c r="BE28">
        <v>0</v>
      </c>
      <c r="BF28">
        <v>0</v>
      </c>
      <c r="BG28">
        <v>5011.03482758621</v>
      </c>
      <c r="BH28">
        <v>0</v>
      </c>
      <c r="BI28">
        <v>9999.9</v>
      </c>
      <c r="BJ28">
        <v>300.016517241379</v>
      </c>
      <c r="BK28">
        <v>0.900009103448276</v>
      </c>
      <c r="BL28">
        <v>0.0999907724137931</v>
      </c>
      <c r="BM28">
        <v>0</v>
      </c>
      <c r="BN28">
        <v>343.999586206897</v>
      </c>
      <c r="BO28">
        <v>5.00096</v>
      </c>
      <c r="BP28">
        <v>1054.50344827586</v>
      </c>
      <c r="BQ28">
        <v>3225.86413793103</v>
      </c>
      <c r="BR28">
        <v>36.875</v>
      </c>
      <c r="BS28">
        <v>40.932724137931</v>
      </c>
      <c r="BT28">
        <v>38.9610344827586</v>
      </c>
      <c r="BU28">
        <v>40.7711034482759</v>
      </c>
      <c r="BV28">
        <v>39.687</v>
      </c>
      <c r="BW28">
        <v>265.516551724138</v>
      </c>
      <c r="BX28">
        <v>29.4986206896552</v>
      </c>
      <c r="BY28">
        <v>0</v>
      </c>
      <c r="BZ28">
        <v>1613517791.8</v>
      </c>
      <c r="CA28">
        <v>0</v>
      </c>
      <c r="CB28">
        <v>343.927538461538</v>
      </c>
      <c r="CC28">
        <v>-14.3718974381719</v>
      </c>
      <c r="CD28">
        <v>-40.1623931973021</v>
      </c>
      <c r="CE28">
        <v>1054.23730769231</v>
      </c>
      <c r="CF28">
        <v>15</v>
      </c>
      <c r="CG28">
        <v>1613517593.1</v>
      </c>
      <c r="CH28" t="s">
        <v>257</v>
      </c>
      <c r="CI28">
        <v>1613517590.6</v>
      </c>
      <c r="CJ28">
        <v>1613517593.1</v>
      </c>
      <c r="CK28">
        <v>2</v>
      </c>
      <c r="CL28">
        <v>-0.182</v>
      </c>
      <c r="CM28">
        <v>0.031</v>
      </c>
      <c r="CN28">
        <v>5.898</v>
      </c>
      <c r="CO28">
        <v>0.117</v>
      </c>
      <c r="CP28">
        <v>408</v>
      </c>
      <c r="CQ28">
        <v>19</v>
      </c>
      <c r="CR28">
        <v>0.39</v>
      </c>
      <c r="CS28">
        <v>0.23</v>
      </c>
      <c r="CT28">
        <v>-0.9738592</v>
      </c>
      <c r="CU28">
        <v>0.180153838649155</v>
      </c>
      <c r="CV28">
        <v>0.0871399351847934</v>
      </c>
      <c r="CW28">
        <v>0</v>
      </c>
      <c r="CX28">
        <v>0.12502129</v>
      </c>
      <c r="CY28">
        <v>-0.350798875046905</v>
      </c>
      <c r="CZ28">
        <v>0.0384042096205598</v>
      </c>
      <c r="DA28">
        <v>0</v>
      </c>
      <c r="DB28">
        <v>0</v>
      </c>
      <c r="DC28">
        <v>2</v>
      </c>
      <c r="DD28" t="s">
        <v>258</v>
      </c>
      <c r="DE28">
        <v>100</v>
      </c>
      <c r="DF28">
        <v>100</v>
      </c>
      <c r="DG28">
        <v>5.901</v>
      </c>
      <c r="DH28">
        <v>0.1034</v>
      </c>
      <c r="DI28">
        <v>3.81994624640086</v>
      </c>
      <c r="DJ28">
        <v>0.00621434693501906</v>
      </c>
      <c r="DK28">
        <v>-2.84187309215212e-06</v>
      </c>
      <c r="DL28">
        <v>5.83187288444407e-10</v>
      </c>
      <c r="DM28">
        <v>-0.113050203154081</v>
      </c>
      <c r="DN28">
        <v>-0.0175213708561665</v>
      </c>
      <c r="DO28">
        <v>0.00201954594759898</v>
      </c>
      <c r="DP28">
        <v>-2.55958449284408e-05</v>
      </c>
      <c r="DQ28">
        <v>-1</v>
      </c>
      <c r="DR28">
        <v>2233</v>
      </c>
      <c r="DS28">
        <v>2</v>
      </c>
      <c r="DT28">
        <v>28</v>
      </c>
      <c r="DU28">
        <v>2.6</v>
      </c>
      <c r="DV28">
        <v>2.6</v>
      </c>
      <c r="DW28">
        <v>2</v>
      </c>
      <c r="DX28">
        <v>626.956</v>
      </c>
      <c r="DY28">
        <v>358.362</v>
      </c>
      <c r="DZ28">
        <v>25.0004</v>
      </c>
      <c r="EA28">
        <v>27.6515</v>
      </c>
      <c r="EB28">
        <v>30.0004</v>
      </c>
      <c r="EC28">
        <v>27.898</v>
      </c>
      <c r="ED28">
        <v>27.904</v>
      </c>
      <c r="EE28">
        <v>19.646</v>
      </c>
      <c r="EF28">
        <v>45.2371</v>
      </c>
      <c r="EG28">
        <v>98.0403</v>
      </c>
      <c r="EH28">
        <v>25</v>
      </c>
      <c r="EI28">
        <v>410</v>
      </c>
      <c r="EJ28">
        <v>18.9424</v>
      </c>
      <c r="EK28">
        <v>99.3923</v>
      </c>
      <c r="EL28">
        <v>101.416</v>
      </c>
    </row>
    <row r="29" spans="1:142">
      <c r="A29">
        <v>11</v>
      </c>
      <c r="B29">
        <v>1613517873.1</v>
      </c>
      <c r="C29">
        <v>178</v>
      </c>
      <c r="D29" t="s">
        <v>281</v>
      </c>
      <c r="E29" t="s">
        <v>282</v>
      </c>
      <c r="G29">
        <f>A/E</f>
        <v>0</v>
      </c>
      <c r="H29">
        <v>1613517865.1</v>
      </c>
      <c r="I29">
        <f>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((R29-I29/2)*K29-J29)/(R29+I29/2)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I29*(1000-(1000*0.61365*exp(17.502*U29/(240.97+U29))/(AZ29+BA29)+AU29)/2)/(1000*0.61365*exp(17.502*U29/(240.97+U29))/(AZ29+BA29)-AU29)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(AK29*AM29)</f>
        <v>0</v>
      </c>
      <c r="T29">
        <f>(BB29+(S29+2*0.95*5.67E-8*(((BB29+$B$9)+273)^4-(BB29+273)^4)-44100*I29)/(1.84*29.3*P29+8*0.95*5.67E-8*(BB29+273)^3))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(-I29*44100)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1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$B$13*BH29+$C$13*BI29+$F$13*BJ29*(1-BM29)</f>
        <v>0</v>
      </c>
      <c r="AK29">
        <f>AJ29*AL29</f>
        <v>0</v>
      </c>
      <c r="AL29">
        <f>($B$13*$D$11+$C$13*$D$11+$F$13*((BW29+BO29)/MAX(BW29+BO29+BX29, 0.1)*$I$11+BX29/MAX(BW29+BO29+BX29, 0.1)*$J$11))/($B$13+$C$13+$F$13)</f>
        <v>0</v>
      </c>
      <c r="AM29">
        <f>($B$13*$K$11+$C$13*$K$11+$F$13*((BW29+BO29)/MAX(BW29+BO29+BX29, 0.1)*$P$11+BX29/MAX(BW29+BO29+BX29, 0.1)*$Q$11))/($B$13+$C$13+$F$13)</f>
        <v>0</v>
      </c>
      <c r="AN29">
        <v>2</v>
      </c>
      <c r="AO29">
        <v>0.5</v>
      </c>
      <c r="AP29" t="s">
        <v>256</v>
      </c>
      <c r="AQ29">
        <v>2</v>
      </c>
      <c r="AR29">
        <v>1613517865.1</v>
      </c>
      <c r="AS29">
        <v>411.372258064516</v>
      </c>
      <c r="AT29">
        <v>409.904387096774</v>
      </c>
      <c r="AU29">
        <v>18.3055129032258</v>
      </c>
      <c r="AV29">
        <v>18.872235483871</v>
      </c>
      <c r="AW29">
        <v>405.460903225806</v>
      </c>
      <c r="AX29">
        <v>18.2220580645161</v>
      </c>
      <c r="AY29">
        <v>598.751451612903</v>
      </c>
      <c r="AZ29">
        <v>101.550161290323</v>
      </c>
      <c r="BA29">
        <v>0.105126809341935</v>
      </c>
      <c r="BB29">
        <v>26.6747838709677</v>
      </c>
      <c r="BC29">
        <v>25.7808709677419</v>
      </c>
      <c r="BD29">
        <v>999.9</v>
      </c>
      <c r="BE29">
        <v>0</v>
      </c>
      <c r="BF29">
        <v>0</v>
      </c>
      <c r="BG29">
        <v>5003.20548387097</v>
      </c>
      <c r="BH29">
        <v>0</v>
      </c>
      <c r="BI29">
        <v>9999.9</v>
      </c>
      <c r="BJ29">
        <v>300.182838709677</v>
      </c>
      <c r="BK29">
        <v>0.900008548387097</v>
      </c>
      <c r="BL29">
        <v>0.0999914806451613</v>
      </c>
      <c r="BM29">
        <v>0</v>
      </c>
      <c r="BN29">
        <v>244.883129032258</v>
      </c>
      <c r="BO29">
        <v>5.00096</v>
      </c>
      <c r="BP29">
        <v>774.292741935484</v>
      </c>
      <c r="BQ29">
        <v>3227.68258064516</v>
      </c>
      <c r="BR29">
        <v>36.883</v>
      </c>
      <c r="BS29">
        <v>40.937</v>
      </c>
      <c r="BT29">
        <v>39</v>
      </c>
      <c r="BU29">
        <v>40.784</v>
      </c>
      <c r="BV29">
        <v>39.7378064516129</v>
      </c>
      <c r="BW29">
        <v>265.666774193548</v>
      </c>
      <c r="BX29">
        <v>29.5174193548387</v>
      </c>
      <c r="BY29">
        <v>0</v>
      </c>
      <c r="BZ29">
        <v>1613517916</v>
      </c>
      <c r="CA29">
        <v>0</v>
      </c>
      <c r="CB29">
        <v>245.44888</v>
      </c>
      <c r="CC29">
        <v>-350.842614612525</v>
      </c>
      <c r="CD29">
        <v>-1085.46992071139</v>
      </c>
      <c r="CE29">
        <v>775.74992</v>
      </c>
      <c r="CF29">
        <v>15</v>
      </c>
      <c r="CG29">
        <v>1613517593.1</v>
      </c>
      <c r="CH29" t="s">
        <v>257</v>
      </c>
      <c r="CI29">
        <v>1613517590.6</v>
      </c>
      <c r="CJ29">
        <v>1613517593.1</v>
      </c>
      <c r="CK29">
        <v>2</v>
      </c>
      <c r="CL29">
        <v>-0.182</v>
      </c>
      <c r="CM29">
        <v>0.031</v>
      </c>
      <c r="CN29">
        <v>5.898</v>
      </c>
      <c r="CO29">
        <v>0.117</v>
      </c>
      <c r="CP29">
        <v>408</v>
      </c>
      <c r="CQ29">
        <v>19</v>
      </c>
      <c r="CR29">
        <v>0.39</v>
      </c>
      <c r="CS29">
        <v>0.23</v>
      </c>
      <c r="CT29">
        <v>0.886863845</v>
      </c>
      <c r="CU29">
        <v>9.84684884577861</v>
      </c>
      <c r="CV29">
        <v>1.70508241169867</v>
      </c>
      <c r="CW29">
        <v>0</v>
      </c>
      <c r="CX29">
        <v>-0.4240317155</v>
      </c>
      <c r="CY29">
        <v>-2.63637116780488</v>
      </c>
      <c r="CZ29">
        <v>0.409504280347545</v>
      </c>
      <c r="DA29">
        <v>0</v>
      </c>
      <c r="DB29">
        <v>0</v>
      </c>
      <c r="DC29">
        <v>2</v>
      </c>
      <c r="DD29" t="s">
        <v>258</v>
      </c>
      <c r="DE29">
        <v>100</v>
      </c>
      <c r="DF29">
        <v>100</v>
      </c>
      <c r="DG29">
        <v>5.906</v>
      </c>
      <c r="DH29">
        <v>0.0921</v>
      </c>
      <c r="DI29">
        <v>3.81994624640086</v>
      </c>
      <c r="DJ29">
        <v>0.00621434693501906</v>
      </c>
      <c r="DK29">
        <v>-2.84187309215212e-06</v>
      </c>
      <c r="DL29">
        <v>5.83187288444407e-10</v>
      </c>
      <c r="DM29">
        <v>-0.113050203154081</v>
      </c>
      <c r="DN29">
        <v>-0.0175213708561665</v>
      </c>
      <c r="DO29">
        <v>0.00201954594759898</v>
      </c>
      <c r="DP29">
        <v>-2.55958449284408e-05</v>
      </c>
      <c r="DQ29">
        <v>-1</v>
      </c>
      <c r="DR29">
        <v>2233</v>
      </c>
      <c r="DS29">
        <v>2</v>
      </c>
      <c r="DT29">
        <v>28</v>
      </c>
      <c r="DU29">
        <v>4.7</v>
      </c>
      <c r="DV29">
        <v>4.7</v>
      </c>
      <c r="DW29">
        <v>2</v>
      </c>
      <c r="DX29">
        <v>629.425</v>
      </c>
      <c r="DY29">
        <v>358.068</v>
      </c>
      <c r="DZ29">
        <v>25.0005</v>
      </c>
      <c r="EA29">
        <v>27.7156</v>
      </c>
      <c r="EB29">
        <v>30.0001</v>
      </c>
      <c r="EC29">
        <v>27.9516</v>
      </c>
      <c r="ED29">
        <v>27.9467</v>
      </c>
      <c r="EE29">
        <v>19.6736</v>
      </c>
      <c r="EF29">
        <v>44.9639</v>
      </c>
      <c r="EG29">
        <v>96.1682</v>
      </c>
      <c r="EH29">
        <v>25</v>
      </c>
      <c r="EI29">
        <v>410</v>
      </c>
      <c r="EJ29">
        <v>18.9258</v>
      </c>
      <c r="EK29">
        <v>99.3924</v>
      </c>
      <c r="EL29">
        <v>101.395</v>
      </c>
    </row>
    <row r="30" spans="1:142">
      <c r="A30">
        <v>12</v>
      </c>
      <c r="B30">
        <v>1613517879.1</v>
      </c>
      <c r="C30">
        <v>184</v>
      </c>
      <c r="D30" t="s">
        <v>283</v>
      </c>
      <c r="E30" t="s">
        <v>284</v>
      </c>
      <c r="G30">
        <f>A/E</f>
        <v>0</v>
      </c>
      <c r="H30">
        <v>1613517871.28965</v>
      </c>
      <c r="I30">
        <f>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((R30-I30/2)*K30-J30)/(R30+I30/2)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I30*(1000-(1000*0.61365*exp(17.502*U30/(240.97+U30))/(AZ30+BA30)+AU30)/2)/(1000*0.61365*exp(17.502*U30/(240.97+U30))/(AZ30+BA30)-AU30)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(AK30*AM30)</f>
        <v>0</v>
      </c>
      <c r="T30">
        <f>(BB30+(S30+2*0.95*5.67E-8*(((BB30+$B$9)+273)^4-(BB30+273)^4)-44100*I30)/(1.84*29.3*P30+8*0.95*5.67E-8*(BB30+273)^3))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(-I30*44100)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$B$13*BH30+$C$13*BI30+$F$13*BJ30*(1-BM30)</f>
        <v>0</v>
      </c>
      <c r="AK30">
        <f>AJ30*AL30</f>
        <v>0</v>
      </c>
      <c r="AL30">
        <f>($B$13*$D$11+$C$13*$D$11+$F$13*((BW30+BO30)/MAX(BW30+BO30+BX30, 0.1)*$I$11+BX30/MAX(BW30+BO30+BX30, 0.1)*$J$11))/($B$13+$C$13+$F$13)</f>
        <v>0</v>
      </c>
      <c r="AM30">
        <f>($B$13*$K$11+$C$13*$K$11+$F$13*((BW30+BO30)/MAX(BW30+BO30+BX30, 0.1)*$P$11+BX30/MAX(BW30+BO30+BX30, 0.1)*$Q$11))/($B$13+$C$13+$F$13)</f>
        <v>0</v>
      </c>
      <c r="AN30">
        <v>2</v>
      </c>
      <c r="AO30">
        <v>0.5</v>
      </c>
      <c r="AP30" t="s">
        <v>256</v>
      </c>
      <c r="AQ30">
        <v>2</v>
      </c>
      <c r="AR30">
        <v>1613517871.28965</v>
      </c>
      <c r="AS30">
        <v>410.967896551724</v>
      </c>
      <c r="AT30">
        <v>409.976551724138</v>
      </c>
      <c r="AU30">
        <v>18.4076517241379</v>
      </c>
      <c r="AV30">
        <v>18.9006172413793</v>
      </c>
      <c r="AW30">
        <v>405.058310344828</v>
      </c>
      <c r="AX30">
        <v>18.321175862069</v>
      </c>
      <c r="AY30">
        <v>600.433793103448</v>
      </c>
      <c r="AZ30">
        <v>101.549793103448</v>
      </c>
      <c r="BA30">
        <v>0.100719565517241</v>
      </c>
      <c r="BB30">
        <v>26.6847655172414</v>
      </c>
      <c r="BC30">
        <v>25.9656206896552</v>
      </c>
      <c r="BD30">
        <v>999.9</v>
      </c>
      <c r="BE30">
        <v>0</v>
      </c>
      <c r="BF30">
        <v>0</v>
      </c>
      <c r="BG30">
        <v>5001.50896551724</v>
      </c>
      <c r="BH30">
        <v>0</v>
      </c>
      <c r="BI30">
        <v>9999.9</v>
      </c>
      <c r="BJ30">
        <v>300.022310344828</v>
      </c>
      <c r="BK30">
        <v>0.90002175862069</v>
      </c>
      <c r="BL30">
        <v>0.0999783137931034</v>
      </c>
      <c r="BM30">
        <v>0</v>
      </c>
      <c r="BN30">
        <v>219.698551724138</v>
      </c>
      <c r="BO30">
        <v>5.00096</v>
      </c>
      <c r="BP30">
        <v>696.018931034483</v>
      </c>
      <c r="BQ30">
        <v>3225.93551724138</v>
      </c>
      <c r="BR30">
        <v>36.8835517241379</v>
      </c>
      <c r="BS30">
        <v>40.937</v>
      </c>
      <c r="BT30">
        <v>39</v>
      </c>
      <c r="BU30">
        <v>40.7713793103448</v>
      </c>
      <c r="BV30">
        <v>39.7239310344827</v>
      </c>
      <c r="BW30">
        <v>265.525862068965</v>
      </c>
      <c r="BX30">
        <v>29.4972413793103</v>
      </c>
      <c r="BY30">
        <v>0</v>
      </c>
      <c r="BZ30">
        <v>1613517922</v>
      </c>
      <c r="CA30">
        <v>0</v>
      </c>
      <c r="CB30">
        <v>217.23832</v>
      </c>
      <c r="CC30">
        <v>-202.905999716246</v>
      </c>
      <c r="CD30">
        <v>-625.763076037535</v>
      </c>
      <c r="CE30">
        <v>688.45984</v>
      </c>
      <c r="CF30">
        <v>15</v>
      </c>
      <c r="CG30">
        <v>1613517593.1</v>
      </c>
      <c r="CH30" t="s">
        <v>257</v>
      </c>
      <c r="CI30">
        <v>1613517590.6</v>
      </c>
      <c r="CJ30">
        <v>1613517593.1</v>
      </c>
      <c r="CK30">
        <v>2</v>
      </c>
      <c r="CL30">
        <v>-0.182</v>
      </c>
      <c r="CM30">
        <v>0.031</v>
      </c>
      <c r="CN30">
        <v>5.898</v>
      </c>
      <c r="CO30">
        <v>0.117</v>
      </c>
      <c r="CP30">
        <v>408</v>
      </c>
      <c r="CQ30">
        <v>19</v>
      </c>
      <c r="CR30">
        <v>0.39</v>
      </c>
      <c r="CS30">
        <v>0.23</v>
      </c>
      <c r="CT30">
        <v>1.1517899325</v>
      </c>
      <c r="CU30">
        <v>-6.96622275309569</v>
      </c>
      <c r="CV30">
        <v>1.44803362333226</v>
      </c>
      <c r="CW30">
        <v>0</v>
      </c>
      <c r="CX30">
        <v>-0.505223248</v>
      </c>
      <c r="CY30">
        <v>1.24523446198874</v>
      </c>
      <c r="CZ30">
        <v>0.334071607082178</v>
      </c>
      <c r="DA30">
        <v>0</v>
      </c>
      <c r="DB30">
        <v>0</v>
      </c>
      <c r="DC30">
        <v>2</v>
      </c>
      <c r="DD30" t="s">
        <v>258</v>
      </c>
      <c r="DE30">
        <v>100</v>
      </c>
      <c r="DF30">
        <v>100</v>
      </c>
      <c r="DG30">
        <v>5.904</v>
      </c>
      <c r="DH30">
        <v>0.0989</v>
      </c>
      <c r="DI30">
        <v>3.81994624640086</v>
      </c>
      <c r="DJ30">
        <v>0.00621434693501906</v>
      </c>
      <c r="DK30">
        <v>-2.84187309215212e-06</v>
      </c>
      <c r="DL30">
        <v>5.83187288444407e-10</v>
      </c>
      <c r="DM30">
        <v>-0.113050203154081</v>
      </c>
      <c r="DN30">
        <v>-0.0175213708561665</v>
      </c>
      <c r="DO30">
        <v>0.00201954594759898</v>
      </c>
      <c r="DP30">
        <v>-2.55958449284408e-05</v>
      </c>
      <c r="DQ30">
        <v>-1</v>
      </c>
      <c r="DR30">
        <v>2233</v>
      </c>
      <c r="DS30">
        <v>2</v>
      </c>
      <c r="DT30">
        <v>28</v>
      </c>
      <c r="DU30">
        <v>4.8</v>
      </c>
      <c r="DV30">
        <v>4.8</v>
      </c>
      <c r="DW30">
        <v>2</v>
      </c>
      <c r="DX30">
        <v>631.098</v>
      </c>
      <c r="DY30">
        <v>357.589</v>
      </c>
      <c r="DZ30">
        <v>25.0003</v>
      </c>
      <c r="EA30">
        <v>27.7173</v>
      </c>
      <c r="EB30">
        <v>30.0002</v>
      </c>
      <c r="EC30">
        <v>27.949</v>
      </c>
      <c r="ED30">
        <v>27.9485</v>
      </c>
      <c r="EE30">
        <v>19.6708</v>
      </c>
      <c r="EF30">
        <v>46.0786</v>
      </c>
      <c r="EG30">
        <v>95.7976</v>
      </c>
      <c r="EH30">
        <v>25</v>
      </c>
      <c r="EI30">
        <v>410</v>
      </c>
      <c r="EJ30">
        <v>18.6157</v>
      </c>
      <c r="EK30">
        <v>99.3922</v>
      </c>
      <c r="EL30">
        <v>101.395</v>
      </c>
    </row>
    <row r="31" spans="1:142">
      <c r="A31">
        <v>13</v>
      </c>
      <c r="B31">
        <v>1613517885.1</v>
      </c>
      <c r="C31">
        <v>190</v>
      </c>
      <c r="D31" t="s">
        <v>285</v>
      </c>
      <c r="E31" t="s">
        <v>286</v>
      </c>
      <c r="G31">
        <f>A/E</f>
        <v>0</v>
      </c>
      <c r="H31">
        <v>1613517877.43929</v>
      </c>
      <c r="I31">
        <f>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((R31-I31/2)*K31-J31)/(R31+I31/2)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I31*(1000-(1000*0.61365*exp(17.502*U31/(240.97+U31))/(AZ31+BA31)+AU31)/2)/(1000*0.61365*exp(17.502*U31/(240.97+U31))/(AZ31+BA31)-AU31)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(AK31*AM31)</f>
        <v>0</v>
      </c>
      <c r="T31">
        <f>(BB31+(S31+2*0.95*5.67E-8*(((BB31+$B$9)+273)^4-(BB31+273)^4)-44100*I31)/(1.84*29.3*P31+8*0.95*5.67E-8*(BB31+273)^3))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(-I31*44100)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$B$13*BH31+$C$13*BI31+$F$13*BJ31*(1-BM31)</f>
        <v>0</v>
      </c>
      <c r="AK31">
        <f>AJ31*AL31</f>
        <v>0</v>
      </c>
      <c r="AL31">
        <f>($B$13*$D$11+$C$13*$D$11+$F$13*((BW31+BO31)/MAX(BW31+BO31+BX31, 0.1)*$I$11+BX31/MAX(BW31+BO31+BX31, 0.1)*$J$11))/($B$13+$C$13+$F$13)</f>
        <v>0</v>
      </c>
      <c r="AM31">
        <f>($B$13*$K$11+$C$13*$K$11+$F$13*((BW31+BO31)/MAX(BW31+BO31+BX31, 0.1)*$P$11+BX31/MAX(BW31+BO31+BX31, 0.1)*$Q$11))/($B$13+$C$13+$F$13)</f>
        <v>0</v>
      </c>
      <c r="AN31">
        <v>2</v>
      </c>
      <c r="AO31">
        <v>0.5</v>
      </c>
      <c r="AP31" t="s">
        <v>256</v>
      </c>
      <c r="AQ31">
        <v>2</v>
      </c>
      <c r="AR31">
        <v>1613517877.43929</v>
      </c>
      <c r="AS31">
        <v>409.826857142857</v>
      </c>
      <c r="AT31">
        <v>410.012857142857</v>
      </c>
      <c r="AU31">
        <v>18.7263571428571</v>
      </c>
      <c r="AV31">
        <v>18.8829607142857</v>
      </c>
      <c r="AW31">
        <v>403.922</v>
      </c>
      <c r="AX31">
        <v>18.630375</v>
      </c>
      <c r="AY31">
        <v>600.038428571428</v>
      </c>
      <c r="AZ31">
        <v>101.549821428571</v>
      </c>
      <c r="BA31">
        <v>0.0998944285714286</v>
      </c>
      <c r="BB31">
        <v>26.6890607142857</v>
      </c>
      <c r="BC31">
        <v>26.03455</v>
      </c>
      <c r="BD31">
        <v>999.9</v>
      </c>
      <c r="BE31">
        <v>0</v>
      </c>
      <c r="BF31">
        <v>0</v>
      </c>
      <c r="BG31">
        <v>4998.1925</v>
      </c>
      <c r="BH31">
        <v>0</v>
      </c>
      <c r="BI31">
        <v>9999.9</v>
      </c>
      <c r="BJ31">
        <v>299.999678571429</v>
      </c>
      <c r="BK31">
        <v>0.900037357142857</v>
      </c>
      <c r="BL31">
        <v>0.0999627357142857</v>
      </c>
      <c r="BM31">
        <v>0</v>
      </c>
      <c r="BN31">
        <v>201.259035714286</v>
      </c>
      <c r="BO31">
        <v>5.00096</v>
      </c>
      <c r="BP31">
        <v>638.899535714286</v>
      </c>
      <c r="BQ31">
        <v>3225.69857142857</v>
      </c>
      <c r="BR31">
        <v>36.8860714285714</v>
      </c>
      <c r="BS31">
        <v>40.937</v>
      </c>
      <c r="BT31">
        <v>39</v>
      </c>
      <c r="BU31">
        <v>40.7632857142857</v>
      </c>
      <c r="BV31">
        <v>39.7185</v>
      </c>
      <c r="BW31">
        <v>265.510714285714</v>
      </c>
      <c r="BX31">
        <v>29.49</v>
      </c>
      <c r="BY31">
        <v>0</v>
      </c>
      <c r="BZ31">
        <v>1613517928</v>
      </c>
      <c r="CA31">
        <v>0</v>
      </c>
      <c r="CB31">
        <v>199.95836</v>
      </c>
      <c r="CC31">
        <v>-141.080692100517</v>
      </c>
      <c r="CD31">
        <v>-438.867999358712</v>
      </c>
      <c r="CE31">
        <v>634.92924</v>
      </c>
      <c r="CF31">
        <v>15</v>
      </c>
      <c r="CG31">
        <v>1613517593.1</v>
      </c>
      <c r="CH31" t="s">
        <v>257</v>
      </c>
      <c r="CI31">
        <v>1613517590.6</v>
      </c>
      <c r="CJ31">
        <v>1613517593.1</v>
      </c>
      <c r="CK31">
        <v>2</v>
      </c>
      <c r="CL31">
        <v>-0.182</v>
      </c>
      <c r="CM31">
        <v>0.031</v>
      </c>
      <c r="CN31">
        <v>5.898</v>
      </c>
      <c r="CO31">
        <v>0.117</v>
      </c>
      <c r="CP31">
        <v>408</v>
      </c>
      <c r="CQ31">
        <v>19</v>
      </c>
      <c r="CR31">
        <v>0.39</v>
      </c>
      <c r="CS31">
        <v>0.23</v>
      </c>
      <c r="CT31">
        <v>0.4557281125</v>
      </c>
      <c r="CU31">
        <v>-11.1747606022514</v>
      </c>
      <c r="CV31">
        <v>1.17851757875696</v>
      </c>
      <c r="CW31">
        <v>0</v>
      </c>
      <c r="CX31">
        <v>-0.3318547905</v>
      </c>
      <c r="CY31">
        <v>3.19293247947467</v>
      </c>
      <c r="CZ31">
        <v>0.31597347824337</v>
      </c>
      <c r="DA31">
        <v>0</v>
      </c>
      <c r="DB31">
        <v>0</v>
      </c>
      <c r="DC31">
        <v>2</v>
      </c>
      <c r="DD31" t="s">
        <v>258</v>
      </c>
      <c r="DE31">
        <v>100</v>
      </c>
      <c r="DF31">
        <v>100</v>
      </c>
      <c r="DG31">
        <v>5.903</v>
      </c>
      <c r="DH31">
        <v>0.0996</v>
      </c>
      <c r="DI31">
        <v>3.81994624640086</v>
      </c>
      <c r="DJ31">
        <v>0.00621434693501906</v>
      </c>
      <c r="DK31">
        <v>-2.84187309215212e-06</v>
      </c>
      <c r="DL31">
        <v>5.83187288444407e-10</v>
      </c>
      <c r="DM31">
        <v>-0.113050203154081</v>
      </c>
      <c r="DN31">
        <v>-0.0175213708561665</v>
      </c>
      <c r="DO31">
        <v>0.00201954594759898</v>
      </c>
      <c r="DP31">
        <v>-2.55958449284408e-05</v>
      </c>
      <c r="DQ31">
        <v>-1</v>
      </c>
      <c r="DR31">
        <v>2233</v>
      </c>
      <c r="DS31">
        <v>2</v>
      </c>
      <c r="DT31">
        <v>28</v>
      </c>
      <c r="DU31">
        <v>4.9</v>
      </c>
      <c r="DV31">
        <v>4.9</v>
      </c>
      <c r="DW31">
        <v>2</v>
      </c>
      <c r="DX31">
        <v>632.392</v>
      </c>
      <c r="DY31">
        <v>357.671</v>
      </c>
      <c r="DZ31">
        <v>25.0001</v>
      </c>
      <c r="EA31">
        <v>27.7197</v>
      </c>
      <c r="EB31">
        <v>30.0003</v>
      </c>
      <c r="EC31">
        <v>27.949</v>
      </c>
      <c r="ED31">
        <v>27.9493</v>
      </c>
      <c r="EE31">
        <v>19.667</v>
      </c>
      <c r="EF31">
        <v>46.373</v>
      </c>
      <c r="EG31">
        <v>95.7976</v>
      </c>
      <c r="EH31">
        <v>25</v>
      </c>
      <c r="EI31">
        <v>410</v>
      </c>
      <c r="EJ31">
        <v>18.4947</v>
      </c>
      <c r="EK31">
        <v>99.3889</v>
      </c>
      <c r="EL31">
        <v>101.392</v>
      </c>
    </row>
    <row r="32" spans="1:142">
      <c r="A32">
        <v>14</v>
      </c>
      <c r="B32">
        <v>1613517891.1</v>
      </c>
      <c r="C32">
        <v>196</v>
      </c>
      <c r="D32" t="s">
        <v>289</v>
      </c>
      <c r="E32" t="s">
        <v>290</v>
      </c>
      <c r="G32">
        <f>A/E</f>
        <v>0</v>
      </c>
      <c r="H32">
        <v>1613517883.16897</v>
      </c>
      <c r="I32">
        <f>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((R32-I32/2)*K32-J32)/(R32+I32/2)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I32*(1000-(1000*0.61365*exp(17.502*U32/(240.97+U32))/(AZ32+BA32)+AU32)/2)/(1000*0.61365*exp(17.502*U32/(240.97+U32))/(AZ32+BA32)-AU32)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(AK32*AM32)</f>
        <v>0</v>
      </c>
      <c r="T32">
        <f>(BB32+(S32+2*0.95*5.67E-8*(((BB32+$B$9)+273)^4-(BB32+273)^4)-44100*I32)/(1.84*29.3*P32+8*0.95*5.67E-8*(BB32+273)^3))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(-I32*44100)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$B$13*BH32+$C$13*BI32+$F$13*BJ32*(1-BM32)</f>
        <v>0</v>
      </c>
      <c r="AK32">
        <f>AJ32*AL32</f>
        <v>0</v>
      </c>
      <c r="AL32">
        <f>($B$13*$D$11+$C$13*$D$11+$F$13*((BW32+BO32)/MAX(BW32+BO32+BX32, 0.1)*$I$11+BX32/MAX(BW32+BO32+BX32, 0.1)*$J$11))/($B$13+$C$13+$F$13)</f>
        <v>0</v>
      </c>
      <c r="AM32">
        <f>($B$13*$K$11+$C$13*$K$11+$F$13*((BW32+BO32)/MAX(BW32+BO32+BX32, 0.1)*$P$11+BX32/MAX(BW32+BO32+BX32, 0.1)*$Q$11))/($B$13+$C$13+$F$13)</f>
        <v>0</v>
      </c>
      <c r="AN32">
        <v>2</v>
      </c>
      <c r="AO32">
        <v>0.5</v>
      </c>
      <c r="AP32" t="s">
        <v>256</v>
      </c>
      <c r="AQ32">
        <v>2</v>
      </c>
      <c r="AR32">
        <v>1613517883.16897</v>
      </c>
      <c r="AS32">
        <v>409.501586206896</v>
      </c>
      <c r="AT32">
        <v>410.025689655172</v>
      </c>
      <c r="AU32">
        <v>18.8146586206897</v>
      </c>
      <c r="AV32">
        <v>18.7763862068966</v>
      </c>
      <c r="AW32">
        <v>403.598137931034</v>
      </c>
      <c r="AX32">
        <v>18.7160206896552</v>
      </c>
      <c r="AY32">
        <v>600.042344827586</v>
      </c>
      <c r="AZ32">
        <v>101.550275862069</v>
      </c>
      <c r="BA32">
        <v>0.0999974172413793</v>
      </c>
      <c r="BB32">
        <v>26.6899172413793</v>
      </c>
      <c r="BC32">
        <v>26.0643482758621</v>
      </c>
      <c r="BD32">
        <v>999.9</v>
      </c>
      <c r="BE32">
        <v>0</v>
      </c>
      <c r="BF32">
        <v>0</v>
      </c>
      <c r="BG32">
        <v>4984.26724137931</v>
      </c>
      <c r="BH32">
        <v>0</v>
      </c>
      <c r="BI32">
        <v>9999.9</v>
      </c>
      <c r="BJ32">
        <v>300.00024137931</v>
      </c>
      <c r="BK32">
        <v>0.900037586206897</v>
      </c>
      <c r="BL32">
        <v>0.0999625068965517</v>
      </c>
      <c r="BM32">
        <v>0</v>
      </c>
      <c r="BN32">
        <v>188.827724137931</v>
      </c>
      <c r="BO32">
        <v>5.00096</v>
      </c>
      <c r="BP32">
        <v>600.203034482759</v>
      </c>
      <c r="BQ32">
        <v>3225.70620689655</v>
      </c>
      <c r="BR32">
        <v>36.8814137931035</v>
      </c>
      <c r="BS32">
        <v>40.937</v>
      </c>
      <c r="BT32">
        <v>39</v>
      </c>
      <c r="BU32">
        <v>40.7671034482759</v>
      </c>
      <c r="BV32">
        <v>39.708724137931</v>
      </c>
      <c r="BW32">
        <v>265.511034482759</v>
      </c>
      <c r="BX32">
        <v>29.49</v>
      </c>
      <c r="BY32">
        <v>0</v>
      </c>
      <c r="BZ32">
        <v>1613517934</v>
      </c>
      <c r="CA32">
        <v>0</v>
      </c>
      <c r="CB32">
        <v>187.24428</v>
      </c>
      <c r="CC32">
        <v>-113.092845988095</v>
      </c>
      <c r="CD32">
        <v>-352.409230241364</v>
      </c>
      <c r="CE32">
        <v>595.35188</v>
      </c>
      <c r="CF32">
        <v>15</v>
      </c>
      <c r="CG32">
        <v>1613517593.1</v>
      </c>
      <c r="CH32" t="s">
        <v>257</v>
      </c>
      <c r="CI32">
        <v>1613517590.6</v>
      </c>
      <c r="CJ32">
        <v>1613517593.1</v>
      </c>
      <c r="CK32">
        <v>2</v>
      </c>
      <c r="CL32">
        <v>-0.182</v>
      </c>
      <c r="CM32">
        <v>0.031</v>
      </c>
      <c r="CN32">
        <v>5.898</v>
      </c>
      <c r="CO32">
        <v>0.117</v>
      </c>
      <c r="CP32">
        <v>408</v>
      </c>
      <c r="CQ32">
        <v>19</v>
      </c>
      <c r="CR32">
        <v>0.39</v>
      </c>
      <c r="CS32">
        <v>0.23</v>
      </c>
      <c r="CT32">
        <v>-0.3294029625</v>
      </c>
      <c r="CU32">
        <v>-3.49138284990619</v>
      </c>
      <c r="CV32">
        <v>0.384670488532879</v>
      </c>
      <c r="CW32">
        <v>0</v>
      </c>
      <c r="CX32">
        <v>-0.0617251405</v>
      </c>
      <c r="CY32">
        <v>2.11385916855535</v>
      </c>
      <c r="CZ32">
        <v>0.206495290025021</v>
      </c>
      <c r="DA32">
        <v>0</v>
      </c>
      <c r="DB32">
        <v>0</v>
      </c>
      <c r="DC32">
        <v>2</v>
      </c>
      <c r="DD32" t="s">
        <v>258</v>
      </c>
      <c r="DE32">
        <v>100</v>
      </c>
      <c r="DF32">
        <v>100</v>
      </c>
      <c r="DG32">
        <v>5.902</v>
      </c>
      <c r="DH32">
        <v>0.0971</v>
      </c>
      <c r="DI32">
        <v>3.81994624640086</v>
      </c>
      <c r="DJ32">
        <v>0.00621434693501906</v>
      </c>
      <c r="DK32">
        <v>-2.84187309215212e-06</v>
      </c>
      <c r="DL32">
        <v>5.83187288444407e-10</v>
      </c>
      <c r="DM32">
        <v>-0.113050203154081</v>
      </c>
      <c r="DN32">
        <v>-0.0175213708561665</v>
      </c>
      <c r="DO32">
        <v>0.00201954594759898</v>
      </c>
      <c r="DP32">
        <v>-2.55958449284408e-05</v>
      </c>
      <c r="DQ32">
        <v>-1</v>
      </c>
      <c r="DR32">
        <v>2233</v>
      </c>
      <c r="DS32">
        <v>2</v>
      </c>
      <c r="DT32">
        <v>28</v>
      </c>
      <c r="DU32">
        <v>5</v>
      </c>
      <c r="DV32">
        <v>5</v>
      </c>
      <c r="DW32">
        <v>2</v>
      </c>
      <c r="DX32">
        <v>633.093</v>
      </c>
      <c r="DY32">
        <v>357.53</v>
      </c>
      <c r="DZ32">
        <v>25.0001</v>
      </c>
      <c r="EA32">
        <v>27.7226</v>
      </c>
      <c r="EB32">
        <v>30.0003</v>
      </c>
      <c r="EC32">
        <v>27.949</v>
      </c>
      <c r="ED32">
        <v>27.9493</v>
      </c>
      <c r="EE32">
        <v>19.6703</v>
      </c>
      <c r="EF32">
        <v>46.6785</v>
      </c>
      <c r="EG32">
        <v>95.423</v>
      </c>
      <c r="EH32">
        <v>25</v>
      </c>
      <c r="EI32">
        <v>410</v>
      </c>
      <c r="EJ32">
        <v>18.4482</v>
      </c>
      <c r="EK32">
        <v>99.3889</v>
      </c>
      <c r="EL32">
        <v>101.391</v>
      </c>
    </row>
    <row r="33" spans="1:142">
      <c r="A33">
        <v>15</v>
      </c>
      <c r="B33">
        <v>1613517897.1</v>
      </c>
      <c r="C33">
        <v>202</v>
      </c>
      <c r="D33" t="s">
        <v>291</v>
      </c>
      <c r="E33" t="s">
        <v>292</v>
      </c>
      <c r="G33">
        <f>A/E</f>
        <v>0</v>
      </c>
      <c r="H33">
        <v>1613517889.16897</v>
      </c>
      <c r="I33">
        <f>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((R33-I33/2)*K33-J33)/(R33+I33/2)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I33*(1000-(1000*0.61365*exp(17.502*U33/(240.97+U33))/(AZ33+BA33)+AU33)/2)/(1000*0.61365*exp(17.502*U33/(240.97+U33))/(AZ33+BA33)-AU33)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(AK33*AM33)</f>
        <v>0</v>
      </c>
      <c r="T33">
        <f>(BB33+(S33+2*0.95*5.67E-8*(((BB33+$B$9)+273)^4-(BB33+273)^4)-44100*I33)/(1.84*29.3*P33+8*0.95*5.67E-8*(BB33+273)^3))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(-I33*44100)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$B$13*BH33+$C$13*BI33+$F$13*BJ33*(1-BM33)</f>
        <v>0</v>
      </c>
      <c r="AK33">
        <f>AJ33*AL33</f>
        <v>0</v>
      </c>
      <c r="AL33">
        <f>($B$13*$D$11+$C$13*$D$11+$F$13*((BW33+BO33)/MAX(BW33+BO33+BX33, 0.1)*$I$11+BX33/MAX(BW33+BO33+BX33, 0.1)*$J$11))/($B$13+$C$13+$F$13)</f>
        <v>0</v>
      </c>
      <c r="AM33">
        <f>($B$13*$K$11+$C$13*$K$11+$F$13*((BW33+BO33)/MAX(BW33+BO33+BX33, 0.1)*$P$11+BX33/MAX(BW33+BO33+BX33, 0.1)*$Q$11))/($B$13+$C$13+$F$13)</f>
        <v>0</v>
      </c>
      <c r="AN33">
        <v>2</v>
      </c>
      <c r="AO33">
        <v>0.5</v>
      </c>
      <c r="AP33" t="s">
        <v>256</v>
      </c>
      <c r="AQ33">
        <v>2</v>
      </c>
      <c r="AR33">
        <v>1613517889.16897</v>
      </c>
      <c r="AS33">
        <v>409.345310344828</v>
      </c>
      <c r="AT33">
        <v>410.006620689655</v>
      </c>
      <c r="AU33">
        <v>18.7865310344828</v>
      </c>
      <c r="AV33">
        <v>18.6262310344828</v>
      </c>
      <c r="AW33">
        <v>403.442689655172</v>
      </c>
      <c r="AX33">
        <v>18.6887482758621</v>
      </c>
      <c r="AY33">
        <v>600.058517241379</v>
      </c>
      <c r="AZ33">
        <v>101.551</v>
      </c>
      <c r="BA33">
        <v>0.100000534482759</v>
      </c>
      <c r="BB33">
        <v>26.6893517241379</v>
      </c>
      <c r="BC33">
        <v>26.0788931034483</v>
      </c>
      <c r="BD33">
        <v>999.9</v>
      </c>
      <c r="BE33">
        <v>0</v>
      </c>
      <c r="BF33">
        <v>0</v>
      </c>
      <c r="BG33">
        <v>4995.71068965517</v>
      </c>
      <c r="BH33">
        <v>0</v>
      </c>
      <c r="BI33">
        <v>9999.9</v>
      </c>
      <c r="BJ33">
        <v>299.981172413793</v>
      </c>
      <c r="BK33">
        <v>0.900031172413793</v>
      </c>
      <c r="BL33">
        <v>0.0999689137931035</v>
      </c>
      <c r="BM33">
        <v>0</v>
      </c>
      <c r="BN33">
        <v>178.148344827586</v>
      </c>
      <c r="BO33">
        <v>5.00096</v>
      </c>
      <c r="BP33">
        <v>567.108551724138</v>
      </c>
      <c r="BQ33">
        <v>3225.49413793103</v>
      </c>
      <c r="BR33">
        <v>36.879275862069</v>
      </c>
      <c r="BS33">
        <v>40.937</v>
      </c>
      <c r="BT33">
        <v>39</v>
      </c>
      <c r="BU33">
        <v>40.7649655172414</v>
      </c>
      <c r="BV33">
        <v>39.7174137931034</v>
      </c>
      <c r="BW33">
        <v>265.491724137931</v>
      </c>
      <c r="BX33">
        <v>29.49</v>
      </c>
      <c r="BY33">
        <v>0</v>
      </c>
      <c r="BZ33">
        <v>1613517940</v>
      </c>
      <c r="CA33">
        <v>0</v>
      </c>
      <c r="CB33">
        <v>176.87116</v>
      </c>
      <c r="CC33">
        <v>-94.364153711503</v>
      </c>
      <c r="CD33">
        <v>-292.089922643773</v>
      </c>
      <c r="CE33">
        <v>563.10356</v>
      </c>
      <c r="CF33">
        <v>15</v>
      </c>
      <c r="CG33">
        <v>1613517593.1</v>
      </c>
      <c r="CH33" t="s">
        <v>257</v>
      </c>
      <c r="CI33">
        <v>1613517590.6</v>
      </c>
      <c r="CJ33">
        <v>1613517593.1</v>
      </c>
      <c r="CK33">
        <v>2</v>
      </c>
      <c r="CL33">
        <v>-0.182</v>
      </c>
      <c r="CM33">
        <v>0.031</v>
      </c>
      <c r="CN33">
        <v>5.898</v>
      </c>
      <c r="CO33">
        <v>0.117</v>
      </c>
      <c r="CP33">
        <v>408</v>
      </c>
      <c r="CQ33">
        <v>19</v>
      </c>
      <c r="CR33">
        <v>0.39</v>
      </c>
      <c r="CS33">
        <v>0.23</v>
      </c>
      <c r="CT33">
        <v>-0.599942025</v>
      </c>
      <c r="CU33">
        <v>-1.14323530581613</v>
      </c>
      <c r="CV33">
        <v>0.134966703734567</v>
      </c>
      <c r="CW33">
        <v>0</v>
      </c>
      <c r="CX33">
        <v>0.0932828845</v>
      </c>
      <c r="CY33">
        <v>1.17306925350844</v>
      </c>
      <c r="CZ33">
        <v>0.127897734745761</v>
      </c>
      <c r="DA33">
        <v>0</v>
      </c>
      <c r="DB33">
        <v>0</v>
      </c>
      <c r="DC33">
        <v>2</v>
      </c>
      <c r="DD33" t="s">
        <v>258</v>
      </c>
      <c r="DE33">
        <v>100</v>
      </c>
      <c r="DF33">
        <v>100</v>
      </c>
      <c r="DG33">
        <v>5.902</v>
      </c>
      <c r="DH33">
        <v>0.0947</v>
      </c>
      <c r="DI33">
        <v>3.81994624640086</v>
      </c>
      <c r="DJ33">
        <v>0.00621434693501906</v>
      </c>
      <c r="DK33">
        <v>-2.84187309215212e-06</v>
      </c>
      <c r="DL33">
        <v>5.83187288444407e-10</v>
      </c>
      <c r="DM33">
        <v>-0.113050203154081</v>
      </c>
      <c r="DN33">
        <v>-0.0175213708561665</v>
      </c>
      <c r="DO33">
        <v>0.00201954594759898</v>
      </c>
      <c r="DP33">
        <v>-2.55958449284408e-05</v>
      </c>
      <c r="DQ33">
        <v>-1</v>
      </c>
      <c r="DR33">
        <v>2233</v>
      </c>
      <c r="DS33">
        <v>2</v>
      </c>
      <c r="DT33">
        <v>28</v>
      </c>
      <c r="DU33">
        <v>5.1</v>
      </c>
      <c r="DV33">
        <v>5.1</v>
      </c>
      <c r="DW33">
        <v>2</v>
      </c>
      <c r="DX33">
        <v>633.586</v>
      </c>
      <c r="DY33">
        <v>357.595</v>
      </c>
      <c r="DZ33">
        <v>25</v>
      </c>
      <c r="EA33">
        <v>27.7244</v>
      </c>
      <c r="EB33">
        <v>30.0002</v>
      </c>
      <c r="EC33">
        <v>27.9513</v>
      </c>
      <c r="ED33">
        <v>27.9516</v>
      </c>
      <c r="EE33">
        <v>19.6706</v>
      </c>
      <c r="EF33">
        <v>46.9494</v>
      </c>
      <c r="EG33">
        <v>95.423</v>
      </c>
      <c r="EH33">
        <v>25</v>
      </c>
      <c r="EI33">
        <v>410</v>
      </c>
      <c r="EJ33">
        <v>18.4333</v>
      </c>
      <c r="EK33">
        <v>99.389</v>
      </c>
      <c r="EL33">
        <v>101.39</v>
      </c>
    </row>
    <row r="34" spans="1:142">
      <c r="A34">
        <v>16</v>
      </c>
      <c r="B34">
        <v>1613517903.1</v>
      </c>
      <c r="C34">
        <v>208</v>
      </c>
      <c r="D34" t="s">
        <v>293</v>
      </c>
      <c r="E34" t="s">
        <v>294</v>
      </c>
      <c r="G34">
        <f>A/E</f>
        <v>0</v>
      </c>
      <c r="H34">
        <v>1613517895.16897</v>
      </c>
      <c r="I34">
        <f>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((R34-I34/2)*K34-J34)/(R34+I34/2)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I34*(1000-(1000*0.61365*exp(17.502*U34/(240.97+U34))/(AZ34+BA34)+AU34)/2)/(1000*0.61365*exp(17.502*U34/(240.97+U34))/(AZ34+BA34)-AU34)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(AK34*AM34)</f>
        <v>0</v>
      </c>
      <c r="T34">
        <f>(BB34+(S34+2*0.95*5.67E-8*(((BB34+$B$9)+273)^4-(BB34+273)^4)-44100*I34)/(1.84*29.3*P34+8*0.95*5.67E-8*(BB34+273)^3))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(-I34*44100)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$B$13*BH34+$C$13*BI34+$F$13*BJ34*(1-BM34)</f>
        <v>0</v>
      </c>
      <c r="AK34">
        <f>AJ34*AL34</f>
        <v>0</v>
      </c>
      <c r="AL34">
        <f>($B$13*$D$11+$C$13*$D$11+$F$13*((BW34+BO34)/MAX(BW34+BO34+BX34, 0.1)*$I$11+BX34/MAX(BW34+BO34+BX34, 0.1)*$J$11))/($B$13+$C$13+$F$13)</f>
        <v>0</v>
      </c>
      <c r="AM34">
        <f>($B$13*$K$11+$C$13*$K$11+$F$13*((BW34+BO34)/MAX(BW34+BO34+BX34, 0.1)*$P$11+BX34/MAX(BW34+BO34+BX34, 0.1)*$Q$11))/($B$13+$C$13+$F$13)</f>
        <v>0</v>
      </c>
      <c r="AN34">
        <v>2</v>
      </c>
      <c r="AO34">
        <v>0.5</v>
      </c>
      <c r="AP34" t="s">
        <v>256</v>
      </c>
      <c r="AQ34">
        <v>2</v>
      </c>
      <c r="AR34">
        <v>1613517895.16897</v>
      </c>
      <c r="AS34">
        <v>409.256724137931</v>
      </c>
      <c r="AT34">
        <v>409.984034482759</v>
      </c>
      <c r="AU34">
        <v>18.714475862069</v>
      </c>
      <c r="AV34">
        <v>18.5317586206897</v>
      </c>
      <c r="AW34">
        <v>403.354413793104</v>
      </c>
      <c r="AX34">
        <v>18.6188620689655</v>
      </c>
      <c r="AY34">
        <v>600.04924137931</v>
      </c>
      <c r="AZ34">
        <v>101.550793103448</v>
      </c>
      <c r="BA34">
        <v>0.0999848034482759</v>
      </c>
      <c r="BB34">
        <v>26.6894206896552</v>
      </c>
      <c r="BC34">
        <v>26.0857068965517</v>
      </c>
      <c r="BD34">
        <v>999.9</v>
      </c>
      <c r="BE34">
        <v>0</v>
      </c>
      <c r="BF34">
        <v>0</v>
      </c>
      <c r="BG34">
        <v>4995.19310344827</v>
      </c>
      <c r="BH34">
        <v>0</v>
      </c>
      <c r="BI34">
        <v>9999.9</v>
      </c>
      <c r="BJ34">
        <v>299.999689655172</v>
      </c>
      <c r="BK34">
        <v>0.900037586206897</v>
      </c>
      <c r="BL34">
        <v>0.0999625068965517</v>
      </c>
      <c r="BM34">
        <v>0</v>
      </c>
      <c r="BN34">
        <v>169.344137931035</v>
      </c>
      <c r="BO34">
        <v>5.00096</v>
      </c>
      <c r="BP34">
        <v>539.716862068965</v>
      </c>
      <c r="BQ34">
        <v>3225.70103448276</v>
      </c>
      <c r="BR34">
        <v>36.8814137931035</v>
      </c>
      <c r="BS34">
        <v>40.937</v>
      </c>
      <c r="BT34">
        <v>39</v>
      </c>
      <c r="BU34">
        <v>40.7713793103448</v>
      </c>
      <c r="BV34">
        <v>39.7261034482759</v>
      </c>
      <c r="BW34">
        <v>265.51</v>
      </c>
      <c r="BX34">
        <v>29.49</v>
      </c>
      <c r="BY34">
        <v>0</v>
      </c>
      <c r="BZ34">
        <v>1613517946</v>
      </c>
      <c r="CA34">
        <v>0</v>
      </c>
      <c r="CB34">
        <v>168.27144</v>
      </c>
      <c r="CC34">
        <v>-77.6452306669097</v>
      </c>
      <c r="CD34">
        <v>-242.646384256895</v>
      </c>
      <c r="CE34">
        <v>536.35652</v>
      </c>
      <c r="CF34">
        <v>15</v>
      </c>
      <c r="CG34">
        <v>1613517593.1</v>
      </c>
      <c r="CH34" t="s">
        <v>257</v>
      </c>
      <c r="CI34">
        <v>1613517590.6</v>
      </c>
      <c r="CJ34">
        <v>1613517593.1</v>
      </c>
      <c r="CK34">
        <v>2</v>
      </c>
      <c r="CL34">
        <v>-0.182</v>
      </c>
      <c r="CM34">
        <v>0.031</v>
      </c>
      <c r="CN34">
        <v>5.898</v>
      </c>
      <c r="CO34">
        <v>0.117</v>
      </c>
      <c r="CP34">
        <v>408</v>
      </c>
      <c r="CQ34">
        <v>19</v>
      </c>
      <c r="CR34">
        <v>0.39</v>
      </c>
      <c r="CS34">
        <v>0.23</v>
      </c>
      <c r="CT34">
        <v>-0.6937622</v>
      </c>
      <c r="CU34">
        <v>-0.770999347091931</v>
      </c>
      <c r="CV34">
        <v>0.0832016878924941</v>
      </c>
      <c r="CW34">
        <v>0</v>
      </c>
      <c r="CX34">
        <v>0.1713687475</v>
      </c>
      <c r="CY34">
        <v>0.15207097598499</v>
      </c>
      <c r="CZ34">
        <v>0.0280314782466336</v>
      </c>
      <c r="DA34">
        <v>0</v>
      </c>
      <c r="DB34">
        <v>0</v>
      </c>
      <c r="DC34">
        <v>2</v>
      </c>
      <c r="DD34" t="s">
        <v>258</v>
      </c>
      <c r="DE34">
        <v>100</v>
      </c>
      <c r="DF34">
        <v>100</v>
      </c>
      <c r="DG34">
        <v>5.902</v>
      </c>
      <c r="DH34">
        <v>0.0933</v>
      </c>
      <c r="DI34">
        <v>3.81994624640086</v>
      </c>
      <c r="DJ34">
        <v>0.00621434693501906</v>
      </c>
      <c r="DK34">
        <v>-2.84187309215212e-06</v>
      </c>
      <c r="DL34">
        <v>5.83187288444407e-10</v>
      </c>
      <c r="DM34">
        <v>-0.113050203154081</v>
      </c>
      <c r="DN34">
        <v>-0.0175213708561665</v>
      </c>
      <c r="DO34">
        <v>0.00201954594759898</v>
      </c>
      <c r="DP34">
        <v>-2.55958449284408e-05</v>
      </c>
      <c r="DQ34">
        <v>-1</v>
      </c>
      <c r="DR34">
        <v>2233</v>
      </c>
      <c r="DS34">
        <v>2</v>
      </c>
      <c r="DT34">
        <v>28</v>
      </c>
      <c r="DU34">
        <v>5.2</v>
      </c>
      <c r="DV34">
        <v>5.2</v>
      </c>
      <c r="DW34">
        <v>2</v>
      </c>
      <c r="DX34">
        <v>633.731</v>
      </c>
      <c r="DY34">
        <v>357.449</v>
      </c>
      <c r="DZ34">
        <v>24.9999</v>
      </c>
      <c r="EA34">
        <v>27.7273</v>
      </c>
      <c r="EB34">
        <v>30.0002</v>
      </c>
      <c r="EC34">
        <v>27.9513</v>
      </c>
      <c r="ED34">
        <v>27.9531</v>
      </c>
      <c r="EE34">
        <v>19.6728</v>
      </c>
      <c r="EF34">
        <v>46.9494</v>
      </c>
      <c r="EG34">
        <v>95.0423</v>
      </c>
      <c r="EH34">
        <v>25</v>
      </c>
      <c r="EI34">
        <v>410</v>
      </c>
      <c r="EJ34">
        <v>18.4252</v>
      </c>
      <c r="EK34">
        <v>99.3887</v>
      </c>
      <c r="EL34">
        <v>101.391</v>
      </c>
    </row>
    <row r="35" spans="1:142">
      <c r="A35">
        <v>17</v>
      </c>
      <c r="B35">
        <v>1613517909.1</v>
      </c>
      <c r="C35">
        <v>214</v>
      </c>
      <c r="D35" t="s">
        <v>295</v>
      </c>
      <c r="E35" t="s">
        <v>296</v>
      </c>
      <c r="G35">
        <f>A/E</f>
        <v>0</v>
      </c>
      <c r="H35">
        <v>1613517901.16897</v>
      </c>
      <c r="I35">
        <f>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((R35-I35/2)*K35-J35)/(R35+I35/2)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I35*(1000-(1000*0.61365*exp(17.502*U35/(240.97+U35))/(AZ35+BA35)+AU35)/2)/(1000*0.61365*exp(17.502*U35/(240.97+U35))/(AZ35+BA35)-AU35)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(AK35*AM35)</f>
        <v>0</v>
      </c>
      <c r="T35">
        <f>(BB35+(S35+2*0.95*5.67E-8*(((BB35+$B$9)+273)^4-(BB35+273)^4)-44100*I35)/(1.84*29.3*P35+8*0.95*5.67E-8*(BB35+273)^3))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(-I35*44100)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$B$13*BH35+$C$13*BI35+$F$13*BJ35*(1-BM35)</f>
        <v>0</v>
      </c>
      <c r="AK35">
        <f>AJ35*AL35</f>
        <v>0</v>
      </c>
      <c r="AL35">
        <f>($B$13*$D$11+$C$13*$D$11+$F$13*((BW35+BO35)/MAX(BW35+BO35+BX35, 0.1)*$I$11+BX35/MAX(BW35+BO35+BX35, 0.1)*$J$11))/($B$13+$C$13+$F$13)</f>
        <v>0</v>
      </c>
      <c r="AM35">
        <f>($B$13*$K$11+$C$13*$K$11+$F$13*((BW35+BO35)/MAX(BW35+BO35+BX35, 0.1)*$P$11+BX35/MAX(BW35+BO35+BX35, 0.1)*$Q$11))/($B$13+$C$13+$F$13)</f>
        <v>0</v>
      </c>
      <c r="AN35">
        <v>2</v>
      </c>
      <c r="AO35">
        <v>0.5</v>
      </c>
      <c r="AP35" t="s">
        <v>256</v>
      </c>
      <c r="AQ35">
        <v>2</v>
      </c>
      <c r="AR35">
        <v>1613517901.16897</v>
      </c>
      <c r="AS35">
        <v>409.200448275862</v>
      </c>
      <c r="AT35">
        <v>409.986689655172</v>
      </c>
      <c r="AU35">
        <v>18.6556655172414</v>
      </c>
      <c r="AV35">
        <v>18.4841068965517</v>
      </c>
      <c r="AW35">
        <v>403.298275862069</v>
      </c>
      <c r="AX35">
        <v>18.561824137931</v>
      </c>
      <c r="AY35">
        <v>600.030862068966</v>
      </c>
      <c r="AZ35">
        <v>101.550965517241</v>
      </c>
      <c r="BA35">
        <v>0.0999289206896552</v>
      </c>
      <c r="BB35">
        <v>26.6919931034483</v>
      </c>
      <c r="BC35">
        <v>26.0894379310345</v>
      </c>
      <c r="BD35">
        <v>999.9</v>
      </c>
      <c r="BE35">
        <v>0</v>
      </c>
      <c r="BF35">
        <v>0</v>
      </c>
      <c r="BG35">
        <v>4998.55517241379</v>
      </c>
      <c r="BH35">
        <v>0</v>
      </c>
      <c r="BI35">
        <v>9999.9</v>
      </c>
      <c r="BJ35">
        <v>299.989379310345</v>
      </c>
      <c r="BK35">
        <v>0.900031172413793</v>
      </c>
      <c r="BL35">
        <v>0.0999689137931035</v>
      </c>
      <c r="BM35">
        <v>0</v>
      </c>
      <c r="BN35">
        <v>161.947379310345</v>
      </c>
      <c r="BO35">
        <v>5.00096</v>
      </c>
      <c r="BP35">
        <v>516.699724137931</v>
      </c>
      <c r="BQ35">
        <v>3225.58206896552</v>
      </c>
      <c r="BR35">
        <v>36.8771379310345</v>
      </c>
      <c r="BS35">
        <v>40.937</v>
      </c>
      <c r="BT35">
        <v>39</v>
      </c>
      <c r="BU35">
        <v>40.7777931034483</v>
      </c>
      <c r="BV35">
        <v>39.7239310344827</v>
      </c>
      <c r="BW35">
        <v>265.497586206897</v>
      </c>
      <c r="BX35">
        <v>29.4910344827586</v>
      </c>
      <c r="BY35">
        <v>0</v>
      </c>
      <c r="BZ35">
        <v>1613517952</v>
      </c>
      <c r="CA35">
        <v>0</v>
      </c>
      <c r="CB35">
        <v>161.06972</v>
      </c>
      <c r="CC35">
        <v>-66.0262306756852</v>
      </c>
      <c r="CD35">
        <v>-204.808307392035</v>
      </c>
      <c r="CE35">
        <v>513.86128</v>
      </c>
      <c r="CF35">
        <v>15</v>
      </c>
      <c r="CG35">
        <v>1613517593.1</v>
      </c>
      <c r="CH35" t="s">
        <v>257</v>
      </c>
      <c r="CI35">
        <v>1613517590.6</v>
      </c>
      <c r="CJ35">
        <v>1613517593.1</v>
      </c>
      <c r="CK35">
        <v>2</v>
      </c>
      <c r="CL35">
        <v>-0.182</v>
      </c>
      <c r="CM35">
        <v>0.031</v>
      </c>
      <c r="CN35">
        <v>5.898</v>
      </c>
      <c r="CO35">
        <v>0.117</v>
      </c>
      <c r="CP35">
        <v>408</v>
      </c>
      <c r="CQ35">
        <v>19</v>
      </c>
      <c r="CR35">
        <v>0.39</v>
      </c>
      <c r="CS35">
        <v>0.23</v>
      </c>
      <c r="CT35">
        <v>-0.74736095</v>
      </c>
      <c r="CU35">
        <v>-0.512053846153844</v>
      </c>
      <c r="CV35">
        <v>0.069441225010058</v>
      </c>
      <c r="CW35">
        <v>0</v>
      </c>
      <c r="CX35">
        <v>0.177908875</v>
      </c>
      <c r="CY35">
        <v>-0.119862720450282</v>
      </c>
      <c r="CZ35">
        <v>0.0140205614352413</v>
      </c>
      <c r="DA35">
        <v>0</v>
      </c>
      <c r="DB35">
        <v>0</v>
      </c>
      <c r="DC35">
        <v>2</v>
      </c>
      <c r="DD35" t="s">
        <v>258</v>
      </c>
      <c r="DE35">
        <v>100</v>
      </c>
      <c r="DF35">
        <v>100</v>
      </c>
      <c r="DG35">
        <v>5.902</v>
      </c>
      <c r="DH35">
        <v>0.0925</v>
      </c>
      <c r="DI35">
        <v>3.81994624640086</v>
      </c>
      <c r="DJ35">
        <v>0.00621434693501906</v>
      </c>
      <c r="DK35">
        <v>-2.84187309215212e-06</v>
      </c>
      <c r="DL35">
        <v>5.83187288444407e-10</v>
      </c>
      <c r="DM35">
        <v>-0.113050203154081</v>
      </c>
      <c r="DN35">
        <v>-0.0175213708561665</v>
      </c>
      <c r="DO35">
        <v>0.00201954594759898</v>
      </c>
      <c r="DP35">
        <v>-2.55958449284408e-05</v>
      </c>
      <c r="DQ35">
        <v>-1</v>
      </c>
      <c r="DR35">
        <v>2233</v>
      </c>
      <c r="DS35">
        <v>2</v>
      </c>
      <c r="DT35">
        <v>28</v>
      </c>
      <c r="DU35">
        <v>5.3</v>
      </c>
      <c r="DV35">
        <v>5.3</v>
      </c>
      <c r="DW35">
        <v>2</v>
      </c>
      <c r="DX35">
        <v>633.81</v>
      </c>
      <c r="DY35">
        <v>357.508</v>
      </c>
      <c r="DZ35">
        <v>25.0002</v>
      </c>
      <c r="EA35">
        <v>27.7293</v>
      </c>
      <c r="EB35">
        <v>30.0002</v>
      </c>
      <c r="EC35">
        <v>27.9535</v>
      </c>
      <c r="ED35">
        <v>27.9542</v>
      </c>
      <c r="EE35">
        <v>19.669</v>
      </c>
      <c r="EF35">
        <v>46.9494</v>
      </c>
      <c r="EG35">
        <v>95.0423</v>
      </c>
      <c r="EH35">
        <v>25</v>
      </c>
      <c r="EI35">
        <v>410</v>
      </c>
      <c r="EJ35">
        <v>18.4131</v>
      </c>
      <c r="EK35">
        <v>99.3895</v>
      </c>
      <c r="EL35">
        <v>101.39</v>
      </c>
    </row>
    <row r="36" spans="1:142">
      <c r="A36">
        <v>18</v>
      </c>
      <c r="B36">
        <v>1613517915.1</v>
      </c>
      <c r="C36">
        <v>220</v>
      </c>
      <c r="D36" t="s">
        <v>297</v>
      </c>
      <c r="E36" t="s">
        <v>298</v>
      </c>
      <c r="G36">
        <f>A/E</f>
        <v>0</v>
      </c>
      <c r="H36">
        <v>1613517907.16897</v>
      </c>
      <c r="I36">
        <f>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((R36-I36/2)*K36-J36)/(R36+I36/2)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I36*(1000-(1000*0.61365*exp(17.502*U36/(240.97+U36))/(AZ36+BA36)+AU36)/2)/(1000*0.61365*exp(17.502*U36/(240.97+U36))/(AZ36+BA36)-AU36)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(AK36*AM36)</f>
        <v>0</v>
      </c>
      <c r="T36">
        <f>(BB36+(S36+2*0.95*5.67E-8*(((BB36+$B$9)+273)^4-(BB36+273)^4)-44100*I36)/(1.84*29.3*P36+8*0.95*5.67E-8*(BB36+273)^3))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(-I36*44100)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$B$13*BH36+$C$13*BI36+$F$13*BJ36*(1-BM36)</f>
        <v>0</v>
      </c>
      <c r="AK36">
        <f>AJ36*AL36</f>
        <v>0</v>
      </c>
      <c r="AL36">
        <f>($B$13*$D$11+$C$13*$D$11+$F$13*((BW36+BO36)/MAX(BW36+BO36+BX36, 0.1)*$I$11+BX36/MAX(BW36+BO36+BX36, 0.1)*$J$11))/($B$13+$C$13+$F$13)</f>
        <v>0</v>
      </c>
      <c r="AM36">
        <f>($B$13*$K$11+$C$13*$K$11+$F$13*((BW36+BO36)/MAX(BW36+BO36+BX36, 0.1)*$P$11+BX36/MAX(BW36+BO36+BX36, 0.1)*$Q$11))/($B$13+$C$13+$F$13)</f>
        <v>0</v>
      </c>
      <c r="AN36">
        <v>2</v>
      </c>
      <c r="AO36">
        <v>0.5</v>
      </c>
      <c r="AP36" t="s">
        <v>256</v>
      </c>
      <c r="AQ36">
        <v>2</v>
      </c>
      <c r="AR36">
        <v>1613517907.16897</v>
      </c>
      <c r="AS36">
        <v>409.177206896552</v>
      </c>
      <c r="AT36">
        <v>409.986862068965</v>
      </c>
      <c r="AU36">
        <v>18.6207620689655</v>
      </c>
      <c r="AV36">
        <v>18.4607517241379</v>
      </c>
      <c r="AW36">
        <v>403.275137931035</v>
      </c>
      <c r="AX36">
        <v>18.5279689655172</v>
      </c>
      <c r="AY36">
        <v>600.028034482759</v>
      </c>
      <c r="AZ36">
        <v>101.551793103448</v>
      </c>
      <c r="BA36">
        <v>0.099912675862069</v>
      </c>
      <c r="BB36">
        <v>26.6962482758621</v>
      </c>
      <c r="BC36">
        <v>26.1017275862069</v>
      </c>
      <c r="BD36">
        <v>999.9</v>
      </c>
      <c r="BE36">
        <v>0</v>
      </c>
      <c r="BF36">
        <v>0</v>
      </c>
      <c r="BG36">
        <v>5008.51275862069</v>
      </c>
      <c r="BH36">
        <v>0</v>
      </c>
      <c r="BI36">
        <v>9999.9</v>
      </c>
      <c r="BJ36">
        <v>300.005620689655</v>
      </c>
      <c r="BK36">
        <v>0.900037586206897</v>
      </c>
      <c r="BL36">
        <v>0.0999625068965517</v>
      </c>
      <c r="BM36">
        <v>0</v>
      </c>
      <c r="BN36">
        <v>155.685137931034</v>
      </c>
      <c r="BO36">
        <v>5.00096</v>
      </c>
      <c r="BP36">
        <v>497.381</v>
      </c>
      <c r="BQ36">
        <v>3225.76310344828</v>
      </c>
      <c r="BR36">
        <v>36.875</v>
      </c>
      <c r="BS36">
        <v>40.937</v>
      </c>
      <c r="BT36">
        <v>39</v>
      </c>
      <c r="BU36">
        <v>40.7884827586207</v>
      </c>
      <c r="BV36">
        <v>39.7130689655172</v>
      </c>
      <c r="BW36">
        <v>265.514827586207</v>
      </c>
      <c r="BX36">
        <v>29.4910344827586</v>
      </c>
      <c r="BY36">
        <v>0</v>
      </c>
      <c r="BZ36">
        <v>1613517958</v>
      </c>
      <c r="CA36">
        <v>0</v>
      </c>
      <c r="CB36">
        <v>154.95212</v>
      </c>
      <c r="CC36">
        <v>-56.6085383770636</v>
      </c>
      <c r="CD36">
        <v>-173.097153589426</v>
      </c>
      <c r="CE36">
        <v>494.97956</v>
      </c>
      <c r="CF36">
        <v>15</v>
      </c>
      <c r="CG36">
        <v>1613517593.1</v>
      </c>
      <c r="CH36" t="s">
        <v>257</v>
      </c>
      <c r="CI36">
        <v>1613517590.6</v>
      </c>
      <c r="CJ36">
        <v>1613517593.1</v>
      </c>
      <c r="CK36">
        <v>2</v>
      </c>
      <c r="CL36">
        <v>-0.182</v>
      </c>
      <c r="CM36">
        <v>0.031</v>
      </c>
      <c r="CN36">
        <v>5.898</v>
      </c>
      <c r="CO36">
        <v>0.117</v>
      </c>
      <c r="CP36">
        <v>408</v>
      </c>
      <c r="CQ36">
        <v>19</v>
      </c>
      <c r="CR36">
        <v>0.39</v>
      </c>
      <c r="CS36">
        <v>0.23</v>
      </c>
      <c r="CT36">
        <v>-0.7960403</v>
      </c>
      <c r="CU36">
        <v>-0.282538401500937</v>
      </c>
      <c r="CV36">
        <v>0.0539736653124466</v>
      </c>
      <c r="CW36">
        <v>0</v>
      </c>
      <c r="CX36">
        <v>0.1642265</v>
      </c>
      <c r="CY36">
        <v>-0.11624485553471</v>
      </c>
      <c r="CZ36">
        <v>0.0119973446582984</v>
      </c>
      <c r="DA36">
        <v>0</v>
      </c>
      <c r="DB36">
        <v>0</v>
      </c>
      <c r="DC36">
        <v>2</v>
      </c>
      <c r="DD36" t="s">
        <v>258</v>
      </c>
      <c r="DE36">
        <v>100</v>
      </c>
      <c r="DF36">
        <v>100</v>
      </c>
      <c r="DG36">
        <v>5.902</v>
      </c>
      <c r="DH36">
        <v>0.092</v>
      </c>
      <c r="DI36">
        <v>3.81994624640086</v>
      </c>
      <c r="DJ36">
        <v>0.00621434693501906</v>
      </c>
      <c r="DK36">
        <v>-2.84187309215212e-06</v>
      </c>
      <c r="DL36">
        <v>5.83187288444407e-10</v>
      </c>
      <c r="DM36">
        <v>-0.113050203154081</v>
      </c>
      <c r="DN36">
        <v>-0.0175213708561665</v>
      </c>
      <c r="DO36">
        <v>0.00201954594759898</v>
      </c>
      <c r="DP36">
        <v>-2.55958449284408e-05</v>
      </c>
      <c r="DQ36">
        <v>-1</v>
      </c>
      <c r="DR36">
        <v>2233</v>
      </c>
      <c r="DS36">
        <v>2</v>
      </c>
      <c r="DT36">
        <v>28</v>
      </c>
      <c r="DU36">
        <v>5.4</v>
      </c>
      <c r="DV36">
        <v>5.4</v>
      </c>
      <c r="DW36">
        <v>2</v>
      </c>
      <c r="DX36">
        <v>634.036</v>
      </c>
      <c r="DY36">
        <v>357.43</v>
      </c>
      <c r="DZ36">
        <v>25.0003</v>
      </c>
      <c r="EA36">
        <v>27.731</v>
      </c>
      <c r="EB36">
        <v>30.0001</v>
      </c>
      <c r="EC36">
        <v>27.9545</v>
      </c>
      <c r="ED36">
        <v>27.9562</v>
      </c>
      <c r="EE36">
        <v>19.6733</v>
      </c>
      <c r="EF36">
        <v>46.9494</v>
      </c>
      <c r="EG36">
        <v>95.0423</v>
      </c>
      <c r="EH36">
        <v>25</v>
      </c>
      <c r="EI36">
        <v>410</v>
      </c>
      <c r="EJ36">
        <v>18.4749</v>
      </c>
      <c r="EK36">
        <v>99.3868</v>
      </c>
      <c r="EL36">
        <v>101.39</v>
      </c>
    </row>
    <row r="37" spans="1:142">
      <c r="A37">
        <v>19</v>
      </c>
      <c r="B37">
        <v>1613517921.1</v>
      </c>
      <c r="C37">
        <v>226</v>
      </c>
      <c r="D37" t="s">
        <v>299</v>
      </c>
      <c r="E37" t="s">
        <v>300</v>
      </c>
      <c r="G37">
        <f>A/E</f>
        <v>0</v>
      </c>
      <c r="H37">
        <v>1613517913.16897</v>
      </c>
      <c r="I37">
        <f>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((R37-I37/2)*K37-J37)/(R37+I37/2)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I37*(1000-(1000*0.61365*exp(17.502*U37/(240.97+U37))/(AZ37+BA37)+AU37)/2)/(1000*0.61365*exp(17.502*U37/(240.97+U37))/(AZ37+BA37)-AU37)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(AK37*AM37)</f>
        <v>0</v>
      </c>
      <c r="T37">
        <f>(BB37+(S37+2*0.95*5.67E-8*(((BB37+$B$9)+273)^4-(BB37+273)^4)-44100*I37)/(1.84*29.3*P37+8*0.95*5.67E-8*(BB37+273)^3))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(-I37*44100)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$B$13*BH37+$C$13*BI37+$F$13*BJ37*(1-BM37)</f>
        <v>0</v>
      </c>
      <c r="AK37">
        <f>AJ37*AL37</f>
        <v>0</v>
      </c>
      <c r="AL37">
        <f>($B$13*$D$11+$C$13*$D$11+$F$13*((BW37+BO37)/MAX(BW37+BO37+BX37, 0.1)*$I$11+BX37/MAX(BW37+BO37+BX37, 0.1)*$J$11))/($B$13+$C$13+$F$13)</f>
        <v>0</v>
      </c>
      <c r="AM37">
        <f>($B$13*$K$11+$C$13*$K$11+$F$13*((BW37+BO37)/MAX(BW37+BO37+BX37, 0.1)*$P$11+BX37/MAX(BW37+BO37+BX37, 0.1)*$Q$11))/($B$13+$C$13+$F$13)</f>
        <v>0</v>
      </c>
      <c r="AN37">
        <v>2</v>
      </c>
      <c r="AO37">
        <v>0.5</v>
      </c>
      <c r="AP37" t="s">
        <v>256</v>
      </c>
      <c r="AQ37">
        <v>2</v>
      </c>
      <c r="AR37">
        <v>1613517913.16897</v>
      </c>
      <c r="AS37">
        <v>409.158068965517</v>
      </c>
      <c r="AT37">
        <v>409.996724137931</v>
      </c>
      <c r="AU37">
        <v>18.6020448275862</v>
      </c>
      <c r="AV37">
        <v>18.4529344827586</v>
      </c>
      <c r="AW37">
        <v>403.256068965517</v>
      </c>
      <c r="AX37">
        <v>18.5098172413793</v>
      </c>
      <c r="AY37">
        <v>600.036827586207</v>
      </c>
      <c r="AZ37">
        <v>101.553</v>
      </c>
      <c r="BA37">
        <v>0.0999666137931034</v>
      </c>
      <c r="BB37">
        <v>26.7016586206897</v>
      </c>
      <c r="BC37">
        <v>26.1157310344828</v>
      </c>
      <c r="BD37">
        <v>999.9</v>
      </c>
      <c r="BE37">
        <v>0</v>
      </c>
      <c r="BF37">
        <v>0</v>
      </c>
      <c r="BG37">
        <v>5004.5475862069</v>
      </c>
      <c r="BH37">
        <v>0</v>
      </c>
      <c r="BI37">
        <v>9999.9</v>
      </c>
      <c r="BJ37">
        <v>300.003517241379</v>
      </c>
      <c r="BK37">
        <v>0.900037586206897</v>
      </c>
      <c r="BL37">
        <v>0.0999625068965517</v>
      </c>
      <c r="BM37">
        <v>0</v>
      </c>
      <c r="BN37">
        <v>150.397965517241</v>
      </c>
      <c r="BO37">
        <v>5.00096</v>
      </c>
      <c r="BP37">
        <v>481.001931034483</v>
      </c>
      <c r="BQ37">
        <v>3225.73965517241</v>
      </c>
      <c r="BR37">
        <v>36.8814137931035</v>
      </c>
      <c r="BS37">
        <v>40.937</v>
      </c>
      <c r="BT37">
        <v>39</v>
      </c>
      <c r="BU37">
        <v>40.7863448275862</v>
      </c>
      <c r="BV37">
        <v>39.7108965517241</v>
      </c>
      <c r="BW37">
        <v>265.512068965517</v>
      </c>
      <c r="BX37">
        <v>29.4910344827586</v>
      </c>
      <c r="BY37">
        <v>0</v>
      </c>
      <c r="BZ37">
        <v>1613517964</v>
      </c>
      <c r="CA37">
        <v>0</v>
      </c>
      <c r="CB37">
        <v>149.77372</v>
      </c>
      <c r="CC37">
        <v>-47.2660768482323</v>
      </c>
      <c r="CD37">
        <v>-147.123922855905</v>
      </c>
      <c r="CE37">
        <v>479.008</v>
      </c>
      <c r="CF37">
        <v>15</v>
      </c>
      <c r="CG37">
        <v>1613517593.1</v>
      </c>
      <c r="CH37" t="s">
        <v>257</v>
      </c>
      <c r="CI37">
        <v>1613517590.6</v>
      </c>
      <c r="CJ37">
        <v>1613517593.1</v>
      </c>
      <c r="CK37">
        <v>2</v>
      </c>
      <c r="CL37">
        <v>-0.182</v>
      </c>
      <c r="CM37">
        <v>0.031</v>
      </c>
      <c r="CN37">
        <v>5.898</v>
      </c>
      <c r="CO37">
        <v>0.117</v>
      </c>
      <c r="CP37">
        <v>408</v>
      </c>
      <c r="CQ37">
        <v>19</v>
      </c>
      <c r="CR37">
        <v>0.39</v>
      </c>
      <c r="CS37">
        <v>0.23</v>
      </c>
      <c r="CT37">
        <v>-0.814521</v>
      </c>
      <c r="CU37">
        <v>-0.283186536585364</v>
      </c>
      <c r="CV37">
        <v>0.0527322827748809</v>
      </c>
      <c r="CW37">
        <v>0</v>
      </c>
      <c r="CX37">
        <v>0.15511355</v>
      </c>
      <c r="CY37">
        <v>-0.11141912195122</v>
      </c>
      <c r="CZ37">
        <v>0.0114941836398894</v>
      </c>
      <c r="DA37">
        <v>0</v>
      </c>
      <c r="DB37">
        <v>0</v>
      </c>
      <c r="DC37">
        <v>2</v>
      </c>
      <c r="DD37" t="s">
        <v>258</v>
      </c>
      <c r="DE37">
        <v>100</v>
      </c>
      <c r="DF37">
        <v>100</v>
      </c>
      <c r="DG37">
        <v>5.901</v>
      </c>
      <c r="DH37">
        <v>0.092</v>
      </c>
      <c r="DI37">
        <v>3.81994624640086</v>
      </c>
      <c r="DJ37">
        <v>0.00621434693501906</v>
      </c>
      <c r="DK37">
        <v>-2.84187309215212e-06</v>
      </c>
      <c r="DL37">
        <v>5.83187288444407e-10</v>
      </c>
      <c r="DM37">
        <v>-0.113050203154081</v>
      </c>
      <c r="DN37">
        <v>-0.0175213708561665</v>
      </c>
      <c r="DO37">
        <v>0.00201954594759898</v>
      </c>
      <c r="DP37">
        <v>-2.55958449284408e-05</v>
      </c>
      <c r="DQ37">
        <v>-1</v>
      </c>
      <c r="DR37">
        <v>2233</v>
      </c>
      <c r="DS37">
        <v>2</v>
      </c>
      <c r="DT37">
        <v>28</v>
      </c>
      <c r="DU37">
        <v>5.5</v>
      </c>
      <c r="DV37">
        <v>5.5</v>
      </c>
      <c r="DW37">
        <v>2</v>
      </c>
      <c r="DX37">
        <v>634.16</v>
      </c>
      <c r="DY37">
        <v>357.454</v>
      </c>
      <c r="DZ37">
        <v>25.0003</v>
      </c>
      <c r="EA37">
        <v>27.7334</v>
      </c>
      <c r="EB37">
        <v>30.0003</v>
      </c>
      <c r="EC37">
        <v>27.9559</v>
      </c>
      <c r="ED37">
        <v>27.9582</v>
      </c>
      <c r="EE37">
        <v>19.6715</v>
      </c>
      <c r="EF37">
        <v>46.9494</v>
      </c>
      <c r="EG37">
        <v>94.6652</v>
      </c>
      <c r="EH37">
        <v>25</v>
      </c>
      <c r="EI37">
        <v>410</v>
      </c>
      <c r="EJ37">
        <v>18.4992</v>
      </c>
      <c r="EK37">
        <v>99.3851</v>
      </c>
      <c r="EL37">
        <v>101.39</v>
      </c>
    </row>
    <row r="38" spans="1:142">
      <c r="A38">
        <v>20</v>
      </c>
      <c r="B38">
        <v>1613517927.1</v>
      </c>
      <c r="C38">
        <v>232</v>
      </c>
      <c r="D38" t="s">
        <v>301</v>
      </c>
      <c r="E38" t="s">
        <v>302</v>
      </c>
      <c r="G38">
        <f>A/E</f>
        <v>0</v>
      </c>
      <c r="H38">
        <v>1613517919.16897</v>
      </c>
      <c r="I38">
        <f>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((R38-I38/2)*K38-J38)/(R38+I38/2)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I38*(1000-(1000*0.61365*exp(17.502*U38/(240.97+U38))/(AZ38+BA38)+AU38)/2)/(1000*0.61365*exp(17.502*U38/(240.97+U38))/(AZ38+BA38)-AU38)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(AK38*AM38)</f>
        <v>0</v>
      </c>
      <c r="T38">
        <f>(BB38+(S38+2*0.95*5.67E-8*(((BB38+$B$9)+273)^4-(BB38+273)^4)-44100*I38)/(1.84*29.3*P38+8*0.95*5.67E-8*(BB38+273)^3))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(-I38*44100)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$B$13*BH38+$C$13*BI38+$F$13*BJ38*(1-BM38)</f>
        <v>0</v>
      </c>
      <c r="AK38">
        <f>AJ38*AL38</f>
        <v>0</v>
      </c>
      <c r="AL38">
        <f>($B$13*$D$11+$C$13*$D$11+$F$13*((BW38+BO38)/MAX(BW38+BO38+BX38, 0.1)*$I$11+BX38/MAX(BW38+BO38+BX38, 0.1)*$J$11))/($B$13+$C$13+$F$13)</f>
        <v>0</v>
      </c>
      <c r="AM38">
        <f>($B$13*$K$11+$C$13*$K$11+$F$13*((BW38+BO38)/MAX(BW38+BO38+BX38, 0.1)*$P$11+BX38/MAX(BW38+BO38+BX38, 0.1)*$Q$11))/($B$13+$C$13+$F$13)</f>
        <v>0</v>
      </c>
      <c r="AN38">
        <v>2</v>
      </c>
      <c r="AO38">
        <v>0.5</v>
      </c>
      <c r="AP38" t="s">
        <v>256</v>
      </c>
      <c r="AQ38">
        <v>2</v>
      </c>
      <c r="AR38">
        <v>1613517919.16897</v>
      </c>
      <c r="AS38">
        <v>409.14724137931</v>
      </c>
      <c r="AT38">
        <v>409.986724137931</v>
      </c>
      <c r="AU38">
        <v>18.5937827586207</v>
      </c>
      <c r="AV38">
        <v>18.4475896551724</v>
      </c>
      <c r="AW38">
        <v>403.24524137931</v>
      </c>
      <c r="AX38">
        <v>18.5017965517241</v>
      </c>
      <c r="AY38">
        <v>600.059896551724</v>
      </c>
      <c r="AZ38">
        <v>101.553172413793</v>
      </c>
      <c r="BA38">
        <v>0.100069003448276</v>
      </c>
      <c r="BB38">
        <v>26.7041620689655</v>
      </c>
      <c r="BC38">
        <v>26.1256965517241</v>
      </c>
      <c r="BD38">
        <v>999.9</v>
      </c>
      <c r="BE38">
        <v>0</v>
      </c>
      <c r="BF38">
        <v>0</v>
      </c>
      <c r="BG38">
        <v>5001.44482758621</v>
      </c>
      <c r="BH38">
        <v>0</v>
      </c>
      <c r="BI38">
        <v>9999.9</v>
      </c>
      <c r="BJ38">
        <v>299.99324137931</v>
      </c>
      <c r="BK38">
        <v>0.900034379310345</v>
      </c>
      <c r="BL38">
        <v>0.0999657103448276</v>
      </c>
      <c r="BM38">
        <v>0</v>
      </c>
      <c r="BN38">
        <v>145.927344827586</v>
      </c>
      <c r="BO38">
        <v>5.00096</v>
      </c>
      <c r="BP38">
        <v>467.003068965517</v>
      </c>
      <c r="BQ38">
        <v>3225.62620689655</v>
      </c>
      <c r="BR38">
        <v>36.8985172413793</v>
      </c>
      <c r="BS38">
        <v>40.937</v>
      </c>
      <c r="BT38">
        <v>39</v>
      </c>
      <c r="BU38">
        <v>40.7777931034483</v>
      </c>
      <c r="BV38">
        <v>39.7174137931034</v>
      </c>
      <c r="BW38">
        <v>265.502068965517</v>
      </c>
      <c r="BX38">
        <v>29.4910344827586</v>
      </c>
      <c r="BY38">
        <v>0</v>
      </c>
      <c r="BZ38">
        <v>1613517970</v>
      </c>
      <c r="CA38">
        <v>0</v>
      </c>
      <c r="CB38">
        <v>145.37276</v>
      </c>
      <c r="CC38">
        <v>-40.2814614765361</v>
      </c>
      <c r="CD38">
        <v>-125.970922881658</v>
      </c>
      <c r="CE38">
        <v>465.31532</v>
      </c>
      <c r="CF38">
        <v>15</v>
      </c>
      <c r="CG38">
        <v>1613517593.1</v>
      </c>
      <c r="CH38" t="s">
        <v>257</v>
      </c>
      <c r="CI38">
        <v>1613517590.6</v>
      </c>
      <c r="CJ38">
        <v>1613517593.1</v>
      </c>
      <c r="CK38">
        <v>2</v>
      </c>
      <c r="CL38">
        <v>-0.182</v>
      </c>
      <c r="CM38">
        <v>0.031</v>
      </c>
      <c r="CN38">
        <v>5.898</v>
      </c>
      <c r="CO38">
        <v>0.117</v>
      </c>
      <c r="CP38">
        <v>408</v>
      </c>
      <c r="CQ38">
        <v>19</v>
      </c>
      <c r="CR38">
        <v>0.39</v>
      </c>
      <c r="CS38">
        <v>0.23</v>
      </c>
      <c r="CT38">
        <v>-0.841105675</v>
      </c>
      <c r="CU38">
        <v>-0.00623625140712786</v>
      </c>
      <c r="CV38">
        <v>0.0277269391624711</v>
      </c>
      <c r="CW38">
        <v>1</v>
      </c>
      <c r="CX38">
        <v>0.147976625</v>
      </c>
      <c r="CY38">
        <v>-0.0265543001876174</v>
      </c>
      <c r="CZ38">
        <v>0.00402628186847059</v>
      </c>
      <c r="DA38">
        <v>1</v>
      </c>
      <c r="DB38">
        <v>2</v>
      </c>
      <c r="DC38">
        <v>2</v>
      </c>
      <c r="DD38" t="s">
        <v>278</v>
      </c>
      <c r="DE38">
        <v>100</v>
      </c>
      <c r="DF38">
        <v>100</v>
      </c>
      <c r="DG38">
        <v>5.902</v>
      </c>
      <c r="DH38">
        <v>0.0918</v>
      </c>
      <c r="DI38">
        <v>3.81994624640086</v>
      </c>
      <c r="DJ38">
        <v>0.00621434693501906</v>
      </c>
      <c r="DK38">
        <v>-2.84187309215212e-06</v>
      </c>
      <c r="DL38">
        <v>5.83187288444407e-10</v>
      </c>
      <c r="DM38">
        <v>-0.113050203154081</v>
      </c>
      <c r="DN38">
        <v>-0.0175213708561665</v>
      </c>
      <c r="DO38">
        <v>0.00201954594759898</v>
      </c>
      <c r="DP38">
        <v>-2.55958449284408e-05</v>
      </c>
      <c r="DQ38">
        <v>-1</v>
      </c>
      <c r="DR38">
        <v>2233</v>
      </c>
      <c r="DS38">
        <v>2</v>
      </c>
      <c r="DT38">
        <v>28</v>
      </c>
      <c r="DU38">
        <v>5.6</v>
      </c>
      <c r="DV38">
        <v>5.6</v>
      </c>
      <c r="DW38">
        <v>2</v>
      </c>
      <c r="DX38">
        <v>634.275</v>
      </c>
      <c r="DY38">
        <v>357.316</v>
      </c>
      <c r="DZ38">
        <v>25.0002</v>
      </c>
      <c r="EA38">
        <v>27.7357</v>
      </c>
      <c r="EB38">
        <v>30.0003</v>
      </c>
      <c r="EC38">
        <v>27.9581</v>
      </c>
      <c r="ED38">
        <v>27.9587</v>
      </c>
      <c r="EE38">
        <v>19.6727</v>
      </c>
      <c r="EF38">
        <v>46.9494</v>
      </c>
      <c r="EG38">
        <v>94.6652</v>
      </c>
      <c r="EH38">
        <v>25</v>
      </c>
      <c r="EI38">
        <v>410</v>
      </c>
      <c r="EJ38">
        <v>18.53</v>
      </c>
      <c r="EK38">
        <v>99.3862</v>
      </c>
      <c r="EL38">
        <v>101.389</v>
      </c>
    </row>
    <row r="39" spans="1:142">
      <c r="A39">
        <v>21</v>
      </c>
      <c r="B39">
        <v>1613518036.1</v>
      </c>
      <c r="C39">
        <v>341</v>
      </c>
      <c r="D39" t="s">
        <v>303</v>
      </c>
      <c r="E39" t="s">
        <v>304</v>
      </c>
      <c r="G39">
        <f>A/E</f>
        <v>0</v>
      </c>
      <c r="H39">
        <v>1613518028.1</v>
      </c>
      <c r="I39">
        <f>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((R39-I39/2)*K39-J39)/(R39+I39/2)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I39*(1000-(1000*0.61365*exp(17.502*U39/(240.97+U39))/(AZ39+BA39)+AU39)/2)/(1000*0.61365*exp(17.502*U39/(240.97+U39))/(AZ39+BA39)-AU39)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(AK39*AM39)</f>
        <v>0</v>
      </c>
      <c r="T39">
        <f>(BB39+(S39+2*0.95*5.67E-8*(((BB39+$B$9)+273)^4-(BB39+273)^4)-44100*I39)/(1.84*29.3*P39+8*0.95*5.67E-8*(BB39+273)^3))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(-I39*44100)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2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$B$13*BH39+$C$13*BI39+$F$13*BJ39*(1-BM39)</f>
        <v>0</v>
      </c>
      <c r="AK39">
        <f>AJ39*AL39</f>
        <v>0</v>
      </c>
      <c r="AL39">
        <f>($B$13*$D$11+$C$13*$D$11+$F$13*((BW39+BO39)/MAX(BW39+BO39+BX39, 0.1)*$I$11+BX39/MAX(BW39+BO39+BX39, 0.1)*$J$11))/($B$13+$C$13+$F$13)</f>
        <v>0</v>
      </c>
      <c r="AM39">
        <f>($B$13*$K$11+$C$13*$K$11+$F$13*((BW39+BO39)/MAX(BW39+BO39+BX39, 0.1)*$P$11+BX39/MAX(BW39+BO39+BX39, 0.1)*$Q$11))/($B$13+$C$13+$F$13)</f>
        <v>0</v>
      </c>
      <c r="AN39">
        <v>2</v>
      </c>
      <c r="AO39">
        <v>0.5</v>
      </c>
      <c r="AP39" t="s">
        <v>256</v>
      </c>
      <c r="AQ39">
        <v>2</v>
      </c>
      <c r="AR39">
        <v>1613518028.1</v>
      </c>
      <c r="AS39">
        <v>410.592193548387</v>
      </c>
      <c r="AT39">
        <v>409.889290322581</v>
      </c>
      <c r="AU39">
        <v>18.3408</v>
      </c>
      <c r="AV39">
        <v>18.4792225806452</v>
      </c>
      <c r="AW39">
        <v>404.684193548387</v>
      </c>
      <c r="AX39">
        <v>18.2563548387097</v>
      </c>
      <c r="AY39">
        <v>598.524774193549</v>
      </c>
      <c r="AZ39">
        <v>101.552870967742</v>
      </c>
      <c r="BA39">
        <v>0.0927458998290323</v>
      </c>
      <c r="BB39">
        <v>26.6282516129032</v>
      </c>
      <c r="BC39">
        <v>25.0875838709677</v>
      </c>
      <c r="BD39">
        <v>999.9</v>
      </c>
      <c r="BE39">
        <v>0</v>
      </c>
      <c r="BF39">
        <v>0</v>
      </c>
      <c r="BG39">
        <v>5006.27032258065</v>
      </c>
      <c r="BH39">
        <v>0</v>
      </c>
      <c r="BI39">
        <v>9999.9</v>
      </c>
      <c r="BJ39">
        <v>300.296290322581</v>
      </c>
      <c r="BK39">
        <v>0.899989741935484</v>
      </c>
      <c r="BL39">
        <v>0.100010203225806</v>
      </c>
      <c r="BM39">
        <v>0</v>
      </c>
      <c r="BN39">
        <v>344.916870967742</v>
      </c>
      <c r="BO39">
        <v>5.00096</v>
      </c>
      <c r="BP39">
        <v>1066.10387096774</v>
      </c>
      <c r="BQ39">
        <v>3228.91096774194</v>
      </c>
      <c r="BR39">
        <v>36.875</v>
      </c>
      <c r="BS39">
        <v>40.937</v>
      </c>
      <c r="BT39">
        <v>39</v>
      </c>
      <c r="BU39">
        <v>40.75</v>
      </c>
      <c r="BV39">
        <v>39.687</v>
      </c>
      <c r="BW39">
        <v>265.762258064516</v>
      </c>
      <c r="BX39">
        <v>29.5332258064516</v>
      </c>
      <c r="BY39">
        <v>0</v>
      </c>
      <c r="BZ39">
        <v>1613518079.2</v>
      </c>
      <c r="CA39">
        <v>0</v>
      </c>
      <c r="CB39">
        <v>357.62332</v>
      </c>
      <c r="CC39">
        <v>-133.624616598227</v>
      </c>
      <c r="CD39">
        <v>-424.831926893942</v>
      </c>
      <c r="CE39">
        <v>1103.75068</v>
      </c>
      <c r="CF39">
        <v>15</v>
      </c>
      <c r="CG39">
        <v>1613517593.1</v>
      </c>
      <c r="CH39" t="s">
        <v>257</v>
      </c>
      <c r="CI39">
        <v>1613517590.6</v>
      </c>
      <c r="CJ39">
        <v>1613517593.1</v>
      </c>
      <c r="CK39">
        <v>2</v>
      </c>
      <c r="CL39">
        <v>-0.182</v>
      </c>
      <c r="CM39">
        <v>0.031</v>
      </c>
      <c r="CN39">
        <v>5.898</v>
      </c>
      <c r="CO39">
        <v>0.117</v>
      </c>
      <c r="CP39">
        <v>408</v>
      </c>
      <c r="CQ39">
        <v>19</v>
      </c>
      <c r="CR39">
        <v>0.39</v>
      </c>
      <c r="CS39">
        <v>0.23</v>
      </c>
      <c r="CT39">
        <v>0.3279131</v>
      </c>
      <c r="CU39">
        <v>9.47456562101314</v>
      </c>
      <c r="CV39">
        <v>1.25605767136234</v>
      </c>
      <c r="CW39">
        <v>0</v>
      </c>
      <c r="CX39">
        <v>-0.08755313</v>
      </c>
      <c r="CY39">
        <v>-1.21390665590994</v>
      </c>
      <c r="CZ39">
        <v>0.176262860446194</v>
      </c>
      <c r="DA39">
        <v>0</v>
      </c>
      <c r="DB39">
        <v>0</v>
      </c>
      <c r="DC39">
        <v>2</v>
      </c>
      <c r="DD39" t="s">
        <v>258</v>
      </c>
      <c r="DE39">
        <v>100</v>
      </c>
      <c r="DF39">
        <v>100</v>
      </c>
      <c r="DG39">
        <v>5.906</v>
      </c>
      <c r="DH39">
        <v>0.0886</v>
      </c>
      <c r="DI39">
        <v>3.81994624640086</v>
      </c>
      <c r="DJ39">
        <v>0.00621434693501906</v>
      </c>
      <c r="DK39">
        <v>-2.84187309215212e-06</v>
      </c>
      <c r="DL39">
        <v>5.83187288444407e-10</v>
      </c>
      <c r="DM39">
        <v>-0.113050203154081</v>
      </c>
      <c r="DN39">
        <v>-0.0175213708561665</v>
      </c>
      <c r="DO39">
        <v>0.00201954594759898</v>
      </c>
      <c r="DP39">
        <v>-2.55958449284408e-05</v>
      </c>
      <c r="DQ39">
        <v>-1</v>
      </c>
      <c r="DR39">
        <v>2233</v>
      </c>
      <c r="DS39">
        <v>2</v>
      </c>
      <c r="DT39">
        <v>28</v>
      </c>
      <c r="DU39">
        <v>7.4</v>
      </c>
      <c r="DV39">
        <v>7.4</v>
      </c>
      <c r="DW39">
        <v>2</v>
      </c>
      <c r="DX39">
        <v>628.221</v>
      </c>
      <c r="DY39">
        <v>357.676</v>
      </c>
      <c r="DZ39">
        <v>24.9997</v>
      </c>
      <c r="EA39">
        <v>27.7711</v>
      </c>
      <c r="EB39">
        <v>30</v>
      </c>
      <c r="EC39">
        <v>28.003</v>
      </c>
      <c r="ED39">
        <v>27.9881</v>
      </c>
      <c r="EE39">
        <v>19.6855</v>
      </c>
      <c r="EF39">
        <v>46.0965</v>
      </c>
      <c r="EG39">
        <v>92.0444</v>
      </c>
      <c r="EH39">
        <v>25</v>
      </c>
      <c r="EI39">
        <v>410</v>
      </c>
      <c r="EJ39">
        <v>18.5448</v>
      </c>
      <c r="EK39">
        <v>99.4088</v>
      </c>
      <c r="EL39">
        <v>101.374</v>
      </c>
    </row>
    <row r="40" spans="1:142">
      <c r="A40">
        <v>22</v>
      </c>
      <c r="B40">
        <v>1613518042.1</v>
      </c>
      <c r="C40">
        <v>347</v>
      </c>
      <c r="D40" t="s">
        <v>305</v>
      </c>
      <c r="E40" t="s">
        <v>306</v>
      </c>
      <c r="G40">
        <f>A/E</f>
        <v>0</v>
      </c>
      <c r="H40">
        <v>1613518034.28965</v>
      </c>
      <c r="I40">
        <f>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((R40-I40/2)*K40-J40)/(R40+I40/2)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I40*(1000-(1000*0.61365*exp(17.502*U40/(240.97+U40))/(AZ40+BA40)+AU40)/2)/(1000*0.61365*exp(17.502*U40/(240.97+U40))/(AZ40+BA40)-AU40)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(AK40*AM40)</f>
        <v>0</v>
      </c>
      <c r="T40">
        <f>(BB40+(S40+2*0.95*5.67E-8*(((BB40+$B$9)+273)^4-(BB40+273)^4)-44100*I40)/(1.84*29.3*P40+8*0.95*5.67E-8*(BB40+273)^3))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(-I40*44100)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$B$13*BH40+$C$13*BI40+$F$13*BJ40*(1-BM40)</f>
        <v>0</v>
      </c>
      <c r="AK40">
        <f>AJ40*AL40</f>
        <v>0</v>
      </c>
      <c r="AL40">
        <f>($B$13*$D$11+$C$13*$D$11+$F$13*((BW40+BO40)/MAX(BW40+BO40+BX40, 0.1)*$I$11+BX40/MAX(BW40+BO40+BX40, 0.1)*$J$11))/($B$13+$C$13+$F$13)</f>
        <v>0</v>
      </c>
      <c r="AM40">
        <f>($B$13*$K$11+$C$13*$K$11+$F$13*((BW40+BO40)/MAX(BW40+BO40+BX40, 0.1)*$P$11+BX40/MAX(BW40+BO40+BX40, 0.1)*$Q$11))/($B$13+$C$13+$F$13)</f>
        <v>0</v>
      </c>
      <c r="AN40">
        <v>2</v>
      </c>
      <c r="AO40">
        <v>0.5</v>
      </c>
      <c r="AP40" t="s">
        <v>256</v>
      </c>
      <c r="AQ40">
        <v>2</v>
      </c>
      <c r="AR40">
        <v>1613518034.28965</v>
      </c>
      <c r="AS40">
        <v>410.774586206896</v>
      </c>
      <c r="AT40">
        <v>409.934310344828</v>
      </c>
      <c r="AU40">
        <v>18.3676275862069</v>
      </c>
      <c r="AV40">
        <v>18.5030586206897</v>
      </c>
      <c r="AW40">
        <v>404.865862068966</v>
      </c>
      <c r="AX40">
        <v>18.2823793103448</v>
      </c>
      <c r="AY40">
        <v>600.334896551724</v>
      </c>
      <c r="AZ40">
        <v>101.553103448276</v>
      </c>
      <c r="BA40">
        <v>0.112794234482759</v>
      </c>
      <c r="BB40">
        <v>26.6423275862069</v>
      </c>
      <c r="BC40">
        <v>25.1555137931034</v>
      </c>
      <c r="BD40">
        <v>999.9</v>
      </c>
      <c r="BE40">
        <v>0</v>
      </c>
      <c r="BF40">
        <v>0</v>
      </c>
      <c r="BG40">
        <v>5007.21896551724</v>
      </c>
      <c r="BH40">
        <v>0</v>
      </c>
      <c r="BI40">
        <v>9999.9</v>
      </c>
      <c r="BJ40">
        <v>300.036344827586</v>
      </c>
      <c r="BK40">
        <v>0.899962931034483</v>
      </c>
      <c r="BL40">
        <v>0.100037075862069</v>
      </c>
      <c r="BM40">
        <v>0</v>
      </c>
      <c r="BN40">
        <v>334.507793103448</v>
      </c>
      <c r="BO40">
        <v>5.00096</v>
      </c>
      <c r="BP40">
        <v>1032.37989655172</v>
      </c>
      <c r="BQ40">
        <v>3226.04896551724</v>
      </c>
      <c r="BR40">
        <v>36.875</v>
      </c>
      <c r="BS40">
        <v>40.937</v>
      </c>
      <c r="BT40">
        <v>38.9956551724138</v>
      </c>
      <c r="BU40">
        <v>40.75</v>
      </c>
      <c r="BV40">
        <v>39.687</v>
      </c>
      <c r="BW40">
        <v>265.520344827586</v>
      </c>
      <c r="BX40">
        <v>29.5137931034483</v>
      </c>
      <c r="BY40">
        <v>0</v>
      </c>
      <c r="BZ40">
        <v>1613518085.2</v>
      </c>
      <c r="CA40">
        <v>0</v>
      </c>
      <c r="CB40">
        <v>327.793</v>
      </c>
      <c r="CC40">
        <v>-390.949000008901</v>
      </c>
      <c r="CD40">
        <v>-1191.85284616755</v>
      </c>
      <c r="CE40">
        <v>1011.71644</v>
      </c>
      <c r="CF40">
        <v>15</v>
      </c>
      <c r="CG40">
        <v>1613517593.1</v>
      </c>
      <c r="CH40" t="s">
        <v>257</v>
      </c>
      <c r="CI40">
        <v>1613517590.6</v>
      </c>
      <c r="CJ40">
        <v>1613517593.1</v>
      </c>
      <c r="CK40">
        <v>2</v>
      </c>
      <c r="CL40">
        <v>-0.182</v>
      </c>
      <c r="CM40">
        <v>0.031</v>
      </c>
      <c r="CN40">
        <v>5.898</v>
      </c>
      <c r="CO40">
        <v>0.117</v>
      </c>
      <c r="CP40">
        <v>408</v>
      </c>
      <c r="CQ40">
        <v>19</v>
      </c>
      <c r="CR40">
        <v>0.39</v>
      </c>
      <c r="CS40">
        <v>0.23</v>
      </c>
      <c r="CT40">
        <v>0.548643755</v>
      </c>
      <c r="CU40">
        <v>-0.709146828517825</v>
      </c>
      <c r="CV40">
        <v>1.08738675661227</v>
      </c>
      <c r="CW40">
        <v>0</v>
      </c>
      <c r="CX40">
        <v>-0.10512811175</v>
      </c>
      <c r="CY40">
        <v>0.344369364540338</v>
      </c>
      <c r="CZ40">
        <v>0.163447787331054</v>
      </c>
      <c r="DA40">
        <v>0</v>
      </c>
      <c r="DB40">
        <v>0</v>
      </c>
      <c r="DC40">
        <v>2</v>
      </c>
      <c r="DD40" t="s">
        <v>258</v>
      </c>
      <c r="DE40">
        <v>100</v>
      </c>
      <c r="DF40">
        <v>100</v>
      </c>
      <c r="DG40">
        <v>5.903</v>
      </c>
      <c r="DH40">
        <v>0.0941</v>
      </c>
      <c r="DI40">
        <v>3.81994624640086</v>
      </c>
      <c r="DJ40">
        <v>0.00621434693501906</v>
      </c>
      <c r="DK40">
        <v>-2.84187309215212e-06</v>
      </c>
      <c r="DL40">
        <v>5.83187288444407e-10</v>
      </c>
      <c r="DM40">
        <v>-0.113050203154081</v>
      </c>
      <c r="DN40">
        <v>-0.0175213708561665</v>
      </c>
      <c r="DO40">
        <v>0.00201954594759898</v>
      </c>
      <c r="DP40">
        <v>-2.55958449284408e-05</v>
      </c>
      <c r="DQ40">
        <v>-1</v>
      </c>
      <c r="DR40">
        <v>2233</v>
      </c>
      <c r="DS40">
        <v>2</v>
      </c>
      <c r="DT40">
        <v>28</v>
      </c>
      <c r="DU40">
        <v>7.5</v>
      </c>
      <c r="DV40">
        <v>7.5</v>
      </c>
      <c r="DW40">
        <v>2</v>
      </c>
      <c r="DX40">
        <v>630.617</v>
      </c>
      <c r="DY40">
        <v>356.661</v>
      </c>
      <c r="DZ40">
        <v>24.9999</v>
      </c>
      <c r="EA40">
        <v>27.7723</v>
      </c>
      <c r="EB40">
        <v>30.0002</v>
      </c>
      <c r="EC40">
        <v>27.9947</v>
      </c>
      <c r="ED40">
        <v>27.9904</v>
      </c>
      <c r="EE40">
        <v>19.6836</v>
      </c>
      <c r="EF40">
        <v>50.4454</v>
      </c>
      <c r="EG40">
        <v>91.6152</v>
      </c>
      <c r="EH40">
        <v>25</v>
      </c>
      <c r="EI40">
        <v>410</v>
      </c>
      <c r="EJ40">
        <v>17.0744</v>
      </c>
      <c r="EK40">
        <v>99.4069</v>
      </c>
      <c r="EL40">
        <v>101.374</v>
      </c>
    </row>
    <row r="41" spans="1:142">
      <c r="A41">
        <v>23</v>
      </c>
      <c r="B41">
        <v>1613518048.1</v>
      </c>
      <c r="C41">
        <v>353</v>
      </c>
      <c r="D41" t="s">
        <v>309</v>
      </c>
      <c r="E41" t="s">
        <v>310</v>
      </c>
      <c r="G41">
        <f>A/E</f>
        <v>0</v>
      </c>
      <c r="H41">
        <v>1613518040.43929</v>
      </c>
      <c r="I41">
        <f>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((R41-I41/2)*K41-J41)/(R41+I41/2)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I41*(1000-(1000*0.61365*exp(17.502*U41/(240.97+U41))/(AZ41+BA41)+AU41)/2)/(1000*0.61365*exp(17.502*U41/(240.97+U41))/(AZ41+BA41)-AU41)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(AK41*AM41)</f>
        <v>0</v>
      </c>
      <c r="T41">
        <f>(BB41+(S41+2*0.95*5.67E-8*(((BB41+$B$9)+273)^4-(BB41+273)^4)-44100*I41)/(1.84*29.3*P41+8*0.95*5.67E-8*(BB41+273)^3))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(-I41*44100)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$B$13*BH41+$C$13*BI41+$F$13*BJ41*(1-BM41)</f>
        <v>0</v>
      </c>
      <c r="AK41">
        <f>AJ41*AL41</f>
        <v>0</v>
      </c>
      <c r="AL41">
        <f>($B$13*$D$11+$C$13*$D$11+$F$13*((BW41+BO41)/MAX(BW41+BO41+BX41, 0.1)*$I$11+BX41/MAX(BW41+BO41+BX41, 0.1)*$J$11))/($B$13+$C$13+$F$13)</f>
        <v>0</v>
      </c>
      <c r="AM41">
        <f>($B$13*$K$11+$C$13*$K$11+$F$13*((BW41+BO41)/MAX(BW41+BO41+BX41, 0.1)*$P$11+BX41/MAX(BW41+BO41+BX41, 0.1)*$Q$11))/($B$13+$C$13+$F$13)</f>
        <v>0</v>
      </c>
      <c r="AN41">
        <v>2</v>
      </c>
      <c r="AO41">
        <v>0.5</v>
      </c>
      <c r="AP41" t="s">
        <v>256</v>
      </c>
      <c r="AQ41">
        <v>2</v>
      </c>
      <c r="AR41">
        <v>1613518040.43929</v>
      </c>
      <c r="AS41">
        <v>409.781428571429</v>
      </c>
      <c r="AT41">
        <v>410.141</v>
      </c>
      <c r="AU41">
        <v>18.5730142857143</v>
      </c>
      <c r="AV41">
        <v>18.3747464285714</v>
      </c>
      <c r="AW41">
        <v>403.876857142857</v>
      </c>
      <c r="AX41">
        <v>18.4816428571429</v>
      </c>
      <c r="AY41">
        <v>600.00425</v>
      </c>
      <c r="AZ41">
        <v>101.553428571429</v>
      </c>
      <c r="BA41">
        <v>0.0998257214285714</v>
      </c>
      <c r="BB41">
        <v>26.6463178571429</v>
      </c>
      <c r="BC41">
        <v>25.2389785714286</v>
      </c>
      <c r="BD41">
        <v>999.9</v>
      </c>
      <c r="BE41">
        <v>0</v>
      </c>
      <c r="BF41">
        <v>0</v>
      </c>
      <c r="BG41">
        <v>5004.37464285714</v>
      </c>
      <c r="BH41">
        <v>0</v>
      </c>
      <c r="BI41">
        <v>9999.9</v>
      </c>
      <c r="BJ41">
        <v>299.988642857143</v>
      </c>
      <c r="BK41">
        <v>0.89995</v>
      </c>
      <c r="BL41">
        <v>0.10005</v>
      </c>
      <c r="BM41">
        <v>0</v>
      </c>
      <c r="BN41">
        <v>300.031321428571</v>
      </c>
      <c r="BO41">
        <v>5.00096</v>
      </c>
      <c r="BP41">
        <v>926.873107142857</v>
      </c>
      <c r="BQ41">
        <v>3225.5175</v>
      </c>
      <c r="BR41">
        <v>36.875</v>
      </c>
      <c r="BS41">
        <v>40.937</v>
      </c>
      <c r="BT41">
        <v>38.991</v>
      </c>
      <c r="BU41">
        <v>40.75</v>
      </c>
      <c r="BV41">
        <v>39.687</v>
      </c>
      <c r="BW41">
        <v>265.473928571429</v>
      </c>
      <c r="BX41">
        <v>29.51</v>
      </c>
      <c r="BY41">
        <v>0</v>
      </c>
      <c r="BZ41">
        <v>1613518091.2</v>
      </c>
      <c r="CA41">
        <v>0</v>
      </c>
      <c r="CB41">
        <v>297.12392</v>
      </c>
      <c r="CC41">
        <v>-217.510769238288</v>
      </c>
      <c r="CD41">
        <v>-666.761692299019</v>
      </c>
      <c r="CE41">
        <v>917.88592</v>
      </c>
      <c r="CF41">
        <v>15</v>
      </c>
      <c r="CG41">
        <v>1613517593.1</v>
      </c>
      <c r="CH41" t="s">
        <v>257</v>
      </c>
      <c r="CI41">
        <v>1613517590.6</v>
      </c>
      <c r="CJ41">
        <v>1613517593.1</v>
      </c>
      <c r="CK41">
        <v>2</v>
      </c>
      <c r="CL41">
        <v>-0.182</v>
      </c>
      <c r="CM41">
        <v>0.031</v>
      </c>
      <c r="CN41">
        <v>5.898</v>
      </c>
      <c r="CO41">
        <v>0.117</v>
      </c>
      <c r="CP41">
        <v>408</v>
      </c>
      <c r="CQ41">
        <v>19</v>
      </c>
      <c r="CR41">
        <v>0.39</v>
      </c>
      <c r="CS41">
        <v>0.23</v>
      </c>
      <c r="CT41">
        <v>0.29597913</v>
      </c>
      <c r="CU41">
        <v>-11.9683947512195</v>
      </c>
      <c r="CV41">
        <v>1.19174598391802</v>
      </c>
      <c r="CW41">
        <v>0</v>
      </c>
      <c r="CX41">
        <v>0.02845965825</v>
      </c>
      <c r="CY41">
        <v>3.11898127463415</v>
      </c>
      <c r="CZ41">
        <v>0.323359178963438</v>
      </c>
      <c r="DA41">
        <v>0</v>
      </c>
      <c r="DB41">
        <v>0</v>
      </c>
      <c r="DC41">
        <v>2</v>
      </c>
      <c r="DD41" t="s">
        <v>258</v>
      </c>
      <c r="DE41">
        <v>100</v>
      </c>
      <c r="DF41">
        <v>100</v>
      </c>
      <c r="DG41">
        <v>5.904</v>
      </c>
      <c r="DH41">
        <v>0.089</v>
      </c>
      <c r="DI41">
        <v>3.81994624640086</v>
      </c>
      <c r="DJ41">
        <v>0.00621434693501906</v>
      </c>
      <c r="DK41">
        <v>-2.84187309215212e-06</v>
      </c>
      <c r="DL41">
        <v>5.83187288444407e-10</v>
      </c>
      <c r="DM41">
        <v>-0.113050203154081</v>
      </c>
      <c r="DN41">
        <v>-0.0175213708561665</v>
      </c>
      <c r="DO41">
        <v>0.00201954594759898</v>
      </c>
      <c r="DP41">
        <v>-2.55958449284408e-05</v>
      </c>
      <c r="DQ41">
        <v>-1</v>
      </c>
      <c r="DR41">
        <v>2233</v>
      </c>
      <c r="DS41">
        <v>2</v>
      </c>
      <c r="DT41">
        <v>28</v>
      </c>
      <c r="DU41">
        <v>7.6</v>
      </c>
      <c r="DV41">
        <v>7.6</v>
      </c>
      <c r="DW41">
        <v>2</v>
      </c>
      <c r="DX41">
        <v>632.064</v>
      </c>
      <c r="DY41">
        <v>355.738</v>
      </c>
      <c r="DZ41">
        <v>25</v>
      </c>
      <c r="EA41">
        <v>27.7733</v>
      </c>
      <c r="EB41">
        <v>30</v>
      </c>
      <c r="EC41">
        <v>27.9924</v>
      </c>
      <c r="ED41">
        <v>27.9867</v>
      </c>
      <c r="EE41">
        <v>19.6612</v>
      </c>
      <c r="EF41">
        <v>53.351</v>
      </c>
      <c r="EG41">
        <v>91.2359</v>
      </c>
      <c r="EH41">
        <v>25</v>
      </c>
      <c r="EI41">
        <v>410</v>
      </c>
      <c r="EJ41">
        <v>16.6551</v>
      </c>
      <c r="EK41">
        <v>99.4085</v>
      </c>
      <c r="EL41">
        <v>101.375</v>
      </c>
    </row>
    <row r="42" spans="1:142">
      <c r="A42">
        <v>24</v>
      </c>
      <c r="B42">
        <v>1613518054.1</v>
      </c>
      <c r="C42">
        <v>359</v>
      </c>
      <c r="D42" t="s">
        <v>311</v>
      </c>
      <c r="E42" t="s">
        <v>312</v>
      </c>
      <c r="G42">
        <f>A/E</f>
        <v>0</v>
      </c>
      <c r="H42">
        <v>1613518046.16897</v>
      </c>
      <c r="I42">
        <f>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((R42-I42/2)*K42-J42)/(R42+I42/2)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I42*(1000-(1000*0.61365*exp(17.502*U42/(240.97+U42))/(AZ42+BA42)+AU42)/2)/(1000*0.61365*exp(17.502*U42/(240.97+U42))/(AZ42+BA42)-AU42)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(AK42*AM42)</f>
        <v>0</v>
      </c>
      <c r="T42">
        <f>(BB42+(S42+2*0.95*5.67E-8*(((BB42+$B$9)+273)^4-(BB42+273)^4)-44100*I42)/(1.84*29.3*P42+8*0.95*5.67E-8*(BB42+273)^3))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(-I42*44100)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$B$13*BH42+$C$13*BI42+$F$13*BJ42*(1-BM42)</f>
        <v>0</v>
      </c>
      <c r="AK42">
        <f>AJ42*AL42</f>
        <v>0</v>
      </c>
      <c r="AL42">
        <f>($B$13*$D$11+$C$13*$D$11+$F$13*((BW42+BO42)/MAX(BW42+BO42+BX42, 0.1)*$I$11+BX42/MAX(BW42+BO42+BX42, 0.1)*$J$11))/($B$13+$C$13+$F$13)</f>
        <v>0</v>
      </c>
      <c r="AM42">
        <f>($B$13*$K$11+$C$13*$K$11+$F$13*((BW42+BO42)/MAX(BW42+BO42+BX42, 0.1)*$P$11+BX42/MAX(BW42+BO42+BX42, 0.1)*$Q$11))/($B$13+$C$13+$F$13)</f>
        <v>0</v>
      </c>
      <c r="AN42">
        <v>2</v>
      </c>
      <c r="AO42">
        <v>0.5</v>
      </c>
      <c r="AP42" t="s">
        <v>256</v>
      </c>
      <c r="AQ42">
        <v>2</v>
      </c>
      <c r="AR42">
        <v>1613518046.16897</v>
      </c>
      <c r="AS42">
        <v>409.493931034483</v>
      </c>
      <c r="AT42">
        <v>410.198793103448</v>
      </c>
      <c r="AU42">
        <v>18.4512482758621</v>
      </c>
      <c r="AV42">
        <v>17.8195896551724</v>
      </c>
      <c r="AW42">
        <v>403.590551724138</v>
      </c>
      <c r="AX42">
        <v>18.363475862069</v>
      </c>
      <c r="AY42">
        <v>600.012965517241</v>
      </c>
      <c r="AZ42">
        <v>101.553586206897</v>
      </c>
      <c r="BA42">
        <v>0.0999278275862069</v>
      </c>
      <c r="BB42">
        <v>26.6477724137931</v>
      </c>
      <c r="BC42">
        <v>25.2856</v>
      </c>
      <c r="BD42">
        <v>999.9</v>
      </c>
      <c r="BE42">
        <v>0</v>
      </c>
      <c r="BF42">
        <v>0</v>
      </c>
      <c r="BG42">
        <v>4999.07275862069</v>
      </c>
      <c r="BH42">
        <v>0</v>
      </c>
      <c r="BI42">
        <v>9999.9</v>
      </c>
      <c r="BJ42">
        <v>300.003586206897</v>
      </c>
      <c r="BK42">
        <v>0.899956413793104</v>
      </c>
      <c r="BL42">
        <v>0.100043579310345</v>
      </c>
      <c r="BM42">
        <v>0</v>
      </c>
      <c r="BN42">
        <v>281.361965517241</v>
      </c>
      <c r="BO42">
        <v>5.00096</v>
      </c>
      <c r="BP42">
        <v>869.763620689655</v>
      </c>
      <c r="BQ42">
        <v>3225.68448275862</v>
      </c>
      <c r="BR42">
        <v>36.875</v>
      </c>
      <c r="BS42">
        <v>40.937</v>
      </c>
      <c r="BT42">
        <v>38.9913103448276</v>
      </c>
      <c r="BU42">
        <v>40.75</v>
      </c>
      <c r="BV42">
        <v>39.687</v>
      </c>
      <c r="BW42">
        <v>265.49</v>
      </c>
      <c r="BX42">
        <v>29.51</v>
      </c>
      <c r="BY42">
        <v>0</v>
      </c>
      <c r="BZ42">
        <v>1613518097.2</v>
      </c>
      <c r="CA42">
        <v>0</v>
      </c>
      <c r="CB42">
        <v>278.62072</v>
      </c>
      <c r="CC42">
        <v>-151.057538463121</v>
      </c>
      <c r="CD42">
        <v>-462.451461534837</v>
      </c>
      <c r="CE42">
        <v>861.22172</v>
      </c>
      <c r="CF42">
        <v>15</v>
      </c>
      <c r="CG42">
        <v>1613517593.1</v>
      </c>
      <c r="CH42" t="s">
        <v>257</v>
      </c>
      <c r="CI42">
        <v>1613517590.6</v>
      </c>
      <c r="CJ42">
        <v>1613517593.1</v>
      </c>
      <c r="CK42">
        <v>2</v>
      </c>
      <c r="CL42">
        <v>-0.182</v>
      </c>
      <c r="CM42">
        <v>0.031</v>
      </c>
      <c r="CN42">
        <v>5.898</v>
      </c>
      <c r="CO42">
        <v>0.117</v>
      </c>
      <c r="CP42">
        <v>408</v>
      </c>
      <c r="CQ42">
        <v>19</v>
      </c>
      <c r="CR42">
        <v>0.39</v>
      </c>
      <c r="CS42">
        <v>0.23</v>
      </c>
      <c r="CT42">
        <v>-0.45352527</v>
      </c>
      <c r="CU42">
        <v>-3.92408925928705</v>
      </c>
      <c r="CV42">
        <v>0.515155489279991</v>
      </c>
      <c r="CW42">
        <v>0</v>
      </c>
      <c r="CX42">
        <v>0.45072348325</v>
      </c>
      <c r="CY42">
        <v>4.79507554570356</v>
      </c>
      <c r="CZ42">
        <v>0.490246274258946</v>
      </c>
      <c r="DA42">
        <v>0</v>
      </c>
      <c r="DB42">
        <v>0</v>
      </c>
      <c r="DC42">
        <v>2</v>
      </c>
      <c r="DD42" t="s">
        <v>258</v>
      </c>
      <c r="DE42">
        <v>100</v>
      </c>
      <c r="DF42">
        <v>100</v>
      </c>
      <c r="DG42">
        <v>5.903</v>
      </c>
      <c r="DH42">
        <v>0.0691</v>
      </c>
      <c r="DI42">
        <v>3.81994624640086</v>
      </c>
      <c r="DJ42">
        <v>0.00621434693501906</v>
      </c>
      <c r="DK42">
        <v>-2.84187309215212e-06</v>
      </c>
      <c r="DL42">
        <v>5.83187288444407e-10</v>
      </c>
      <c r="DM42">
        <v>-0.113050203154081</v>
      </c>
      <c r="DN42">
        <v>-0.0175213708561665</v>
      </c>
      <c r="DO42">
        <v>0.00201954594759898</v>
      </c>
      <c r="DP42">
        <v>-2.55958449284408e-05</v>
      </c>
      <c r="DQ42">
        <v>-1</v>
      </c>
      <c r="DR42">
        <v>2233</v>
      </c>
      <c r="DS42">
        <v>2</v>
      </c>
      <c r="DT42">
        <v>28</v>
      </c>
      <c r="DU42">
        <v>7.7</v>
      </c>
      <c r="DV42">
        <v>7.7</v>
      </c>
      <c r="DW42">
        <v>2</v>
      </c>
      <c r="DX42">
        <v>633.06</v>
      </c>
      <c r="DY42">
        <v>355.604</v>
      </c>
      <c r="DZ42">
        <v>24.9999</v>
      </c>
      <c r="EA42">
        <v>27.7745</v>
      </c>
      <c r="EB42">
        <v>30.0001</v>
      </c>
      <c r="EC42">
        <v>27.9897</v>
      </c>
      <c r="ED42">
        <v>27.9858</v>
      </c>
      <c r="EE42">
        <v>19.6596</v>
      </c>
      <c r="EF42">
        <v>53.6407</v>
      </c>
      <c r="EG42">
        <v>91.2359</v>
      </c>
      <c r="EH42">
        <v>25</v>
      </c>
      <c r="EI42">
        <v>410</v>
      </c>
      <c r="EJ42">
        <v>16.6759</v>
      </c>
      <c r="EK42">
        <v>99.4091</v>
      </c>
      <c r="EL42">
        <v>101.375</v>
      </c>
    </row>
    <row r="43" spans="1:142">
      <c r="A43">
        <v>25</v>
      </c>
      <c r="B43">
        <v>1613518060.1</v>
      </c>
      <c r="C43">
        <v>365</v>
      </c>
      <c r="D43" t="s">
        <v>313</v>
      </c>
      <c r="E43" t="s">
        <v>314</v>
      </c>
      <c r="G43">
        <f>A/E</f>
        <v>0</v>
      </c>
      <c r="H43">
        <v>1613518052.16897</v>
      </c>
      <c r="I43">
        <f>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((R43-I43/2)*K43-J43)/(R43+I43/2)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I43*(1000-(1000*0.61365*exp(17.502*U43/(240.97+U43))/(AZ43+BA43)+AU43)/2)/(1000*0.61365*exp(17.502*U43/(240.97+U43))/(AZ43+BA43)-AU43)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(AK43*AM43)</f>
        <v>0</v>
      </c>
      <c r="T43">
        <f>(BB43+(S43+2*0.95*5.67E-8*(((BB43+$B$9)+273)^4-(BB43+273)^4)-44100*I43)/(1.84*29.3*P43+8*0.95*5.67E-8*(BB43+273)^3))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(-I43*44100)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$B$13*BH43+$C$13*BI43+$F$13*BJ43*(1-BM43)</f>
        <v>0</v>
      </c>
      <c r="AK43">
        <f>AJ43*AL43</f>
        <v>0</v>
      </c>
      <c r="AL43">
        <f>($B$13*$D$11+$C$13*$D$11+$F$13*((BW43+BO43)/MAX(BW43+BO43+BX43, 0.1)*$I$11+BX43/MAX(BW43+BO43+BX43, 0.1)*$J$11))/($B$13+$C$13+$F$13)</f>
        <v>0</v>
      </c>
      <c r="AM43">
        <f>($B$13*$K$11+$C$13*$K$11+$F$13*((BW43+BO43)/MAX(BW43+BO43+BX43, 0.1)*$P$11+BX43/MAX(BW43+BO43+BX43, 0.1)*$Q$11))/($B$13+$C$13+$F$13)</f>
        <v>0</v>
      </c>
      <c r="AN43">
        <v>2</v>
      </c>
      <c r="AO43">
        <v>0.5</v>
      </c>
      <c r="AP43" t="s">
        <v>256</v>
      </c>
      <c r="AQ43">
        <v>2</v>
      </c>
      <c r="AR43">
        <v>1613518052.16897</v>
      </c>
      <c r="AS43">
        <v>409.366827586207</v>
      </c>
      <c r="AT43">
        <v>410.157586206897</v>
      </c>
      <c r="AU43">
        <v>18.0561965517241</v>
      </c>
      <c r="AV43">
        <v>17.1475413793103</v>
      </c>
      <c r="AW43">
        <v>403.463965517241</v>
      </c>
      <c r="AX43">
        <v>17.9800551724138</v>
      </c>
      <c r="AY43">
        <v>600.059482758621</v>
      </c>
      <c r="AZ43">
        <v>101.554068965517</v>
      </c>
      <c r="BA43">
        <v>0.0999949620689655</v>
      </c>
      <c r="BB43">
        <v>26.6473793103448</v>
      </c>
      <c r="BC43">
        <v>25.3029586206897</v>
      </c>
      <c r="BD43">
        <v>999.9</v>
      </c>
      <c r="BE43">
        <v>0</v>
      </c>
      <c r="BF43">
        <v>0</v>
      </c>
      <c r="BG43">
        <v>4999.50448275862</v>
      </c>
      <c r="BH43">
        <v>0</v>
      </c>
      <c r="BI43">
        <v>9999.9</v>
      </c>
      <c r="BJ43">
        <v>300.001310344828</v>
      </c>
      <c r="BK43">
        <v>0.899956413793104</v>
      </c>
      <c r="BL43">
        <v>0.100043579310345</v>
      </c>
      <c r="BM43">
        <v>0</v>
      </c>
      <c r="BN43">
        <v>267.383482758621</v>
      </c>
      <c r="BO43">
        <v>5.00096</v>
      </c>
      <c r="BP43">
        <v>827.053586206897</v>
      </c>
      <c r="BQ43">
        <v>3225.66</v>
      </c>
      <c r="BR43">
        <v>36.875</v>
      </c>
      <c r="BS43">
        <v>40.937</v>
      </c>
      <c r="BT43">
        <v>38.9956551724138</v>
      </c>
      <c r="BU43">
        <v>40.75</v>
      </c>
      <c r="BV43">
        <v>39.687</v>
      </c>
      <c r="BW43">
        <v>265.488275862069</v>
      </c>
      <c r="BX43">
        <v>29.51</v>
      </c>
      <c r="BY43">
        <v>0</v>
      </c>
      <c r="BZ43">
        <v>1613518103.2</v>
      </c>
      <c r="CA43">
        <v>0</v>
      </c>
      <c r="CB43">
        <v>265.38316</v>
      </c>
      <c r="CC43">
        <v>-112.764153845004</v>
      </c>
      <c r="CD43">
        <v>-341.752461540271</v>
      </c>
      <c r="CE43">
        <v>820.858</v>
      </c>
      <c r="CF43">
        <v>15</v>
      </c>
      <c r="CG43">
        <v>1613517593.1</v>
      </c>
      <c r="CH43" t="s">
        <v>257</v>
      </c>
      <c r="CI43">
        <v>1613517590.6</v>
      </c>
      <c r="CJ43">
        <v>1613517593.1</v>
      </c>
      <c r="CK43">
        <v>2</v>
      </c>
      <c r="CL43">
        <v>-0.182</v>
      </c>
      <c r="CM43">
        <v>0.031</v>
      </c>
      <c r="CN43">
        <v>5.898</v>
      </c>
      <c r="CO43">
        <v>0.117</v>
      </c>
      <c r="CP43">
        <v>408</v>
      </c>
      <c r="CQ43">
        <v>19</v>
      </c>
      <c r="CR43">
        <v>0.39</v>
      </c>
      <c r="CS43">
        <v>0.23</v>
      </c>
      <c r="CT43">
        <v>-0.748985775</v>
      </c>
      <c r="CU43">
        <v>-0.231313564727955</v>
      </c>
      <c r="CV43">
        <v>0.214624377924607</v>
      </c>
      <c r="CW43">
        <v>0</v>
      </c>
      <c r="CX43">
        <v>0.7234628125</v>
      </c>
      <c r="CY43">
        <v>2.87632370318949</v>
      </c>
      <c r="CZ43">
        <v>0.387955257311546</v>
      </c>
      <c r="DA43">
        <v>0</v>
      </c>
      <c r="DB43">
        <v>0</v>
      </c>
      <c r="DC43">
        <v>2</v>
      </c>
      <c r="DD43" t="s">
        <v>258</v>
      </c>
      <c r="DE43">
        <v>100</v>
      </c>
      <c r="DF43">
        <v>100</v>
      </c>
      <c r="DG43">
        <v>5.902</v>
      </c>
      <c r="DH43">
        <v>0.0576</v>
      </c>
      <c r="DI43">
        <v>3.81994624640086</v>
      </c>
      <c r="DJ43">
        <v>0.00621434693501906</v>
      </c>
      <c r="DK43">
        <v>-2.84187309215212e-06</v>
      </c>
      <c r="DL43">
        <v>5.83187288444407e-10</v>
      </c>
      <c r="DM43">
        <v>-0.113050203154081</v>
      </c>
      <c r="DN43">
        <v>-0.0175213708561665</v>
      </c>
      <c r="DO43">
        <v>0.00201954594759898</v>
      </c>
      <c r="DP43">
        <v>-2.55958449284408e-05</v>
      </c>
      <c r="DQ43">
        <v>-1</v>
      </c>
      <c r="DR43">
        <v>2233</v>
      </c>
      <c r="DS43">
        <v>2</v>
      </c>
      <c r="DT43">
        <v>28</v>
      </c>
      <c r="DU43">
        <v>7.8</v>
      </c>
      <c r="DV43">
        <v>7.8</v>
      </c>
      <c r="DW43">
        <v>2</v>
      </c>
      <c r="DX43">
        <v>633.47</v>
      </c>
      <c r="DY43">
        <v>355.599</v>
      </c>
      <c r="DZ43">
        <v>25</v>
      </c>
      <c r="EA43">
        <v>27.7758</v>
      </c>
      <c r="EB43">
        <v>30.0001</v>
      </c>
      <c r="EC43">
        <v>27.9878</v>
      </c>
      <c r="ED43">
        <v>27.9872</v>
      </c>
      <c r="EE43">
        <v>19.6595</v>
      </c>
      <c r="EF43">
        <v>53.6407</v>
      </c>
      <c r="EG43">
        <v>90.856</v>
      </c>
      <c r="EH43">
        <v>25</v>
      </c>
      <c r="EI43">
        <v>410</v>
      </c>
      <c r="EJ43">
        <v>16.7112</v>
      </c>
      <c r="EK43">
        <v>99.4088</v>
      </c>
      <c r="EL43">
        <v>101.375</v>
      </c>
    </row>
    <row r="44" spans="1:142">
      <c r="A44">
        <v>26</v>
      </c>
      <c r="B44">
        <v>1613518066.1</v>
      </c>
      <c r="C44">
        <v>371</v>
      </c>
      <c r="D44" t="s">
        <v>315</v>
      </c>
      <c r="E44" t="s">
        <v>316</v>
      </c>
      <c r="G44">
        <f>A/E</f>
        <v>0</v>
      </c>
      <c r="H44">
        <v>1613518058.16897</v>
      </c>
      <c r="I44">
        <f>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((R44-I44/2)*K44-J44)/(R44+I44/2)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I44*(1000-(1000*0.61365*exp(17.502*U44/(240.97+U44))/(AZ44+BA44)+AU44)/2)/(1000*0.61365*exp(17.502*U44/(240.97+U44))/(AZ44+BA44)-AU44)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(AK44*AM44)</f>
        <v>0</v>
      </c>
      <c r="T44">
        <f>(BB44+(S44+2*0.95*5.67E-8*(((BB44+$B$9)+273)^4-(BB44+273)^4)-44100*I44)/(1.84*29.3*P44+8*0.95*5.67E-8*(BB44+273)^3))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(-I44*44100)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$B$13*BH44+$C$13*BI44+$F$13*BJ44*(1-BM44)</f>
        <v>0</v>
      </c>
      <c r="AK44">
        <f>AJ44*AL44</f>
        <v>0</v>
      </c>
      <c r="AL44">
        <f>($B$13*$D$11+$C$13*$D$11+$F$13*((BW44+BO44)/MAX(BW44+BO44+BX44, 0.1)*$I$11+BX44/MAX(BW44+BO44+BX44, 0.1)*$J$11))/($B$13+$C$13+$F$13)</f>
        <v>0</v>
      </c>
      <c r="AM44">
        <f>($B$13*$K$11+$C$13*$K$11+$F$13*((BW44+BO44)/MAX(BW44+BO44+BX44, 0.1)*$P$11+BX44/MAX(BW44+BO44+BX44, 0.1)*$Q$11))/($B$13+$C$13+$F$13)</f>
        <v>0</v>
      </c>
      <c r="AN44">
        <v>2</v>
      </c>
      <c r="AO44">
        <v>0.5</v>
      </c>
      <c r="AP44" t="s">
        <v>256</v>
      </c>
      <c r="AQ44">
        <v>2</v>
      </c>
      <c r="AR44">
        <v>1613518058.16897</v>
      </c>
      <c r="AS44">
        <v>409.210034482759</v>
      </c>
      <c r="AT44">
        <v>410.015172413793</v>
      </c>
      <c r="AU44">
        <v>17.5948275862069</v>
      </c>
      <c r="AV44">
        <v>16.7774275862069</v>
      </c>
      <c r="AW44">
        <v>403.307724137931</v>
      </c>
      <c r="AX44">
        <v>17.532175862069</v>
      </c>
      <c r="AY44">
        <v>600.048413793104</v>
      </c>
      <c r="AZ44">
        <v>101.553827586207</v>
      </c>
      <c r="BA44">
        <v>0.0999542965517241</v>
      </c>
      <c r="BB44">
        <v>26.6496517241379</v>
      </c>
      <c r="BC44">
        <v>25.3128517241379</v>
      </c>
      <c r="BD44">
        <v>999.9</v>
      </c>
      <c r="BE44">
        <v>0</v>
      </c>
      <c r="BF44">
        <v>0</v>
      </c>
      <c r="BG44">
        <v>5006.18482758621</v>
      </c>
      <c r="BH44">
        <v>0</v>
      </c>
      <c r="BI44">
        <v>9999.9</v>
      </c>
      <c r="BJ44">
        <v>300.019413793104</v>
      </c>
      <c r="BK44">
        <v>0.899962827586207</v>
      </c>
      <c r="BL44">
        <v>0.10003715862069</v>
      </c>
      <c r="BM44">
        <v>0</v>
      </c>
      <c r="BN44">
        <v>257.00824137931</v>
      </c>
      <c r="BO44">
        <v>5.00096</v>
      </c>
      <c r="BP44">
        <v>795.61624137931</v>
      </c>
      <c r="BQ44">
        <v>3225.86310344828</v>
      </c>
      <c r="BR44">
        <v>36.875</v>
      </c>
      <c r="BS44">
        <v>40.937</v>
      </c>
      <c r="BT44">
        <v>38.9956551724138</v>
      </c>
      <c r="BU44">
        <v>40.75</v>
      </c>
      <c r="BV44">
        <v>39.687</v>
      </c>
      <c r="BW44">
        <v>265.506551724138</v>
      </c>
      <c r="BX44">
        <v>29.51</v>
      </c>
      <c r="BY44">
        <v>0</v>
      </c>
      <c r="BZ44">
        <v>1613518109.2</v>
      </c>
      <c r="CA44">
        <v>0</v>
      </c>
      <c r="CB44">
        <v>255.4686</v>
      </c>
      <c r="CC44">
        <v>-84.9868461508628</v>
      </c>
      <c r="CD44">
        <v>-256.277076919751</v>
      </c>
      <c r="CE44">
        <v>790.90592</v>
      </c>
      <c r="CF44">
        <v>15</v>
      </c>
      <c r="CG44">
        <v>1613517593.1</v>
      </c>
      <c r="CH44" t="s">
        <v>257</v>
      </c>
      <c r="CI44">
        <v>1613517590.6</v>
      </c>
      <c r="CJ44">
        <v>1613517593.1</v>
      </c>
      <c r="CK44">
        <v>2</v>
      </c>
      <c r="CL44">
        <v>-0.182</v>
      </c>
      <c r="CM44">
        <v>0.031</v>
      </c>
      <c r="CN44">
        <v>5.898</v>
      </c>
      <c r="CO44">
        <v>0.117</v>
      </c>
      <c r="CP44">
        <v>408</v>
      </c>
      <c r="CQ44">
        <v>19</v>
      </c>
      <c r="CR44">
        <v>0.39</v>
      </c>
      <c r="CS44">
        <v>0.23</v>
      </c>
      <c r="CT44">
        <v>-0.8076419</v>
      </c>
      <c r="CU44">
        <v>-0.438824870544088</v>
      </c>
      <c r="CV44">
        <v>0.155065703836438</v>
      </c>
      <c r="CW44">
        <v>0</v>
      </c>
      <c r="CX44">
        <v>0.8638242</v>
      </c>
      <c r="CY44">
        <v>-1.42825569230769</v>
      </c>
      <c r="CZ44">
        <v>0.195929483031676</v>
      </c>
      <c r="DA44">
        <v>0</v>
      </c>
      <c r="DB44">
        <v>0</v>
      </c>
      <c r="DC44">
        <v>2</v>
      </c>
      <c r="DD44" t="s">
        <v>258</v>
      </c>
      <c r="DE44">
        <v>100</v>
      </c>
      <c r="DF44">
        <v>100</v>
      </c>
      <c r="DG44">
        <v>5.901</v>
      </c>
      <c r="DH44">
        <v>0.0526</v>
      </c>
      <c r="DI44">
        <v>3.81994624640086</v>
      </c>
      <c r="DJ44">
        <v>0.00621434693501906</v>
      </c>
      <c r="DK44">
        <v>-2.84187309215212e-06</v>
      </c>
      <c r="DL44">
        <v>5.83187288444407e-10</v>
      </c>
      <c r="DM44">
        <v>-0.113050203154081</v>
      </c>
      <c r="DN44">
        <v>-0.0175213708561665</v>
      </c>
      <c r="DO44">
        <v>0.00201954594759898</v>
      </c>
      <c r="DP44">
        <v>-2.55958449284408e-05</v>
      </c>
      <c r="DQ44">
        <v>-1</v>
      </c>
      <c r="DR44">
        <v>2233</v>
      </c>
      <c r="DS44">
        <v>2</v>
      </c>
      <c r="DT44">
        <v>28</v>
      </c>
      <c r="DU44">
        <v>7.9</v>
      </c>
      <c r="DV44">
        <v>7.9</v>
      </c>
      <c r="DW44">
        <v>2</v>
      </c>
      <c r="DX44">
        <v>633.74</v>
      </c>
      <c r="DY44">
        <v>355.386</v>
      </c>
      <c r="DZ44">
        <v>25.0001</v>
      </c>
      <c r="EA44">
        <v>27.7774</v>
      </c>
      <c r="EB44">
        <v>30.0001</v>
      </c>
      <c r="EC44">
        <v>27.9878</v>
      </c>
      <c r="ED44">
        <v>27.9881</v>
      </c>
      <c r="EE44">
        <v>19.6608</v>
      </c>
      <c r="EF44">
        <v>53.6407</v>
      </c>
      <c r="EG44">
        <v>90.4856</v>
      </c>
      <c r="EH44">
        <v>25</v>
      </c>
      <c r="EI44">
        <v>410</v>
      </c>
      <c r="EJ44">
        <v>16.7146</v>
      </c>
      <c r="EK44">
        <v>99.407</v>
      </c>
      <c r="EL44">
        <v>101.375</v>
      </c>
    </row>
    <row r="45" spans="1:142">
      <c r="A45">
        <v>27</v>
      </c>
      <c r="B45">
        <v>1613518072.1</v>
      </c>
      <c r="C45">
        <v>377</v>
      </c>
      <c r="D45" t="s">
        <v>317</v>
      </c>
      <c r="E45" t="s">
        <v>318</v>
      </c>
      <c r="G45">
        <f>A/E</f>
        <v>0</v>
      </c>
      <c r="H45">
        <v>1613518064.16897</v>
      </c>
      <c r="I45">
        <f>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((R45-I45/2)*K45-J45)/(R45+I45/2)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I45*(1000-(1000*0.61365*exp(17.502*U45/(240.97+U45))/(AZ45+BA45)+AU45)/2)/(1000*0.61365*exp(17.502*U45/(240.97+U45))/(AZ45+BA45)-AU45)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(AK45*AM45)</f>
        <v>0</v>
      </c>
      <c r="T45">
        <f>(BB45+(S45+2*0.95*5.67E-8*(((BB45+$B$9)+273)^4-(BB45+273)^4)-44100*I45)/(1.84*29.3*P45+8*0.95*5.67E-8*(BB45+273)^3))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(-I45*44100)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$B$13*BH45+$C$13*BI45+$F$13*BJ45*(1-BM45)</f>
        <v>0</v>
      </c>
      <c r="AK45">
        <f>AJ45*AL45</f>
        <v>0</v>
      </c>
      <c r="AL45">
        <f>($B$13*$D$11+$C$13*$D$11+$F$13*((BW45+BO45)/MAX(BW45+BO45+BX45, 0.1)*$I$11+BX45/MAX(BW45+BO45+BX45, 0.1)*$J$11))/($B$13+$C$13+$F$13)</f>
        <v>0</v>
      </c>
      <c r="AM45">
        <f>($B$13*$K$11+$C$13*$K$11+$F$13*((BW45+BO45)/MAX(BW45+BO45+BX45, 0.1)*$P$11+BX45/MAX(BW45+BO45+BX45, 0.1)*$Q$11))/($B$13+$C$13+$F$13)</f>
        <v>0</v>
      </c>
      <c r="AN45">
        <v>2</v>
      </c>
      <c r="AO45">
        <v>0.5</v>
      </c>
      <c r="AP45" t="s">
        <v>256</v>
      </c>
      <c r="AQ45">
        <v>2</v>
      </c>
      <c r="AR45">
        <v>1613518064.16897</v>
      </c>
      <c r="AS45">
        <v>409.060517241379</v>
      </c>
      <c r="AT45">
        <v>410.015965517241</v>
      </c>
      <c r="AU45">
        <v>17.3258275862069</v>
      </c>
      <c r="AV45">
        <v>16.6986206896552</v>
      </c>
      <c r="AW45">
        <v>403.158827586207</v>
      </c>
      <c r="AX45">
        <v>17.2709275862069</v>
      </c>
      <c r="AY45">
        <v>600.044689655173</v>
      </c>
      <c r="AZ45">
        <v>101.553689655172</v>
      </c>
      <c r="BA45">
        <v>0.0999909310344828</v>
      </c>
      <c r="BB45">
        <v>26.6532482758621</v>
      </c>
      <c r="BC45">
        <v>25.3251655172414</v>
      </c>
      <c r="BD45">
        <v>999.9</v>
      </c>
      <c r="BE45">
        <v>0</v>
      </c>
      <c r="BF45">
        <v>0</v>
      </c>
      <c r="BG45">
        <v>4998.2975862069</v>
      </c>
      <c r="BH45">
        <v>0</v>
      </c>
      <c r="BI45">
        <v>9999.9</v>
      </c>
      <c r="BJ45">
        <v>300.001827586207</v>
      </c>
      <c r="BK45">
        <v>0.899956413793104</v>
      </c>
      <c r="BL45">
        <v>0.100043579310345</v>
      </c>
      <c r="BM45">
        <v>0</v>
      </c>
      <c r="BN45">
        <v>249.133586206897</v>
      </c>
      <c r="BO45">
        <v>5.00096</v>
      </c>
      <c r="BP45">
        <v>771.825620689655</v>
      </c>
      <c r="BQ45">
        <v>3225.66551724138</v>
      </c>
      <c r="BR45">
        <v>36.875</v>
      </c>
      <c r="BS45">
        <v>40.937</v>
      </c>
      <c r="BT45">
        <v>38.9913103448276</v>
      </c>
      <c r="BU45">
        <v>40.75</v>
      </c>
      <c r="BV45">
        <v>39.687</v>
      </c>
      <c r="BW45">
        <v>265.488620689655</v>
      </c>
      <c r="BX45">
        <v>29.51</v>
      </c>
      <c r="BY45">
        <v>0</v>
      </c>
      <c r="BZ45">
        <v>1613518115.2</v>
      </c>
      <c r="CA45">
        <v>0</v>
      </c>
      <c r="CB45">
        <v>247.96352</v>
      </c>
      <c r="CC45">
        <v>-65.335461532091</v>
      </c>
      <c r="CD45">
        <v>-194.796923066561</v>
      </c>
      <c r="CE45">
        <v>768.34028</v>
      </c>
      <c r="CF45">
        <v>15</v>
      </c>
      <c r="CG45">
        <v>1613517593.1</v>
      </c>
      <c r="CH45" t="s">
        <v>257</v>
      </c>
      <c r="CI45">
        <v>1613517590.6</v>
      </c>
      <c r="CJ45">
        <v>1613517593.1</v>
      </c>
      <c r="CK45">
        <v>2</v>
      </c>
      <c r="CL45">
        <v>-0.182</v>
      </c>
      <c r="CM45">
        <v>0.031</v>
      </c>
      <c r="CN45">
        <v>5.898</v>
      </c>
      <c r="CO45">
        <v>0.117</v>
      </c>
      <c r="CP45">
        <v>408</v>
      </c>
      <c r="CQ45">
        <v>19</v>
      </c>
      <c r="CR45">
        <v>0.39</v>
      </c>
      <c r="CS45">
        <v>0.23</v>
      </c>
      <c r="CT45">
        <v>-0.888986375</v>
      </c>
      <c r="CU45">
        <v>-1.51013429268293</v>
      </c>
      <c r="CV45">
        <v>0.147604560747913</v>
      </c>
      <c r="CW45">
        <v>0</v>
      </c>
      <c r="CX45">
        <v>0.723282875</v>
      </c>
      <c r="CY45">
        <v>-1.88688883677298</v>
      </c>
      <c r="CZ45">
        <v>0.187215865868279</v>
      </c>
      <c r="DA45">
        <v>0</v>
      </c>
      <c r="DB45">
        <v>0</v>
      </c>
      <c r="DC45">
        <v>2</v>
      </c>
      <c r="DD45" t="s">
        <v>258</v>
      </c>
      <c r="DE45">
        <v>100</v>
      </c>
      <c r="DF45">
        <v>100</v>
      </c>
      <c r="DG45">
        <v>5.901</v>
      </c>
      <c r="DH45">
        <v>0.0505</v>
      </c>
      <c r="DI45">
        <v>3.81994624640086</v>
      </c>
      <c r="DJ45">
        <v>0.00621434693501906</v>
      </c>
      <c r="DK45">
        <v>-2.84187309215212e-06</v>
      </c>
      <c r="DL45">
        <v>5.83187288444407e-10</v>
      </c>
      <c r="DM45">
        <v>-0.113050203154081</v>
      </c>
      <c r="DN45">
        <v>-0.0175213708561665</v>
      </c>
      <c r="DO45">
        <v>0.00201954594759898</v>
      </c>
      <c r="DP45">
        <v>-2.55958449284408e-05</v>
      </c>
      <c r="DQ45">
        <v>-1</v>
      </c>
      <c r="DR45">
        <v>2233</v>
      </c>
      <c r="DS45">
        <v>2</v>
      </c>
      <c r="DT45">
        <v>28</v>
      </c>
      <c r="DU45">
        <v>8</v>
      </c>
      <c r="DV45">
        <v>8</v>
      </c>
      <c r="DW45">
        <v>2</v>
      </c>
      <c r="DX45">
        <v>633.747</v>
      </c>
      <c r="DY45">
        <v>355.452</v>
      </c>
      <c r="DZ45">
        <v>25.0001</v>
      </c>
      <c r="EA45">
        <v>27.7782</v>
      </c>
      <c r="EB45">
        <v>30</v>
      </c>
      <c r="EC45">
        <v>27.9901</v>
      </c>
      <c r="ED45">
        <v>27.9904</v>
      </c>
      <c r="EE45">
        <v>19.6598</v>
      </c>
      <c r="EF45">
        <v>53.6407</v>
      </c>
      <c r="EG45">
        <v>90.4856</v>
      </c>
      <c r="EH45">
        <v>25</v>
      </c>
      <c r="EI45">
        <v>410</v>
      </c>
      <c r="EJ45">
        <v>16.7107</v>
      </c>
      <c r="EK45">
        <v>99.4078</v>
      </c>
      <c r="EL45">
        <v>101.376</v>
      </c>
    </row>
    <row r="46" spans="1:142">
      <c r="A46">
        <v>28</v>
      </c>
      <c r="B46">
        <v>1613518078.1</v>
      </c>
      <c r="C46">
        <v>383</v>
      </c>
      <c r="D46" t="s">
        <v>319</v>
      </c>
      <c r="E46" t="s">
        <v>320</v>
      </c>
      <c r="G46">
        <f>A/E</f>
        <v>0</v>
      </c>
      <c r="H46">
        <v>1613518070.16897</v>
      </c>
      <c r="I46">
        <f>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((R46-I46/2)*K46-J46)/(R46+I46/2)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I46*(1000-(1000*0.61365*exp(17.502*U46/(240.97+U46))/(AZ46+BA46)+AU46)/2)/(1000*0.61365*exp(17.502*U46/(240.97+U46))/(AZ46+BA46)-AU46)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(AK46*AM46)</f>
        <v>0</v>
      </c>
      <c r="T46">
        <f>(BB46+(S46+2*0.95*5.67E-8*(((BB46+$B$9)+273)^4-(BB46+273)^4)-44100*I46)/(1.84*29.3*P46+8*0.95*5.67E-8*(BB46+273)^3))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(-I46*44100)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$B$13*BH46+$C$13*BI46+$F$13*BJ46*(1-BM46)</f>
        <v>0</v>
      </c>
      <c r="AK46">
        <f>AJ46*AL46</f>
        <v>0</v>
      </c>
      <c r="AL46">
        <f>($B$13*$D$11+$C$13*$D$11+$F$13*((BW46+BO46)/MAX(BW46+BO46+BX46, 0.1)*$I$11+BX46/MAX(BW46+BO46+BX46, 0.1)*$J$11))/($B$13+$C$13+$F$13)</f>
        <v>0</v>
      </c>
      <c r="AM46">
        <f>($B$13*$K$11+$C$13*$K$11+$F$13*((BW46+BO46)/MAX(BW46+BO46+BX46, 0.1)*$P$11+BX46/MAX(BW46+BO46+BX46, 0.1)*$Q$11))/($B$13+$C$13+$F$13)</f>
        <v>0</v>
      </c>
      <c r="AN46">
        <v>2</v>
      </c>
      <c r="AO46">
        <v>0.5</v>
      </c>
      <c r="AP46" t="s">
        <v>256</v>
      </c>
      <c r="AQ46">
        <v>2</v>
      </c>
      <c r="AR46">
        <v>1613518070.16897</v>
      </c>
      <c r="AS46">
        <v>408.987103448276</v>
      </c>
      <c r="AT46">
        <v>409.990965517241</v>
      </c>
      <c r="AU46">
        <v>17.2018413793103</v>
      </c>
      <c r="AV46">
        <v>16.6784655172414</v>
      </c>
      <c r="AW46">
        <v>403.08575862069</v>
      </c>
      <c r="AX46">
        <v>17.1504793103448</v>
      </c>
      <c r="AY46">
        <v>600.028793103448</v>
      </c>
      <c r="AZ46">
        <v>101.553310344828</v>
      </c>
      <c r="BA46">
        <v>0.0999105931034483</v>
      </c>
      <c r="BB46">
        <v>26.6559551724138</v>
      </c>
      <c r="BC46">
        <v>25.334675862069</v>
      </c>
      <c r="BD46">
        <v>999.9</v>
      </c>
      <c r="BE46">
        <v>0</v>
      </c>
      <c r="BF46">
        <v>0</v>
      </c>
      <c r="BG46">
        <v>5005.99103448276</v>
      </c>
      <c r="BH46">
        <v>0</v>
      </c>
      <c r="BI46">
        <v>9999.9</v>
      </c>
      <c r="BJ46">
        <v>300.019724137931</v>
      </c>
      <c r="BK46">
        <v>0.899962827586207</v>
      </c>
      <c r="BL46">
        <v>0.10003715862069</v>
      </c>
      <c r="BM46">
        <v>0</v>
      </c>
      <c r="BN46">
        <v>243.097206896552</v>
      </c>
      <c r="BO46">
        <v>5.00096</v>
      </c>
      <c r="BP46">
        <v>753.799</v>
      </c>
      <c r="BQ46">
        <v>3225.86689655172</v>
      </c>
      <c r="BR46">
        <v>36.8706551724138</v>
      </c>
      <c r="BS46">
        <v>40.9263103448276</v>
      </c>
      <c r="BT46">
        <v>38.978275862069</v>
      </c>
      <c r="BU46">
        <v>40.75</v>
      </c>
      <c r="BV46">
        <v>39.687</v>
      </c>
      <c r="BW46">
        <v>265.506206896552</v>
      </c>
      <c r="BX46">
        <v>29.51</v>
      </c>
      <c r="BY46">
        <v>0</v>
      </c>
      <c r="BZ46">
        <v>1613518121.2</v>
      </c>
      <c r="CA46">
        <v>0</v>
      </c>
      <c r="CB46">
        <v>242.18872</v>
      </c>
      <c r="CC46">
        <v>-49.9043076866711</v>
      </c>
      <c r="CD46">
        <v>-149.562461530001</v>
      </c>
      <c r="CE46">
        <v>751.0678</v>
      </c>
      <c r="CF46">
        <v>15</v>
      </c>
      <c r="CG46">
        <v>1613517593.1</v>
      </c>
      <c r="CH46" t="s">
        <v>257</v>
      </c>
      <c r="CI46">
        <v>1613517590.6</v>
      </c>
      <c r="CJ46">
        <v>1613517593.1</v>
      </c>
      <c r="CK46">
        <v>2</v>
      </c>
      <c r="CL46">
        <v>-0.182</v>
      </c>
      <c r="CM46">
        <v>0.031</v>
      </c>
      <c r="CN46">
        <v>5.898</v>
      </c>
      <c r="CO46">
        <v>0.117</v>
      </c>
      <c r="CP46">
        <v>408</v>
      </c>
      <c r="CQ46">
        <v>19</v>
      </c>
      <c r="CR46">
        <v>0.39</v>
      </c>
      <c r="CS46">
        <v>0.23</v>
      </c>
      <c r="CT46">
        <v>-0.9669824</v>
      </c>
      <c r="CU46">
        <v>-0.525633320825515</v>
      </c>
      <c r="CV46">
        <v>0.0896750814342535</v>
      </c>
      <c r="CW46">
        <v>0</v>
      </c>
      <c r="CX46">
        <v>0.575434</v>
      </c>
      <c r="CY46">
        <v>-0.981906348968105</v>
      </c>
      <c r="CZ46">
        <v>0.0996247316500777</v>
      </c>
      <c r="DA46">
        <v>0</v>
      </c>
      <c r="DB46">
        <v>0</v>
      </c>
      <c r="DC46">
        <v>2</v>
      </c>
      <c r="DD46" t="s">
        <v>258</v>
      </c>
      <c r="DE46">
        <v>100</v>
      </c>
      <c r="DF46">
        <v>100</v>
      </c>
      <c r="DG46">
        <v>5.901</v>
      </c>
      <c r="DH46">
        <v>0.0493</v>
      </c>
      <c r="DI46">
        <v>3.81994624640086</v>
      </c>
      <c r="DJ46">
        <v>0.00621434693501906</v>
      </c>
      <c r="DK46">
        <v>-2.84187309215212e-06</v>
      </c>
      <c r="DL46">
        <v>5.83187288444407e-10</v>
      </c>
      <c r="DM46">
        <v>-0.113050203154081</v>
      </c>
      <c r="DN46">
        <v>-0.0175213708561665</v>
      </c>
      <c r="DO46">
        <v>0.00201954594759898</v>
      </c>
      <c r="DP46">
        <v>-2.55958449284408e-05</v>
      </c>
      <c r="DQ46">
        <v>-1</v>
      </c>
      <c r="DR46">
        <v>2233</v>
      </c>
      <c r="DS46">
        <v>2</v>
      </c>
      <c r="DT46">
        <v>28</v>
      </c>
      <c r="DU46">
        <v>8.1</v>
      </c>
      <c r="DV46">
        <v>8.1</v>
      </c>
      <c r="DW46">
        <v>2</v>
      </c>
      <c r="DX46">
        <v>633.802</v>
      </c>
      <c r="DY46">
        <v>355.426</v>
      </c>
      <c r="DZ46">
        <v>25.0002</v>
      </c>
      <c r="EA46">
        <v>27.7782</v>
      </c>
      <c r="EB46">
        <v>30.0002</v>
      </c>
      <c r="EC46">
        <v>27.9901</v>
      </c>
      <c r="ED46">
        <v>27.9904</v>
      </c>
      <c r="EE46">
        <v>19.6623</v>
      </c>
      <c r="EF46">
        <v>53.6407</v>
      </c>
      <c r="EG46">
        <v>90.101</v>
      </c>
      <c r="EH46">
        <v>25</v>
      </c>
      <c r="EI46">
        <v>410</v>
      </c>
      <c r="EJ46">
        <v>16.7052</v>
      </c>
      <c r="EK46">
        <v>99.4104</v>
      </c>
      <c r="EL46">
        <v>101.373</v>
      </c>
    </row>
    <row r="47" spans="1:142">
      <c r="A47">
        <v>29</v>
      </c>
      <c r="B47">
        <v>1613518084.1</v>
      </c>
      <c r="C47">
        <v>389</v>
      </c>
      <c r="D47" t="s">
        <v>321</v>
      </c>
      <c r="E47" t="s">
        <v>322</v>
      </c>
      <c r="G47">
        <f>A/E</f>
        <v>0</v>
      </c>
      <c r="H47">
        <v>1613518076.16897</v>
      </c>
      <c r="I47">
        <f>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((R47-I47/2)*K47-J47)/(R47+I47/2)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I47*(1000-(1000*0.61365*exp(17.502*U47/(240.97+U47))/(AZ47+BA47)+AU47)/2)/(1000*0.61365*exp(17.502*U47/(240.97+U47))/(AZ47+BA47)-AU47)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(AK47*AM47)</f>
        <v>0</v>
      </c>
      <c r="T47">
        <f>(BB47+(S47+2*0.95*5.67E-8*(((BB47+$B$9)+273)^4-(BB47+273)^4)-44100*I47)/(1.84*29.3*P47+8*0.95*5.67E-8*(BB47+273)^3))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(-I47*44100)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$B$13*BH47+$C$13*BI47+$F$13*BJ47*(1-BM47)</f>
        <v>0</v>
      </c>
      <c r="AK47">
        <f>AJ47*AL47</f>
        <v>0</v>
      </c>
      <c r="AL47">
        <f>($B$13*$D$11+$C$13*$D$11+$F$13*((BW47+BO47)/MAX(BW47+BO47+BX47, 0.1)*$I$11+BX47/MAX(BW47+BO47+BX47, 0.1)*$J$11))/($B$13+$C$13+$F$13)</f>
        <v>0</v>
      </c>
      <c r="AM47">
        <f>($B$13*$K$11+$C$13*$K$11+$F$13*((BW47+BO47)/MAX(BW47+BO47+BX47, 0.1)*$P$11+BX47/MAX(BW47+BO47+BX47, 0.1)*$Q$11))/($B$13+$C$13+$F$13)</f>
        <v>0</v>
      </c>
      <c r="AN47">
        <v>2</v>
      </c>
      <c r="AO47">
        <v>0.5</v>
      </c>
      <c r="AP47" t="s">
        <v>256</v>
      </c>
      <c r="AQ47">
        <v>2</v>
      </c>
      <c r="AR47">
        <v>1613518076.16897</v>
      </c>
      <c r="AS47">
        <v>409.007068965517</v>
      </c>
      <c r="AT47">
        <v>409.997620689655</v>
      </c>
      <c r="AU47">
        <v>17.1460931034483</v>
      </c>
      <c r="AV47">
        <v>16.6684172413793</v>
      </c>
      <c r="AW47">
        <v>403.105586206897</v>
      </c>
      <c r="AX47">
        <v>17.0963206896552</v>
      </c>
      <c r="AY47">
        <v>600.039551724138</v>
      </c>
      <c r="AZ47">
        <v>101.552275862069</v>
      </c>
      <c r="BA47">
        <v>0.0999902655172414</v>
      </c>
      <c r="BB47">
        <v>26.658175862069</v>
      </c>
      <c r="BC47">
        <v>25.3393206896552</v>
      </c>
      <c r="BD47">
        <v>999.9</v>
      </c>
      <c r="BE47">
        <v>0</v>
      </c>
      <c r="BF47">
        <v>0</v>
      </c>
      <c r="BG47">
        <v>4995.30206896552</v>
      </c>
      <c r="BH47">
        <v>0</v>
      </c>
      <c r="BI47">
        <v>9999.9</v>
      </c>
      <c r="BJ47">
        <v>299.999655172414</v>
      </c>
      <c r="BK47">
        <v>0.899956413793104</v>
      </c>
      <c r="BL47">
        <v>0.100043579310345</v>
      </c>
      <c r="BM47">
        <v>0</v>
      </c>
      <c r="BN47">
        <v>238.400862068966</v>
      </c>
      <c r="BO47">
        <v>5.00096</v>
      </c>
      <c r="BP47">
        <v>739.700172413793</v>
      </c>
      <c r="BQ47">
        <v>3225.64310344828</v>
      </c>
      <c r="BR47">
        <v>36.8706551724138</v>
      </c>
      <c r="BS47">
        <v>40.9113448275862</v>
      </c>
      <c r="BT47">
        <v>38.978275862069</v>
      </c>
      <c r="BU47">
        <v>40.75</v>
      </c>
      <c r="BV47">
        <v>39.687</v>
      </c>
      <c r="BW47">
        <v>265.486206896552</v>
      </c>
      <c r="BX47">
        <v>29.51</v>
      </c>
      <c r="BY47">
        <v>0</v>
      </c>
      <c r="BZ47">
        <v>1613518127.2</v>
      </c>
      <c r="CA47">
        <v>0</v>
      </c>
      <c r="CB47">
        <v>237.71256</v>
      </c>
      <c r="CC47">
        <v>-39.7148461484302</v>
      </c>
      <c r="CD47">
        <v>-118.527307680692</v>
      </c>
      <c r="CE47">
        <v>737.59988</v>
      </c>
      <c r="CF47">
        <v>15</v>
      </c>
      <c r="CG47">
        <v>1613517593.1</v>
      </c>
      <c r="CH47" t="s">
        <v>257</v>
      </c>
      <c r="CI47">
        <v>1613517590.6</v>
      </c>
      <c r="CJ47">
        <v>1613517593.1</v>
      </c>
      <c r="CK47">
        <v>2</v>
      </c>
      <c r="CL47">
        <v>-0.182</v>
      </c>
      <c r="CM47">
        <v>0.031</v>
      </c>
      <c r="CN47">
        <v>5.898</v>
      </c>
      <c r="CO47">
        <v>0.117</v>
      </c>
      <c r="CP47">
        <v>408</v>
      </c>
      <c r="CQ47">
        <v>19</v>
      </c>
      <c r="CR47">
        <v>0.39</v>
      </c>
      <c r="CS47">
        <v>0.23</v>
      </c>
      <c r="CT47">
        <v>-0.995858875</v>
      </c>
      <c r="CU47">
        <v>0.312348709193247</v>
      </c>
      <c r="CV47">
        <v>0.0590261671621949</v>
      </c>
      <c r="CW47">
        <v>0</v>
      </c>
      <c r="CX47">
        <v>0.500644375</v>
      </c>
      <c r="CY47">
        <v>-0.437103681050657</v>
      </c>
      <c r="CZ47">
        <v>0.0442399429371736</v>
      </c>
      <c r="DA47">
        <v>0</v>
      </c>
      <c r="DB47">
        <v>0</v>
      </c>
      <c r="DC47">
        <v>2</v>
      </c>
      <c r="DD47" t="s">
        <v>258</v>
      </c>
      <c r="DE47">
        <v>100</v>
      </c>
      <c r="DF47">
        <v>100</v>
      </c>
      <c r="DG47">
        <v>5.901</v>
      </c>
      <c r="DH47">
        <v>0.0486</v>
      </c>
      <c r="DI47">
        <v>3.81994624640086</v>
      </c>
      <c r="DJ47">
        <v>0.00621434693501906</v>
      </c>
      <c r="DK47">
        <v>-2.84187309215212e-06</v>
      </c>
      <c r="DL47">
        <v>5.83187288444407e-10</v>
      </c>
      <c r="DM47">
        <v>-0.113050203154081</v>
      </c>
      <c r="DN47">
        <v>-0.0175213708561665</v>
      </c>
      <c r="DO47">
        <v>0.00201954594759898</v>
      </c>
      <c r="DP47">
        <v>-2.55958449284408e-05</v>
      </c>
      <c r="DQ47">
        <v>-1</v>
      </c>
      <c r="DR47">
        <v>2233</v>
      </c>
      <c r="DS47">
        <v>2</v>
      </c>
      <c r="DT47">
        <v>28</v>
      </c>
      <c r="DU47">
        <v>8.2</v>
      </c>
      <c r="DV47">
        <v>8.2</v>
      </c>
      <c r="DW47">
        <v>2</v>
      </c>
      <c r="DX47">
        <v>633.881</v>
      </c>
      <c r="DY47">
        <v>355.28</v>
      </c>
      <c r="DZ47">
        <v>25.0002</v>
      </c>
      <c r="EA47">
        <v>27.7805</v>
      </c>
      <c r="EB47">
        <v>30</v>
      </c>
      <c r="EC47">
        <v>27.9924</v>
      </c>
      <c r="ED47">
        <v>27.9918</v>
      </c>
      <c r="EE47">
        <v>19.6611</v>
      </c>
      <c r="EF47">
        <v>53.6407</v>
      </c>
      <c r="EG47">
        <v>90.101</v>
      </c>
      <c r="EH47">
        <v>25</v>
      </c>
      <c r="EI47">
        <v>410</v>
      </c>
      <c r="EJ47">
        <v>16.7095</v>
      </c>
      <c r="EK47">
        <v>99.4062</v>
      </c>
      <c r="EL47">
        <v>101.375</v>
      </c>
    </row>
    <row r="48" spans="1:142">
      <c r="A48">
        <v>30</v>
      </c>
      <c r="B48">
        <v>1613518090.1</v>
      </c>
      <c r="C48">
        <v>395</v>
      </c>
      <c r="D48" t="s">
        <v>323</v>
      </c>
      <c r="E48" t="s">
        <v>324</v>
      </c>
      <c r="G48">
        <f>A/E</f>
        <v>0</v>
      </c>
      <c r="H48">
        <v>1613518082.16897</v>
      </c>
      <c r="I48">
        <f>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((R48-I48/2)*K48-J48)/(R48+I48/2)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I48*(1000-(1000*0.61365*exp(17.502*U48/(240.97+U48))/(AZ48+BA48)+AU48)/2)/(1000*0.61365*exp(17.502*U48/(240.97+U48))/(AZ48+BA48)-AU48)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(AK48*AM48)</f>
        <v>0</v>
      </c>
      <c r="T48">
        <f>(BB48+(S48+2*0.95*5.67E-8*(((BB48+$B$9)+273)^4-(BB48+273)^4)-44100*I48)/(1.84*29.3*P48+8*0.95*5.67E-8*(BB48+273)^3))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(-I48*44100)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$B$13*BH48+$C$13*BI48+$F$13*BJ48*(1-BM48)</f>
        <v>0</v>
      </c>
      <c r="AK48">
        <f>AJ48*AL48</f>
        <v>0</v>
      </c>
      <c r="AL48">
        <f>($B$13*$D$11+$C$13*$D$11+$F$13*((BW48+BO48)/MAX(BW48+BO48+BX48, 0.1)*$I$11+BX48/MAX(BW48+BO48+BX48, 0.1)*$J$11))/($B$13+$C$13+$F$13)</f>
        <v>0</v>
      </c>
      <c r="AM48">
        <f>($B$13*$K$11+$C$13*$K$11+$F$13*((BW48+BO48)/MAX(BW48+BO48+BX48, 0.1)*$P$11+BX48/MAX(BW48+BO48+BX48, 0.1)*$Q$11))/($B$13+$C$13+$F$13)</f>
        <v>0</v>
      </c>
      <c r="AN48">
        <v>2</v>
      </c>
      <c r="AO48">
        <v>0.5</v>
      </c>
      <c r="AP48" t="s">
        <v>256</v>
      </c>
      <c r="AQ48">
        <v>2</v>
      </c>
      <c r="AR48">
        <v>1613518082.16897</v>
      </c>
      <c r="AS48">
        <v>409.030862068966</v>
      </c>
      <c r="AT48">
        <v>409.987172413793</v>
      </c>
      <c r="AU48">
        <v>17.1138655172414</v>
      </c>
      <c r="AV48">
        <v>16.6607275862069</v>
      </c>
      <c r="AW48">
        <v>403.129206896552</v>
      </c>
      <c r="AX48">
        <v>17.0650034482759</v>
      </c>
      <c r="AY48">
        <v>600.041827586207</v>
      </c>
      <c r="AZ48">
        <v>101.550655172414</v>
      </c>
      <c r="BA48">
        <v>0.0999686931034483</v>
      </c>
      <c r="BB48">
        <v>26.6611310344828</v>
      </c>
      <c r="BC48">
        <v>25.3479172413793</v>
      </c>
      <c r="BD48">
        <v>999.9</v>
      </c>
      <c r="BE48">
        <v>0</v>
      </c>
      <c r="BF48">
        <v>0</v>
      </c>
      <c r="BG48">
        <v>5000.49620689655</v>
      </c>
      <c r="BH48">
        <v>0</v>
      </c>
      <c r="BI48">
        <v>9999.9</v>
      </c>
      <c r="BJ48">
        <v>300.01575862069</v>
      </c>
      <c r="BK48">
        <v>0.899959620689655</v>
      </c>
      <c r="BL48">
        <v>0.100040368965517</v>
      </c>
      <c r="BM48">
        <v>0</v>
      </c>
      <c r="BN48">
        <v>234.737137931034</v>
      </c>
      <c r="BO48">
        <v>5.00096</v>
      </c>
      <c r="BP48">
        <v>728.607206896552</v>
      </c>
      <c r="BQ48">
        <v>3225.82103448276</v>
      </c>
      <c r="BR48">
        <v>36.8706551724138</v>
      </c>
      <c r="BS48">
        <v>40.8963793103448</v>
      </c>
      <c r="BT48">
        <v>38.9717586206896</v>
      </c>
      <c r="BU48">
        <v>40.75</v>
      </c>
      <c r="BV48">
        <v>39.687</v>
      </c>
      <c r="BW48">
        <v>265.501034482759</v>
      </c>
      <c r="BX48">
        <v>29.5110344827586</v>
      </c>
      <c r="BY48">
        <v>0</v>
      </c>
      <c r="BZ48">
        <v>1613518133.2</v>
      </c>
      <c r="CA48">
        <v>0</v>
      </c>
      <c r="CB48">
        <v>234.16664</v>
      </c>
      <c r="CC48">
        <v>-31.0698461489797</v>
      </c>
      <c r="CD48">
        <v>-95.1196153932028</v>
      </c>
      <c r="CE48">
        <v>726.89796</v>
      </c>
      <c r="CF48">
        <v>15</v>
      </c>
      <c r="CG48">
        <v>1613517593.1</v>
      </c>
      <c r="CH48" t="s">
        <v>257</v>
      </c>
      <c r="CI48">
        <v>1613517590.6</v>
      </c>
      <c r="CJ48">
        <v>1613517593.1</v>
      </c>
      <c r="CK48">
        <v>2</v>
      </c>
      <c r="CL48">
        <v>-0.182</v>
      </c>
      <c r="CM48">
        <v>0.031</v>
      </c>
      <c r="CN48">
        <v>5.898</v>
      </c>
      <c r="CO48">
        <v>0.117</v>
      </c>
      <c r="CP48">
        <v>408</v>
      </c>
      <c r="CQ48">
        <v>19</v>
      </c>
      <c r="CR48">
        <v>0.39</v>
      </c>
      <c r="CS48">
        <v>0.23</v>
      </c>
      <c r="CT48">
        <v>-0.98008155</v>
      </c>
      <c r="CU48">
        <v>0.231391407129458</v>
      </c>
      <c r="CV48">
        <v>0.0549830900159085</v>
      </c>
      <c r="CW48">
        <v>0</v>
      </c>
      <c r="CX48">
        <v>0.464927025</v>
      </c>
      <c r="CY48">
        <v>-0.228732371482176</v>
      </c>
      <c r="CZ48">
        <v>0.0228609244481577</v>
      </c>
      <c r="DA48">
        <v>0</v>
      </c>
      <c r="DB48">
        <v>0</v>
      </c>
      <c r="DC48">
        <v>2</v>
      </c>
      <c r="DD48" t="s">
        <v>258</v>
      </c>
      <c r="DE48">
        <v>100</v>
      </c>
      <c r="DF48">
        <v>100</v>
      </c>
      <c r="DG48">
        <v>5.902</v>
      </c>
      <c r="DH48">
        <v>0.0481</v>
      </c>
      <c r="DI48">
        <v>3.81994624640086</v>
      </c>
      <c r="DJ48">
        <v>0.00621434693501906</v>
      </c>
      <c r="DK48">
        <v>-2.84187309215212e-06</v>
      </c>
      <c r="DL48">
        <v>5.83187288444407e-10</v>
      </c>
      <c r="DM48">
        <v>-0.113050203154081</v>
      </c>
      <c r="DN48">
        <v>-0.0175213708561665</v>
      </c>
      <c r="DO48">
        <v>0.00201954594759898</v>
      </c>
      <c r="DP48">
        <v>-2.55958449284408e-05</v>
      </c>
      <c r="DQ48">
        <v>-1</v>
      </c>
      <c r="DR48">
        <v>2233</v>
      </c>
      <c r="DS48">
        <v>2</v>
      </c>
      <c r="DT48">
        <v>28</v>
      </c>
      <c r="DU48">
        <v>8.3</v>
      </c>
      <c r="DV48">
        <v>8.3</v>
      </c>
      <c r="DW48">
        <v>2</v>
      </c>
      <c r="DX48">
        <v>633.845</v>
      </c>
      <c r="DY48">
        <v>355.235</v>
      </c>
      <c r="DZ48">
        <v>25.0001</v>
      </c>
      <c r="EA48">
        <v>27.7805</v>
      </c>
      <c r="EB48">
        <v>30</v>
      </c>
      <c r="EC48">
        <v>27.9924</v>
      </c>
      <c r="ED48">
        <v>27.9927</v>
      </c>
      <c r="EE48">
        <v>19.6623</v>
      </c>
      <c r="EF48">
        <v>53.3621</v>
      </c>
      <c r="EG48">
        <v>89.7273</v>
      </c>
      <c r="EH48">
        <v>25</v>
      </c>
      <c r="EI48">
        <v>410</v>
      </c>
      <c r="EJ48">
        <v>16.8104</v>
      </c>
      <c r="EK48">
        <v>99.4117</v>
      </c>
      <c r="EL48">
        <v>101.372</v>
      </c>
    </row>
    <row r="49" spans="1:142">
      <c r="A49">
        <v>31</v>
      </c>
      <c r="B49">
        <v>1613518241.1</v>
      </c>
      <c r="C49">
        <v>546</v>
      </c>
      <c r="D49" t="s">
        <v>325</v>
      </c>
      <c r="E49" t="s">
        <v>326</v>
      </c>
      <c r="G49">
        <f>A/E</f>
        <v>0</v>
      </c>
      <c r="H49">
        <v>1613518233.1</v>
      </c>
      <c r="I49">
        <f>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((R49-I49/2)*K49-J49)/(R49+I49/2)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I49*(1000-(1000*0.61365*exp(17.502*U49/(240.97+U49))/(AZ49+BA49)+AU49)/2)/(1000*0.61365*exp(17.502*U49/(240.97+U49))/(AZ49+BA49)-AU49)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(AK49*AM49)</f>
        <v>0</v>
      </c>
      <c r="T49">
        <f>(BB49+(S49+2*0.95*5.67E-8*(((BB49+$B$9)+273)^4-(BB49+273)^4)-44100*I49)/(1.84*29.3*P49+8*0.95*5.67E-8*(BB49+273)^3))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(-I49*44100)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2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$B$13*BH49+$C$13*BI49+$F$13*BJ49*(1-BM49)</f>
        <v>0</v>
      </c>
      <c r="AK49">
        <f>AJ49*AL49</f>
        <v>0</v>
      </c>
      <c r="AL49">
        <f>($B$13*$D$11+$C$13*$D$11+$F$13*((BW49+BO49)/MAX(BW49+BO49+BX49, 0.1)*$I$11+BX49/MAX(BW49+BO49+BX49, 0.1)*$J$11))/($B$13+$C$13+$F$13)</f>
        <v>0</v>
      </c>
      <c r="AM49">
        <f>($B$13*$K$11+$C$13*$K$11+$F$13*((BW49+BO49)/MAX(BW49+BO49+BX49, 0.1)*$P$11+BX49/MAX(BW49+BO49+BX49, 0.1)*$Q$11))/($B$13+$C$13+$F$13)</f>
        <v>0</v>
      </c>
      <c r="AN49">
        <v>2</v>
      </c>
      <c r="AO49">
        <v>0.5</v>
      </c>
      <c r="AP49" t="s">
        <v>256</v>
      </c>
      <c r="AQ49">
        <v>2</v>
      </c>
      <c r="AR49">
        <v>1613518233.1</v>
      </c>
      <c r="AS49">
        <v>412.475580645161</v>
      </c>
      <c r="AT49">
        <v>410.099483870968</v>
      </c>
      <c r="AU49">
        <v>16.6078483870968</v>
      </c>
      <c r="AV49">
        <v>16.7421967741936</v>
      </c>
      <c r="AW49">
        <v>406.559612903226</v>
      </c>
      <c r="AX49">
        <v>16.5731</v>
      </c>
      <c r="AY49">
        <v>598.804580645161</v>
      </c>
      <c r="AZ49">
        <v>101.555870967742</v>
      </c>
      <c r="BA49">
        <v>0.0856430944387097</v>
      </c>
      <c r="BB49">
        <v>26.5835193548387</v>
      </c>
      <c r="BC49">
        <v>25.4454709677419</v>
      </c>
      <c r="BD49">
        <v>999.9</v>
      </c>
      <c r="BE49">
        <v>0</v>
      </c>
      <c r="BF49">
        <v>0</v>
      </c>
      <c r="BG49">
        <v>4998.93096774194</v>
      </c>
      <c r="BH49">
        <v>0</v>
      </c>
      <c r="BI49">
        <v>9999.9</v>
      </c>
      <c r="BJ49">
        <v>300.350387096774</v>
      </c>
      <c r="BK49">
        <v>0.899998354838709</v>
      </c>
      <c r="BL49">
        <v>0.100001622580645</v>
      </c>
      <c r="BM49">
        <v>0</v>
      </c>
      <c r="BN49">
        <v>126.227512903226</v>
      </c>
      <c r="BO49">
        <v>5.00096</v>
      </c>
      <c r="BP49">
        <v>411.991580645161</v>
      </c>
      <c r="BQ49">
        <v>3229.50612903226</v>
      </c>
      <c r="BR49">
        <v>36.812</v>
      </c>
      <c r="BS49">
        <v>40.870935483871</v>
      </c>
      <c r="BT49">
        <v>38.937</v>
      </c>
      <c r="BU49">
        <v>40.691064516129</v>
      </c>
      <c r="BV49">
        <v>39.625</v>
      </c>
      <c r="BW49">
        <v>265.814193548387</v>
      </c>
      <c r="BX49">
        <v>29.5335483870968</v>
      </c>
      <c r="BY49">
        <v>0</v>
      </c>
      <c r="BZ49">
        <v>1613518283.8</v>
      </c>
      <c r="CA49">
        <v>0</v>
      </c>
      <c r="CB49">
        <v>127.655753846154</v>
      </c>
      <c r="CC49">
        <v>240.057395262987</v>
      </c>
      <c r="CD49">
        <v>687.624958526461</v>
      </c>
      <c r="CE49">
        <v>416.087307692308</v>
      </c>
      <c r="CF49">
        <v>15</v>
      </c>
      <c r="CG49">
        <v>1613517593.1</v>
      </c>
      <c r="CH49" t="s">
        <v>257</v>
      </c>
      <c r="CI49">
        <v>1613517590.6</v>
      </c>
      <c r="CJ49">
        <v>1613517593.1</v>
      </c>
      <c r="CK49">
        <v>2</v>
      </c>
      <c r="CL49">
        <v>-0.182</v>
      </c>
      <c r="CM49">
        <v>0.031</v>
      </c>
      <c r="CN49">
        <v>5.898</v>
      </c>
      <c r="CO49">
        <v>0.117</v>
      </c>
      <c r="CP49">
        <v>408</v>
      </c>
      <c r="CQ49">
        <v>19</v>
      </c>
      <c r="CR49">
        <v>0.39</v>
      </c>
      <c r="CS49">
        <v>0.23</v>
      </c>
      <c r="CT49">
        <v>2.704529925</v>
      </c>
      <c r="CU49">
        <v>-8.89485065290808</v>
      </c>
      <c r="CV49">
        <v>0.976142684414025</v>
      </c>
      <c r="CW49">
        <v>0</v>
      </c>
      <c r="CX49">
        <v>-0.147544099</v>
      </c>
      <c r="CY49">
        <v>0.292742701238274</v>
      </c>
      <c r="CZ49">
        <v>0.0472480639974215</v>
      </c>
      <c r="DA49">
        <v>0</v>
      </c>
      <c r="DB49">
        <v>0</v>
      </c>
      <c r="DC49">
        <v>2</v>
      </c>
      <c r="DD49" t="s">
        <v>258</v>
      </c>
      <c r="DE49">
        <v>100</v>
      </c>
      <c r="DF49">
        <v>100</v>
      </c>
      <c r="DG49">
        <v>5.906</v>
      </c>
      <c r="DH49">
        <v>0.0388</v>
      </c>
      <c r="DI49">
        <v>3.81994624640086</v>
      </c>
      <c r="DJ49">
        <v>0.00621434693501906</v>
      </c>
      <c r="DK49">
        <v>-2.84187309215212e-06</v>
      </c>
      <c r="DL49">
        <v>5.83187288444407e-10</v>
      </c>
      <c r="DM49">
        <v>-0.113050203154081</v>
      </c>
      <c r="DN49">
        <v>-0.0175213708561665</v>
      </c>
      <c r="DO49">
        <v>0.00201954594759898</v>
      </c>
      <c r="DP49">
        <v>-2.55958449284408e-05</v>
      </c>
      <c r="DQ49">
        <v>-1</v>
      </c>
      <c r="DR49">
        <v>2233</v>
      </c>
      <c r="DS49">
        <v>2</v>
      </c>
      <c r="DT49">
        <v>28</v>
      </c>
      <c r="DU49">
        <v>10.8</v>
      </c>
      <c r="DV49">
        <v>10.8</v>
      </c>
      <c r="DW49">
        <v>2</v>
      </c>
      <c r="DX49">
        <v>628.387</v>
      </c>
      <c r="DY49">
        <v>354.425</v>
      </c>
      <c r="DZ49">
        <v>25.0009</v>
      </c>
      <c r="EA49">
        <v>27.8397</v>
      </c>
      <c r="EB49">
        <v>30.0003</v>
      </c>
      <c r="EC49">
        <v>28.0652</v>
      </c>
      <c r="ED49">
        <v>28.0476</v>
      </c>
      <c r="EE49">
        <v>19.6594</v>
      </c>
      <c r="EF49">
        <v>52.2562</v>
      </c>
      <c r="EG49">
        <v>84.028</v>
      </c>
      <c r="EH49">
        <v>25</v>
      </c>
      <c r="EI49">
        <v>410</v>
      </c>
      <c r="EJ49">
        <v>16.8067</v>
      </c>
      <c r="EK49">
        <v>99.432</v>
      </c>
      <c r="EL49">
        <v>101.422</v>
      </c>
    </row>
    <row r="50" spans="1:142">
      <c r="A50">
        <v>32</v>
      </c>
      <c r="B50">
        <v>1613518247.1</v>
      </c>
      <c r="C50">
        <v>552</v>
      </c>
      <c r="D50" t="s">
        <v>327</v>
      </c>
      <c r="E50" t="s">
        <v>328</v>
      </c>
      <c r="G50">
        <f>A/E</f>
        <v>0</v>
      </c>
      <c r="H50">
        <v>1613518239.28965</v>
      </c>
      <c r="I50">
        <f>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((R50-I50/2)*K50-J50)/(R50+I50/2)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I50*(1000-(1000*0.61365*exp(17.502*U50/(240.97+U50))/(AZ50+BA50)+AU50)/2)/(1000*0.61365*exp(17.502*U50/(240.97+U50))/(AZ50+BA50)-AU50)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(AK50*AM50)</f>
        <v>0</v>
      </c>
      <c r="T50">
        <f>(BB50+(S50+2*0.95*5.67E-8*(((BB50+$B$9)+273)^4-(BB50+273)^4)-44100*I50)/(1.84*29.3*P50+8*0.95*5.67E-8*(BB50+273)^3))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(-I50*44100)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$B$13*BH50+$C$13*BI50+$F$13*BJ50*(1-BM50)</f>
        <v>0</v>
      </c>
      <c r="AK50">
        <f>AJ50*AL50</f>
        <v>0</v>
      </c>
      <c r="AL50">
        <f>($B$13*$D$11+$C$13*$D$11+$F$13*((BW50+BO50)/MAX(BW50+BO50+BX50, 0.1)*$I$11+BX50/MAX(BW50+BO50+BX50, 0.1)*$J$11))/($B$13+$C$13+$F$13)</f>
        <v>0</v>
      </c>
      <c r="AM50">
        <f>($B$13*$K$11+$C$13*$K$11+$F$13*((BW50+BO50)/MAX(BW50+BO50+BX50, 0.1)*$P$11+BX50/MAX(BW50+BO50+BX50, 0.1)*$Q$11))/($B$13+$C$13+$F$13)</f>
        <v>0</v>
      </c>
      <c r="AN50">
        <v>2</v>
      </c>
      <c r="AO50">
        <v>0.5</v>
      </c>
      <c r="AP50" t="s">
        <v>256</v>
      </c>
      <c r="AQ50">
        <v>2</v>
      </c>
      <c r="AR50">
        <v>1613518239.28965</v>
      </c>
      <c r="AS50">
        <v>411.017379310345</v>
      </c>
      <c r="AT50">
        <v>410.043793103448</v>
      </c>
      <c r="AU50">
        <v>16.6890517241379</v>
      </c>
      <c r="AV50">
        <v>16.7414482758621</v>
      </c>
      <c r="AW50">
        <v>405.107517241379</v>
      </c>
      <c r="AX50">
        <v>16.6520517241379</v>
      </c>
      <c r="AY50">
        <v>599.95524137931</v>
      </c>
      <c r="AZ50">
        <v>101.555793103448</v>
      </c>
      <c r="BA50">
        <v>0.117143572413793</v>
      </c>
      <c r="BB50">
        <v>26.5899793103448</v>
      </c>
      <c r="BC50">
        <v>25.4914620689655</v>
      </c>
      <c r="BD50">
        <v>999.9</v>
      </c>
      <c r="BE50">
        <v>0</v>
      </c>
      <c r="BF50">
        <v>0</v>
      </c>
      <c r="BG50">
        <v>4998.10275862069</v>
      </c>
      <c r="BH50">
        <v>0</v>
      </c>
      <c r="BI50">
        <v>9999.9</v>
      </c>
      <c r="BJ50">
        <v>300.146655172414</v>
      </c>
      <c r="BK50">
        <v>0.900006793103448</v>
      </c>
      <c r="BL50">
        <v>0.0999931</v>
      </c>
      <c r="BM50">
        <v>0</v>
      </c>
      <c r="BN50">
        <v>133.751965517241</v>
      </c>
      <c r="BO50">
        <v>5.00096</v>
      </c>
      <c r="BP50">
        <v>431.793103448276</v>
      </c>
      <c r="BQ50">
        <v>3227.28413793103</v>
      </c>
      <c r="BR50">
        <v>36.812</v>
      </c>
      <c r="BS50">
        <v>40.8663103448276</v>
      </c>
      <c r="BT50">
        <v>38.937</v>
      </c>
      <c r="BU50">
        <v>40.6935172413793</v>
      </c>
      <c r="BV50">
        <v>39.625</v>
      </c>
      <c r="BW50">
        <v>265.633793103448</v>
      </c>
      <c r="BX50">
        <v>29.5086206896552</v>
      </c>
      <c r="BY50">
        <v>0</v>
      </c>
      <c r="BZ50">
        <v>1613518289.8</v>
      </c>
      <c r="CA50">
        <v>0</v>
      </c>
      <c r="CB50">
        <v>133.478</v>
      </c>
      <c r="CC50">
        <v>-184.186940339063</v>
      </c>
      <c r="CD50">
        <v>-570.820821047824</v>
      </c>
      <c r="CE50">
        <v>430.903115384615</v>
      </c>
      <c r="CF50">
        <v>15</v>
      </c>
      <c r="CG50">
        <v>1613517593.1</v>
      </c>
      <c r="CH50" t="s">
        <v>257</v>
      </c>
      <c r="CI50">
        <v>1613517590.6</v>
      </c>
      <c r="CJ50">
        <v>1613517593.1</v>
      </c>
      <c r="CK50">
        <v>2</v>
      </c>
      <c r="CL50">
        <v>-0.182</v>
      </c>
      <c r="CM50">
        <v>0.031</v>
      </c>
      <c r="CN50">
        <v>5.898</v>
      </c>
      <c r="CO50">
        <v>0.117</v>
      </c>
      <c r="CP50">
        <v>408</v>
      </c>
      <c r="CQ50">
        <v>19</v>
      </c>
      <c r="CR50">
        <v>0.39</v>
      </c>
      <c r="CS50">
        <v>0.23</v>
      </c>
      <c r="CT50">
        <v>1.625269195</v>
      </c>
      <c r="CU50">
        <v>-14.5520936307692</v>
      </c>
      <c r="CV50">
        <v>1.44107248978764</v>
      </c>
      <c r="CW50">
        <v>0</v>
      </c>
      <c r="CX50">
        <v>-0.080750737</v>
      </c>
      <c r="CY50">
        <v>0.896231024690432</v>
      </c>
      <c r="CZ50">
        <v>0.0983411297999221</v>
      </c>
      <c r="DA50">
        <v>0</v>
      </c>
      <c r="DB50">
        <v>0</v>
      </c>
      <c r="DC50">
        <v>2</v>
      </c>
      <c r="DD50" t="s">
        <v>258</v>
      </c>
      <c r="DE50">
        <v>100</v>
      </c>
      <c r="DF50">
        <v>100</v>
      </c>
      <c r="DG50">
        <v>5.904</v>
      </c>
      <c r="DH50">
        <v>0.0415</v>
      </c>
      <c r="DI50">
        <v>3.81994624640086</v>
      </c>
      <c r="DJ50">
        <v>0.00621434693501906</v>
      </c>
      <c r="DK50">
        <v>-2.84187309215212e-06</v>
      </c>
      <c r="DL50">
        <v>5.83187288444407e-10</v>
      </c>
      <c r="DM50">
        <v>-0.113050203154081</v>
      </c>
      <c r="DN50">
        <v>-0.0175213708561665</v>
      </c>
      <c r="DO50">
        <v>0.00201954594759898</v>
      </c>
      <c r="DP50">
        <v>-2.55958449284408e-05</v>
      </c>
      <c r="DQ50">
        <v>-1</v>
      </c>
      <c r="DR50">
        <v>2233</v>
      </c>
      <c r="DS50">
        <v>2</v>
      </c>
      <c r="DT50">
        <v>28</v>
      </c>
      <c r="DU50">
        <v>10.9</v>
      </c>
      <c r="DV50">
        <v>10.9</v>
      </c>
      <c r="DW50">
        <v>2</v>
      </c>
      <c r="DX50">
        <v>630.972</v>
      </c>
      <c r="DY50">
        <v>354.517</v>
      </c>
      <c r="DZ50">
        <v>25.0004</v>
      </c>
      <c r="EA50">
        <v>27.8413</v>
      </c>
      <c r="EB50">
        <v>30</v>
      </c>
      <c r="EC50">
        <v>28.0545</v>
      </c>
      <c r="ED50">
        <v>28.0502</v>
      </c>
      <c r="EE50">
        <v>19.659</v>
      </c>
      <c r="EF50">
        <v>51.2096</v>
      </c>
      <c r="EG50">
        <v>84.028</v>
      </c>
      <c r="EH50">
        <v>25</v>
      </c>
      <c r="EI50">
        <v>410</v>
      </c>
      <c r="EJ50">
        <v>17.2634</v>
      </c>
      <c r="EK50">
        <v>99.4317</v>
      </c>
      <c r="EL50">
        <v>101.421</v>
      </c>
    </row>
    <row r="51" spans="1:142">
      <c r="A51">
        <v>33</v>
      </c>
      <c r="B51">
        <v>1613518253.1</v>
      </c>
      <c r="C51">
        <v>558</v>
      </c>
      <c r="D51" t="s">
        <v>331</v>
      </c>
      <c r="E51" t="s">
        <v>332</v>
      </c>
      <c r="G51">
        <f>A/E</f>
        <v>0</v>
      </c>
      <c r="H51">
        <v>1613518245.43929</v>
      </c>
      <c r="I51">
        <f>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((R51-I51/2)*K51-J51)/(R51+I51/2)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I51*(1000-(1000*0.61365*exp(17.502*U51/(240.97+U51))/(AZ51+BA51)+AU51)/2)/(1000*0.61365*exp(17.502*U51/(240.97+U51))/(AZ51+BA51)-AU51)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(AK51*AM51)</f>
        <v>0</v>
      </c>
      <c r="T51">
        <f>(BB51+(S51+2*0.95*5.67E-8*(((BB51+$B$9)+273)^4-(BB51+273)^4)-44100*I51)/(1.84*29.3*P51+8*0.95*5.67E-8*(BB51+273)^3))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(-I51*44100)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$B$13*BH51+$C$13*BI51+$F$13*BJ51*(1-BM51)</f>
        <v>0</v>
      </c>
      <c r="AK51">
        <f>AJ51*AL51</f>
        <v>0</v>
      </c>
      <c r="AL51">
        <f>($B$13*$D$11+$C$13*$D$11+$F$13*((BW51+BO51)/MAX(BW51+BO51+BX51, 0.1)*$I$11+BX51/MAX(BW51+BO51+BX51, 0.1)*$J$11))/($B$13+$C$13+$F$13)</f>
        <v>0</v>
      </c>
      <c r="AM51">
        <f>($B$13*$K$11+$C$13*$K$11+$F$13*((BW51+BO51)/MAX(BW51+BO51+BX51, 0.1)*$P$11+BX51/MAX(BW51+BO51+BX51, 0.1)*$Q$11))/($B$13+$C$13+$F$13)</f>
        <v>0</v>
      </c>
      <c r="AN51">
        <v>2</v>
      </c>
      <c r="AO51">
        <v>0.5</v>
      </c>
      <c r="AP51" t="s">
        <v>256</v>
      </c>
      <c r="AQ51">
        <v>2</v>
      </c>
      <c r="AR51">
        <v>1613518245.43929</v>
      </c>
      <c r="AS51">
        <v>409.754642857143</v>
      </c>
      <c r="AT51">
        <v>409.968285714286</v>
      </c>
      <c r="AU51">
        <v>16.819175</v>
      </c>
      <c r="AV51">
        <v>16.7843035714286</v>
      </c>
      <c r="AW51">
        <v>403.850035714286</v>
      </c>
      <c r="AX51">
        <v>16.7785678571429</v>
      </c>
      <c r="AY51">
        <v>600.051857142857</v>
      </c>
      <c r="AZ51">
        <v>101.554785714286</v>
      </c>
      <c r="BA51">
        <v>0.0998282821428571</v>
      </c>
      <c r="BB51">
        <v>26.5945785714286</v>
      </c>
      <c r="BC51">
        <v>25.5529107142857</v>
      </c>
      <c r="BD51">
        <v>999.9</v>
      </c>
      <c r="BE51">
        <v>0</v>
      </c>
      <c r="BF51">
        <v>0</v>
      </c>
      <c r="BG51">
        <v>4996.38321428571</v>
      </c>
      <c r="BH51">
        <v>0</v>
      </c>
      <c r="BI51">
        <v>9999.9</v>
      </c>
      <c r="BJ51">
        <v>300.044428571429</v>
      </c>
      <c r="BK51">
        <v>0.900025392857143</v>
      </c>
      <c r="BL51">
        <v>0.0999744428571428</v>
      </c>
      <c r="BM51">
        <v>0</v>
      </c>
      <c r="BN51">
        <v>120.914321428571</v>
      </c>
      <c r="BO51">
        <v>5.00096</v>
      </c>
      <c r="BP51">
        <v>392.004214285714</v>
      </c>
      <c r="BQ51">
        <v>3226.17892857143</v>
      </c>
      <c r="BR51">
        <v>36.812</v>
      </c>
      <c r="BS51">
        <v>40.84575</v>
      </c>
      <c r="BT51">
        <v>38.937</v>
      </c>
      <c r="BU51">
        <v>40.68925</v>
      </c>
      <c r="BV51">
        <v>39.625</v>
      </c>
      <c r="BW51">
        <v>265.547142857143</v>
      </c>
      <c r="BX51">
        <v>29.4946428571429</v>
      </c>
      <c r="BY51">
        <v>0</v>
      </c>
      <c r="BZ51">
        <v>1613518295.8</v>
      </c>
      <c r="CA51">
        <v>0</v>
      </c>
      <c r="CB51">
        <v>120.961307692308</v>
      </c>
      <c r="CC51">
        <v>-52.2868376484866</v>
      </c>
      <c r="CD51">
        <v>-161.458701011615</v>
      </c>
      <c r="CE51">
        <v>392.144730769231</v>
      </c>
      <c r="CF51">
        <v>15</v>
      </c>
      <c r="CG51">
        <v>1613517593.1</v>
      </c>
      <c r="CH51" t="s">
        <v>257</v>
      </c>
      <c r="CI51">
        <v>1613517590.6</v>
      </c>
      <c r="CJ51">
        <v>1613517593.1</v>
      </c>
      <c r="CK51">
        <v>2</v>
      </c>
      <c r="CL51">
        <v>-0.182</v>
      </c>
      <c r="CM51">
        <v>0.031</v>
      </c>
      <c r="CN51">
        <v>5.898</v>
      </c>
      <c r="CO51">
        <v>0.117</v>
      </c>
      <c r="CP51">
        <v>408</v>
      </c>
      <c r="CQ51">
        <v>19</v>
      </c>
      <c r="CR51">
        <v>0.39</v>
      </c>
      <c r="CS51">
        <v>0.23</v>
      </c>
      <c r="CT51">
        <v>0.45405462</v>
      </c>
      <c r="CU51">
        <v>-11.5872104285178</v>
      </c>
      <c r="CV51">
        <v>1.18750883253901</v>
      </c>
      <c r="CW51">
        <v>0</v>
      </c>
      <c r="CX51">
        <v>-0.01717605225</v>
      </c>
      <c r="CY51">
        <v>0.898566219624766</v>
      </c>
      <c r="CZ51">
        <v>0.103246618059502</v>
      </c>
      <c r="DA51">
        <v>0</v>
      </c>
      <c r="DB51">
        <v>0</v>
      </c>
      <c r="DC51">
        <v>2</v>
      </c>
      <c r="DD51" t="s">
        <v>258</v>
      </c>
      <c r="DE51">
        <v>100</v>
      </c>
      <c r="DF51">
        <v>100</v>
      </c>
      <c r="DG51">
        <v>5.902</v>
      </c>
      <c r="DH51">
        <v>0.0444</v>
      </c>
      <c r="DI51">
        <v>3.81994624640086</v>
      </c>
      <c r="DJ51">
        <v>0.00621434693501906</v>
      </c>
      <c r="DK51">
        <v>-2.84187309215212e-06</v>
      </c>
      <c r="DL51">
        <v>5.83187288444407e-10</v>
      </c>
      <c r="DM51">
        <v>-0.113050203154081</v>
      </c>
      <c r="DN51">
        <v>-0.0175213708561665</v>
      </c>
      <c r="DO51">
        <v>0.00201954594759898</v>
      </c>
      <c r="DP51">
        <v>-2.55958449284408e-05</v>
      </c>
      <c r="DQ51">
        <v>-1</v>
      </c>
      <c r="DR51">
        <v>2233</v>
      </c>
      <c r="DS51">
        <v>2</v>
      </c>
      <c r="DT51">
        <v>28</v>
      </c>
      <c r="DU51">
        <v>11</v>
      </c>
      <c r="DV51">
        <v>11</v>
      </c>
      <c r="DW51">
        <v>2</v>
      </c>
      <c r="DX51">
        <v>632.137</v>
      </c>
      <c r="DY51">
        <v>355.089</v>
      </c>
      <c r="DZ51">
        <v>25.0004</v>
      </c>
      <c r="EA51">
        <v>27.8444</v>
      </c>
      <c r="EB51">
        <v>30.0001</v>
      </c>
      <c r="EC51">
        <v>28.0543</v>
      </c>
      <c r="ED51">
        <v>28.0536</v>
      </c>
      <c r="EE51">
        <v>19.6645</v>
      </c>
      <c r="EF51">
        <v>49.3081</v>
      </c>
      <c r="EG51">
        <v>83.6489</v>
      </c>
      <c r="EH51">
        <v>25</v>
      </c>
      <c r="EI51">
        <v>410</v>
      </c>
      <c r="EJ51">
        <v>17.5687</v>
      </c>
      <c r="EK51">
        <v>99.4304</v>
      </c>
      <c r="EL51">
        <v>101.419</v>
      </c>
    </row>
    <row r="52" spans="1:142">
      <c r="A52">
        <v>34</v>
      </c>
      <c r="B52">
        <v>1613518259.1</v>
      </c>
      <c r="C52">
        <v>564</v>
      </c>
      <c r="D52" t="s">
        <v>333</v>
      </c>
      <c r="E52" t="s">
        <v>334</v>
      </c>
      <c r="G52">
        <f>A/E</f>
        <v>0</v>
      </c>
      <c r="H52">
        <v>1613518251.16897</v>
      </c>
      <c r="I52">
        <f>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((R52-I52/2)*K52-J52)/(R52+I52/2)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I52*(1000-(1000*0.61365*exp(17.502*U52/(240.97+U52))/(AZ52+BA52)+AU52)/2)/(1000*0.61365*exp(17.502*U52/(240.97+U52))/(AZ52+BA52)-AU52)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(AK52*AM52)</f>
        <v>0</v>
      </c>
      <c r="T52">
        <f>(BB52+(S52+2*0.95*5.67E-8*(((BB52+$B$9)+273)^4-(BB52+273)^4)-44100*I52)/(1.84*29.3*P52+8*0.95*5.67E-8*(BB52+273)^3))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(-I52*44100)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$B$13*BH52+$C$13*BI52+$F$13*BJ52*(1-BM52)</f>
        <v>0</v>
      </c>
      <c r="AK52">
        <f>AJ52*AL52</f>
        <v>0</v>
      </c>
      <c r="AL52">
        <f>($B$13*$D$11+$C$13*$D$11+$F$13*((BW52+BO52)/MAX(BW52+BO52+BX52, 0.1)*$I$11+BX52/MAX(BW52+BO52+BX52, 0.1)*$J$11))/($B$13+$C$13+$F$13)</f>
        <v>0</v>
      </c>
      <c r="AM52">
        <f>($B$13*$K$11+$C$13*$K$11+$F$13*((BW52+BO52)/MAX(BW52+BO52+BX52, 0.1)*$P$11+BX52/MAX(BW52+BO52+BX52, 0.1)*$Q$11))/($B$13+$C$13+$F$13)</f>
        <v>0</v>
      </c>
      <c r="AN52">
        <v>2</v>
      </c>
      <c r="AO52">
        <v>0.5</v>
      </c>
      <c r="AP52" t="s">
        <v>256</v>
      </c>
      <c r="AQ52">
        <v>2</v>
      </c>
      <c r="AR52">
        <v>1613518251.16897</v>
      </c>
      <c r="AS52">
        <v>409.264724137931</v>
      </c>
      <c r="AT52">
        <v>409.928517241379</v>
      </c>
      <c r="AU52">
        <v>16.9516931034483</v>
      </c>
      <c r="AV52">
        <v>16.9758931034483</v>
      </c>
      <c r="AW52">
        <v>403.362103448276</v>
      </c>
      <c r="AX52">
        <v>16.9073862068966</v>
      </c>
      <c r="AY52">
        <v>600.047965517241</v>
      </c>
      <c r="AZ52">
        <v>101.55424137931</v>
      </c>
      <c r="BA52">
        <v>0.099861475862069</v>
      </c>
      <c r="BB52">
        <v>26.6007172413793</v>
      </c>
      <c r="BC52">
        <v>25.6036793103448</v>
      </c>
      <c r="BD52">
        <v>999.9</v>
      </c>
      <c r="BE52">
        <v>0</v>
      </c>
      <c r="BF52">
        <v>0</v>
      </c>
      <c r="BG52">
        <v>5004.91344827586</v>
      </c>
      <c r="BH52">
        <v>0</v>
      </c>
      <c r="BI52">
        <v>9999.9</v>
      </c>
      <c r="BJ52">
        <v>300.020655172414</v>
      </c>
      <c r="BK52">
        <v>0.900016344827586</v>
      </c>
      <c r="BL52">
        <v>0.0999835103448276</v>
      </c>
      <c r="BM52">
        <v>0</v>
      </c>
      <c r="BN52">
        <v>117.153620689655</v>
      </c>
      <c r="BO52">
        <v>5.00096</v>
      </c>
      <c r="BP52">
        <v>380.544689655172</v>
      </c>
      <c r="BQ52">
        <v>3225.91275862069</v>
      </c>
      <c r="BR52">
        <v>36.812</v>
      </c>
      <c r="BS52">
        <v>40.833724137931</v>
      </c>
      <c r="BT52">
        <v>38.937</v>
      </c>
      <c r="BU52">
        <v>40.687</v>
      </c>
      <c r="BV52">
        <v>39.625</v>
      </c>
      <c r="BW52">
        <v>265.52275862069</v>
      </c>
      <c r="BX52">
        <v>29.4979310344828</v>
      </c>
      <c r="BY52">
        <v>0</v>
      </c>
      <c r="BZ52">
        <v>1613518301.8</v>
      </c>
      <c r="CA52">
        <v>0</v>
      </c>
      <c r="CB52">
        <v>117.046576923077</v>
      </c>
      <c r="CC52">
        <v>-24.4306666764761</v>
      </c>
      <c r="CD52">
        <v>-74.347965882485</v>
      </c>
      <c r="CE52">
        <v>380.127923076923</v>
      </c>
      <c r="CF52">
        <v>15</v>
      </c>
      <c r="CG52">
        <v>1613517593.1</v>
      </c>
      <c r="CH52" t="s">
        <v>257</v>
      </c>
      <c r="CI52">
        <v>1613517590.6</v>
      </c>
      <c r="CJ52">
        <v>1613517593.1</v>
      </c>
      <c r="CK52">
        <v>2</v>
      </c>
      <c r="CL52">
        <v>-0.182</v>
      </c>
      <c r="CM52">
        <v>0.031</v>
      </c>
      <c r="CN52">
        <v>5.898</v>
      </c>
      <c r="CO52">
        <v>0.117</v>
      </c>
      <c r="CP52">
        <v>408</v>
      </c>
      <c r="CQ52">
        <v>19</v>
      </c>
      <c r="CR52">
        <v>0.39</v>
      </c>
      <c r="CS52">
        <v>0.23</v>
      </c>
      <c r="CT52">
        <v>-0.40932463</v>
      </c>
      <c r="CU52">
        <v>-4.49060507617261</v>
      </c>
      <c r="CV52">
        <v>0.479987507686214</v>
      </c>
      <c r="CW52">
        <v>0</v>
      </c>
      <c r="CX52">
        <v>-0.01186388225</v>
      </c>
      <c r="CY52">
        <v>-0.629597656998124</v>
      </c>
      <c r="CZ52">
        <v>0.0943166798305023</v>
      </c>
      <c r="DA52">
        <v>0</v>
      </c>
      <c r="DB52">
        <v>0</v>
      </c>
      <c r="DC52">
        <v>2</v>
      </c>
      <c r="DD52" t="s">
        <v>258</v>
      </c>
      <c r="DE52">
        <v>100</v>
      </c>
      <c r="DF52">
        <v>100</v>
      </c>
      <c r="DG52">
        <v>5.901</v>
      </c>
      <c r="DH52">
        <v>0.0524</v>
      </c>
      <c r="DI52">
        <v>3.81994624640086</v>
      </c>
      <c r="DJ52">
        <v>0.00621434693501906</v>
      </c>
      <c r="DK52">
        <v>-2.84187309215212e-06</v>
      </c>
      <c r="DL52">
        <v>5.83187288444407e-10</v>
      </c>
      <c r="DM52">
        <v>-0.113050203154081</v>
      </c>
      <c r="DN52">
        <v>-0.0175213708561665</v>
      </c>
      <c r="DO52">
        <v>0.00201954594759898</v>
      </c>
      <c r="DP52">
        <v>-2.55958449284408e-05</v>
      </c>
      <c r="DQ52">
        <v>-1</v>
      </c>
      <c r="DR52">
        <v>2233</v>
      </c>
      <c r="DS52">
        <v>2</v>
      </c>
      <c r="DT52">
        <v>28</v>
      </c>
      <c r="DU52">
        <v>11.1</v>
      </c>
      <c r="DV52">
        <v>11.1</v>
      </c>
      <c r="DW52">
        <v>2</v>
      </c>
      <c r="DX52">
        <v>632.738</v>
      </c>
      <c r="DY52">
        <v>355.232</v>
      </c>
      <c r="DZ52">
        <v>25.0005</v>
      </c>
      <c r="EA52">
        <v>27.8472</v>
      </c>
      <c r="EB52">
        <v>30.0003</v>
      </c>
      <c r="EC52">
        <v>28.0566</v>
      </c>
      <c r="ED52">
        <v>28.0582</v>
      </c>
      <c r="EE52">
        <v>19.6709</v>
      </c>
      <c r="EF52">
        <v>48.7247</v>
      </c>
      <c r="EG52">
        <v>83.6489</v>
      </c>
      <c r="EH52">
        <v>25</v>
      </c>
      <c r="EI52">
        <v>410</v>
      </c>
      <c r="EJ52">
        <v>17.5896</v>
      </c>
      <c r="EK52">
        <v>99.4311</v>
      </c>
      <c r="EL52">
        <v>101.421</v>
      </c>
    </row>
    <row r="53" spans="1:142">
      <c r="A53">
        <v>35</v>
      </c>
      <c r="B53">
        <v>1613518265.1</v>
      </c>
      <c r="C53">
        <v>570</v>
      </c>
      <c r="D53" t="s">
        <v>335</v>
      </c>
      <c r="E53" t="s">
        <v>336</v>
      </c>
      <c r="G53">
        <f>A/E</f>
        <v>0</v>
      </c>
      <c r="H53">
        <v>1613518257.16897</v>
      </c>
      <c r="I53">
        <f>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((R53-I53/2)*K53-J53)/(R53+I53/2)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I53*(1000-(1000*0.61365*exp(17.502*U53/(240.97+U53))/(AZ53+BA53)+AU53)/2)/(1000*0.61365*exp(17.502*U53/(240.97+U53))/(AZ53+BA53)-AU53)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(AK53*AM53)</f>
        <v>0</v>
      </c>
      <c r="T53">
        <f>(BB53+(S53+2*0.95*5.67E-8*(((BB53+$B$9)+273)^4-(BB53+273)^4)-44100*I53)/(1.84*29.3*P53+8*0.95*5.67E-8*(BB53+273)^3))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(-I53*44100)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$B$13*BH53+$C$13*BI53+$F$13*BJ53*(1-BM53)</f>
        <v>0</v>
      </c>
      <c r="AK53">
        <f>AJ53*AL53</f>
        <v>0</v>
      </c>
      <c r="AL53">
        <f>($B$13*$D$11+$C$13*$D$11+$F$13*((BW53+BO53)/MAX(BW53+BO53+BX53, 0.1)*$I$11+BX53/MAX(BW53+BO53+BX53, 0.1)*$J$11))/($B$13+$C$13+$F$13)</f>
        <v>0</v>
      </c>
      <c r="AM53">
        <f>($B$13*$K$11+$C$13*$K$11+$F$13*((BW53+BO53)/MAX(BW53+BO53+BX53, 0.1)*$P$11+BX53/MAX(BW53+BO53+BX53, 0.1)*$Q$11))/($B$13+$C$13+$F$13)</f>
        <v>0</v>
      </c>
      <c r="AN53">
        <v>2</v>
      </c>
      <c r="AO53">
        <v>0.5</v>
      </c>
      <c r="AP53" t="s">
        <v>256</v>
      </c>
      <c r="AQ53">
        <v>2</v>
      </c>
      <c r="AR53">
        <v>1613518257.16897</v>
      </c>
      <c r="AS53">
        <v>409.043379310345</v>
      </c>
      <c r="AT53">
        <v>409.901517241379</v>
      </c>
      <c r="AU53">
        <v>17.1498931034483</v>
      </c>
      <c r="AV53">
        <v>17.2407448275862</v>
      </c>
      <c r="AW53">
        <v>403.14175862069</v>
      </c>
      <c r="AX53">
        <v>17.0999827586207</v>
      </c>
      <c r="AY53">
        <v>600.057862068966</v>
      </c>
      <c r="AZ53">
        <v>101.554206896552</v>
      </c>
      <c r="BA53">
        <v>0.099977648275862</v>
      </c>
      <c r="BB53">
        <v>26.606024137931</v>
      </c>
      <c r="BC53">
        <v>25.6435172413793</v>
      </c>
      <c r="BD53">
        <v>999.9</v>
      </c>
      <c r="BE53">
        <v>0</v>
      </c>
      <c r="BF53">
        <v>0</v>
      </c>
      <c r="BG53">
        <v>5002.32689655172</v>
      </c>
      <c r="BH53">
        <v>0</v>
      </c>
      <c r="BI53">
        <v>9999.9</v>
      </c>
      <c r="BJ53">
        <v>299.987620689655</v>
      </c>
      <c r="BK53">
        <v>0.900006724137931</v>
      </c>
      <c r="BL53">
        <v>0.0999931517241379</v>
      </c>
      <c r="BM53">
        <v>0</v>
      </c>
      <c r="BN53">
        <v>114.991034482759</v>
      </c>
      <c r="BO53">
        <v>5.00096</v>
      </c>
      <c r="BP53">
        <v>373.82</v>
      </c>
      <c r="BQ53">
        <v>3225.54413793104</v>
      </c>
      <c r="BR53">
        <v>36.812</v>
      </c>
      <c r="BS53">
        <v>40.8272068965517</v>
      </c>
      <c r="BT53">
        <v>38.937</v>
      </c>
      <c r="BU53">
        <v>40.687</v>
      </c>
      <c r="BV53">
        <v>39.625</v>
      </c>
      <c r="BW53">
        <v>265.49</v>
      </c>
      <c r="BX53">
        <v>29.5</v>
      </c>
      <c r="BY53">
        <v>0</v>
      </c>
      <c r="BZ53">
        <v>1613518307.8</v>
      </c>
      <c r="CA53">
        <v>0</v>
      </c>
      <c r="CB53">
        <v>114.917846153846</v>
      </c>
      <c r="CC53">
        <v>-17.9290940237914</v>
      </c>
      <c r="CD53">
        <v>-55.6338462020265</v>
      </c>
      <c r="CE53">
        <v>373.578307692308</v>
      </c>
      <c r="CF53">
        <v>15</v>
      </c>
      <c r="CG53">
        <v>1613517593.1</v>
      </c>
      <c r="CH53" t="s">
        <v>257</v>
      </c>
      <c r="CI53">
        <v>1613517590.6</v>
      </c>
      <c r="CJ53">
        <v>1613517593.1</v>
      </c>
      <c r="CK53">
        <v>2</v>
      </c>
      <c r="CL53">
        <v>-0.182</v>
      </c>
      <c r="CM53">
        <v>0.031</v>
      </c>
      <c r="CN53">
        <v>5.898</v>
      </c>
      <c r="CO53">
        <v>0.117</v>
      </c>
      <c r="CP53">
        <v>408</v>
      </c>
      <c r="CQ53">
        <v>19</v>
      </c>
      <c r="CR53">
        <v>0.39</v>
      </c>
      <c r="CS53">
        <v>0.23</v>
      </c>
      <c r="CT53">
        <v>-0.76985625</v>
      </c>
      <c r="CU53">
        <v>-1.85035193245779</v>
      </c>
      <c r="CV53">
        <v>0.18053333333553</v>
      </c>
      <c r="CW53">
        <v>0</v>
      </c>
      <c r="CX53">
        <v>-0.04997587525</v>
      </c>
      <c r="CY53">
        <v>-0.798396201388368</v>
      </c>
      <c r="CZ53">
        <v>0.0994570171765647</v>
      </c>
      <c r="DA53">
        <v>0</v>
      </c>
      <c r="DB53">
        <v>0</v>
      </c>
      <c r="DC53">
        <v>2</v>
      </c>
      <c r="DD53" t="s">
        <v>258</v>
      </c>
      <c r="DE53">
        <v>100</v>
      </c>
      <c r="DF53">
        <v>100</v>
      </c>
      <c r="DG53">
        <v>5.901</v>
      </c>
      <c r="DH53">
        <v>0.0589</v>
      </c>
      <c r="DI53">
        <v>3.81994624640086</v>
      </c>
      <c r="DJ53">
        <v>0.00621434693501906</v>
      </c>
      <c r="DK53">
        <v>-2.84187309215212e-06</v>
      </c>
      <c r="DL53">
        <v>5.83187288444407e-10</v>
      </c>
      <c r="DM53">
        <v>-0.113050203154081</v>
      </c>
      <c r="DN53">
        <v>-0.0175213708561665</v>
      </c>
      <c r="DO53">
        <v>0.00201954594759898</v>
      </c>
      <c r="DP53">
        <v>-2.55958449284408e-05</v>
      </c>
      <c r="DQ53">
        <v>-1</v>
      </c>
      <c r="DR53">
        <v>2233</v>
      </c>
      <c r="DS53">
        <v>2</v>
      </c>
      <c r="DT53">
        <v>28</v>
      </c>
      <c r="DU53">
        <v>11.2</v>
      </c>
      <c r="DV53">
        <v>11.2</v>
      </c>
      <c r="DW53">
        <v>2</v>
      </c>
      <c r="DX53">
        <v>633.217</v>
      </c>
      <c r="DY53">
        <v>355.147</v>
      </c>
      <c r="DZ53">
        <v>25.0004</v>
      </c>
      <c r="EA53">
        <v>27.8495</v>
      </c>
      <c r="EB53">
        <v>30.0004</v>
      </c>
      <c r="EC53">
        <v>28.0593</v>
      </c>
      <c r="ED53">
        <v>28.0611</v>
      </c>
      <c r="EE53">
        <v>19.6719</v>
      </c>
      <c r="EF53">
        <v>48.7247</v>
      </c>
      <c r="EG53">
        <v>83.6489</v>
      </c>
      <c r="EH53">
        <v>25</v>
      </c>
      <c r="EI53">
        <v>410</v>
      </c>
      <c r="EJ53">
        <v>17.6594</v>
      </c>
      <c r="EK53">
        <v>99.4345</v>
      </c>
      <c r="EL53">
        <v>101.421</v>
      </c>
    </row>
    <row r="54" spans="1:142">
      <c r="A54">
        <v>36</v>
      </c>
      <c r="B54">
        <v>1613518271.1</v>
      </c>
      <c r="C54">
        <v>576</v>
      </c>
      <c r="D54" t="s">
        <v>337</v>
      </c>
      <c r="E54" t="s">
        <v>338</v>
      </c>
      <c r="G54">
        <f>A/E</f>
        <v>0</v>
      </c>
      <c r="H54">
        <v>1613518263.16897</v>
      </c>
      <c r="I54">
        <f>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((R54-I54/2)*K54-J54)/(R54+I54/2)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I54*(1000-(1000*0.61365*exp(17.502*U54/(240.97+U54))/(AZ54+BA54)+AU54)/2)/(1000*0.61365*exp(17.502*U54/(240.97+U54))/(AZ54+BA54)-AU54)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(AK54*AM54)</f>
        <v>0</v>
      </c>
      <c r="T54">
        <f>(BB54+(S54+2*0.95*5.67E-8*(((BB54+$B$9)+273)^4-(BB54+273)^4)-44100*I54)/(1.84*29.3*P54+8*0.95*5.67E-8*(BB54+273)^3))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(-I54*44100)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$B$13*BH54+$C$13*BI54+$F$13*BJ54*(1-BM54)</f>
        <v>0</v>
      </c>
      <c r="AK54">
        <f>AJ54*AL54</f>
        <v>0</v>
      </c>
      <c r="AL54">
        <f>($B$13*$D$11+$C$13*$D$11+$F$13*((BW54+BO54)/MAX(BW54+BO54+BX54, 0.1)*$I$11+BX54/MAX(BW54+BO54+BX54, 0.1)*$J$11))/($B$13+$C$13+$F$13)</f>
        <v>0</v>
      </c>
      <c r="AM54">
        <f>($B$13*$K$11+$C$13*$K$11+$F$13*((BW54+BO54)/MAX(BW54+BO54+BX54, 0.1)*$P$11+BX54/MAX(BW54+BO54+BX54, 0.1)*$Q$11))/($B$13+$C$13+$F$13)</f>
        <v>0</v>
      </c>
      <c r="AN54">
        <v>2</v>
      </c>
      <c r="AO54">
        <v>0.5</v>
      </c>
      <c r="AP54" t="s">
        <v>256</v>
      </c>
      <c r="AQ54">
        <v>2</v>
      </c>
      <c r="AR54">
        <v>1613518263.16897</v>
      </c>
      <c r="AS54">
        <v>408.979068965517</v>
      </c>
      <c r="AT54">
        <v>409.931586206897</v>
      </c>
      <c r="AU54">
        <v>17.3746862068965</v>
      </c>
      <c r="AV54">
        <v>17.4455896551724</v>
      </c>
      <c r="AW54">
        <v>403.077689655172</v>
      </c>
      <c r="AX54">
        <v>17.3183965517241</v>
      </c>
      <c r="AY54">
        <v>600.055896551724</v>
      </c>
      <c r="AZ54">
        <v>101.554482758621</v>
      </c>
      <c r="BA54">
        <v>0.0999963379310345</v>
      </c>
      <c r="BB54">
        <v>26.6108965517241</v>
      </c>
      <c r="BC54">
        <v>25.6672448275862</v>
      </c>
      <c r="BD54">
        <v>999.9</v>
      </c>
      <c r="BE54">
        <v>0</v>
      </c>
      <c r="BF54">
        <v>0</v>
      </c>
      <c r="BG54">
        <v>5001.53</v>
      </c>
      <c r="BH54">
        <v>0</v>
      </c>
      <c r="BI54">
        <v>9999.9</v>
      </c>
      <c r="BJ54">
        <v>299.962965517241</v>
      </c>
      <c r="BK54">
        <v>0.899997103448276</v>
      </c>
      <c r="BL54">
        <v>0.100002793103448</v>
      </c>
      <c r="BM54">
        <v>0</v>
      </c>
      <c r="BN54">
        <v>113.423586206897</v>
      </c>
      <c r="BO54">
        <v>5.00096</v>
      </c>
      <c r="BP54">
        <v>368.915</v>
      </c>
      <c r="BQ54">
        <v>3225.26965517241</v>
      </c>
      <c r="BR54">
        <v>36.812</v>
      </c>
      <c r="BS54">
        <v>40.8272068965517</v>
      </c>
      <c r="BT54">
        <v>38.937</v>
      </c>
      <c r="BU54">
        <v>40.687</v>
      </c>
      <c r="BV54">
        <v>39.625</v>
      </c>
      <c r="BW54">
        <v>265.465517241379</v>
      </c>
      <c r="BX54">
        <v>29.5006896551724</v>
      </c>
      <c r="BY54">
        <v>0</v>
      </c>
      <c r="BZ54">
        <v>1613518313.8</v>
      </c>
      <c r="CA54">
        <v>0</v>
      </c>
      <c r="CB54">
        <v>113.395346153846</v>
      </c>
      <c r="CC54">
        <v>-13.3283076930564</v>
      </c>
      <c r="CD54">
        <v>-40.9694017414525</v>
      </c>
      <c r="CE54">
        <v>368.741423076923</v>
      </c>
      <c r="CF54">
        <v>15</v>
      </c>
      <c r="CG54">
        <v>1613517593.1</v>
      </c>
      <c r="CH54" t="s">
        <v>257</v>
      </c>
      <c r="CI54">
        <v>1613517590.6</v>
      </c>
      <c r="CJ54">
        <v>1613517593.1</v>
      </c>
      <c r="CK54">
        <v>2</v>
      </c>
      <c r="CL54">
        <v>-0.182</v>
      </c>
      <c r="CM54">
        <v>0.031</v>
      </c>
      <c r="CN54">
        <v>5.898</v>
      </c>
      <c r="CO54">
        <v>0.117</v>
      </c>
      <c r="CP54">
        <v>408</v>
      </c>
      <c r="CQ54">
        <v>19</v>
      </c>
      <c r="CR54">
        <v>0.39</v>
      </c>
      <c r="CS54">
        <v>0.23</v>
      </c>
      <c r="CT54">
        <v>-0.90145055</v>
      </c>
      <c r="CU54">
        <v>-1.00650824015009</v>
      </c>
      <c r="CV54">
        <v>0.114819393037707</v>
      </c>
      <c r="CW54">
        <v>0</v>
      </c>
      <c r="CX54">
        <v>-0.07402963975</v>
      </c>
      <c r="CY54">
        <v>0.347135989530957</v>
      </c>
      <c r="CZ54">
        <v>0.0707982016863923</v>
      </c>
      <c r="DA54">
        <v>0</v>
      </c>
      <c r="DB54">
        <v>0</v>
      </c>
      <c r="DC54">
        <v>2</v>
      </c>
      <c r="DD54" t="s">
        <v>258</v>
      </c>
      <c r="DE54">
        <v>100</v>
      </c>
      <c r="DF54">
        <v>100</v>
      </c>
      <c r="DG54">
        <v>5.901</v>
      </c>
      <c r="DH54">
        <v>0.0626</v>
      </c>
      <c r="DI54">
        <v>3.81994624640086</v>
      </c>
      <c r="DJ54">
        <v>0.00621434693501906</v>
      </c>
      <c r="DK54">
        <v>-2.84187309215212e-06</v>
      </c>
      <c r="DL54">
        <v>5.83187288444407e-10</v>
      </c>
      <c r="DM54">
        <v>-0.113050203154081</v>
      </c>
      <c r="DN54">
        <v>-0.0175213708561665</v>
      </c>
      <c r="DO54">
        <v>0.00201954594759898</v>
      </c>
      <c r="DP54">
        <v>-2.55958449284408e-05</v>
      </c>
      <c r="DQ54">
        <v>-1</v>
      </c>
      <c r="DR54">
        <v>2233</v>
      </c>
      <c r="DS54">
        <v>2</v>
      </c>
      <c r="DT54">
        <v>28</v>
      </c>
      <c r="DU54">
        <v>11.3</v>
      </c>
      <c r="DV54">
        <v>11.3</v>
      </c>
      <c r="DW54">
        <v>2</v>
      </c>
      <c r="DX54">
        <v>633.609</v>
      </c>
      <c r="DY54">
        <v>355.199</v>
      </c>
      <c r="DZ54">
        <v>25.0002</v>
      </c>
      <c r="EA54">
        <v>27.8525</v>
      </c>
      <c r="EB54">
        <v>30.0002</v>
      </c>
      <c r="EC54">
        <v>28.0621</v>
      </c>
      <c r="ED54">
        <v>28.0633</v>
      </c>
      <c r="EE54">
        <v>19.6737</v>
      </c>
      <c r="EF54">
        <v>48.4493</v>
      </c>
      <c r="EG54">
        <v>83.2774</v>
      </c>
      <c r="EH54">
        <v>25</v>
      </c>
      <c r="EI54">
        <v>410</v>
      </c>
      <c r="EJ54">
        <v>17.6795</v>
      </c>
      <c r="EK54">
        <v>99.4326</v>
      </c>
      <c r="EL54">
        <v>101.42</v>
      </c>
    </row>
    <row r="55" spans="1:142">
      <c r="A55">
        <v>37</v>
      </c>
      <c r="B55">
        <v>1613518277.1</v>
      </c>
      <c r="C55">
        <v>582</v>
      </c>
      <c r="D55" t="s">
        <v>339</v>
      </c>
      <c r="E55" t="s">
        <v>340</v>
      </c>
      <c r="G55">
        <f>A/E</f>
        <v>0</v>
      </c>
      <c r="H55">
        <v>1613518269.16897</v>
      </c>
      <c r="I55">
        <f>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((R55-I55/2)*K55-J55)/(R55+I55/2)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I55*(1000-(1000*0.61365*exp(17.502*U55/(240.97+U55))/(AZ55+BA55)+AU55)/2)/(1000*0.61365*exp(17.502*U55/(240.97+U55))/(AZ55+BA55)-AU55)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(AK55*AM55)</f>
        <v>0</v>
      </c>
      <c r="T55">
        <f>(BB55+(S55+2*0.95*5.67E-8*(((BB55+$B$9)+273)^4-(BB55+273)^4)-44100*I55)/(1.84*29.3*P55+8*0.95*5.67E-8*(BB55+273)^3))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(-I55*44100)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$B$13*BH55+$C$13*BI55+$F$13*BJ55*(1-BM55)</f>
        <v>0</v>
      </c>
      <c r="AK55">
        <f>AJ55*AL55</f>
        <v>0</v>
      </c>
      <c r="AL55">
        <f>($B$13*$D$11+$C$13*$D$11+$F$13*((BW55+BO55)/MAX(BW55+BO55+BX55, 0.1)*$I$11+BX55/MAX(BW55+BO55+BX55, 0.1)*$J$11))/($B$13+$C$13+$F$13)</f>
        <v>0</v>
      </c>
      <c r="AM55">
        <f>($B$13*$K$11+$C$13*$K$11+$F$13*((BW55+BO55)/MAX(BW55+BO55+BX55, 0.1)*$P$11+BX55/MAX(BW55+BO55+BX55, 0.1)*$Q$11))/($B$13+$C$13+$F$13)</f>
        <v>0</v>
      </c>
      <c r="AN55">
        <v>2</v>
      </c>
      <c r="AO55">
        <v>0.5</v>
      </c>
      <c r="AP55" t="s">
        <v>256</v>
      </c>
      <c r="AQ55">
        <v>2</v>
      </c>
      <c r="AR55">
        <v>1613518269.16897</v>
      </c>
      <c r="AS55">
        <v>408.975206896552</v>
      </c>
      <c r="AT55">
        <v>409.981586206897</v>
      </c>
      <c r="AU55">
        <v>17.5449137931034</v>
      </c>
      <c r="AV55">
        <v>17.5381068965517</v>
      </c>
      <c r="AW55">
        <v>403.073931034483</v>
      </c>
      <c r="AX55">
        <v>17.4837551724138</v>
      </c>
      <c r="AY55">
        <v>600.054</v>
      </c>
      <c r="AZ55">
        <v>101.554655172414</v>
      </c>
      <c r="BA55">
        <v>0.0999791413793104</v>
      </c>
      <c r="BB55">
        <v>26.6142827586207</v>
      </c>
      <c r="BC55">
        <v>25.6858172413793</v>
      </c>
      <c r="BD55">
        <v>999.9</v>
      </c>
      <c r="BE55">
        <v>0</v>
      </c>
      <c r="BF55">
        <v>0</v>
      </c>
      <c r="BG55">
        <v>5006.50862068965</v>
      </c>
      <c r="BH55">
        <v>0</v>
      </c>
      <c r="BI55">
        <v>9999.9</v>
      </c>
      <c r="BJ55">
        <v>299.938517241379</v>
      </c>
      <c r="BK55">
        <v>0.899990689655172</v>
      </c>
      <c r="BL55">
        <v>0.100009220689655</v>
      </c>
      <c r="BM55">
        <v>0</v>
      </c>
      <c r="BN55">
        <v>112.295379310345</v>
      </c>
      <c r="BO55">
        <v>5.00096</v>
      </c>
      <c r="BP55">
        <v>365.251275862069</v>
      </c>
      <c r="BQ55">
        <v>3224.99896551724</v>
      </c>
      <c r="BR55">
        <v>36.812</v>
      </c>
      <c r="BS55">
        <v>40.8206896551724</v>
      </c>
      <c r="BT55">
        <v>38.932724137931</v>
      </c>
      <c r="BU55">
        <v>40.687</v>
      </c>
      <c r="BV55">
        <v>39.625</v>
      </c>
      <c r="BW55">
        <v>265.441034482759</v>
      </c>
      <c r="BX55">
        <v>29.5</v>
      </c>
      <c r="BY55">
        <v>0</v>
      </c>
      <c r="BZ55">
        <v>1613518319.8</v>
      </c>
      <c r="CA55">
        <v>0</v>
      </c>
      <c r="CB55">
        <v>112.2465</v>
      </c>
      <c r="CC55">
        <v>-9.03148718035357</v>
      </c>
      <c r="CD55">
        <v>-30.2713162514843</v>
      </c>
      <c r="CE55">
        <v>365.146692307692</v>
      </c>
      <c r="CF55">
        <v>15</v>
      </c>
      <c r="CG55">
        <v>1613517593.1</v>
      </c>
      <c r="CH55" t="s">
        <v>257</v>
      </c>
      <c r="CI55">
        <v>1613517590.6</v>
      </c>
      <c r="CJ55">
        <v>1613517593.1</v>
      </c>
      <c r="CK55">
        <v>2</v>
      </c>
      <c r="CL55">
        <v>-0.182</v>
      </c>
      <c r="CM55">
        <v>0.031</v>
      </c>
      <c r="CN55">
        <v>5.898</v>
      </c>
      <c r="CO55">
        <v>0.117</v>
      </c>
      <c r="CP55">
        <v>408</v>
      </c>
      <c r="CQ55">
        <v>19</v>
      </c>
      <c r="CR55">
        <v>0.39</v>
      </c>
      <c r="CS55">
        <v>0.23</v>
      </c>
      <c r="CT55">
        <v>-0.9809791</v>
      </c>
      <c r="CU55">
        <v>-0.369523339587244</v>
      </c>
      <c r="CV55">
        <v>0.0579836674727462</v>
      </c>
      <c r="CW55">
        <v>0</v>
      </c>
      <c r="CX55">
        <v>-0.034273427</v>
      </c>
      <c r="CY55">
        <v>0.811299547542214</v>
      </c>
      <c r="CZ55">
        <v>0.0799239730578518</v>
      </c>
      <c r="DA55">
        <v>0</v>
      </c>
      <c r="DB55">
        <v>0</v>
      </c>
      <c r="DC55">
        <v>2</v>
      </c>
      <c r="DD55" t="s">
        <v>258</v>
      </c>
      <c r="DE55">
        <v>100</v>
      </c>
      <c r="DF55">
        <v>100</v>
      </c>
      <c r="DG55">
        <v>5.902</v>
      </c>
      <c r="DH55">
        <v>0.0653</v>
      </c>
      <c r="DI55">
        <v>3.81994624640086</v>
      </c>
      <c r="DJ55">
        <v>0.00621434693501906</v>
      </c>
      <c r="DK55">
        <v>-2.84187309215212e-06</v>
      </c>
      <c r="DL55">
        <v>5.83187288444407e-10</v>
      </c>
      <c r="DM55">
        <v>-0.113050203154081</v>
      </c>
      <c r="DN55">
        <v>-0.0175213708561665</v>
      </c>
      <c r="DO55">
        <v>0.00201954594759898</v>
      </c>
      <c r="DP55">
        <v>-2.55958449284408e-05</v>
      </c>
      <c r="DQ55">
        <v>-1</v>
      </c>
      <c r="DR55">
        <v>2233</v>
      </c>
      <c r="DS55">
        <v>2</v>
      </c>
      <c r="DT55">
        <v>28</v>
      </c>
      <c r="DU55">
        <v>11.4</v>
      </c>
      <c r="DV55">
        <v>11.4</v>
      </c>
      <c r="DW55">
        <v>2</v>
      </c>
      <c r="DX55">
        <v>633.995</v>
      </c>
      <c r="DY55">
        <v>355.162</v>
      </c>
      <c r="DZ55">
        <v>25.0002</v>
      </c>
      <c r="EA55">
        <v>27.8555</v>
      </c>
      <c r="EB55">
        <v>30.0003</v>
      </c>
      <c r="EC55">
        <v>28.0644</v>
      </c>
      <c r="ED55">
        <v>28.0656</v>
      </c>
      <c r="EE55">
        <v>19.6723</v>
      </c>
      <c r="EF55">
        <v>48.1759</v>
      </c>
      <c r="EG55">
        <v>83.2774</v>
      </c>
      <c r="EH55">
        <v>25</v>
      </c>
      <c r="EI55">
        <v>410</v>
      </c>
      <c r="EJ55">
        <v>17.6809</v>
      </c>
      <c r="EK55">
        <v>99.4312</v>
      </c>
      <c r="EL55">
        <v>101.42</v>
      </c>
    </row>
    <row r="56" spans="1:142">
      <c r="A56">
        <v>38</v>
      </c>
      <c r="B56">
        <v>1613518283.1</v>
      </c>
      <c r="C56">
        <v>588</v>
      </c>
      <c r="D56" t="s">
        <v>341</v>
      </c>
      <c r="E56" t="s">
        <v>342</v>
      </c>
      <c r="G56">
        <f>A/E</f>
        <v>0</v>
      </c>
      <c r="H56">
        <v>1613518275.16897</v>
      </c>
      <c r="I56">
        <f>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((R56-I56/2)*K56-J56)/(R56+I56/2)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I56*(1000-(1000*0.61365*exp(17.502*U56/(240.97+U56))/(AZ56+BA56)+AU56)/2)/(1000*0.61365*exp(17.502*U56/(240.97+U56))/(AZ56+BA56)-AU56)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(AK56*AM56)</f>
        <v>0</v>
      </c>
      <c r="T56">
        <f>(BB56+(S56+2*0.95*5.67E-8*(((BB56+$B$9)+273)^4-(BB56+273)^4)-44100*I56)/(1.84*29.3*P56+8*0.95*5.67E-8*(BB56+273)^3))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(-I56*44100)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$B$13*BH56+$C$13*BI56+$F$13*BJ56*(1-BM56)</f>
        <v>0</v>
      </c>
      <c r="AK56">
        <f>AJ56*AL56</f>
        <v>0</v>
      </c>
      <c r="AL56">
        <f>($B$13*$D$11+$C$13*$D$11+$F$13*((BW56+BO56)/MAX(BW56+BO56+BX56, 0.1)*$I$11+BX56/MAX(BW56+BO56+BX56, 0.1)*$J$11))/($B$13+$C$13+$F$13)</f>
        <v>0</v>
      </c>
      <c r="AM56">
        <f>($B$13*$K$11+$C$13*$K$11+$F$13*((BW56+BO56)/MAX(BW56+BO56+BX56, 0.1)*$P$11+BX56/MAX(BW56+BO56+BX56, 0.1)*$Q$11))/($B$13+$C$13+$F$13)</f>
        <v>0</v>
      </c>
      <c r="AN56">
        <v>2</v>
      </c>
      <c r="AO56">
        <v>0.5</v>
      </c>
      <c r="AP56" t="s">
        <v>256</v>
      </c>
      <c r="AQ56">
        <v>2</v>
      </c>
      <c r="AR56">
        <v>1613518275.16897</v>
      </c>
      <c r="AS56">
        <v>408.99724137931</v>
      </c>
      <c r="AT56">
        <v>409.981586206897</v>
      </c>
      <c r="AU56">
        <v>17.6524620689655</v>
      </c>
      <c r="AV56">
        <v>17.5936206896552</v>
      </c>
      <c r="AW56">
        <v>403.095931034483</v>
      </c>
      <c r="AX56">
        <v>17.5882172413793</v>
      </c>
      <c r="AY56">
        <v>600.059896551724</v>
      </c>
      <c r="AZ56">
        <v>101.555034482759</v>
      </c>
      <c r="BA56">
        <v>0.100019327586207</v>
      </c>
      <c r="BB56">
        <v>26.6172724137931</v>
      </c>
      <c r="BC56">
        <v>25.7010586206897</v>
      </c>
      <c r="BD56">
        <v>999.9</v>
      </c>
      <c r="BE56">
        <v>0</v>
      </c>
      <c r="BF56">
        <v>0</v>
      </c>
      <c r="BG56">
        <v>5002.62965517241</v>
      </c>
      <c r="BH56">
        <v>0</v>
      </c>
      <c r="BI56">
        <v>9999.9</v>
      </c>
      <c r="BJ56">
        <v>299.969206896552</v>
      </c>
      <c r="BK56">
        <v>0.900000310344827</v>
      </c>
      <c r="BL56">
        <v>0.0999995793103448</v>
      </c>
      <c r="BM56">
        <v>0</v>
      </c>
      <c r="BN56">
        <v>111.416965517241</v>
      </c>
      <c r="BO56">
        <v>5.00096</v>
      </c>
      <c r="BP56">
        <v>362.466448275862</v>
      </c>
      <c r="BQ56">
        <v>3225.34103448276</v>
      </c>
      <c r="BR56">
        <v>36.812</v>
      </c>
      <c r="BS56">
        <v>40.8141724137931</v>
      </c>
      <c r="BT56">
        <v>38.9241724137931</v>
      </c>
      <c r="BU56">
        <v>40.687</v>
      </c>
      <c r="BV56">
        <v>39.625</v>
      </c>
      <c r="BW56">
        <v>265.471379310345</v>
      </c>
      <c r="BX56">
        <v>29.5</v>
      </c>
      <c r="BY56">
        <v>0</v>
      </c>
      <c r="BZ56">
        <v>1613518325.8</v>
      </c>
      <c r="CA56">
        <v>0</v>
      </c>
      <c r="CB56">
        <v>111.376576923077</v>
      </c>
      <c r="CC56">
        <v>-8.51565811925289</v>
      </c>
      <c r="CD56">
        <v>-26.3030085579904</v>
      </c>
      <c r="CE56">
        <v>362.329115384615</v>
      </c>
      <c r="CF56">
        <v>15</v>
      </c>
      <c r="CG56">
        <v>1613517593.1</v>
      </c>
      <c r="CH56" t="s">
        <v>257</v>
      </c>
      <c r="CI56">
        <v>1613517590.6</v>
      </c>
      <c r="CJ56">
        <v>1613517593.1</v>
      </c>
      <c r="CK56">
        <v>2</v>
      </c>
      <c r="CL56">
        <v>-0.182</v>
      </c>
      <c r="CM56">
        <v>0.031</v>
      </c>
      <c r="CN56">
        <v>5.898</v>
      </c>
      <c r="CO56">
        <v>0.117</v>
      </c>
      <c r="CP56">
        <v>408</v>
      </c>
      <c r="CQ56">
        <v>19</v>
      </c>
      <c r="CR56">
        <v>0.39</v>
      </c>
      <c r="CS56">
        <v>0.23</v>
      </c>
      <c r="CT56">
        <v>-0.995140725</v>
      </c>
      <c r="CU56">
        <v>0.138963928705441</v>
      </c>
      <c r="CV56">
        <v>0.0419004071752218</v>
      </c>
      <c r="CW56">
        <v>0</v>
      </c>
      <c r="CX56">
        <v>0.032775013</v>
      </c>
      <c r="CY56">
        <v>0.494123440075047</v>
      </c>
      <c r="CZ56">
        <v>0.0498318155187967</v>
      </c>
      <c r="DA56">
        <v>0</v>
      </c>
      <c r="DB56">
        <v>0</v>
      </c>
      <c r="DC56">
        <v>2</v>
      </c>
      <c r="DD56" t="s">
        <v>258</v>
      </c>
      <c r="DE56">
        <v>100</v>
      </c>
      <c r="DF56">
        <v>100</v>
      </c>
      <c r="DG56">
        <v>5.902</v>
      </c>
      <c r="DH56">
        <v>0.067</v>
      </c>
      <c r="DI56">
        <v>3.81994624640086</v>
      </c>
      <c r="DJ56">
        <v>0.00621434693501906</v>
      </c>
      <c r="DK56">
        <v>-2.84187309215212e-06</v>
      </c>
      <c r="DL56">
        <v>5.83187288444407e-10</v>
      </c>
      <c r="DM56">
        <v>-0.113050203154081</v>
      </c>
      <c r="DN56">
        <v>-0.0175213708561665</v>
      </c>
      <c r="DO56">
        <v>0.00201954594759898</v>
      </c>
      <c r="DP56">
        <v>-2.55958449284408e-05</v>
      </c>
      <c r="DQ56">
        <v>-1</v>
      </c>
      <c r="DR56">
        <v>2233</v>
      </c>
      <c r="DS56">
        <v>2</v>
      </c>
      <c r="DT56">
        <v>28</v>
      </c>
      <c r="DU56">
        <v>11.5</v>
      </c>
      <c r="DV56">
        <v>11.5</v>
      </c>
      <c r="DW56">
        <v>2</v>
      </c>
      <c r="DX56">
        <v>634.135</v>
      </c>
      <c r="DY56">
        <v>355.28</v>
      </c>
      <c r="DZ56">
        <v>25.0001</v>
      </c>
      <c r="EA56">
        <v>27.8586</v>
      </c>
      <c r="EB56">
        <v>30.0003</v>
      </c>
      <c r="EC56">
        <v>28.0673</v>
      </c>
      <c r="ED56">
        <v>28.0682</v>
      </c>
      <c r="EE56">
        <v>19.675</v>
      </c>
      <c r="EF56">
        <v>48.1759</v>
      </c>
      <c r="EG56">
        <v>82.9055</v>
      </c>
      <c r="EH56">
        <v>25</v>
      </c>
      <c r="EI56">
        <v>410</v>
      </c>
      <c r="EJ56">
        <v>17.656</v>
      </c>
      <c r="EK56">
        <v>99.4298</v>
      </c>
      <c r="EL56">
        <v>101.423</v>
      </c>
    </row>
    <row r="57" spans="1:142">
      <c r="A57">
        <v>39</v>
      </c>
      <c r="B57">
        <v>1613518289.1</v>
      </c>
      <c r="C57">
        <v>594</v>
      </c>
      <c r="D57" t="s">
        <v>343</v>
      </c>
      <c r="E57" t="s">
        <v>344</v>
      </c>
      <c r="G57">
        <f>A/E</f>
        <v>0</v>
      </c>
      <c r="H57">
        <v>1613518281.16897</v>
      </c>
      <c r="I57">
        <f>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((R57-I57/2)*K57-J57)/(R57+I57/2)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I57*(1000-(1000*0.61365*exp(17.502*U57/(240.97+U57))/(AZ57+BA57)+AU57)/2)/(1000*0.61365*exp(17.502*U57/(240.97+U57))/(AZ57+BA57)-AU57)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(AK57*AM57)</f>
        <v>0</v>
      </c>
      <c r="T57">
        <f>(BB57+(S57+2*0.95*5.67E-8*(((BB57+$B$9)+273)^4-(BB57+273)^4)-44100*I57)/(1.84*29.3*P57+8*0.95*5.67E-8*(BB57+273)^3))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(-I57*44100)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$B$13*BH57+$C$13*BI57+$F$13*BJ57*(1-BM57)</f>
        <v>0</v>
      </c>
      <c r="AK57">
        <f>AJ57*AL57</f>
        <v>0</v>
      </c>
      <c r="AL57">
        <f>($B$13*$D$11+$C$13*$D$11+$F$13*((BW57+BO57)/MAX(BW57+BO57+BX57, 0.1)*$I$11+BX57/MAX(BW57+BO57+BX57, 0.1)*$J$11))/($B$13+$C$13+$F$13)</f>
        <v>0</v>
      </c>
      <c r="AM57">
        <f>($B$13*$K$11+$C$13*$K$11+$F$13*((BW57+BO57)/MAX(BW57+BO57+BX57, 0.1)*$P$11+BX57/MAX(BW57+BO57+BX57, 0.1)*$Q$11))/($B$13+$C$13+$F$13)</f>
        <v>0</v>
      </c>
      <c r="AN57">
        <v>2</v>
      </c>
      <c r="AO57">
        <v>0.5</v>
      </c>
      <c r="AP57" t="s">
        <v>256</v>
      </c>
      <c r="AQ57">
        <v>2</v>
      </c>
      <c r="AR57">
        <v>1613518281.16897</v>
      </c>
      <c r="AS57">
        <v>408.999620689655</v>
      </c>
      <c r="AT57">
        <v>409.995172413793</v>
      </c>
      <c r="AU57">
        <v>17.7239965517241</v>
      </c>
      <c r="AV57">
        <v>17.6251206896552</v>
      </c>
      <c r="AW57">
        <v>403.098344827586</v>
      </c>
      <c r="AX57">
        <v>17.6576827586207</v>
      </c>
      <c r="AY57">
        <v>600.052689655172</v>
      </c>
      <c r="AZ57">
        <v>101.555137931034</v>
      </c>
      <c r="BA57">
        <v>0.100007589655172</v>
      </c>
      <c r="BB57">
        <v>26.6203413793104</v>
      </c>
      <c r="BC57">
        <v>25.7174448275862</v>
      </c>
      <c r="BD57">
        <v>999.9</v>
      </c>
      <c r="BE57">
        <v>0</v>
      </c>
      <c r="BF57">
        <v>0</v>
      </c>
      <c r="BG57">
        <v>4999.35413793104</v>
      </c>
      <c r="BH57">
        <v>0</v>
      </c>
      <c r="BI57">
        <v>9999.9</v>
      </c>
      <c r="BJ57">
        <v>299.943931034483</v>
      </c>
      <c r="BK57">
        <v>0.899990689655172</v>
      </c>
      <c r="BL57">
        <v>0.100009220689655</v>
      </c>
      <c r="BM57">
        <v>0</v>
      </c>
      <c r="BN57">
        <v>110.588413793103</v>
      </c>
      <c r="BO57">
        <v>5.00096</v>
      </c>
      <c r="BP57">
        <v>359.999551724138</v>
      </c>
      <c r="BQ57">
        <v>3225.05689655172</v>
      </c>
      <c r="BR57">
        <v>36.812</v>
      </c>
      <c r="BS57">
        <v>40.8163448275862</v>
      </c>
      <c r="BT57">
        <v>38.9113448275862</v>
      </c>
      <c r="BU57">
        <v>40.687</v>
      </c>
      <c r="BV57">
        <v>39.625</v>
      </c>
      <c r="BW57">
        <v>265.445172413793</v>
      </c>
      <c r="BX57">
        <v>29.5</v>
      </c>
      <c r="BY57">
        <v>0</v>
      </c>
      <c r="BZ57">
        <v>1613518331.8</v>
      </c>
      <c r="CA57">
        <v>0</v>
      </c>
      <c r="CB57">
        <v>110.557346153846</v>
      </c>
      <c r="CC57">
        <v>-7.86868376639984</v>
      </c>
      <c r="CD57">
        <v>-23.8303247887505</v>
      </c>
      <c r="CE57">
        <v>359.877423076923</v>
      </c>
      <c r="CF57">
        <v>15</v>
      </c>
      <c r="CG57">
        <v>1613517593.1</v>
      </c>
      <c r="CH57" t="s">
        <v>257</v>
      </c>
      <c r="CI57">
        <v>1613517590.6</v>
      </c>
      <c r="CJ57">
        <v>1613517593.1</v>
      </c>
      <c r="CK57">
        <v>2</v>
      </c>
      <c r="CL57">
        <v>-0.182</v>
      </c>
      <c r="CM57">
        <v>0.031</v>
      </c>
      <c r="CN57">
        <v>5.898</v>
      </c>
      <c r="CO57">
        <v>0.117</v>
      </c>
      <c r="CP57">
        <v>408</v>
      </c>
      <c r="CQ57">
        <v>19</v>
      </c>
      <c r="CR57">
        <v>0.39</v>
      </c>
      <c r="CS57">
        <v>0.23</v>
      </c>
      <c r="CT57">
        <v>-0.99009425</v>
      </c>
      <c r="CU57">
        <v>-0.0402753320825516</v>
      </c>
      <c r="CV57">
        <v>0.0381231896807901</v>
      </c>
      <c r="CW57">
        <v>1</v>
      </c>
      <c r="CX57">
        <v>0.07965241</v>
      </c>
      <c r="CY57">
        <v>0.393118962101313</v>
      </c>
      <c r="CZ57">
        <v>0.038254554203701</v>
      </c>
      <c r="DA57">
        <v>0</v>
      </c>
      <c r="DB57">
        <v>1</v>
      </c>
      <c r="DC57">
        <v>2</v>
      </c>
      <c r="DD57" t="s">
        <v>269</v>
      </c>
      <c r="DE57">
        <v>100</v>
      </c>
      <c r="DF57">
        <v>100</v>
      </c>
      <c r="DG57">
        <v>5.901</v>
      </c>
      <c r="DH57">
        <v>0.0679</v>
      </c>
      <c r="DI57">
        <v>3.81994624640086</v>
      </c>
      <c r="DJ57">
        <v>0.00621434693501906</v>
      </c>
      <c r="DK57">
        <v>-2.84187309215212e-06</v>
      </c>
      <c r="DL57">
        <v>5.83187288444407e-10</v>
      </c>
      <c r="DM57">
        <v>-0.113050203154081</v>
      </c>
      <c r="DN57">
        <v>-0.0175213708561665</v>
      </c>
      <c r="DO57">
        <v>0.00201954594759898</v>
      </c>
      <c r="DP57">
        <v>-2.55958449284408e-05</v>
      </c>
      <c r="DQ57">
        <v>-1</v>
      </c>
      <c r="DR57">
        <v>2233</v>
      </c>
      <c r="DS57">
        <v>2</v>
      </c>
      <c r="DT57">
        <v>28</v>
      </c>
      <c r="DU57">
        <v>11.6</v>
      </c>
      <c r="DV57">
        <v>11.6</v>
      </c>
      <c r="DW57">
        <v>2</v>
      </c>
      <c r="DX57">
        <v>634.215</v>
      </c>
      <c r="DY57">
        <v>355.243</v>
      </c>
      <c r="DZ57">
        <v>25.0001</v>
      </c>
      <c r="EA57">
        <v>27.861</v>
      </c>
      <c r="EB57">
        <v>30.0002</v>
      </c>
      <c r="EC57">
        <v>28.0696</v>
      </c>
      <c r="ED57">
        <v>28.0705</v>
      </c>
      <c r="EE57">
        <v>19.6744</v>
      </c>
      <c r="EF57">
        <v>48.1759</v>
      </c>
      <c r="EG57">
        <v>82.9055</v>
      </c>
      <c r="EH57">
        <v>25</v>
      </c>
      <c r="EI57">
        <v>410</v>
      </c>
      <c r="EJ57">
        <v>17.6514</v>
      </c>
      <c r="EK57">
        <v>99.432</v>
      </c>
      <c r="EL57">
        <v>101.424</v>
      </c>
    </row>
    <row r="58" spans="1:142">
      <c r="A58">
        <v>40</v>
      </c>
      <c r="B58">
        <v>1613518295.1</v>
      </c>
      <c r="C58">
        <v>600</v>
      </c>
      <c r="D58" t="s">
        <v>345</v>
      </c>
      <c r="E58" t="s">
        <v>346</v>
      </c>
      <c r="G58">
        <f>A/E</f>
        <v>0</v>
      </c>
      <c r="H58">
        <v>1613518287.16897</v>
      </c>
      <c r="I58">
        <f>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((R58-I58/2)*K58-J58)/(R58+I58/2)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I58*(1000-(1000*0.61365*exp(17.502*U58/(240.97+U58))/(AZ58+BA58)+AU58)/2)/(1000*0.61365*exp(17.502*U58/(240.97+U58))/(AZ58+BA58)-AU58)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(AK58*AM58)</f>
        <v>0</v>
      </c>
      <c r="T58">
        <f>(BB58+(S58+2*0.95*5.67E-8*(((BB58+$B$9)+273)^4-(BB58+273)^4)-44100*I58)/(1.84*29.3*P58+8*0.95*5.67E-8*(BB58+273)^3))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(-I58*44100)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$B$13*BH58+$C$13*BI58+$F$13*BJ58*(1-BM58)</f>
        <v>0</v>
      </c>
      <c r="AK58">
        <f>AJ58*AL58</f>
        <v>0</v>
      </c>
      <c r="AL58">
        <f>($B$13*$D$11+$C$13*$D$11+$F$13*((BW58+BO58)/MAX(BW58+BO58+BX58, 0.1)*$I$11+BX58/MAX(BW58+BO58+BX58, 0.1)*$J$11))/($B$13+$C$13+$F$13)</f>
        <v>0</v>
      </c>
      <c r="AM58">
        <f>($B$13*$K$11+$C$13*$K$11+$F$13*((BW58+BO58)/MAX(BW58+BO58+BX58, 0.1)*$P$11+BX58/MAX(BW58+BO58+BX58, 0.1)*$Q$11))/($B$13+$C$13+$F$13)</f>
        <v>0</v>
      </c>
      <c r="AN58">
        <v>2</v>
      </c>
      <c r="AO58">
        <v>0.5</v>
      </c>
      <c r="AP58" t="s">
        <v>256</v>
      </c>
      <c r="AQ58">
        <v>2</v>
      </c>
      <c r="AR58">
        <v>1613518287.16897</v>
      </c>
      <c r="AS58">
        <v>409.007551724138</v>
      </c>
      <c r="AT58">
        <v>409.994413793103</v>
      </c>
      <c r="AU58">
        <v>17.7662896551724</v>
      </c>
      <c r="AV58">
        <v>17.6348827586207</v>
      </c>
      <c r="AW58">
        <v>403.106137931034</v>
      </c>
      <c r="AX58">
        <v>17.6987448275862</v>
      </c>
      <c r="AY58">
        <v>600.042931034483</v>
      </c>
      <c r="AZ58">
        <v>101.55475862069</v>
      </c>
      <c r="BA58">
        <v>0.0999864862068966</v>
      </c>
      <c r="BB58">
        <v>26.624324137931</v>
      </c>
      <c r="BC58">
        <v>25.7272965517241</v>
      </c>
      <c r="BD58">
        <v>999.9</v>
      </c>
      <c r="BE58">
        <v>0</v>
      </c>
      <c r="BF58">
        <v>0</v>
      </c>
      <c r="BG58">
        <v>4995.38827586207</v>
      </c>
      <c r="BH58">
        <v>0</v>
      </c>
      <c r="BI58">
        <v>9999.9</v>
      </c>
      <c r="BJ58">
        <v>299.975275862069</v>
      </c>
      <c r="BK58">
        <v>0.899993896551724</v>
      </c>
      <c r="BL58">
        <v>0.100006006896552</v>
      </c>
      <c r="BM58">
        <v>0</v>
      </c>
      <c r="BN58">
        <v>109.854931034483</v>
      </c>
      <c r="BO58">
        <v>5.00096</v>
      </c>
      <c r="BP58">
        <v>357.772965517241</v>
      </c>
      <c r="BQ58">
        <v>3225.40206896552</v>
      </c>
      <c r="BR58">
        <v>36.812</v>
      </c>
      <c r="BS58">
        <v>40.8206896551724</v>
      </c>
      <c r="BT58">
        <v>38.8963793103448</v>
      </c>
      <c r="BU58">
        <v>40.687</v>
      </c>
      <c r="BV58">
        <v>39.625</v>
      </c>
      <c r="BW58">
        <v>265.475172413793</v>
      </c>
      <c r="BX58">
        <v>29.5020689655172</v>
      </c>
      <c r="BY58">
        <v>0</v>
      </c>
      <c r="BZ58">
        <v>1613518337.8</v>
      </c>
      <c r="CA58">
        <v>0</v>
      </c>
      <c r="CB58">
        <v>109.834807692308</v>
      </c>
      <c r="CC58">
        <v>-6.41822223225744</v>
      </c>
      <c r="CD58">
        <v>-20.5539829185343</v>
      </c>
      <c r="CE58">
        <v>357.624</v>
      </c>
      <c r="CF58">
        <v>15</v>
      </c>
      <c r="CG58">
        <v>1613517593.1</v>
      </c>
      <c r="CH58" t="s">
        <v>257</v>
      </c>
      <c r="CI58">
        <v>1613517590.6</v>
      </c>
      <c r="CJ58">
        <v>1613517593.1</v>
      </c>
      <c r="CK58">
        <v>2</v>
      </c>
      <c r="CL58">
        <v>-0.182</v>
      </c>
      <c r="CM58">
        <v>0.031</v>
      </c>
      <c r="CN58">
        <v>5.898</v>
      </c>
      <c r="CO58">
        <v>0.117</v>
      </c>
      <c r="CP58">
        <v>408</v>
      </c>
      <c r="CQ58">
        <v>19</v>
      </c>
      <c r="CR58">
        <v>0.39</v>
      </c>
      <c r="CS58">
        <v>0.23</v>
      </c>
      <c r="CT58">
        <v>-0.9928069</v>
      </c>
      <c r="CU58">
        <v>0.0492140262664207</v>
      </c>
      <c r="CV58">
        <v>0.032956045719109</v>
      </c>
      <c r="CW58">
        <v>1</v>
      </c>
      <c r="CX58">
        <v>0.115999725</v>
      </c>
      <c r="CY58">
        <v>0.337522637898686</v>
      </c>
      <c r="CZ58">
        <v>0.0330850271036745</v>
      </c>
      <c r="DA58">
        <v>0</v>
      </c>
      <c r="DB58">
        <v>1</v>
      </c>
      <c r="DC58">
        <v>2</v>
      </c>
      <c r="DD58" t="s">
        <v>269</v>
      </c>
      <c r="DE58">
        <v>100</v>
      </c>
      <c r="DF58">
        <v>100</v>
      </c>
      <c r="DG58">
        <v>5.902</v>
      </c>
      <c r="DH58">
        <v>0.0683</v>
      </c>
      <c r="DI58">
        <v>3.81994624640086</v>
      </c>
      <c r="DJ58">
        <v>0.00621434693501906</v>
      </c>
      <c r="DK58">
        <v>-2.84187309215212e-06</v>
      </c>
      <c r="DL58">
        <v>5.83187288444407e-10</v>
      </c>
      <c r="DM58">
        <v>-0.113050203154081</v>
      </c>
      <c r="DN58">
        <v>-0.0175213708561665</v>
      </c>
      <c r="DO58">
        <v>0.00201954594759898</v>
      </c>
      <c r="DP58">
        <v>-2.55958449284408e-05</v>
      </c>
      <c r="DQ58">
        <v>-1</v>
      </c>
      <c r="DR58">
        <v>2233</v>
      </c>
      <c r="DS58">
        <v>2</v>
      </c>
      <c r="DT58">
        <v>28</v>
      </c>
      <c r="DU58">
        <v>11.7</v>
      </c>
      <c r="DV58">
        <v>11.7</v>
      </c>
      <c r="DW58">
        <v>2</v>
      </c>
      <c r="DX58">
        <v>634.432</v>
      </c>
      <c r="DY58">
        <v>355.398</v>
      </c>
      <c r="DZ58">
        <v>25.0002</v>
      </c>
      <c r="EA58">
        <v>27.8644</v>
      </c>
      <c r="EB58">
        <v>30.0002</v>
      </c>
      <c r="EC58">
        <v>28.0713</v>
      </c>
      <c r="ED58">
        <v>28.0728</v>
      </c>
      <c r="EE58">
        <v>19.6722</v>
      </c>
      <c r="EF58">
        <v>48.1759</v>
      </c>
      <c r="EG58">
        <v>82.5304</v>
      </c>
      <c r="EH58">
        <v>25</v>
      </c>
      <c r="EI58">
        <v>410</v>
      </c>
      <c r="EJ58">
        <v>17.6476</v>
      </c>
      <c r="EK58">
        <v>99.4321</v>
      </c>
      <c r="EL58">
        <v>101.425</v>
      </c>
    </row>
    <row r="59" spans="1:142">
      <c r="A59">
        <v>41</v>
      </c>
      <c r="B59">
        <v>1613518423.1</v>
      </c>
      <c r="C59">
        <v>728</v>
      </c>
      <c r="D59" t="s">
        <v>347</v>
      </c>
      <c r="E59" t="s">
        <v>348</v>
      </c>
      <c r="G59">
        <f>A/E</f>
        <v>0</v>
      </c>
      <c r="H59">
        <v>1613518415.1</v>
      </c>
      <c r="I59">
        <f>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((R59-I59/2)*K59-J59)/(R59+I59/2)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I59*(1000-(1000*0.61365*exp(17.502*U59/(240.97+U59))/(AZ59+BA59)+AU59)/2)/(1000*0.61365*exp(17.502*U59/(240.97+U59))/(AZ59+BA59)-AU59)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(AK59*AM59)</f>
        <v>0</v>
      </c>
      <c r="T59">
        <f>(BB59+(S59+2*0.95*5.67E-8*(((BB59+$B$9)+273)^4-(BB59+273)^4)-44100*I59)/(1.84*29.3*P59+8*0.95*5.67E-8*(BB59+273)^3))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(-I59*44100)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1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$B$13*BH59+$C$13*BI59+$F$13*BJ59*(1-BM59)</f>
        <v>0</v>
      </c>
      <c r="AK59">
        <f>AJ59*AL59</f>
        <v>0</v>
      </c>
      <c r="AL59">
        <f>($B$13*$D$11+$C$13*$D$11+$F$13*((BW59+BO59)/MAX(BW59+BO59+BX59, 0.1)*$I$11+BX59/MAX(BW59+BO59+BX59, 0.1)*$J$11))/($B$13+$C$13+$F$13)</f>
        <v>0</v>
      </c>
      <c r="AM59">
        <f>($B$13*$K$11+$C$13*$K$11+$F$13*((BW59+BO59)/MAX(BW59+BO59+BX59, 0.1)*$P$11+BX59/MAX(BW59+BO59+BX59, 0.1)*$Q$11))/($B$13+$C$13+$F$13)</f>
        <v>0</v>
      </c>
      <c r="AN59">
        <v>2</v>
      </c>
      <c r="AO59">
        <v>0.5</v>
      </c>
      <c r="AP59" t="s">
        <v>256</v>
      </c>
      <c r="AQ59">
        <v>2</v>
      </c>
      <c r="AR59">
        <v>1613518415.1</v>
      </c>
      <c r="AS59">
        <v>411.898419354839</v>
      </c>
      <c r="AT59">
        <v>409.999967741936</v>
      </c>
      <c r="AU59">
        <v>17.5608225806452</v>
      </c>
      <c r="AV59">
        <v>17.6976290322581</v>
      </c>
      <c r="AW59">
        <v>405.984903225806</v>
      </c>
      <c r="AX59">
        <v>17.4992</v>
      </c>
      <c r="AY59">
        <v>598.436322580645</v>
      </c>
      <c r="AZ59">
        <v>101.551612903226</v>
      </c>
      <c r="BA59">
        <v>0.105563758548387</v>
      </c>
      <c r="BB59">
        <v>26.5846451612903</v>
      </c>
      <c r="BC59">
        <v>25.6519225806452</v>
      </c>
      <c r="BD59">
        <v>999.9</v>
      </c>
      <c r="BE59">
        <v>0</v>
      </c>
      <c r="BF59">
        <v>0</v>
      </c>
      <c r="BG59">
        <v>5004.5564516129</v>
      </c>
      <c r="BH59">
        <v>0</v>
      </c>
      <c r="BI59">
        <v>9999.9</v>
      </c>
      <c r="BJ59">
        <v>300.193935483871</v>
      </c>
      <c r="BK59">
        <v>0.899981322580646</v>
      </c>
      <c r="BL59">
        <v>0.100018764516129</v>
      </c>
      <c r="BM59">
        <v>0</v>
      </c>
      <c r="BN59">
        <v>125.071419354839</v>
      </c>
      <c r="BO59">
        <v>5.00096</v>
      </c>
      <c r="BP59">
        <v>394.62264516129</v>
      </c>
      <c r="BQ59">
        <v>3227.78290322581</v>
      </c>
      <c r="BR59">
        <v>36.75</v>
      </c>
      <c r="BS59">
        <v>40.812</v>
      </c>
      <c r="BT59">
        <v>38.875</v>
      </c>
      <c r="BU59">
        <v>40.625</v>
      </c>
      <c r="BV59">
        <v>39.562</v>
      </c>
      <c r="BW59">
        <v>265.667741935484</v>
      </c>
      <c r="BX59">
        <v>29.5270967741935</v>
      </c>
      <c r="BY59">
        <v>0</v>
      </c>
      <c r="BZ59">
        <v>1613518466.2</v>
      </c>
      <c r="CA59">
        <v>0</v>
      </c>
      <c r="CB59">
        <v>123.618653846154</v>
      </c>
      <c r="CC59">
        <v>-204.506085371061</v>
      </c>
      <c r="CD59">
        <v>-617.671350132017</v>
      </c>
      <c r="CE59">
        <v>390.124576923077</v>
      </c>
      <c r="CF59">
        <v>15</v>
      </c>
      <c r="CG59">
        <v>1613517593.1</v>
      </c>
      <c r="CH59" t="s">
        <v>257</v>
      </c>
      <c r="CI59">
        <v>1613517590.6</v>
      </c>
      <c r="CJ59">
        <v>1613517593.1</v>
      </c>
      <c r="CK59">
        <v>2</v>
      </c>
      <c r="CL59">
        <v>-0.182</v>
      </c>
      <c r="CM59">
        <v>0.031</v>
      </c>
      <c r="CN59">
        <v>5.898</v>
      </c>
      <c r="CO59">
        <v>0.117</v>
      </c>
      <c r="CP59">
        <v>408</v>
      </c>
      <c r="CQ59">
        <v>19</v>
      </c>
      <c r="CR59">
        <v>0.39</v>
      </c>
      <c r="CS59">
        <v>0.23</v>
      </c>
      <c r="CT59">
        <v>1.29230405</v>
      </c>
      <c r="CU59">
        <v>11.51468715197</v>
      </c>
      <c r="CV59">
        <v>1.97823936788075</v>
      </c>
      <c r="CW59">
        <v>0</v>
      </c>
      <c r="CX59">
        <v>-0.115385865</v>
      </c>
      <c r="CY59">
        <v>-0.232626974859287</v>
      </c>
      <c r="CZ59">
        <v>0.0969833182236887</v>
      </c>
      <c r="DA59">
        <v>0</v>
      </c>
      <c r="DB59">
        <v>0</v>
      </c>
      <c r="DC59">
        <v>2</v>
      </c>
      <c r="DD59" t="s">
        <v>258</v>
      </c>
      <c r="DE59">
        <v>100</v>
      </c>
      <c r="DF59">
        <v>100</v>
      </c>
      <c r="DG59">
        <v>5.907</v>
      </c>
      <c r="DH59">
        <v>0.065</v>
      </c>
      <c r="DI59">
        <v>3.81994624640086</v>
      </c>
      <c r="DJ59">
        <v>0.00621434693501906</v>
      </c>
      <c r="DK59">
        <v>-2.84187309215212e-06</v>
      </c>
      <c r="DL59">
        <v>5.83187288444407e-10</v>
      </c>
      <c r="DM59">
        <v>-0.113050203154081</v>
      </c>
      <c r="DN59">
        <v>-0.0175213708561665</v>
      </c>
      <c r="DO59">
        <v>0.00201954594759898</v>
      </c>
      <c r="DP59">
        <v>-2.55958449284408e-05</v>
      </c>
      <c r="DQ59">
        <v>-1</v>
      </c>
      <c r="DR59">
        <v>2233</v>
      </c>
      <c r="DS59">
        <v>2</v>
      </c>
      <c r="DT59">
        <v>28</v>
      </c>
      <c r="DU59">
        <v>13.9</v>
      </c>
      <c r="DV59">
        <v>13.8</v>
      </c>
      <c r="DW59">
        <v>2</v>
      </c>
      <c r="DX59">
        <v>629.572</v>
      </c>
      <c r="DY59">
        <v>355.23</v>
      </c>
      <c r="DZ59">
        <v>25.0005</v>
      </c>
      <c r="EA59">
        <v>27.9467</v>
      </c>
      <c r="EB59">
        <v>30.0002</v>
      </c>
      <c r="EC59">
        <v>28.1554</v>
      </c>
      <c r="ED59">
        <v>28.1471</v>
      </c>
      <c r="EE59">
        <v>19.6866</v>
      </c>
      <c r="EF59">
        <v>47.0581</v>
      </c>
      <c r="EG59">
        <v>79.5274</v>
      </c>
      <c r="EH59">
        <v>25</v>
      </c>
      <c r="EI59">
        <v>410</v>
      </c>
      <c r="EJ59">
        <v>17.7649</v>
      </c>
      <c r="EK59">
        <v>99.4344</v>
      </c>
      <c r="EL59">
        <v>101.37</v>
      </c>
    </row>
    <row r="60" spans="1:142">
      <c r="A60">
        <v>42</v>
      </c>
      <c r="B60">
        <v>1613518429.1</v>
      </c>
      <c r="C60">
        <v>734</v>
      </c>
      <c r="D60" t="s">
        <v>349</v>
      </c>
      <c r="E60" t="s">
        <v>350</v>
      </c>
      <c r="G60">
        <f>A/E</f>
        <v>0</v>
      </c>
      <c r="H60">
        <v>1613518421.28965</v>
      </c>
      <c r="I60">
        <f>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((R60-I60/2)*K60-J60)/(R60+I60/2)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I60*(1000-(1000*0.61365*exp(17.502*U60/(240.97+U60))/(AZ60+BA60)+AU60)/2)/(1000*0.61365*exp(17.502*U60/(240.97+U60))/(AZ60+BA60)-AU60)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(AK60*AM60)</f>
        <v>0</v>
      </c>
      <c r="T60">
        <f>(BB60+(S60+2*0.95*5.67E-8*(((BB60+$B$9)+273)^4-(BB60+273)^4)-44100*I60)/(1.84*29.3*P60+8*0.95*5.67E-8*(BB60+273)^3))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(-I60*44100)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$B$13*BH60+$C$13*BI60+$F$13*BJ60*(1-BM60)</f>
        <v>0</v>
      </c>
      <c r="AK60">
        <f>AJ60*AL60</f>
        <v>0</v>
      </c>
      <c r="AL60">
        <f>($B$13*$D$11+$C$13*$D$11+$F$13*((BW60+BO60)/MAX(BW60+BO60+BX60, 0.1)*$I$11+BX60/MAX(BW60+BO60+BX60, 0.1)*$J$11))/($B$13+$C$13+$F$13)</f>
        <v>0</v>
      </c>
      <c r="AM60">
        <f>($B$13*$K$11+$C$13*$K$11+$F$13*((BW60+BO60)/MAX(BW60+BO60+BX60, 0.1)*$P$11+BX60/MAX(BW60+BO60+BX60, 0.1)*$Q$11))/($B$13+$C$13+$F$13)</f>
        <v>0</v>
      </c>
      <c r="AN60">
        <v>2</v>
      </c>
      <c r="AO60">
        <v>0.5</v>
      </c>
      <c r="AP60" t="s">
        <v>256</v>
      </c>
      <c r="AQ60">
        <v>2</v>
      </c>
      <c r="AR60">
        <v>1613518421.28965</v>
      </c>
      <c r="AS60">
        <v>411.439137931035</v>
      </c>
      <c r="AT60">
        <v>409.955965517241</v>
      </c>
      <c r="AU60">
        <v>17.6311517241379</v>
      </c>
      <c r="AV60">
        <v>17.7172344827586</v>
      </c>
      <c r="AW60">
        <v>405.527620689655</v>
      </c>
      <c r="AX60">
        <v>17.5674965517241</v>
      </c>
      <c r="AY60">
        <v>600.501724137931</v>
      </c>
      <c r="AZ60">
        <v>101.551344827586</v>
      </c>
      <c r="BA60">
        <v>0.100958703448276</v>
      </c>
      <c r="BB60">
        <v>26.5902517241379</v>
      </c>
      <c r="BC60">
        <v>25.8326379310345</v>
      </c>
      <c r="BD60">
        <v>999.9</v>
      </c>
      <c r="BE60">
        <v>0</v>
      </c>
      <c r="BF60">
        <v>0</v>
      </c>
      <c r="BG60">
        <v>4997.43482758621</v>
      </c>
      <c r="BH60">
        <v>0</v>
      </c>
      <c r="BI60">
        <v>9999.9</v>
      </c>
      <c r="BJ60">
        <v>300.015275862069</v>
      </c>
      <c r="BK60">
        <v>0.899967034482759</v>
      </c>
      <c r="BL60">
        <v>0.100033017241379</v>
      </c>
      <c r="BM60">
        <v>0</v>
      </c>
      <c r="BN60">
        <v>111.011275862069</v>
      </c>
      <c r="BO60">
        <v>5.00096</v>
      </c>
      <c r="BP60">
        <v>352.021586206896</v>
      </c>
      <c r="BQ60">
        <v>3225.82</v>
      </c>
      <c r="BR60">
        <v>36.75</v>
      </c>
      <c r="BS60">
        <v>40.812</v>
      </c>
      <c r="BT60">
        <v>38.875</v>
      </c>
      <c r="BU60">
        <v>40.625</v>
      </c>
      <c r="BV60">
        <v>39.562</v>
      </c>
      <c r="BW60">
        <v>265.503448275862</v>
      </c>
      <c r="BX60">
        <v>29.5131034482759</v>
      </c>
      <c r="BY60">
        <v>0</v>
      </c>
      <c r="BZ60">
        <v>1613518472.2</v>
      </c>
      <c r="CA60">
        <v>0</v>
      </c>
      <c r="CB60">
        <v>110.557653846154</v>
      </c>
      <c r="CC60">
        <v>-48.14451284672</v>
      </c>
      <c r="CD60">
        <v>-144.769914594001</v>
      </c>
      <c r="CE60">
        <v>350.657153846154</v>
      </c>
      <c r="CF60">
        <v>15</v>
      </c>
      <c r="CG60">
        <v>1613517593.1</v>
      </c>
      <c r="CH60" t="s">
        <v>257</v>
      </c>
      <c r="CI60">
        <v>1613517590.6</v>
      </c>
      <c r="CJ60">
        <v>1613517593.1</v>
      </c>
      <c r="CK60">
        <v>2</v>
      </c>
      <c r="CL60">
        <v>-0.182</v>
      </c>
      <c r="CM60">
        <v>0.031</v>
      </c>
      <c r="CN60">
        <v>5.898</v>
      </c>
      <c r="CO60">
        <v>0.117</v>
      </c>
      <c r="CP60">
        <v>408</v>
      </c>
      <c r="CQ60">
        <v>19</v>
      </c>
      <c r="CR60">
        <v>0.39</v>
      </c>
      <c r="CS60">
        <v>0.23</v>
      </c>
      <c r="CT60">
        <v>1.5522451</v>
      </c>
      <c r="CU60">
        <v>-6.85643619061914</v>
      </c>
      <c r="CV60">
        <v>1.74487657076227</v>
      </c>
      <c r="CW60">
        <v>0</v>
      </c>
      <c r="CX60">
        <v>-0.1130624375</v>
      </c>
      <c r="CY60">
        <v>0.626957699437149</v>
      </c>
      <c r="CZ60">
        <v>0.0988412918896568</v>
      </c>
      <c r="DA60">
        <v>0</v>
      </c>
      <c r="DB60">
        <v>0</v>
      </c>
      <c r="DC60">
        <v>2</v>
      </c>
      <c r="DD60" t="s">
        <v>258</v>
      </c>
      <c r="DE60">
        <v>100</v>
      </c>
      <c r="DF60">
        <v>100</v>
      </c>
      <c r="DG60">
        <v>5.904</v>
      </c>
      <c r="DH60">
        <v>0.0677</v>
      </c>
      <c r="DI60">
        <v>3.81994624640086</v>
      </c>
      <c r="DJ60">
        <v>0.00621434693501906</v>
      </c>
      <c r="DK60">
        <v>-2.84187309215212e-06</v>
      </c>
      <c r="DL60">
        <v>5.83187288444407e-10</v>
      </c>
      <c r="DM60">
        <v>-0.113050203154081</v>
      </c>
      <c r="DN60">
        <v>-0.0175213708561665</v>
      </c>
      <c r="DO60">
        <v>0.00201954594759898</v>
      </c>
      <c r="DP60">
        <v>-2.55958449284408e-05</v>
      </c>
      <c r="DQ60">
        <v>-1</v>
      </c>
      <c r="DR60">
        <v>2233</v>
      </c>
      <c r="DS60">
        <v>2</v>
      </c>
      <c r="DT60">
        <v>28</v>
      </c>
      <c r="DU60">
        <v>14</v>
      </c>
      <c r="DV60">
        <v>13.9</v>
      </c>
      <c r="DW60">
        <v>2</v>
      </c>
      <c r="DX60">
        <v>631.287</v>
      </c>
      <c r="DY60">
        <v>355.639</v>
      </c>
      <c r="DZ60">
        <v>25.0004</v>
      </c>
      <c r="EA60">
        <v>27.951</v>
      </c>
      <c r="EB60">
        <v>30.0004</v>
      </c>
      <c r="EC60">
        <v>28.1532</v>
      </c>
      <c r="ED60">
        <v>28.1511</v>
      </c>
      <c r="EE60">
        <v>19.6884</v>
      </c>
      <c r="EF60">
        <v>45.9938</v>
      </c>
      <c r="EG60">
        <v>79.5274</v>
      </c>
      <c r="EH60">
        <v>25</v>
      </c>
      <c r="EI60">
        <v>410</v>
      </c>
      <c r="EJ60">
        <v>18.0897</v>
      </c>
      <c r="EK60">
        <v>99.434</v>
      </c>
      <c r="EL60">
        <v>101.367</v>
      </c>
    </row>
    <row r="61" spans="1:142">
      <c r="A61">
        <v>43</v>
      </c>
      <c r="B61">
        <v>1613518435.1</v>
      </c>
      <c r="C61">
        <v>740</v>
      </c>
      <c r="D61" t="s">
        <v>351</v>
      </c>
      <c r="E61" t="s">
        <v>352</v>
      </c>
      <c r="G61">
        <f>A/E</f>
        <v>0</v>
      </c>
      <c r="H61">
        <v>1613518427.43929</v>
      </c>
      <c r="I61">
        <f>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((R61-I61/2)*K61-J61)/(R61+I61/2)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I61*(1000-(1000*0.61365*exp(17.502*U61/(240.97+U61))/(AZ61+BA61)+AU61)/2)/(1000*0.61365*exp(17.502*U61/(240.97+U61))/(AZ61+BA61)-AU61)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(AK61*AM61)</f>
        <v>0</v>
      </c>
      <c r="T61">
        <f>(BB61+(S61+2*0.95*5.67E-8*(((BB61+$B$9)+273)^4-(BB61+273)^4)-44100*I61)/(1.84*29.3*P61+8*0.95*5.67E-8*(BB61+273)^3))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(-I61*44100)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$B$13*BH61+$C$13*BI61+$F$13*BJ61*(1-BM61)</f>
        <v>0</v>
      </c>
      <c r="AK61">
        <f>AJ61*AL61</f>
        <v>0</v>
      </c>
      <c r="AL61">
        <f>($B$13*$D$11+$C$13*$D$11+$F$13*((BW61+BO61)/MAX(BW61+BO61+BX61, 0.1)*$I$11+BX61/MAX(BW61+BO61+BX61, 0.1)*$J$11))/($B$13+$C$13+$F$13)</f>
        <v>0</v>
      </c>
      <c r="AM61">
        <f>($B$13*$K$11+$C$13*$K$11+$F$13*((BW61+BO61)/MAX(BW61+BO61+BX61, 0.1)*$P$11+BX61/MAX(BW61+BO61+BX61, 0.1)*$Q$11))/($B$13+$C$13+$F$13)</f>
        <v>0</v>
      </c>
      <c r="AN61">
        <v>2</v>
      </c>
      <c r="AO61">
        <v>0.5</v>
      </c>
      <c r="AP61" t="s">
        <v>256</v>
      </c>
      <c r="AQ61">
        <v>2</v>
      </c>
      <c r="AR61">
        <v>1613518427.43929</v>
      </c>
      <c r="AS61">
        <v>410.025142857143</v>
      </c>
      <c r="AT61">
        <v>409.942321428571</v>
      </c>
      <c r="AU61">
        <v>17.7483571428571</v>
      </c>
      <c r="AV61">
        <v>17.7935964285714</v>
      </c>
      <c r="AW61">
        <v>404.119607142857</v>
      </c>
      <c r="AX61">
        <v>17.6813035714286</v>
      </c>
      <c r="AY61">
        <v>600.051928571429</v>
      </c>
      <c r="AZ61">
        <v>101.550214285714</v>
      </c>
      <c r="BA61">
        <v>0.099889325</v>
      </c>
      <c r="BB61">
        <v>26.5936892857143</v>
      </c>
      <c r="BC61">
        <v>25.8941678571429</v>
      </c>
      <c r="BD61">
        <v>999.9</v>
      </c>
      <c r="BE61">
        <v>0</v>
      </c>
      <c r="BF61">
        <v>0</v>
      </c>
      <c r="BG61">
        <v>5007.49964285714</v>
      </c>
      <c r="BH61">
        <v>0</v>
      </c>
      <c r="BI61">
        <v>9999.9</v>
      </c>
      <c r="BJ61">
        <v>299.988071428571</v>
      </c>
      <c r="BK61">
        <v>0.899964285714286</v>
      </c>
      <c r="BL61">
        <v>0.100035757142857</v>
      </c>
      <c r="BM61">
        <v>0</v>
      </c>
      <c r="BN61">
        <v>107.02325</v>
      </c>
      <c r="BO61">
        <v>5.00096</v>
      </c>
      <c r="BP61">
        <v>339.816892857143</v>
      </c>
      <c r="BQ61">
        <v>3225.52107142857</v>
      </c>
      <c r="BR61">
        <v>36.75</v>
      </c>
      <c r="BS61">
        <v>40.812</v>
      </c>
      <c r="BT61">
        <v>38.875</v>
      </c>
      <c r="BU61">
        <v>40.625</v>
      </c>
      <c r="BV61">
        <v>39.562</v>
      </c>
      <c r="BW61">
        <v>265.478571428571</v>
      </c>
      <c r="BX61">
        <v>29.5110714285714</v>
      </c>
      <c r="BY61">
        <v>0</v>
      </c>
      <c r="BZ61">
        <v>1613518478.2</v>
      </c>
      <c r="CA61">
        <v>0</v>
      </c>
      <c r="CB61">
        <v>106.842769230769</v>
      </c>
      <c r="CC61">
        <v>-25.8422564270493</v>
      </c>
      <c r="CD61">
        <v>-79.5096410649478</v>
      </c>
      <c r="CE61">
        <v>339.279884615385</v>
      </c>
      <c r="CF61">
        <v>15</v>
      </c>
      <c r="CG61">
        <v>1613517593.1</v>
      </c>
      <c r="CH61" t="s">
        <v>257</v>
      </c>
      <c r="CI61">
        <v>1613517590.6</v>
      </c>
      <c r="CJ61">
        <v>1613517593.1</v>
      </c>
      <c r="CK61">
        <v>2</v>
      </c>
      <c r="CL61">
        <v>-0.182</v>
      </c>
      <c r="CM61">
        <v>0.031</v>
      </c>
      <c r="CN61">
        <v>5.898</v>
      </c>
      <c r="CO61">
        <v>0.117</v>
      </c>
      <c r="CP61">
        <v>408</v>
      </c>
      <c r="CQ61">
        <v>19</v>
      </c>
      <c r="CR61">
        <v>0.39</v>
      </c>
      <c r="CS61">
        <v>0.23</v>
      </c>
      <c r="CT61">
        <v>0.86900705</v>
      </c>
      <c r="CU61">
        <v>-13.3689837928705</v>
      </c>
      <c r="CV61">
        <v>1.41059748314131</v>
      </c>
      <c r="CW61">
        <v>0</v>
      </c>
      <c r="CX61">
        <v>-0.07191344</v>
      </c>
      <c r="CY61">
        <v>0.366775299061914</v>
      </c>
      <c r="CZ61">
        <v>0.0593507032087439</v>
      </c>
      <c r="DA61">
        <v>0</v>
      </c>
      <c r="DB61">
        <v>0</v>
      </c>
      <c r="DC61">
        <v>2</v>
      </c>
      <c r="DD61" t="s">
        <v>258</v>
      </c>
      <c r="DE61">
        <v>100</v>
      </c>
      <c r="DF61">
        <v>100</v>
      </c>
      <c r="DG61">
        <v>5.903</v>
      </c>
      <c r="DH61">
        <v>0.0712</v>
      </c>
      <c r="DI61">
        <v>3.81994624640086</v>
      </c>
      <c r="DJ61">
        <v>0.00621434693501906</v>
      </c>
      <c r="DK61">
        <v>-2.84187309215212e-06</v>
      </c>
      <c r="DL61">
        <v>5.83187288444407e-10</v>
      </c>
      <c r="DM61">
        <v>-0.113050203154081</v>
      </c>
      <c r="DN61">
        <v>-0.0175213708561665</v>
      </c>
      <c r="DO61">
        <v>0.00201954594759898</v>
      </c>
      <c r="DP61">
        <v>-2.55958449284408e-05</v>
      </c>
      <c r="DQ61">
        <v>-1</v>
      </c>
      <c r="DR61">
        <v>2233</v>
      </c>
      <c r="DS61">
        <v>2</v>
      </c>
      <c r="DT61">
        <v>28</v>
      </c>
      <c r="DU61">
        <v>14.1</v>
      </c>
      <c r="DV61">
        <v>14</v>
      </c>
      <c r="DW61">
        <v>2</v>
      </c>
      <c r="DX61">
        <v>632.4</v>
      </c>
      <c r="DY61">
        <v>355.704</v>
      </c>
      <c r="DZ61">
        <v>25.0002</v>
      </c>
      <c r="EA61">
        <v>27.9546</v>
      </c>
      <c r="EB61">
        <v>30.0003</v>
      </c>
      <c r="EC61">
        <v>28.1547</v>
      </c>
      <c r="ED61">
        <v>28.1554</v>
      </c>
      <c r="EE61">
        <v>19.691</v>
      </c>
      <c r="EF61">
        <v>45.3227</v>
      </c>
      <c r="EG61">
        <v>79.5274</v>
      </c>
      <c r="EH61">
        <v>25</v>
      </c>
      <c r="EI61">
        <v>410</v>
      </c>
      <c r="EJ61">
        <v>18.2322</v>
      </c>
      <c r="EK61">
        <v>99.4321</v>
      </c>
      <c r="EL61">
        <v>101.366</v>
      </c>
    </row>
    <row r="62" spans="1:142">
      <c r="A62">
        <v>44</v>
      </c>
      <c r="B62">
        <v>1613518441.1</v>
      </c>
      <c r="C62">
        <v>746</v>
      </c>
      <c r="D62" t="s">
        <v>355</v>
      </c>
      <c r="E62" t="s">
        <v>356</v>
      </c>
      <c r="G62">
        <f>A/E</f>
        <v>0</v>
      </c>
      <c r="H62">
        <v>1613518433.16897</v>
      </c>
      <c r="I62">
        <f>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((R62-I62/2)*K62-J62)/(R62+I62/2)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I62*(1000-(1000*0.61365*exp(17.502*U62/(240.97+U62))/(AZ62+BA62)+AU62)/2)/(1000*0.61365*exp(17.502*U62/(240.97+U62))/(AZ62+BA62)-AU62)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(AK62*AM62)</f>
        <v>0</v>
      </c>
      <c r="T62">
        <f>(BB62+(S62+2*0.95*5.67E-8*(((BB62+$B$9)+273)^4-(BB62+273)^4)-44100*I62)/(1.84*29.3*P62+8*0.95*5.67E-8*(BB62+273)^3))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(-I62*44100)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$B$13*BH62+$C$13*BI62+$F$13*BJ62*(1-BM62)</f>
        <v>0</v>
      </c>
      <c r="AK62">
        <f>AJ62*AL62</f>
        <v>0</v>
      </c>
      <c r="AL62">
        <f>($B$13*$D$11+$C$13*$D$11+$F$13*((BW62+BO62)/MAX(BW62+BO62+BX62, 0.1)*$I$11+BX62/MAX(BW62+BO62+BX62, 0.1)*$J$11))/($B$13+$C$13+$F$13)</f>
        <v>0</v>
      </c>
      <c r="AM62">
        <f>($B$13*$K$11+$C$13*$K$11+$F$13*((BW62+BO62)/MAX(BW62+BO62+BX62, 0.1)*$P$11+BX62/MAX(BW62+BO62+BX62, 0.1)*$Q$11))/($B$13+$C$13+$F$13)</f>
        <v>0</v>
      </c>
      <c r="AN62">
        <v>2</v>
      </c>
      <c r="AO62">
        <v>0.5</v>
      </c>
      <c r="AP62" t="s">
        <v>256</v>
      </c>
      <c r="AQ62">
        <v>2</v>
      </c>
      <c r="AR62">
        <v>1613518433.16897</v>
      </c>
      <c r="AS62">
        <v>409.589310344828</v>
      </c>
      <c r="AT62">
        <v>409.960482758621</v>
      </c>
      <c r="AU62">
        <v>17.8598172413793</v>
      </c>
      <c r="AV62">
        <v>17.9294793103448</v>
      </c>
      <c r="AW62">
        <v>403.685586206897</v>
      </c>
      <c r="AX62">
        <v>17.7895206896552</v>
      </c>
      <c r="AY62">
        <v>600.05924137931</v>
      </c>
      <c r="AZ62">
        <v>101.548551724138</v>
      </c>
      <c r="BA62">
        <v>0.0999512827586207</v>
      </c>
      <c r="BB62">
        <v>26.5985689655172</v>
      </c>
      <c r="BC62">
        <v>25.9213137931034</v>
      </c>
      <c r="BD62">
        <v>999.9</v>
      </c>
      <c r="BE62">
        <v>0</v>
      </c>
      <c r="BF62">
        <v>0</v>
      </c>
      <c r="BG62">
        <v>5001.18551724138</v>
      </c>
      <c r="BH62">
        <v>0</v>
      </c>
      <c r="BI62">
        <v>9999.9</v>
      </c>
      <c r="BJ62">
        <v>299.993827586207</v>
      </c>
      <c r="BK62">
        <v>0.899963827586207</v>
      </c>
      <c r="BL62">
        <v>0.100036213793103</v>
      </c>
      <c r="BM62">
        <v>0</v>
      </c>
      <c r="BN62">
        <v>104.841827586207</v>
      </c>
      <c r="BO62">
        <v>5.00096</v>
      </c>
      <c r="BP62">
        <v>333.231517241379</v>
      </c>
      <c r="BQ62">
        <v>3225.5824137931</v>
      </c>
      <c r="BR62">
        <v>36.75</v>
      </c>
      <c r="BS62">
        <v>40.812</v>
      </c>
      <c r="BT62">
        <v>38.875</v>
      </c>
      <c r="BU62">
        <v>40.625</v>
      </c>
      <c r="BV62">
        <v>39.562</v>
      </c>
      <c r="BW62">
        <v>265.483448275862</v>
      </c>
      <c r="BX62">
        <v>29.5110344827586</v>
      </c>
      <c r="BY62">
        <v>0</v>
      </c>
      <c r="BZ62">
        <v>1613518484.2</v>
      </c>
      <c r="CA62">
        <v>0</v>
      </c>
      <c r="CB62">
        <v>104.623653846154</v>
      </c>
      <c r="CC62">
        <v>-17.3404786425032</v>
      </c>
      <c r="CD62">
        <v>-54.5089914711606</v>
      </c>
      <c r="CE62">
        <v>332.564230769231</v>
      </c>
      <c r="CF62">
        <v>15</v>
      </c>
      <c r="CG62">
        <v>1613517593.1</v>
      </c>
      <c r="CH62" t="s">
        <v>257</v>
      </c>
      <c r="CI62">
        <v>1613517590.6</v>
      </c>
      <c r="CJ62">
        <v>1613517593.1</v>
      </c>
      <c r="CK62">
        <v>2</v>
      </c>
      <c r="CL62">
        <v>-0.182</v>
      </c>
      <c r="CM62">
        <v>0.031</v>
      </c>
      <c r="CN62">
        <v>5.898</v>
      </c>
      <c r="CO62">
        <v>0.117</v>
      </c>
      <c r="CP62">
        <v>408</v>
      </c>
      <c r="CQ62">
        <v>19</v>
      </c>
      <c r="CR62">
        <v>0.39</v>
      </c>
      <c r="CS62">
        <v>0.23</v>
      </c>
      <c r="CT62">
        <v>-0.11469195</v>
      </c>
      <c r="CU62">
        <v>-4.63432034071295</v>
      </c>
      <c r="CV62">
        <v>0.486199224181101</v>
      </c>
      <c r="CW62">
        <v>0</v>
      </c>
      <c r="CX62">
        <v>-0.05974812</v>
      </c>
      <c r="CY62">
        <v>-0.300057028142589</v>
      </c>
      <c r="CZ62">
        <v>0.033434868621517</v>
      </c>
      <c r="DA62">
        <v>0</v>
      </c>
      <c r="DB62">
        <v>0</v>
      </c>
      <c r="DC62">
        <v>2</v>
      </c>
      <c r="DD62" t="s">
        <v>258</v>
      </c>
      <c r="DE62">
        <v>100</v>
      </c>
      <c r="DF62">
        <v>100</v>
      </c>
      <c r="DG62">
        <v>5.903</v>
      </c>
      <c r="DH62">
        <v>0.0759</v>
      </c>
      <c r="DI62">
        <v>3.81994624640086</v>
      </c>
      <c r="DJ62">
        <v>0.00621434693501906</v>
      </c>
      <c r="DK62">
        <v>-2.84187309215212e-06</v>
      </c>
      <c r="DL62">
        <v>5.83187288444407e-10</v>
      </c>
      <c r="DM62">
        <v>-0.113050203154081</v>
      </c>
      <c r="DN62">
        <v>-0.0175213708561665</v>
      </c>
      <c r="DO62">
        <v>0.00201954594759898</v>
      </c>
      <c r="DP62">
        <v>-2.55958449284408e-05</v>
      </c>
      <c r="DQ62">
        <v>-1</v>
      </c>
      <c r="DR62">
        <v>2233</v>
      </c>
      <c r="DS62">
        <v>2</v>
      </c>
      <c r="DT62">
        <v>28</v>
      </c>
      <c r="DU62">
        <v>14.2</v>
      </c>
      <c r="DV62">
        <v>14.1</v>
      </c>
      <c r="DW62">
        <v>2</v>
      </c>
      <c r="DX62">
        <v>632.985</v>
      </c>
      <c r="DY62">
        <v>355.666</v>
      </c>
      <c r="DZ62">
        <v>25.0001</v>
      </c>
      <c r="EA62">
        <v>27.9587</v>
      </c>
      <c r="EB62">
        <v>30.0004</v>
      </c>
      <c r="EC62">
        <v>28.1588</v>
      </c>
      <c r="ED62">
        <v>28.1598</v>
      </c>
      <c r="EE62">
        <v>19.692</v>
      </c>
      <c r="EF62">
        <v>45.0393</v>
      </c>
      <c r="EG62">
        <v>79.1524</v>
      </c>
      <c r="EH62">
        <v>25</v>
      </c>
      <c r="EI62">
        <v>410</v>
      </c>
      <c r="EJ62">
        <v>18.2291</v>
      </c>
      <c r="EK62">
        <v>99.4323</v>
      </c>
      <c r="EL62">
        <v>101.366</v>
      </c>
    </row>
    <row r="63" spans="1:142">
      <c r="A63">
        <v>45</v>
      </c>
      <c r="B63">
        <v>1613518447.1</v>
      </c>
      <c r="C63">
        <v>752</v>
      </c>
      <c r="D63" t="s">
        <v>357</v>
      </c>
      <c r="E63" t="s">
        <v>358</v>
      </c>
      <c r="G63">
        <f>A/E</f>
        <v>0</v>
      </c>
      <c r="H63">
        <v>1613518439.16897</v>
      </c>
      <c r="I63">
        <f>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((R63-I63/2)*K63-J63)/(R63+I63/2)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I63*(1000-(1000*0.61365*exp(17.502*U63/(240.97+U63))/(AZ63+BA63)+AU63)/2)/(1000*0.61365*exp(17.502*U63/(240.97+U63))/(AZ63+BA63)-AU63)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(AK63*AM63)</f>
        <v>0</v>
      </c>
      <c r="T63">
        <f>(BB63+(S63+2*0.95*5.67E-8*(((BB63+$B$9)+273)^4-(BB63+273)^4)-44100*I63)/(1.84*29.3*P63+8*0.95*5.67E-8*(BB63+273)^3))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(-I63*44100)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$B$13*BH63+$C$13*BI63+$F$13*BJ63*(1-BM63)</f>
        <v>0</v>
      </c>
      <c r="AK63">
        <f>AJ63*AL63</f>
        <v>0</v>
      </c>
      <c r="AL63">
        <f>($B$13*$D$11+$C$13*$D$11+$F$13*((BW63+BO63)/MAX(BW63+BO63+BX63, 0.1)*$I$11+BX63/MAX(BW63+BO63+BX63, 0.1)*$J$11))/($B$13+$C$13+$F$13)</f>
        <v>0</v>
      </c>
      <c r="AM63">
        <f>($B$13*$K$11+$C$13*$K$11+$F$13*((BW63+BO63)/MAX(BW63+BO63+BX63, 0.1)*$P$11+BX63/MAX(BW63+BO63+BX63, 0.1)*$Q$11))/($B$13+$C$13+$F$13)</f>
        <v>0</v>
      </c>
      <c r="AN63">
        <v>2</v>
      </c>
      <c r="AO63">
        <v>0.5</v>
      </c>
      <c r="AP63" t="s">
        <v>256</v>
      </c>
      <c r="AQ63">
        <v>2</v>
      </c>
      <c r="AR63">
        <v>1613518439.16897</v>
      </c>
      <c r="AS63">
        <v>409.425551724138</v>
      </c>
      <c r="AT63">
        <v>409.97624137931</v>
      </c>
      <c r="AU63">
        <v>17.9936517241379</v>
      </c>
      <c r="AV63">
        <v>18.0671896551724</v>
      </c>
      <c r="AW63">
        <v>403.522482758621</v>
      </c>
      <c r="AX63">
        <v>17.9194448275862</v>
      </c>
      <c r="AY63">
        <v>600.058689655172</v>
      </c>
      <c r="AZ63">
        <v>101.546034482759</v>
      </c>
      <c r="BA63">
        <v>0.0999959758620689</v>
      </c>
      <c r="BB63">
        <v>26.6041586206897</v>
      </c>
      <c r="BC63">
        <v>25.9389034482759</v>
      </c>
      <c r="BD63">
        <v>999.9</v>
      </c>
      <c r="BE63">
        <v>0</v>
      </c>
      <c r="BF63">
        <v>0</v>
      </c>
      <c r="BG63">
        <v>5002.34931034483</v>
      </c>
      <c r="BH63">
        <v>0</v>
      </c>
      <c r="BI63">
        <v>9999.9</v>
      </c>
      <c r="BJ63">
        <v>300.000103448276</v>
      </c>
      <c r="BK63">
        <v>0.899963827586207</v>
      </c>
      <c r="BL63">
        <v>0.100036213793103</v>
      </c>
      <c r="BM63">
        <v>0</v>
      </c>
      <c r="BN63">
        <v>103.09175862069</v>
      </c>
      <c r="BO63">
        <v>5.00096</v>
      </c>
      <c r="BP63">
        <v>328.056862068965</v>
      </c>
      <c r="BQ63">
        <v>3225.65206896552</v>
      </c>
      <c r="BR63">
        <v>36.75</v>
      </c>
      <c r="BS63">
        <v>40.812</v>
      </c>
      <c r="BT63">
        <v>38.875</v>
      </c>
      <c r="BU63">
        <v>40.625</v>
      </c>
      <c r="BV63">
        <v>39.562</v>
      </c>
      <c r="BW63">
        <v>265.489310344828</v>
      </c>
      <c r="BX63">
        <v>29.5110344827586</v>
      </c>
      <c r="BY63">
        <v>0</v>
      </c>
      <c r="BZ63">
        <v>1613518490.2</v>
      </c>
      <c r="CA63">
        <v>0</v>
      </c>
      <c r="CB63">
        <v>102.916653846154</v>
      </c>
      <c r="CC63">
        <v>-16.2079658182024</v>
      </c>
      <c r="CD63">
        <v>-44.6273846389822</v>
      </c>
      <c r="CE63">
        <v>327.526730769231</v>
      </c>
      <c r="CF63">
        <v>15</v>
      </c>
      <c r="CG63">
        <v>1613517593.1</v>
      </c>
      <c r="CH63" t="s">
        <v>257</v>
      </c>
      <c r="CI63">
        <v>1613517590.6</v>
      </c>
      <c r="CJ63">
        <v>1613517593.1</v>
      </c>
      <c r="CK63">
        <v>2</v>
      </c>
      <c r="CL63">
        <v>-0.182</v>
      </c>
      <c r="CM63">
        <v>0.031</v>
      </c>
      <c r="CN63">
        <v>5.898</v>
      </c>
      <c r="CO63">
        <v>0.117</v>
      </c>
      <c r="CP63">
        <v>408</v>
      </c>
      <c r="CQ63">
        <v>19</v>
      </c>
      <c r="CR63">
        <v>0.39</v>
      </c>
      <c r="CS63">
        <v>0.23</v>
      </c>
      <c r="CT63">
        <v>-0.4541968425</v>
      </c>
      <c r="CU63">
        <v>-1.7260581804878</v>
      </c>
      <c r="CV63">
        <v>0.178257537649555</v>
      </c>
      <c r="CW63">
        <v>0</v>
      </c>
      <c r="CX63">
        <v>-0.06378521</v>
      </c>
      <c r="CY63">
        <v>-0.0676240592870543</v>
      </c>
      <c r="CZ63">
        <v>0.0326843591444042</v>
      </c>
      <c r="DA63">
        <v>1</v>
      </c>
      <c r="DB63">
        <v>1</v>
      </c>
      <c r="DC63">
        <v>2</v>
      </c>
      <c r="DD63" t="s">
        <v>269</v>
      </c>
      <c r="DE63">
        <v>100</v>
      </c>
      <c r="DF63">
        <v>100</v>
      </c>
      <c r="DG63">
        <v>5.903</v>
      </c>
      <c r="DH63">
        <v>0.079</v>
      </c>
      <c r="DI63">
        <v>3.81994624640086</v>
      </c>
      <c r="DJ63">
        <v>0.00621434693501906</v>
      </c>
      <c r="DK63">
        <v>-2.84187309215212e-06</v>
      </c>
      <c r="DL63">
        <v>5.83187288444407e-10</v>
      </c>
      <c r="DM63">
        <v>-0.113050203154081</v>
      </c>
      <c r="DN63">
        <v>-0.0175213708561665</v>
      </c>
      <c r="DO63">
        <v>0.00201954594759898</v>
      </c>
      <c r="DP63">
        <v>-2.55958449284408e-05</v>
      </c>
      <c r="DQ63">
        <v>-1</v>
      </c>
      <c r="DR63">
        <v>2233</v>
      </c>
      <c r="DS63">
        <v>2</v>
      </c>
      <c r="DT63">
        <v>28</v>
      </c>
      <c r="DU63">
        <v>14.3</v>
      </c>
      <c r="DV63">
        <v>14.2</v>
      </c>
      <c r="DW63">
        <v>2</v>
      </c>
      <c r="DX63">
        <v>633.408</v>
      </c>
      <c r="DY63">
        <v>355.626</v>
      </c>
      <c r="DZ63">
        <v>25.0005</v>
      </c>
      <c r="EA63">
        <v>27.9627</v>
      </c>
      <c r="EB63">
        <v>30.0004</v>
      </c>
      <c r="EC63">
        <v>28.1628</v>
      </c>
      <c r="ED63">
        <v>28.1638</v>
      </c>
      <c r="EE63">
        <v>19.6908</v>
      </c>
      <c r="EF63">
        <v>45.0393</v>
      </c>
      <c r="EG63">
        <v>79.1524</v>
      </c>
      <c r="EH63">
        <v>25</v>
      </c>
      <c r="EI63">
        <v>410</v>
      </c>
      <c r="EJ63">
        <v>18.2139</v>
      </c>
      <c r="EK63">
        <v>99.4326</v>
      </c>
      <c r="EL63">
        <v>101.364</v>
      </c>
    </row>
    <row r="64" spans="1:142">
      <c r="A64">
        <v>46</v>
      </c>
      <c r="B64">
        <v>1613518453.1</v>
      </c>
      <c r="C64">
        <v>758</v>
      </c>
      <c r="D64" t="s">
        <v>359</v>
      </c>
      <c r="E64" t="s">
        <v>360</v>
      </c>
      <c r="G64">
        <f>A/E</f>
        <v>0</v>
      </c>
      <c r="H64">
        <v>1613518445.16897</v>
      </c>
      <c r="I64">
        <f>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((R64-I64/2)*K64-J64)/(R64+I64/2)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I64*(1000-(1000*0.61365*exp(17.502*U64/(240.97+U64))/(AZ64+BA64)+AU64)/2)/(1000*0.61365*exp(17.502*U64/(240.97+U64))/(AZ64+BA64)-AU64)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(AK64*AM64)</f>
        <v>0</v>
      </c>
      <c r="T64">
        <f>(BB64+(S64+2*0.95*5.67E-8*(((BB64+$B$9)+273)^4-(BB64+273)^4)-44100*I64)/(1.84*29.3*P64+8*0.95*5.67E-8*(BB64+273)^3))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(-I64*44100)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$B$13*BH64+$C$13*BI64+$F$13*BJ64*(1-BM64)</f>
        <v>0</v>
      </c>
      <c r="AK64">
        <f>AJ64*AL64</f>
        <v>0</v>
      </c>
      <c r="AL64">
        <f>($B$13*$D$11+$C$13*$D$11+$F$13*((BW64+BO64)/MAX(BW64+BO64+BX64, 0.1)*$I$11+BX64/MAX(BW64+BO64+BX64, 0.1)*$J$11))/($B$13+$C$13+$F$13)</f>
        <v>0</v>
      </c>
      <c r="AM64">
        <f>($B$13*$K$11+$C$13*$K$11+$F$13*((BW64+BO64)/MAX(BW64+BO64+BX64, 0.1)*$P$11+BX64/MAX(BW64+BO64+BX64, 0.1)*$Q$11))/($B$13+$C$13+$F$13)</f>
        <v>0</v>
      </c>
      <c r="AN64">
        <v>2</v>
      </c>
      <c r="AO64">
        <v>0.5</v>
      </c>
      <c r="AP64" t="s">
        <v>256</v>
      </c>
      <c r="AQ64">
        <v>2</v>
      </c>
      <c r="AR64">
        <v>1613518445.16897</v>
      </c>
      <c r="AS64">
        <v>409.381413793103</v>
      </c>
      <c r="AT64">
        <v>410.012793103448</v>
      </c>
      <c r="AU64">
        <v>18.1157724137931</v>
      </c>
      <c r="AV64">
        <v>18.1498034482759</v>
      </c>
      <c r="AW64">
        <v>403.478413793103</v>
      </c>
      <c r="AX64">
        <v>18.0379827586207</v>
      </c>
      <c r="AY64">
        <v>600.04624137931</v>
      </c>
      <c r="AZ64">
        <v>101.542448275862</v>
      </c>
      <c r="BA64">
        <v>0.0999844689655172</v>
      </c>
      <c r="BB64">
        <v>26.6091586206897</v>
      </c>
      <c r="BC64">
        <v>25.9524103448276</v>
      </c>
      <c r="BD64">
        <v>999.9</v>
      </c>
      <c r="BE64">
        <v>0</v>
      </c>
      <c r="BF64">
        <v>0</v>
      </c>
      <c r="BG64">
        <v>4995.47310344828</v>
      </c>
      <c r="BH64">
        <v>0</v>
      </c>
      <c r="BI64">
        <v>9999.9</v>
      </c>
      <c r="BJ64">
        <v>300.004379310345</v>
      </c>
      <c r="BK64">
        <v>0.899963827586207</v>
      </c>
      <c r="BL64">
        <v>0.100036213793103</v>
      </c>
      <c r="BM64">
        <v>0</v>
      </c>
      <c r="BN64">
        <v>101.643103448276</v>
      </c>
      <c r="BO64">
        <v>5.00096</v>
      </c>
      <c r="BP64">
        <v>323.925034482759</v>
      </c>
      <c r="BQ64">
        <v>3225.69931034483</v>
      </c>
      <c r="BR64">
        <v>36.75</v>
      </c>
      <c r="BS64">
        <v>40.812</v>
      </c>
      <c r="BT64">
        <v>38.875</v>
      </c>
      <c r="BU64">
        <v>40.625</v>
      </c>
      <c r="BV64">
        <v>39.562</v>
      </c>
      <c r="BW64">
        <v>265.493448275862</v>
      </c>
      <c r="BX64">
        <v>29.5110344827586</v>
      </c>
      <c r="BY64">
        <v>0</v>
      </c>
      <c r="BZ64">
        <v>1613518496.2</v>
      </c>
      <c r="CA64">
        <v>0</v>
      </c>
      <c r="CB64">
        <v>101.529461538462</v>
      </c>
      <c r="CC64">
        <v>-12.7195897559272</v>
      </c>
      <c r="CD64">
        <v>-38.0300513036925</v>
      </c>
      <c r="CE64">
        <v>323.472038461538</v>
      </c>
      <c r="CF64">
        <v>15</v>
      </c>
      <c r="CG64">
        <v>1613517593.1</v>
      </c>
      <c r="CH64" t="s">
        <v>257</v>
      </c>
      <c r="CI64">
        <v>1613517590.6</v>
      </c>
      <c r="CJ64">
        <v>1613517593.1</v>
      </c>
      <c r="CK64">
        <v>2</v>
      </c>
      <c r="CL64">
        <v>-0.182</v>
      </c>
      <c r="CM64">
        <v>0.031</v>
      </c>
      <c r="CN64">
        <v>5.898</v>
      </c>
      <c r="CO64">
        <v>0.117</v>
      </c>
      <c r="CP64">
        <v>408</v>
      </c>
      <c r="CQ64">
        <v>19</v>
      </c>
      <c r="CR64">
        <v>0.39</v>
      </c>
      <c r="CS64">
        <v>0.23</v>
      </c>
      <c r="CT64">
        <v>-0.5917709</v>
      </c>
      <c r="CU64">
        <v>-0.737606048780486</v>
      </c>
      <c r="CV64">
        <v>0.081602802906763</v>
      </c>
      <c r="CW64">
        <v>0</v>
      </c>
      <c r="CX64">
        <v>-0.050784296</v>
      </c>
      <c r="CY64">
        <v>0.452726084577861</v>
      </c>
      <c r="CZ64">
        <v>0.0471498506664513</v>
      </c>
      <c r="DA64">
        <v>0</v>
      </c>
      <c r="DB64">
        <v>0</v>
      </c>
      <c r="DC64">
        <v>2</v>
      </c>
      <c r="DD64" t="s">
        <v>258</v>
      </c>
      <c r="DE64">
        <v>100</v>
      </c>
      <c r="DF64">
        <v>100</v>
      </c>
      <c r="DG64">
        <v>5.903</v>
      </c>
      <c r="DH64">
        <v>0.0809</v>
      </c>
      <c r="DI64">
        <v>3.81994624640086</v>
      </c>
      <c r="DJ64">
        <v>0.00621434693501906</v>
      </c>
      <c r="DK64">
        <v>-2.84187309215212e-06</v>
      </c>
      <c r="DL64">
        <v>5.83187288444407e-10</v>
      </c>
      <c r="DM64">
        <v>-0.113050203154081</v>
      </c>
      <c r="DN64">
        <v>-0.0175213708561665</v>
      </c>
      <c r="DO64">
        <v>0.00201954594759898</v>
      </c>
      <c r="DP64">
        <v>-2.55958449284408e-05</v>
      </c>
      <c r="DQ64">
        <v>-1</v>
      </c>
      <c r="DR64">
        <v>2233</v>
      </c>
      <c r="DS64">
        <v>2</v>
      </c>
      <c r="DT64">
        <v>28</v>
      </c>
      <c r="DU64">
        <v>14.4</v>
      </c>
      <c r="DV64">
        <v>14.3</v>
      </c>
      <c r="DW64">
        <v>2</v>
      </c>
      <c r="DX64">
        <v>633.68</v>
      </c>
      <c r="DY64">
        <v>355.458</v>
      </c>
      <c r="DZ64">
        <v>25.0005</v>
      </c>
      <c r="EA64">
        <v>27.9677</v>
      </c>
      <c r="EB64">
        <v>30.0003</v>
      </c>
      <c r="EC64">
        <v>28.1662</v>
      </c>
      <c r="ED64">
        <v>28.1678</v>
      </c>
      <c r="EE64">
        <v>19.6876</v>
      </c>
      <c r="EF64">
        <v>45.0393</v>
      </c>
      <c r="EG64">
        <v>79.1524</v>
      </c>
      <c r="EH64">
        <v>25</v>
      </c>
      <c r="EI64">
        <v>410</v>
      </c>
      <c r="EJ64">
        <v>18.1933</v>
      </c>
      <c r="EK64">
        <v>99.4314</v>
      </c>
      <c r="EL64">
        <v>101.365</v>
      </c>
    </row>
    <row r="65" spans="1:142">
      <c r="A65">
        <v>47</v>
      </c>
      <c r="B65">
        <v>1613518459.1</v>
      </c>
      <c r="C65">
        <v>764</v>
      </c>
      <c r="D65" t="s">
        <v>361</v>
      </c>
      <c r="E65" t="s">
        <v>362</v>
      </c>
      <c r="G65">
        <f>A/E</f>
        <v>0</v>
      </c>
      <c r="H65">
        <v>1613518451.16897</v>
      </c>
      <c r="I65">
        <f>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((R65-I65/2)*K65-J65)/(R65+I65/2)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I65*(1000-(1000*0.61365*exp(17.502*U65/(240.97+U65))/(AZ65+BA65)+AU65)/2)/(1000*0.61365*exp(17.502*U65/(240.97+U65))/(AZ65+BA65)-AU65)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(AK65*AM65)</f>
        <v>0</v>
      </c>
      <c r="T65">
        <f>(BB65+(S65+2*0.95*5.67E-8*(((BB65+$B$9)+273)^4-(BB65+273)^4)-44100*I65)/(1.84*29.3*P65+8*0.95*5.67E-8*(BB65+273)^3))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(-I65*44100)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$B$13*BH65+$C$13*BI65+$F$13*BJ65*(1-BM65)</f>
        <v>0</v>
      </c>
      <c r="AK65">
        <f>AJ65*AL65</f>
        <v>0</v>
      </c>
      <c r="AL65">
        <f>($B$13*$D$11+$C$13*$D$11+$F$13*((BW65+BO65)/MAX(BW65+BO65+BX65, 0.1)*$I$11+BX65/MAX(BW65+BO65+BX65, 0.1)*$J$11))/($B$13+$C$13+$F$13)</f>
        <v>0</v>
      </c>
      <c r="AM65">
        <f>($B$13*$K$11+$C$13*$K$11+$F$13*((BW65+BO65)/MAX(BW65+BO65+BX65, 0.1)*$P$11+BX65/MAX(BW65+BO65+BX65, 0.1)*$Q$11))/($B$13+$C$13+$F$13)</f>
        <v>0</v>
      </c>
      <c r="AN65">
        <v>2</v>
      </c>
      <c r="AO65">
        <v>0.5</v>
      </c>
      <c r="AP65" t="s">
        <v>256</v>
      </c>
      <c r="AQ65">
        <v>2</v>
      </c>
      <c r="AR65">
        <v>1613518451.16897</v>
      </c>
      <c r="AS65">
        <v>409.375862068965</v>
      </c>
      <c r="AT65">
        <v>409.998413793103</v>
      </c>
      <c r="AU65">
        <v>18.194924137931</v>
      </c>
      <c r="AV65">
        <v>18.175375862069</v>
      </c>
      <c r="AW65">
        <v>403.472931034483</v>
      </c>
      <c r="AX65">
        <v>18.1148034482759</v>
      </c>
      <c r="AY65">
        <v>600.046655172414</v>
      </c>
      <c r="AZ65">
        <v>101.540379310345</v>
      </c>
      <c r="BA65">
        <v>0.0999894793103448</v>
      </c>
      <c r="BB65">
        <v>26.611824137931</v>
      </c>
      <c r="BC65">
        <v>25.9657103448276</v>
      </c>
      <c r="BD65">
        <v>999.9</v>
      </c>
      <c r="BE65">
        <v>0</v>
      </c>
      <c r="BF65">
        <v>0</v>
      </c>
      <c r="BG65">
        <v>4999.11517241379</v>
      </c>
      <c r="BH65">
        <v>0</v>
      </c>
      <c r="BI65">
        <v>9999.9</v>
      </c>
      <c r="BJ65">
        <v>300.029689655172</v>
      </c>
      <c r="BK65">
        <v>0.899967034482759</v>
      </c>
      <c r="BL65">
        <v>0.100033017241379</v>
      </c>
      <c r="BM65">
        <v>0</v>
      </c>
      <c r="BN65">
        <v>100.483944827586</v>
      </c>
      <c r="BO65">
        <v>5.00096</v>
      </c>
      <c r="BP65">
        <v>320.47724137931</v>
      </c>
      <c r="BQ65">
        <v>3225.97862068966</v>
      </c>
      <c r="BR65">
        <v>36.75</v>
      </c>
      <c r="BS65">
        <v>40.812</v>
      </c>
      <c r="BT65">
        <v>38.875</v>
      </c>
      <c r="BU65">
        <v>40.625</v>
      </c>
      <c r="BV65">
        <v>39.562</v>
      </c>
      <c r="BW65">
        <v>265.516896551724</v>
      </c>
      <c r="BX65">
        <v>29.5120689655172</v>
      </c>
      <c r="BY65">
        <v>0</v>
      </c>
      <c r="BZ65">
        <v>1613518502.2</v>
      </c>
      <c r="CA65">
        <v>0</v>
      </c>
      <c r="CB65">
        <v>100.382053846154</v>
      </c>
      <c r="CC65">
        <v>-8.79184958299076</v>
      </c>
      <c r="CD65">
        <v>-29.4345983060737</v>
      </c>
      <c r="CE65">
        <v>320.091153846154</v>
      </c>
      <c r="CF65">
        <v>15</v>
      </c>
      <c r="CG65">
        <v>1613517593.1</v>
      </c>
      <c r="CH65" t="s">
        <v>257</v>
      </c>
      <c r="CI65">
        <v>1613517590.6</v>
      </c>
      <c r="CJ65">
        <v>1613517593.1</v>
      </c>
      <c r="CK65">
        <v>2</v>
      </c>
      <c r="CL65">
        <v>-0.182</v>
      </c>
      <c r="CM65">
        <v>0.031</v>
      </c>
      <c r="CN65">
        <v>5.898</v>
      </c>
      <c r="CO65">
        <v>0.117</v>
      </c>
      <c r="CP65">
        <v>408</v>
      </c>
      <c r="CQ65">
        <v>19</v>
      </c>
      <c r="CR65">
        <v>0.39</v>
      </c>
      <c r="CS65">
        <v>0.23</v>
      </c>
      <c r="CT65">
        <v>-0.618971975</v>
      </c>
      <c r="CU65">
        <v>0.110830660412758</v>
      </c>
      <c r="CV65">
        <v>0.0556456150943125</v>
      </c>
      <c r="CW65">
        <v>0</v>
      </c>
      <c r="CX65">
        <v>-0.0073134935</v>
      </c>
      <c r="CY65">
        <v>0.541360667617261</v>
      </c>
      <c r="CZ65">
        <v>0.0529790851275292</v>
      </c>
      <c r="DA65">
        <v>0</v>
      </c>
      <c r="DB65">
        <v>0</v>
      </c>
      <c r="DC65">
        <v>2</v>
      </c>
      <c r="DD65" t="s">
        <v>258</v>
      </c>
      <c r="DE65">
        <v>100</v>
      </c>
      <c r="DF65">
        <v>100</v>
      </c>
      <c r="DG65">
        <v>5.903</v>
      </c>
      <c r="DH65">
        <v>0.0818</v>
      </c>
      <c r="DI65">
        <v>3.81994624640086</v>
      </c>
      <c r="DJ65">
        <v>0.00621434693501906</v>
      </c>
      <c r="DK65">
        <v>-2.84187309215212e-06</v>
      </c>
      <c r="DL65">
        <v>5.83187288444407e-10</v>
      </c>
      <c r="DM65">
        <v>-0.113050203154081</v>
      </c>
      <c r="DN65">
        <v>-0.0175213708561665</v>
      </c>
      <c r="DO65">
        <v>0.00201954594759898</v>
      </c>
      <c r="DP65">
        <v>-2.55958449284408e-05</v>
      </c>
      <c r="DQ65">
        <v>-1</v>
      </c>
      <c r="DR65">
        <v>2233</v>
      </c>
      <c r="DS65">
        <v>2</v>
      </c>
      <c r="DT65">
        <v>28</v>
      </c>
      <c r="DU65">
        <v>14.5</v>
      </c>
      <c r="DV65">
        <v>14.4</v>
      </c>
      <c r="DW65">
        <v>2</v>
      </c>
      <c r="DX65">
        <v>633.779</v>
      </c>
      <c r="DY65">
        <v>355.688</v>
      </c>
      <c r="DZ65">
        <v>25.0003</v>
      </c>
      <c r="EA65">
        <v>27.9719</v>
      </c>
      <c r="EB65">
        <v>30.0004</v>
      </c>
      <c r="EC65">
        <v>28.1703</v>
      </c>
      <c r="ED65">
        <v>28.1719</v>
      </c>
      <c r="EE65">
        <v>19.6904</v>
      </c>
      <c r="EF65">
        <v>45.0393</v>
      </c>
      <c r="EG65">
        <v>78.778</v>
      </c>
      <c r="EH65">
        <v>25</v>
      </c>
      <c r="EI65">
        <v>410</v>
      </c>
      <c r="EJ65">
        <v>18.2821</v>
      </c>
      <c r="EK65">
        <v>99.432</v>
      </c>
      <c r="EL65">
        <v>101.363</v>
      </c>
    </row>
    <row r="66" spans="1:142">
      <c r="A66">
        <v>48</v>
      </c>
      <c r="B66">
        <v>1613518465.1</v>
      </c>
      <c r="C66">
        <v>770</v>
      </c>
      <c r="D66" t="s">
        <v>363</v>
      </c>
      <c r="E66" t="s">
        <v>364</v>
      </c>
      <c r="G66">
        <f>A/E</f>
        <v>0</v>
      </c>
      <c r="H66">
        <v>1613518457.16897</v>
      </c>
      <c r="I66">
        <f>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((R66-I66/2)*K66-J66)/(R66+I66/2)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I66*(1000-(1000*0.61365*exp(17.502*U66/(240.97+U66))/(AZ66+BA66)+AU66)/2)/(1000*0.61365*exp(17.502*U66/(240.97+U66))/(AZ66+BA66)-AU66)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(AK66*AM66)</f>
        <v>0</v>
      </c>
      <c r="T66">
        <f>(BB66+(S66+2*0.95*5.67E-8*(((BB66+$B$9)+273)^4-(BB66+273)^4)-44100*I66)/(1.84*29.3*P66+8*0.95*5.67E-8*(BB66+273)^3))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(-I66*44100)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$B$13*BH66+$C$13*BI66+$F$13*BJ66*(1-BM66)</f>
        <v>0</v>
      </c>
      <c r="AK66">
        <f>AJ66*AL66</f>
        <v>0</v>
      </c>
      <c r="AL66">
        <f>($B$13*$D$11+$C$13*$D$11+$F$13*((BW66+BO66)/MAX(BW66+BO66+BX66, 0.1)*$I$11+BX66/MAX(BW66+BO66+BX66, 0.1)*$J$11))/($B$13+$C$13+$F$13)</f>
        <v>0</v>
      </c>
      <c r="AM66">
        <f>($B$13*$K$11+$C$13*$K$11+$F$13*((BW66+BO66)/MAX(BW66+BO66+BX66, 0.1)*$P$11+BX66/MAX(BW66+BO66+BX66, 0.1)*$Q$11))/($B$13+$C$13+$F$13)</f>
        <v>0</v>
      </c>
      <c r="AN66">
        <v>2</v>
      </c>
      <c r="AO66">
        <v>0.5</v>
      </c>
      <c r="AP66" t="s">
        <v>256</v>
      </c>
      <c r="AQ66">
        <v>2</v>
      </c>
      <c r="AR66">
        <v>1613518457.16897</v>
      </c>
      <c r="AS66">
        <v>409.37175862069</v>
      </c>
      <c r="AT66">
        <v>409.994620689655</v>
      </c>
      <c r="AU66">
        <v>18.2367517241379</v>
      </c>
      <c r="AV66">
        <v>18.1787275862069</v>
      </c>
      <c r="AW66">
        <v>403.468862068966</v>
      </c>
      <c r="AX66">
        <v>18.1553965517241</v>
      </c>
      <c r="AY66">
        <v>600.04275862069</v>
      </c>
      <c r="AZ66">
        <v>101.540517241379</v>
      </c>
      <c r="BA66">
        <v>0.0999691034482759</v>
      </c>
      <c r="BB66">
        <v>26.6146689655172</v>
      </c>
      <c r="BC66">
        <v>25.9787517241379</v>
      </c>
      <c r="BD66">
        <v>999.9</v>
      </c>
      <c r="BE66">
        <v>0</v>
      </c>
      <c r="BF66">
        <v>0</v>
      </c>
      <c r="BG66">
        <v>4995.94793103448</v>
      </c>
      <c r="BH66">
        <v>0</v>
      </c>
      <c r="BI66">
        <v>9999.9</v>
      </c>
      <c r="BJ66">
        <v>300.023344827586</v>
      </c>
      <c r="BK66">
        <v>0.899963827586207</v>
      </c>
      <c r="BL66">
        <v>0.100036213793103</v>
      </c>
      <c r="BM66">
        <v>0</v>
      </c>
      <c r="BN66">
        <v>99.6542034482759</v>
      </c>
      <c r="BO66">
        <v>5.00096</v>
      </c>
      <c r="BP66">
        <v>317.752896551724</v>
      </c>
      <c r="BQ66">
        <v>3225.90724137931</v>
      </c>
      <c r="BR66">
        <v>36.75</v>
      </c>
      <c r="BS66">
        <v>40.807724137931</v>
      </c>
      <c r="BT66">
        <v>38.875</v>
      </c>
      <c r="BU66">
        <v>40.625</v>
      </c>
      <c r="BV66">
        <v>39.562</v>
      </c>
      <c r="BW66">
        <v>265.510344827586</v>
      </c>
      <c r="BX66">
        <v>29.5120689655172</v>
      </c>
      <c r="BY66">
        <v>0</v>
      </c>
      <c r="BZ66">
        <v>1613518508.2</v>
      </c>
      <c r="CA66">
        <v>0</v>
      </c>
      <c r="CB66">
        <v>99.5659769230769</v>
      </c>
      <c r="CC66">
        <v>-7.85940514265055</v>
      </c>
      <c r="CD66">
        <v>-24.1737093976012</v>
      </c>
      <c r="CE66">
        <v>317.439730769231</v>
      </c>
      <c r="CF66">
        <v>15</v>
      </c>
      <c r="CG66">
        <v>1613517593.1</v>
      </c>
      <c r="CH66" t="s">
        <v>257</v>
      </c>
      <c r="CI66">
        <v>1613517590.6</v>
      </c>
      <c r="CJ66">
        <v>1613517593.1</v>
      </c>
      <c r="CK66">
        <v>2</v>
      </c>
      <c r="CL66">
        <v>-0.182</v>
      </c>
      <c r="CM66">
        <v>0.031</v>
      </c>
      <c r="CN66">
        <v>5.898</v>
      </c>
      <c r="CO66">
        <v>0.117</v>
      </c>
      <c r="CP66">
        <v>408</v>
      </c>
      <c r="CQ66">
        <v>19</v>
      </c>
      <c r="CR66">
        <v>0.39</v>
      </c>
      <c r="CS66">
        <v>0.23</v>
      </c>
      <c r="CT66">
        <v>-0.639566875</v>
      </c>
      <c r="CU66">
        <v>0.157108649155726</v>
      </c>
      <c r="CV66">
        <v>0.063795524332898</v>
      </c>
      <c r="CW66">
        <v>0</v>
      </c>
      <c r="CX66">
        <v>0.0394911715</v>
      </c>
      <c r="CY66">
        <v>0.38464177260788</v>
      </c>
      <c r="CZ66">
        <v>0.0377316463037476</v>
      </c>
      <c r="DA66">
        <v>0</v>
      </c>
      <c r="DB66">
        <v>0</v>
      </c>
      <c r="DC66">
        <v>2</v>
      </c>
      <c r="DD66" t="s">
        <v>258</v>
      </c>
      <c r="DE66">
        <v>100</v>
      </c>
      <c r="DF66">
        <v>100</v>
      </c>
      <c r="DG66">
        <v>5.903</v>
      </c>
      <c r="DH66">
        <v>0.082</v>
      </c>
      <c r="DI66">
        <v>3.81994624640086</v>
      </c>
      <c r="DJ66">
        <v>0.00621434693501906</v>
      </c>
      <c r="DK66">
        <v>-2.84187309215212e-06</v>
      </c>
      <c r="DL66">
        <v>5.83187288444407e-10</v>
      </c>
      <c r="DM66">
        <v>-0.113050203154081</v>
      </c>
      <c r="DN66">
        <v>-0.0175213708561665</v>
      </c>
      <c r="DO66">
        <v>0.00201954594759898</v>
      </c>
      <c r="DP66">
        <v>-2.55958449284408e-05</v>
      </c>
      <c r="DQ66">
        <v>-1</v>
      </c>
      <c r="DR66">
        <v>2233</v>
      </c>
      <c r="DS66">
        <v>2</v>
      </c>
      <c r="DT66">
        <v>28</v>
      </c>
      <c r="DU66">
        <v>14.6</v>
      </c>
      <c r="DV66">
        <v>14.5</v>
      </c>
      <c r="DW66">
        <v>2</v>
      </c>
      <c r="DX66">
        <v>633.997</v>
      </c>
      <c r="DY66">
        <v>355.554</v>
      </c>
      <c r="DZ66">
        <v>25.0003</v>
      </c>
      <c r="EA66">
        <v>27.976</v>
      </c>
      <c r="EB66">
        <v>30.0004</v>
      </c>
      <c r="EC66">
        <v>28.1737</v>
      </c>
      <c r="ED66">
        <v>28.1753</v>
      </c>
      <c r="EE66">
        <v>19.6947</v>
      </c>
      <c r="EF66">
        <v>44.7272</v>
      </c>
      <c r="EG66">
        <v>78.778</v>
      </c>
      <c r="EH66">
        <v>25</v>
      </c>
      <c r="EI66">
        <v>410</v>
      </c>
      <c r="EJ66">
        <v>18.3326</v>
      </c>
      <c r="EK66">
        <v>99.4312</v>
      </c>
      <c r="EL66">
        <v>101.361</v>
      </c>
    </row>
    <row r="67" spans="1:142">
      <c r="A67">
        <v>49</v>
      </c>
      <c r="B67">
        <v>1613518471.1</v>
      </c>
      <c r="C67">
        <v>776</v>
      </c>
      <c r="D67" t="s">
        <v>365</v>
      </c>
      <c r="E67" t="s">
        <v>366</v>
      </c>
      <c r="G67">
        <f>A/E</f>
        <v>0</v>
      </c>
      <c r="H67">
        <v>1613518463.16897</v>
      </c>
      <c r="I67">
        <f>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((R67-I67/2)*K67-J67)/(R67+I67/2)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I67*(1000-(1000*0.61365*exp(17.502*U67/(240.97+U67))/(AZ67+BA67)+AU67)/2)/(1000*0.61365*exp(17.502*U67/(240.97+U67))/(AZ67+BA67)-AU67)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(AK67*AM67)</f>
        <v>0</v>
      </c>
      <c r="T67">
        <f>(BB67+(S67+2*0.95*5.67E-8*(((BB67+$B$9)+273)^4-(BB67+273)^4)-44100*I67)/(1.84*29.3*P67+8*0.95*5.67E-8*(BB67+273)^3))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(-I67*44100)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$B$13*BH67+$C$13*BI67+$F$13*BJ67*(1-BM67)</f>
        <v>0</v>
      </c>
      <c r="AK67">
        <f>AJ67*AL67</f>
        <v>0</v>
      </c>
      <c r="AL67">
        <f>($B$13*$D$11+$C$13*$D$11+$F$13*((BW67+BO67)/MAX(BW67+BO67+BX67, 0.1)*$I$11+BX67/MAX(BW67+BO67+BX67, 0.1)*$J$11))/($B$13+$C$13+$F$13)</f>
        <v>0</v>
      </c>
      <c r="AM67">
        <f>($B$13*$K$11+$C$13*$K$11+$F$13*((BW67+BO67)/MAX(BW67+BO67+BX67, 0.1)*$P$11+BX67/MAX(BW67+BO67+BX67, 0.1)*$Q$11))/($B$13+$C$13+$F$13)</f>
        <v>0</v>
      </c>
      <c r="AN67">
        <v>2</v>
      </c>
      <c r="AO67">
        <v>0.5</v>
      </c>
      <c r="AP67" t="s">
        <v>256</v>
      </c>
      <c r="AQ67">
        <v>2</v>
      </c>
      <c r="AR67">
        <v>1613518463.16897</v>
      </c>
      <c r="AS67">
        <v>409.32775862069</v>
      </c>
      <c r="AT67">
        <v>409.973517241379</v>
      </c>
      <c r="AU67">
        <v>18.2613862068966</v>
      </c>
      <c r="AV67">
        <v>18.1987793103448</v>
      </c>
      <c r="AW67">
        <v>403.425034482759</v>
      </c>
      <c r="AX67">
        <v>18.1793103448276</v>
      </c>
      <c r="AY67">
        <v>600.047137931034</v>
      </c>
      <c r="AZ67">
        <v>101.543</v>
      </c>
      <c r="BA67">
        <v>0.0999854482758621</v>
      </c>
      <c r="BB67">
        <v>26.6185586206897</v>
      </c>
      <c r="BC67">
        <v>25.9830827586207</v>
      </c>
      <c r="BD67">
        <v>999.9</v>
      </c>
      <c r="BE67">
        <v>0</v>
      </c>
      <c r="BF67">
        <v>0</v>
      </c>
      <c r="BG67">
        <v>4996.72413793103</v>
      </c>
      <c r="BH67">
        <v>0</v>
      </c>
      <c r="BI67">
        <v>9999.9</v>
      </c>
      <c r="BJ67">
        <v>300.018448275862</v>
      </c>
      <c r="BK67">
        <v>0.899960620689655</v>
      </c>
      <c r="BL67">
        <v>0.100039410344828</v>
      </c>
      <c r="BM67">
        <v>0</v>
      </c>
      <c r="BN67">
        <v>98.9220137931034</v>
      </c>
      <c r="BO67">
        <v>5.00096</v>
      </c>
      <c r="BP67">
        <v>315.397827586207</v>
      </c>
      <c r="BQ67">
        <v>3225.85137931034</v>
      </c>
      <c r="BR67">
        <v>36.75</v>
      </c>
      <c r="BS67">
        <v>40.7927586206896</v>
      </c>
      <c r="BT67">
        <v>38.8619655172414</v>
      </c>
      <c r="BU67">
        <v>40.625</v>
      </c>
      <c r="BV67">
        <v>39.562</v>
      </c>
      <c r="BW67">
        <v>265.504827586207</v>
      </c>
      <c r="BX67">
        <v>29.5120689655172</v>
      </c>
      <c r="BY67">
        <v>0</v>
      </c>
      <c r="BZ67">
        <v>1613518514.2</v>
      </c>
      <c r="CA67">
        <v>0</v>
      </c>
      <c r="CB67">
        <v>98.8511653846154</v>
      </c>
      <c r="CC67">
        <v>-6.32622565016754</v>
      </c>
      <c r="CD67">
        <v>-21.1215384557189</v>
      </c>
      <c r="CE67">
        <v>315.136653846154</v>
      </c>
      <c r="CF67">
        <v>15</v>
      </c>
      <c r="CG67">
        <v>1613517593.1</v>
      </c>
      <c r="CH67" t="s">
        <v>257</v>
      </c>
      <c r="CI67">
        <v>1613517590.6</v>
      </c>
      <c r="CJ67">
        <v>1613517593.1</v>
      </c>
      <c r="CK67">
        <v>2</v>
      </c>
      <c r="CL67">
        <v>-0.182</v>
      </c>
      <c r="CM67">
        <v>0.031</v>
      </c>
      <c r="CN67">
        <v>5.898</v>
      </c>
      <c r="CO67">
        <v>0.117</v>
      </c>
      <c r="CP67">
        <v>408</v>
      </c>
      <c r="CQ67">
        <v>19</v>
      </c>
      <c r="CR67">
        <v>0.39</v>
      </c>
      <c r="CS67">
        <v>0.23</v>
      </c>
      <c r="CT67">
        <v>-0.636940075</v>
      </c>
      <c r="CU67">
        <v>-0.322835606003751</v>
      </c>
      <c r="CV67">
        <v>0.0978527388621258</v>
      </c>
      <c r="CW67">
        <v>0</v>
      </c>
      <c r="CX67">
        <v>0.0567974525</v>
      </c>
      <c r="CY67">
        <v>0.0544745774859286</v>
      </c>
      <c r="CZ67">
        <v>0.01927137513905</v>
      </c>
      <c r="DA67">
        <v>1</v>
      </c>
      <c r="DB67">
        <v>1</v>
      </c>
      <c r="DC67">
        <v>2</v>
      </c>
      <c r="DD67" t="s">
        <v>269</v>
      </c>
      <c r="DE67">
        <v>100</v>
      </c>
      <c r="DF67">
        <v>100</v>
      </c>
      <c r="DG67">
        <v>5.903</v>
      </c>
      <c r="DH67">
        <v>0.0833</v>
      </c>
      <c r="DI67">
        <v>3.81994624640086</v>
      </c>
      <c r="DJ67">
        <v>0.00621434693501906</v>
      </c>
      <c r="DK67">
        <v>-2.84187309215212e-06</v>
      </c>
      <c r="DL67">
        <v>5.83187288444407e-10</v>
      </c>
      <c r="DM67">
        <v>-0.113050203154081</v>
      </c>
      <c r="DN67">
        <v>-0.0175213708561665</v>
      </c>
      <c r="DO67">
        <v>0.00201954594759898</v>
      </c>
      <c r="DP67">
        <v>-2.55958449284408e-05</v>
      </c>
      <c r="DQ67">
        <v>-1</v>
      </c>
      <c r="DR67">
        <v>2233</v>
      </c>
      <c r="DS67">
        <v>2</v>
      </c>
      <c r="DT67">
        <v>28</v>
      </c>
      <c r="DU67">
        <v>14.7</v>
      </c>
      <c r="DV67">
        <v>14.6</v>
      </c>
      <c r="DW67">
        <v>2</v>
      </c>
      <c r="DX67">
        <v>634.234</v>
      </c>
      <c r="DY67">
        <v>355.669</v>
      </c>
      <c r="DZ67">
        <v>25.0003</v>
      </c>
      <c r="EA67">
        <v>27.98</v>
      </c>
      <c r="EB67">
        <v>30.0004</v>
      </c>
      <c r="EC67">
        <v>28.1772</v>
      </c>
      <c r="ED67">
        <v>28.1794</v>
      </c>
      <c r="EE67">
        <v>19.6936</v>
      </c>
      <c r="EF67">
        <v>44.4371</v>
      </c>
      <c r="EG67">
        <v>78.778</v>
      </c>
      <c r="EH67">
        <v>25</v>
      </c>
      <c r="EI67">
        <v>410</v>
      </c>
      <c r="EJ67">
        <v>18.3413</v>
      </c>
      <c r="EK67">
        <v>99.4276</v>
      </c>
      <c r="EL67">
        <v>101.361</v>
      </c>
    </row>
    <row r="68" spans="1:142">
      <c r="A68">
        <v>50</v>
      </c>
      <c r="B68">
        <v>1613518477.1</v>
      </c>
      <c r="C68">
        <v>782</v>
      </c>
      <c r="D68" t="s">
        <v>367</v>
      </c>
      <c r="E68" t="s">
        <v>368</v>
      </c>
      <c r="G68">
        <f>A/E</f>
        <v>0</v>
      </c>
      <c r="H68">
        <v>1613518469.16897</v>
      </c>
      <c r="I68">
        <f>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((R68-I68/2)*K68-J68)/(R68+I68/2)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I68*(1000-(1000*0.61365*exp(17.502*U68/(240.97+U68))/(AZ68+BA68)+AU68)/2)/(1000*0.61365*exp(17.502*U68/(240.97+U68))/(AZ68+BA68)-AU68)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(AK68*AM68)</f>
        <v>0</v>
      </c>
      <c r="T68">
        <f>(BB68+(S68+2*0.95*5.67E-8*(((BB68+$B$9)+273)^4-(BB68+273)^4)-44100*I68)/(1.84*29.3*P68+8*0.95*5.67E-8*(BB68+273)^3))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(-I68*44100)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$B$13*BH68+$C$13*BI68+$F$13*BJ68*(1-BM68)</f>
        <v>0</v>
      </c>
      <c r="AK68">
        <f>AJ68*AL68</f>
        <v>0</v>
      </c>
      <c r="AL68">
        <f>($B$13*$D$11+$C$13*$D$11+$F$13*((BW68+BO68)/MAX(BW68+BO68+BX68, 0.1)*$I$11+BX68/MAX(BW68+BO68+BX68, 0.1)*$J$11))/($B$13+$C$13+$F$13)</f>
        <v>0</v>
      </c>
      <c r="AM68">
        <f>($B$13*$K$11+$C$13*$K$11+$F$13*((BW68+BO68)/MAX(BW68+BO68+BX68, 0.1)*$P$11+BX68/MAX(BW68+BO68+BX68, 0.1)*$Q$11))/($B$13+$C$13+$F$13)</f>
        <v>0</v>
      </c>
      <c r="AN68">
        <v>2</v>
      </c>
      <c r="AO68">
        <v>0.5</v>
      </c>
      <c r="AP68" t="s">
        <v>256</v>
      </c>
      <c r="AQ68">
        <v>2</v>
      </c>
      <c r="AR68">
        <v>1613518469.16897</v>
      </c>
      <c r="AS68">
        <v>409.314517241379</v>
      </c>
      <c r="AT68">
        <v>409.997344827586</v>
      </c>
      <c r="AU68">
        <v>18.2918413793103</v>
      </c>
      <c r="AV68">
        <v>18.2362379310345</v>
      </c>
      <c r="AW68">
        <v>403.411724137931</v>
      </c>
      <c r="AX68">
        <v>18.2088551724138</v>
      </c>
      <c r="AY68">
        <v>600.054103448276</v>
      </c>
      <c r="AZ68">
        <v>101.54475862069</v>
      </c>
      <c r="BA68">
        <v>0.100026789655172</v>
      </c>
      <c r="BB68">
        <v>26.622924137931</v>
      </c>
      <c r="BC68">
        <v>25.9926655172414</v>
      </c>
      <c r="BD68">
        <v>999.9</v>
      </c>
      <c r="BE68">
        <v>0</v>
      </c>
      <c r="BF68">
        <v>0</v>
      </c>
      <c r="BG68">
        <v>4996.53</v>
      </c>
      <c r="BH68">
        <v>0</v>
      </c>
      <c r="BI68">
        <v>9999.9</v>
      </c>
      <c r="BJ68">
        <v>299.999379310345</v>
      </c>
      <c r="BK68">
        <v>0.899957413793104</v>
      </c>
      <c r="BL68">
        <v>0.100042606896552</v>
      </c>
      <c r="BM68">
        <v>0</v>
      </c>
      <c r="BN68">
        <v>98.3023310344828</v>
      </c>
      <c r="BO68">
        <v>5.00096</v>
      </c>
      <c r="BP68">
        <v>313.435551724138</v>
      </c>
      <c r="BQ68">
        <v>3225.64</v>
      </c>
      <c r="BR68">
        <v>36.75</v>
      </c>
      <c r="BS68">
        <v>40.7820689655172</v>
      </c>
      <c r="BT68">
        <v>38.8424137931034</v>
      </c>
      <c r="BU68">
        <v>40.625</v>
      </c>
      <c r="BV68">
        <v>39.562</v>
      </c>
      <c r="BW68">
        <v>265.486551724138</v>
      </c>
      <c r="BX68">
        <v>29.5110344827586</v>
      </c>
      <c r="BY68">
        <v>0</v>
      </c>
      <c r="BZ68">
        <v>1613518520.2</v>
      </c>
      <c r="CA68">
        <v>0</v>
      </c>
      <c r="CB68">
        <v>98.2140576923077</v>
      </c>
      <c r="CC68">
        <v>-6.37157265309915</v>
      </c>
      <c r="CD68">
        <v>-18.0311453090979</v>
      </c>
      <c r="CE68">
        <v>313.229807692308</v>
      </c>
      <c r="CF68">
        <v>15</v>
      </c>
      <c r="CG68">
        <v>1613517593.1</v>
      </c>
      <c r="CH68" t="s">
        <v>257</v>
      </c>
      <c r="CI68">
        <v>1613517590.6</v>
      </c>
      <c r="CJ68">
        <v>1613517593.1</v>
      </c>
      <c r="CK68">
        <v>2</v>
      </c>
      <c r="CL68">
        <v>-0.182</v>
      </c>
      <c r="CM68">
        <v>0.031</v>
      </c>
      <c r="CN68">
        <v>5.898</v>
      </c>
      <c r="CO68">
        <v>0.117</v>
      </c>
      <c r="CP68">
        <v>408</v>
      </c>
      <c r="CQ68">
        <v>19</v>
      </c>
      <c r="CR68">
        <v>0.39</v>
      </c>
      <c r="CS68">
        <v>0.23</v>
      </c>
      <c r="CT68">
        <v>-0.655679425</v>
      </c>
      <c r="CU68">
        <v>-0.475646577861162</v>
      </c>
      <c r="CV68">
        <v>0.0984448698680859</v>
      </c>
      <c r="CW68">
        <v>0</v>
      </c>
      <c r="CX68">
        <v>0.0590269075</v>
      </c>
      <c r="CY68">
        <v>-0.114305775984991</v>
      </c>
      <c r="CZ68">
        <v>0.0169692558363263</v>
      </c>
      <c r="DA68">
        <v>0</v>
      </c>
      <c r="DB68">
        <v>0</v>
      </c>
      <c r="DC68">
        <v>2</v>
      </c>
      <c r="DD68" t="s">
        <v>258</v>
      </c>
      <c r="DE68">
        <v>100</v>
      </c>
      <c r="DF68">
        <v>100</v>
      </c>
      <c r="DG68">
        <v>5.903</v>
      </c>
      <c r="DH68">
        <v>0.0846</v>
      </c>
      <c r="DI68">
        <v>3.81994624640086</v>
      </c>
      <c r="DJ68">
        <v>0.00621434693501906</v>
      </c>
      <c r="DK68">
        <v>-2.84187309215212e-06</v>
      </c>
      <c r="DL68">
        <v>5.83187288444407e-10</v>
      </c>
      <c r="DM68">
        <v>-0.113050203154081</v>
      </c>
      <c r="DN68">
        <v>-0.0175213708561665</v>
      </c>
      <c r="DO68">
        <v>0.00201954594759898</v>
      </c>
      <c r="DP68">
        <v>-2.55958449284408e-05</v>
      </c>
      <c r="DQ68">
        <v>-1</v>
      </c>
      <c r="DR68">
        <v>2233</v>
      </c>
      <c r="DS68">
        <v>2</v>
      </c>
      <c r="DT68">
        <v>28</v>
      </c>
      <c r="DU68">
        <v>14.8</v>
      </c>
      <c r="DV68">
        <v>14.7</v>
      </c>
      <c r="DW68">
        <v>2</v>
      </c>
      <c r="DX68">
        <v>634.351</v>
      </c>
      <c r="DY68">
        <v>355.601</v>
      </c>
      <c r="DZ68">
        <v>25.0004</v>
      </c>
      <c r="EA68">
        <v>27.9855</v>
      </c>
      <c r="EB68">
        <v>30.0003</v>
      </c>
      <c r="EC68">
        <v>28.1812</v>
      </c>
      <c r="ED68">
        <v>28.1831</v>
      </c>
      <c r="EE68">
        <v>19.694</v>
      </c>
      <c r="EF68">
        <v>44.4371</v>
      </c>
      <c r="EG68">
        <v>78.4057</v>
      </c>
      <c r="EH68">
        <v>25</v>
      </c>
      <c r="EI68">
        <v>410</v>
      </c>
      <c r="EJ68">
        <v>18.3309</v>
      </c>
      <c r="EK68">
        <v>99.4266</v>
      </c>
      <c r="EL68">
        <v>101.36</v>
      </c>
    </row>
    <row r="69" spans="1:142">
      <c r="A69">
        <v>51</v>
      </c>
      <c r="B69">
        <v>1613518614.6</v>
      </c>
      <c r="C69">
        <v>919.5</v>
      </c>
      <c r="D69" t="s">
        <v>369</v>
      </c>
      <c r="E69" t="s">
        <v>370</v>
      </c>
      <c r="G69">
        <f>A/E</f>
        <v>0</v>
      </c>
      <c r="H69">
        <v>1613518606.85</v>
      </c>
      <c r="I69">
        <f>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((R69-I69/2)*K69-J69)/(R69+I69/2)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I69*(1000-(1000*0.61365*exp(17.502*U69/(240.97+U69))/(AZ69+BA69)+AU69)/2)/(1000*0.61365*exp(17.502*U69/(240.97+U69))/(AZ69+BA69)-AU69)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(AK69*AM69)</f>
        <v>0</v>
      </c>
      <c r="T69">
        <f>(BB69+(S69+2*0.95*5.67E-8*(((BB69+$B$9)+273)^4-(BB69+273)^4)-44100*I69)/(1.84*29.3*P69+8*0.95*5.67E-8*(BB69+273)^3))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(-I69*44100)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2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$B$13*BH69+$C$13*BI69+$F$13*BJ69*(1-BM69)</f>
        <v>0</v>
      </c>
      <c r="AK69">
        <f>AJ69*AL69</f>
        <v>0</v>
      </c>
      <c r="AL69">
        <f>($B$13*$D$11+$C$13*$D$11+$F$13*((BW69+BO69)/MAX(BW69+BO69+BX69, 0.1)*$I$11+BX69/MAX(BW69+BO69+BX69, 0.1)*$J$11))/($B$13+$C$13+$F$13)</f>
        <v>0</v>
      </c>
      <c r="AM69">
        <f>($B$13*$K$11+$C$13*$K$11+$F$13*((BW69+BO69)/MAX(BW69+BO69+BX69, 0.1)*$P$11+BX69/MAX(BW69+BO69+BX69, 0.1)*$Q$11))/($B$13+$C$13+$F$13)</f>
        <v>0</v>
      </c>
      <c r="AN69">
        <v>2</v>
      </c>
      <c r="AO69">
        <v>0.5</v>
      </c>
      <c r="AP69" t="s">
        <v>256</v>
      </c>
      <c r="AQ69">
        <v>2</v>
      </c>
      <c r="AR69">
        <v>1613518606.85</v>
      </c>
      <c r="AS69">
        <v>411.389566666667</v>
      </c>
      <c r="AT69">
        <v>409.9402</v>
      </c>
      <c r="AU69">
        <v>18.48813</v>
      </c>
      <c r="AV69">
        <v>18.95046</v>
      </c>
      <c r="AW69">
        <v>405.478233333333</v>
      </c>
      <c r="AX69">
        <v>18.3992333333333</v>
      </c>
      <c r="AY69">
        <v>598.553566666667</v>
      </c>
      <c r="AZ69">
        <v>101.544566666667</v>
      </c>
      <c r="BA69">
        <v>0.0805495140666667</v>
      </c>
      <c r="BB69">
        <v>26.6149933333333</v>
      </c>
      <c r="BC69">
        <v>25.6291533333333</v>
      </c>
      <c r="BD69">
        <v>999.9</v>
      </c>
      <c r="BE69">
        <v>0</v>
      </c>
      <c r="BF69">
        <v>0</v>
      </c>
      <c r="BG69">
        <v>5001.75133333333</v>
      </c>
      <c r="BH69">
        <v>0</v>
      </c>
      <c r="BI69">
        <v>9999.9</v>
      </c>
      <c r="BJ69">
        <v>300.397733333333</v>
      </c>
      <c r="BK69">
        <v>0.899991766666667</v>
      </c>
      <c r="BL69">
        <v>0.10000827</v>
      </c>
      <c r="BM69">
        <v>0</v>
      </c>
      <c r="BN69">
        <v>276.86291</v>
      </c>
      <c r="BO69">
        <v>5.00096</v>
      </c>
      <c r="BP69">
        <v>851.115126666667</v>
      </c>
      <c r="BQ69">
        <v>3230.01966666667</v>
      </c>
      <c r="BR69">
        <v>36.6725333333333</v>
      </c>
      <c r="BS69">
        <v>40.6954</v>
      </c>
      <c r="BT69">
        <v>38.7892666666667</v>
      </c>
      <c r="BU69">
        <v>40.562</v>
      </c>
      <c r="BV69">
        <v>39.5</v>
      </c>
      <c r="BW69">
        <v>265.854333333333</v>
      </c>
      <c r="BX69">
        <v>29.5443333333333</v>
      </c>
      <c r="BY69">
        <v>0</v>
      </c>
      <c r="BZ69">
        <v>1613518657.6</v>
      </c>
      <c r="CA69">
        <v>0</v>
      </c>
      <c r="CB69">
        <v>291.229064</v>
      </c>
      <c r="CC69">
        <v>1165.08691034785</v>
      </c>
      <c r="CD69">
        <v>3405.45862312312</v>
      </c>
      <c r="CE69">
        <v>893.40656</v>
      </c>
      <c r="CF69">
        <v>15</v>
      </c>
      <c r="CG69">
        <v>1613517593.1</v>
      </c>
      <c r="CH69" t="s">
        <v>257</v>
      </c>
      <c r="CI69">
        <v>1613517590.6</v>
      </c>
      <c r="CJ69">
        <v>1613517593.1</v>
      </c>
      <c r="CK69">
        <v>2</v>
      </c>
      <c r="CL69">
        <v>-0.182</v>
      </c>
      <c r="CM69">
        <v>0.031</v>
      </c>
      <c r="CN69">
        <v>5.898</v>
      </c>
      <c r="CO69">
        <v>0.117</v>
      </c>
      <c r="CP69">
        <v>408</v>
      </c>
      <c r="CQ69">
        <v>19</v>
      </c>
      <c r="CR69">
        <v>0.39</v>
      </c>
      <c r="CS69">
        <v>0.23</v>
      </c>
      <c r="CT69">
        <v>0.9354147675</v>
      </c>
      <c r="CU69">
        <v>16.0543121076923</v>
      </c>
      <c r="CV69">
        <v>1.87269788789343</v>
      </c>
      <c r="CW69">
        <v>0</v>
      </c>
      <c r="CX69">
        <v>-0.3692730625</v>
      </c>
      <c r="CY69">
        <v>-3.03525298874297</v>
      </c>
      <c r="CZ69">
        <v>0.35481670392555</v>
      </c>
      <c r="DA69">
        <v>0</v>
      </c>
      <c r="DB69">
        <v>0</v>
      </c>
      <c r="DC69">
        <v>2</v>
      </c>
      <c r="DD69" t="s">
        <v>258</v>
      </c>
      <c r="DE69">
        <v>100</v>
      </c>
      <c r="DF69">
        <v>100</v>
      </c>
      <c r="DG69">
        <v>5.913</v>
      </c>
      <c r="DH69">
        <v>0.0858</v>
      </c>
      <c r="DI69">
        <v>3.81994624640086</v>
      </c>
      <c r="DJ69">
        <v>0.00621434693501906</v>
      </c>
      <c r="DK69">
        <v>-2.84187309215212e-06</v>
      </c>
      <c r="DL69">
        <v>5.83187288444407e-10</v>
      </c>
      <c r="DM69">
        <v>-0.113050203154081</v>
      </c>
      <c r="DN69">
        <v>-0.0175213708561665</v>
      </c>
      <c r="DO69">
        <v>0.00201954594759898</v>
      </c>
      <c r="DP69">
        <v>-2.55958449284408e-05</v>
      </c>
      <c r="DQ69">
        <v>-1</v>
      </c>
      <c r="DR69">
        <v>2233</v>
      </c>
      <c r="DS69">
        <v>2</v>
      </c>
      <c r="DT69">
        <v>28</v>
      </c>
      <c r="DU69">
        <v>17.1</v>
      </c>
      <c r="DV69">
        <v>17</v>
      </c>
      <c r="DW69">
        <v>2</v>
      </c>
      <c r="DX69">
        <v>628.546</v>
      </c>
      <c r="DY69">
        <v>355.552</v>
      </c>
      <c r="DZ69">
        <v>25.0003</v>
      </c>
      <c r="EA69">
        <v>28.1052</v>
      </c>
      <c r="EB69">
        <v>30.0004</v>
      </c>
      <c r="EC69">
        <v>28.3084</v>
      </c>
      <c r="ED69">
        <v>28.2881</v>
      </c>
      <c r="EE69">
        <v>19.7028</v>
      </c>
      <c r="EF69">
        <v>40.706</v>
      </c>
      <c r="EG69">
        <v>76.5347</v>
      </c>
      <c r="EH69">
        <v>25</v>
      </c>
      <c r="EI69">
        <v>410</v>
      </c>
      <c r="EJ69">
        <v>18.9611</v>
      </c>
      <c r="EK69">
        <v>99.3947</v>
      </c>
      <c r="EL69">
        <v>101.356</v>
      </c>
    </row>
    <row r="70" spans="1:142">
      <c r="A70">
        <v>52</v>
      </c>
      <c r="B70">
        <v>1613518620.6</v>
      </c>
      <c r="C70">
        <v>925.5</v>
      </c>
      <c r="D70" t="s">
        <v>371</v>
      </c>
      <c r="E70" t="s">
        <v>372</v>
      </c>
      <c r="G70">
        <f>A/E</f>
        <v>0</v>
      </c>
      <c r="H70">
        <v>1613518612.78965</v>
      </c>
      <c r="I70">
        <f>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((R70-I70/2)*K70-J70)/(R70+I70/2)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I70*(1000-(1000*0.61365*exp(17.502*U70/(240.97+U70))/(AZ70+BA70)+AU70)/2)/(1000*0.61365*exp(17.502*U70/(240.97+U70))/(AZ70+BA70)-AU70)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(AK70*AM70)</f>
        <v>0</v>
      </c>
      <c r="T70">
        <f>(BB70+(S70+2*0.95*5.67E-8*(((BB70+$B$9)+273)^4-(BB70+273)^4)-44100*I70)/(1.84*29.3*P70+8*0.95*5.67E-8*(BB70+273)^3))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(-I70*44100)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$B$13*BH70+$C$13*BI70+$F$13*BJ70*(1-BM70)</f>
        <v>0</v>
      </c>
      <c r="AK70">
        <f>AJ70*AL70</f>
        <v>0</v>
      </c>
      <c r="AL70">
        <f>($B$13*$D$11+$C$13*$D$11+$F$13*((BW70+BO70)/MAX(BW70+BO70+BX70, 0.1)*$I$11+BX70/MAX(BW70+BO70+BX70, 0.1)*$J$11))/($B$13+$C$13+$F$13)</f>
        <v>0</v>
      </c>
      <c r="AM70">
        <f>($B$13*$K$11+$C$13*$K$11+$F$13*((BW70+BO70)/MAX(BW70+BO70+BX70, 0.1)*$P$11+BX70/MAX(BW70+BO70+BX70, 0.1)*$Q$11))/($B$13+$C$13+$F$13)</f>
        <v>0</v>
      </c>
      <c r="AN70">
        <v>2</v>
      </c>
      <c r="AO70">
        <v>0.5</v>
      </c>
      <c r="AP70" t="s">
        <v>256</v>
      </c>
      <c r="AQ70">
        <v>2</v>
      </c>
      <c r="AR70">
        <v>1613518612.78965</v>
      </c>
      <c r="AS70">
        <v>411.938310344828</v>
      </c>
      <c r="AT70">
        <v>409.936310344828</v>
      </c>
      <c r="AU70">
        <v>18.3660379310345</v>
      </c>
      <c r="AV70">
        <v>18.9454896551724</v>
      </c>
      <c r="AW70">
        <v>406.024586206896</v>
      </c>
      <c r="AX70">
        <v>18.280824137931</v>
      </c>
      <c r="AY70">
        <v>599.225310344828</v>
      </c>
      <c r="AZ70">
        <v>101.544793103448</v>
      </c>
      <c r="BA70">
        <v>0.119250365517241</v>
      </c>
      <c r="BB70">
        <v>26.6349827586207</v>
      </c>
      <c r="BC70">
        <v>25.6566586206897</v>
      </c>
      <c r="BD70">
        <v>999.9</v>
      </c>
      <c r="BE70">
        <v>0</v>
      </c>
      <c r="BF70">
        <v>0</v>
      </c>
      <c r="BG70">
        <v>4997.8024137931</v>
      </c>
      <c r="BH70">
        <v>0</v>
      </c>
      <c r="BI70">
        <v>9999.9</v>
      </c>
      <c r="BJ70">
        <v>300.247482758621</v>
      </c>
      <c r="BK70">
        <v>0.899985413793104</v>
      </c>
      <c r="BL70">
        <v>0.100014596551724</v>
      </c>
      <c r="BM70">
        <v>0</v>
      </c>
      <c r="BN70">
        <v>347.003137931034</v>
      </c>
      <c r="BO70">
        <v>5.00096</v>
      </c>
      <c r="BP70">
        <v>1056.31682758621</v>
      </c>
      <c r="BQ70">
        <v>3228.37275862069</v>
      </c>
      <c r="BR70">
        <v>36.6592068965517</v>
      </c>
      <c r="BS70">
        <v>40.687</v>
      </c>
      <c r="BT70">
        <v>38.7735172413793</v>
      </c>
      <c r="BU70">
        <v>40.562</v>
      </c>
      <c r="BV70">
        <v>39.5</v>
      </c>
      <c r="BW70">
        <v>265.716551724138</v>
      </c>
      <c r="BX70">
        <v>29.5313793103448</v>
      </c>
      <c r="BY70">
        <v>0</v>
      </c>
      <c r="BZ70">
        <v>1613518663.6</v>
      </c>
      <c r="CA70">
        <v>0</v>
      </c>
      <c r="CB70">
        <v>338.51428</v>
      </c>
      <c r="CC70">
        <v>-542.444539200942</v>
      </c>
      <c r="CD70">
        <v>-1626.83761758418</v>
      </c>
      <c r="CE70">
        <v>1030.5346</v>
      </c>
      <c r="CF70">
        <v>15</v>
      </c>
      <c r="CG70">
        <v>1613517593.1</v>
      </c>
      <c r="CH70" t="s">
        <v>257</v>
      </c>
      <c r="CI70">
        <v>1613517590.6</v>
      </c>
      <c r="CJ70">
        <v>1613517593.1</v>
      </c>
      <c r="CK70">
        <v>2</v>
      </c>
      <c r="CL70">
        <v>-0.182</v>
      </c>
      <c r="CM70">
        <v>0.031</v>
      </c>
      <c r="CN70">
        <v>5.898</v>
      </c>
      <c r="CO70">
        <v>0.117</v>
      </c>
      <c r="CP70">
        <v>408</v>
      </c>
      <c r="CQ70">
        <v>19</v>
      </c>
      <c r="CR70">
        <v>0.39</v>
      </c>
      <c r="CS70">
        <v>0.23</v>
      </c>
      <c r="CT70">
        <v>1.3874763425</v>
      </c>
      <c r="CU70">
        <v>4.7795238022514</v>
      </c>
      <c r="CV70">
        <v>1.6321951781583</v>
      </c>
      <c r="CW70">
        <v>0</v>
      </c>
      <c r="CX70">
        <v>-0.458615495</v>
      </c>
      <c r="CY70">
        <v>-1.05976330131332</v>
      </c>
      <c r="CZ70">
        <v>0.312198260903915</v>
      </c>
      <c r="DA70">
        <v>0</v>
      </c>
      <c r="DB70">
        <v>0</v>
      </c>
      <c r="DC70">
        <v>2</v>
      </c>
      <c r="DD70" t="s">
        <v>258</v>
      </c>
      <c r="DE70">
        <v>100</v>
      </c>
      <c r="DF70">
        <v>100</v>
      </c>
      <c r="DG70">
        <v>5.906</v>
      </c>
      <c r="DH70">
        <v>0.0951</v>
      </c>
      <c r="DI70">
        <v>3.81994624640086</v>
      </c>
      <c r="DJ70">
        <v>0.00621434693501906</v>
      </c>
      <c r="DK70">
        <v>-2.84187309215212e-06</v>
      </c>
      <c r="DL70">
        <v>5.83187288444407e-10</v>
      </c>
      <c r="DM70">
        <v>-0.113050203154081</v>
      </c>
      <c r="DN70">
        <v>-0.0175213708561665</v>
      </c>
      <c r="DO70">
        <v>0.00201954594759898</v>
      </c>
      <c r="DP70">
        <v>-2.55958449284408e-05</v>
      </c>
      <c r="DQ70">
        <v>-1</v>
      </c>
      <c r="DR70">
        <v>2233</v>
      </c>
      <c r="DS70">
        <v>2</v>
      </c>
      <c r="DT70">
        <v>28</v>
      </c>
      <c r="DU70">
        <v>17.2</v>
      </c>
      <c r="DV70">
        <v>17.1</v>
      </c>
      <c r="DW70">
        <v>2</v>
      </c>
      <c r="DX70">
        <v>631.57</v>
      </c>
      <c r="DY70">
        <v>355.525</v>
      </c>
      <c r="DZ70">
        <v>25.0005</v>
      </c>
      <c r="EA70">
        <v>28.1094</v>
      </c>
      <c r="EB70">
        <v>30.0003</v>
      </c>
      <c r="EC70">
        <v>28.2964</v>
      </c>
      <c r="ED70">
        <v>28.2921</v>
      </c>
      <c r="EE70">
        <v>19.7018</v>
      </c>
      <c r="EF70">
        <v>40.706</v>
      </c>
      <c r="EG70">
        <v>76.5347</v>
      </c>
      <c r="EH70">
        <v>25</v>
      </c>
      <c r="EI70">
        <v>410</v>
      </c>
      <c r="EJ70">
        <v>18.9611</v>
      </c>
      <c r="EK70">
        <v>99.3946</v>
      </c>
      <c r="EL70">
        <v>101.353</v>
      </c>
    </row>
    <row r="71" spans="1:142">
      <c r="A71">
        <v>53</v>
      </c>
      <c r="B71">
        <v>1613518626.6</v>
      </c>
      <c r="C71">
        <v>931.5</v>
      </c>
      <c r="D71" t="s">
        <v>373</v>
      </c>
      <c r="E71" t="s">
        <v>374</v>
      </c>
      <c r="G71">
        <f>A/E</f>
        <v>0</v>
      </c>
      <c r="H71">
        <v>1613518618.93929</v>
      </c>
      <c r="I71">
        <f>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((R71-I71/2)*K71-J71)/(R71+I71/2)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I71*(1000-(1000*0.61365*exp(17.502*U71/(240.97+U71))/(AZ71+BA71)+AU71)/2)/(1000*0.61365*exp(17.502*U71/(240.97+U71))/(AZ71+BA71)-AU71)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(AK71*AM71)</f>
        <v>0</v>
      </c>
      <c r="T71">
        <f>(BB71+(S71+2*0.95*5.67E-8*(((BB71+$B$9)+273)^4-(BB71+273)^4)-44100*I71)/(1.84*29.3*P71+8*0.95*5.67E-8*(BB71+273)^3))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(-I71*44100)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$B$13*BH71+$C$13*BI71+$F$13*BJ71*(1-BM71)</f>
        <v>0</v>
      </c>
      <c r="AK71">
        <f>AJ71*AL71</f>
        <v>0</v>
      </c>
      <c r="AL71">
        <f>($B$13*$D$11+$C$13*$D$11+$F$13*((BW71+BO71)/MAX(BW71+BO71+BX71, 0.1)*$I$11+BX71/MAX(BW71+BO71+BX71, 0.1)*$J$11))/($B$13+$C$13+$F$13)</f>
        <v>0</v>
      </c>
      <c r="AM71">
        <f>($B$13*$K$11+$C$13*$K$11+$F$13*((BW71+BO71)/MAX(BW71+BO71+BX71, 0.1)*$P$11+BX71/MAX(BW71+BO71+BX71, 0.1)*$Q$11))/($B$13+$C$13+$F$13)</f>
        <v>0</v>
      </c>
      <c r="AN71">
        <v>2</v>
      </c>
      <c r="AO71">
        <v>0.5</v>
      </c>
      <c r="AP71" t="s">
        <v>256</v>
      </c>
      <c r="AQ71">
        <v>2</v>
      </c>
      <c r="AR71">
        <v>1613518618.93929</v>
      </c>
      <c r="AS71">
        <v>410.873178571429</v>
      </c>
      <c r="AT71">
        <v>410.012857142857</v>
      </c>
      <c r="AU71">
        <v>18.5723964285714</v>
      </c>
      <c r="AV71">
        <v>18.9285142857143</v>
      </c>
      <c r="AW71">
        <v>404.963928571428</v>
      </c>
      <c r="AX71">
        <v>18.481025</v>
      </c>
      <c r="AY71">
        <v>600.084178571429</v>
      </c>
      <c r="AZ71">
        <v>101.543928571429</v>
      </c>
      <c r="BA71">
        <v>0.100030117857143</v>
      </c>
      <c r="BB71">
        <v>26.6437285714286</v>
      </c>
      <c r="BC71">
        <v>25.698925</v>
      </c>
      <c r="BD71">
        <v>999.9</v>
      </c>
      <c r="BE71">
        <v>0</v>
      </c>
      <c r="BF71">
        <v>0</v>
      </c>
      <c r="BG71">
        <v>4992.38821428571</v>
      </c>
      <c r="BH71">
        <v>0</v>
      </c>
      <c r="BI71">
        <v>9999.9</v>
      </c>
      <c r="BJ71">
        <v>300.016714285714</v>
      </c>
      <c r="BK71">
        <v>0.89997325</v>
      </c>
      <c r="BL71">
        <v>0.100026725</v>
      </c>
      <c r="BM71">
        <v>0</v>
      </c>
      <c r="BN71">
        <v>305.295035714286</v>
      </c>
      <c r="BO71">
        <v>5.00096</v>
      </c>
      <c r="BP71">
        <v>930.927285714286</v>
      </c>
      <c r="BQ71">
        <v>3225.84107142857</v>
      </c>
      <c r="BR71">
        <v>36.6405</v>
      </c>
      <c r="BS71">
        <v>40.687</v>
      </c>
      <c r="BT71">
        <v>38.7566428571429</v>
      </c>
      <c r="BU71">
        <v>40.562</v>
      </c>
      <c r="BV71">
        <v>39.5</v>
      </c>
      <c r="BW71">
        <v>265.506071428571</v>
      </c>
      <c r="BX71">
        <v>29.5117857142857</v>
      </c>
      <c r="BY71">
        <v>0</v>
      </c>
      <c r="BZ71">
        <v>1613518669.6</v>
      </c>
      <c r="CA71">
        <v>0</v>
      </c>
      <c r="CB71">
        <v>303.34136</v>
      </c>
      <c r="CC71">
        <v>-138.554615576109</v>
      </c>
      <c r="CD71">
        <v>-415.612154433032</v>
      </c>
      <c r="CE71">
        <v>925.0394</v>
      </c>
      <c r="CF71">
        <v>15</v>
      </c>
      <c r="CG71">
        <v>1613517593.1</v>
      </c>
      <c r="CH71" t="s">
        <v>257</v>
      </c>
      <c r="CI71">
        <v>1613517590.6</v>
      </c>
      <c r="CJ71">
        <v>1613517593.1</v>
      </c>
      <c r="CK71">
        <v>2</v>
      </c>
      <c r="CL71">
        <v>-0.182</v>
      </c>
      <c r="CM71">
        <v>0.031</v>
      </c>
      <c r="CN71">
        <v>5.898</v>
      </c>
      <c r="CO71">
        <v>0.117</v>
      </c>
      <c r="CP71">
        <v>408</v>
      </c>
      <c r="CQ71">
        <v>19</v>
      </c>
      <c r="CR71">
        <v>0.39</v>
      </c>
      <c r="CS71">
        <v>0.23</v>
      </c>
      <c r="CT71">
        <v>1.47437212</v>
      </c>
      <c r="CU71">
        <v>-13.538760497561</v>
      </c>
      <c r="CV71">
        <v>1.54238793787128</v>
      </c>
      <c r="CW71">
        <v>0</v>
      </c>
      <c r="CX71">
        <v>-0.46936037</v>
      </c>
      <c r="CY71">
        <v>2.67631470393996</v>
      </c>
      <c r="CZ71">
        <v>0.302686138651539</v>
      </c>
      <c r="DA71">
        <v>0</v>
      </c>
      <c r="DB71">
        <v>0</v>
      </c>
      <c r="DC71">
        <v>2</v>
      </c>
      <c r="DD71" t="s">
        <v>258</v>
      </c>
      <c r="DE71">
        <v>100</v>
      </c>
      <c r="DF71">
        <v>100</v>
      </c>
      <c r="DG71">
        <v>5.904</v>
      </c>
      <c r="DH71">
        <v>0.0983</v>
      </c>
      <c r="DI71">
        <v>3.81994624640086</v>
      </c>
      <c r="DJ71">
        <v>0.00621434693501906</v>
      </c>
      <c r="DK71">
        <v>-2.84187309215212e-06</v>
      </c>
      <c r="DL71">
        <v>5.83187288444407e-10</v>
      </c>
      <c r="DM71">
        <v>-0.113050203154081</v>
      </c>
      <c r="DN71">
        <v>-0.0175213708561665</v>
      </c>
      <c r="DO71">
        <v>0.00201954594759898</v>
      </c>
      <c r="DP71">
        <v>-2.55958449284408e-05</v>
      </c>
      <c r="DQ71">
        <v>-1</v>
      </c>
      <c r="DR71">
        <v>2233</v>
      </c>
      <c r="DS71">
        <v>2</v>
      </c>
      <c r="DT71">
        <v>28</v>
      </c>
      <c r="DU71">
        <v>17.3</v>
      </c>
      <c r="DV71">
        <v>17.2</v>
      </c>
      <c r="DW71">
        <v>2</v>
      </c>
      <c r="DX71">
        <v>632.669</v>
      </c>
      <c r="DY71">
        <v>354.843</v>
      </c>
      <c r="DZ71">
        <v>25.0004</v>
      </c>
      <c r="EA71">
        <v>28.1142</v>
      </c>
      <c r="EB71">
        <v>30.0003</v>
      </c>
      <c r="EC71">
        <v>28.2983</v>
      </c>
      <c r="ED71">
        <v>28.2962</v>
      </c>
      <c r="EE71">
        <v>19.6954</v>
      </c>
      <c r="EF71">
        <v>44.8902</v>
      </c>
      <c r="EG71">
        <v>76.1508</v>
      </c>
      <c r="EH71">
        <v>25</v>
      </c>
      <c r="EI71">
        <v>410</v>
      </c>
      <c r="EJ71">
        <v>17.9051</v>
      </c>
      <c r="EK71">
        <v>99.3936</v>
      </c>
      <c r="EL71">
        <v>101.35</v>
      </c>
    </row>
    <row r="72" spans="1:142">
      <c r="A72">
        <v>54</v>
      </c>
      <c r="B72">
        <v>1613518632.6</v>
      </c>
      <c r="C72">
        <v>937.5</v>
      </c>
      <c r="D72" t="s">
        <v>375</v>
      </c>
      <c r="E72" t="s">
        <v>376</v>
      </c>
      <c r="G72">
        <f>A/E</f>
        <v>0</v>
      </c>
      <c r="H72">
        <v>1613518624.66897</v>
      </c>
      <c r="I72">
        <f>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((R72-I72/2)*K72-J72)/(R72+I72/2)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I72*(1000-(1000*0.61365*exp(17.502*U72/(240.97+U72))/(AZ72+BA72)+AU72)/2)/(1000*0.61365*exp(17.502*U72/(240.97+U72))/(AZ72+BA72)-AU72)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(AK72*AM72)</f>
        <v>0</v>
      </c>
      <c r="T72">
        <f>(BB72+(S72+2*0.95*5.67E-8*(((BB72+$B$9)+273)^4-(BB72+273)^4)-44100*I72)/(1.84*29.3*P72+8*0.95*5.67E-8*(BB72+273)^3))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(-I72*44100)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$B$13*BH72+$C$13*BI72+$F$13*BJ72*(1-BM72)</f>
        <v>0</v>
      </c>
      <c r="AK72">
        <f>AJ72*AL72</f>
        <v>0</v>
      </c>
      <c r="AL72">
        <f>($B$13*$D$11+$C$13*$D$11+$F$13*((BW72+BO72)/MAX(BW72+BO72+BX72, 0.1)*$I$11+BX72/MAX(BW72+BO72+BX72, 0.1)*$J$11))/($B$13+$C$13+$F$13)</f>
        <v>0</v>
      </c>
      <c r="AM72">
        <f>($B$13*$K$11+$C$13*$K$11+$F$13*((BW72+BO72)/MAX(BW72+BO72+BX72, 0.1)*$P$11+BX72/MAX(BW72+BO72+BX72, 0.1)*$Q$11))/($B$13+$C$13+$F$13)</f>
        <v>0</v>
      </c>
      <c r="AN72">
        <v>2</v>
      </c>
      <c r="AO72">
        <v>0.5</v>
      </c>
      <c r="AP72" t="s">
        <v>256</v>
      </c>
      <c r="AQ72">
        <v>2</v>
      </c>
      <c r="AR72">
        <v>1613518624.66897</v>
      </c>
      <c r="AS72">
        <v>410.030068965517</v>
      </c>
      <c r="AT72">
        <v>410.09824137931</v>
      </c>
      <c r="AU72">
        <v>18.7097448275862</v>
      </c>
      <c r="AV72">
        <v>18.7181206896552</v>
      </c>
      <c r="AW72">
        <v>404.124275862069</v>
      </c>
      <c r="AX72">
        <v>18.6142655172414</v>
      </c>
      <c r="AY72">
        <v>600.018586206897</v>
      </c>
      <c r="AZ72">
        <v>101.543310344828</v>
      </c>
      <c r="BA72">
        <v>0.0999021482758621</v>
      </c>
      <c r="BB72">
        <v>26.6485034482759</v>
      </c>
      <c r="BC72">
        <v>25.7233137931034</v>
      </c>
      <c r="BD72">
        <v>999.9</v>
      </c>
      <c r="BE72">
        <v>0</v>
      </c>
      <c r="BF72">
        <v>0</v>
      </c>
      <c r="BG72">
        <v>4996.74517241379</v>
      </c>
      <c r="BH72">
        <v>0</v>
      </c>
      <c r="BI72">
        <v>9999.9</v>
      </c>
      <c r="BJ72">
        <v>300.006517241379</v>
      </c>
      <c r="BK72">
        <v>0.899972448275862</v>
      </c>
      <c r="BL72">
        <v>0.100027527586207</v>
      </c>
      <c r="BM72">
        <v>0</v>
      </c>
      <c r="BN72">
        <v>294.002724137931</v>
      </c>
      <c r="BO72">
        <v>5.00096</v>
      </c>
      <c r="BP72">
        <v>897.175137931035</v>
      </c>
      <c r="BQ72">
        <v>3225.72724137931</v>
      </c>
      <c r="BR72">
        <v>36.6271379310345</v>
      </c>
      <c r="BS72">
        <v>40.687</v>
      </c>
      <c r="BT72">
        <v>38.75</v>
      </c>
      <c r="BU72">
        <v>40.562</v>
      </c>
      <c r="BV72">
        <v>39.5</v>
      </c>
      <c r="BW72">
        <v>265.496896551724</v>
      </c>
      <c r="BX72">
        <v>29.5110344827586</v>
      </c>
      <c r="BY72">
        <v>0</v>
      </c>
      <c r="BZ72">
        <v>1613518675.6</v>
      </c>
      <c r="CA72">
        <v>0</v>
      </c>
      <c r="CB72">
        <v>292.78024</v>
      </c>
      <c r="CC72">
        <v>-70.0773847252081</v>
      </c>
      <c r="CD72">
        <v>-211.056308003384</v>
      </c>
      <c r="CE72">
        <v>893.38028</v>
      </c>
      <c r="CF72">
        <v>15</v>
      </c>
      <c r="CG72">
        <v>1613517593.1</v>
      </c>
      <c r="CH72" t="s">
        <v>257</v>
      </c>
      <c r="CI72">
        <v>1613517590.6</v>
      </c>
      <c r="CJ72">
        <v>1613517593.1</v>
      </c>
      <c r="CK72">
        <v>2</v>
      </c>
      <c r="CL72">
        <v>-0.182</v>
      </c>
      <c r="CM72">
        <v>0.031</v>
      </c>
      <c r="CN72">
        <v>5.898</v>
      </c>
      <c r="CO72">
        <v>0.117</v>
      </c>
      <c r="CP72">
        <v>408</v>
      </c>
      <c r="CQ72">
        <v>19</v>
      </c>
      <c r="CR72">
        <v>0.39</v>
      </c>
      <c r="CS72">
        <v>0.23</v>
      </c>
      <c r="CT72">
        <v>0.35831827</v>
      </c>
      <c r="CU72">
        <v>-8.6254909575985</v>
      </c>
      <c r="CV72">
        <v>0.913815363522311</v>
      </c>
      <c r="CW72">
        <v>0</v>
      </c>
      <c r="CX72">
        <v>-0.1387235975</v>
      </c>
      <c r="CY72">
        <v>3.44281524990619</v>
      </c>
      <c r="CZ72">
        <v>0.335311955594494</v>
      </c>
      <c r="DA72">
        <v>0</v>
      </c>
      <c r="DB72">
        <v>0</v>
      </c>
      <c r="DC72">
        <v>2</v>
      </c>
      <c r="DD72" t="s">
        <v>258</v>
      </c>
      <c r="DE72">
        <v>100</v>
      </c>
      <c r="DF72">
        <v>100</v>
      </c>
      <c r="DG72">
        <v>5.904</v>
      </c>
      <c r="DH72">
        <v>0.0906</v>
      </c>
      <c r="DI72">
        <v>3.81994624640086</v>
      </c>
      <c r="DJ72">
        <v>0.00621434693501906</v>
      </c>
      <c r="DK72">
        <v>-2.84187309215212e-06</v>
      </c>
      <c r="DL72">
        <v>5.83187288444407e-10</v>
      </c>
      <c r="DM72">
        <v>-0.113050203154081</v>
      </c>
      <c r="DN72">
        <v>-0.0175213708561665</v>
      </c>
      <c r="DO72">
        <v>0.00201954594759898</v>
      </c>
      <c r="DP72">
        <v>-2.55958449284408e-05</v>
      </c>
      <c r="DQ72">
        <v>-1</v>
      </c>
      <c r="DR72">
        <v>2233</v>
      </c>
      <c r="DS72">
        <v>2</v>
      </c>
      <c r="DT72">
        <v>28</v>
      </c>
      <c r="DU72">
        <v>17.4</v>
      </c>
      <c r="DV72">
        <v>17.3</v>
      </c>
      <c r="DW72">
        <v>2</v>
      </c>
      <c r="DX72">
        <v>633.686</v>
      </c>
      <c r="DY72">
        <v>354.687</v>
      </c>
      <c r="DZ72">
        <v>25.0004</v>
      </c>
      <c r="EA72">
        <v>28.119</v>
      </c>
      <c r="EB72">
        <v>30.0003</v>
      </c>
      <c r="EC72">
        <v>28.3006</v>
      </c>
      <c r="ED72">
        <v>28.2979</v>
      </c>
      <c r="EE72">
        <v>19.6883</v>
      </c>
      <c r="EF72">
        <v>45.8615</v>
      </c>
      <c r="EG72">
        <v>76.1508</v>
      </c>
      <c r="EH72">
        <v>25</v>
      </c>
      <c r="EI72">
        <v>410</v>
      </c>
      <c r="EJ72">
        <v>17.7983</v>
      </c>
      <c r="EK72">
        <v>99.3906</v>
      </c>
      <c r="EL72">
        <v>101.351</v>
      </c>
    </row>
    <row r="73" spans="1:142">
      <c r="A73">
        <v>55</v>
      </c>
      <c r="B73">
        <v>1613518638.6</v>
      </c>
      <c r="C73">
        <v>943.5</v>
      </c>
      <c r="D73" t="s">
        <v>377</v>
      </c>
      <c r="E73" t="s">
        <v>378</v>
      </c>
      <c r="G73">
        <f>A/E</f>
        <v>0</v>
      </c>
      <c r="H73">
        <v>1613518630.66897</v>
      </c>
      <c r="I73">
        <f>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((R73-I73/2)*K73-J73)/(R73+I73/2)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I73*(1000-(1000*0.61365*exp(17.502*U73/(240.97+U73))/(AZ73+BA73)+AU73)/2)/(1000*0.61365*exp(17.502*U73/(240.97+U73))/(AZ73+BA73)-AU73)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(AK73*AM73)</f>
        <v>0</v>
      </c>
      <c r="T73">
        <f>(BB73+(S73+2*0.95*5.67E-8*(((BB73+$B$9)+273)^4-(BB73+273)^4)-44100*I73)/(1.84*29.3*P73+8*0.95*5.67E-8*(BB73+273)^3))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(-I73*44100)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$B$13*BH73+$C$13*BI73+$F$13*BJ73*(1-BM73)</f>
        <v>0</v>
      </c>
      <c r="AK73">
        <f>AJ73*AL73</f>
        <v>0</v>
      </c>
      <c r="AL73">
        <f>($B$13*$D$11+$C$13*$D$11+$F$13*((BW73+BO73)/MAX(BW73+BO73+BX73, 0.1)*$I$11+BX73/MAX(BW73+BO73+BX73, 0.1)*$J$11))/($B$13+$C$13+$F$13)</f>
        <v>0</v>
      </c>
      <c r="AM73">
        <f>($B$13*$K$11+$C$13*$K$11+$F$13*((BW73+BO73)/MAX(BW73+BO73+BX73, 0.1)*$P$11+BX73/MAX(BW73+BO73+BX73, 0.1)*$Q$11))/($B$13+$C$13+$F$13)</f>
        <v>0</v>
      </c>
      <c r="AN73">
        <v>2</v>
      </c>
      <c r="AO73">
        <v>0.5</v>
      </c>
      <c r="AP73" t="s">
        <v>256</v>
      </c>
      <c r="AQ73">
        <v>2</v>
      </c>
      <c r="AR73">
        <v>1613518630.66897</v>
      </c>
      <c r="AS73">
        <v>409.736862068966</v>
      </c>
      <c r="AT73">
        <v>410.125551724138</v>
      </c>
      <c r="AU73">
        <v>18.6031965517241</v>
      </c>
      <c r="AV73">
        <v>18.364624137931</v>
      </c>
      <c r="AW73">
        <v>403.832379310345</v>
      </c>
      <c r="AX73">
        <v>18.5109</v>
      </c>
      <c r="AY73">
        <v>600.035310344828</v>
      </c>
      <c r="AZ73">
        <v>101.543448275862</v>
      </c>
      <c r="BA73">
        <v>0.0999784862068965</v>
      </c>
      <c r="BB73">
        <v>26.6532551724138</v>
      </c>
      <c r="BC73">
        <v>25.7390551724138</v>
      </c>
      <c r="BD73">
        <v>999.9</v>
      </c>
      <c r="BE73">
        <v>0</v>
      </c>
      <c r="BF73">
        <v>0</v>
      </c>
      <c r="BG73">
        <v>5002.80172413793</v>
      </c>
      <c r="BH73">
        <v>0</v>
      </c>
      <c r="BI73">
        <v>9999.9</v>
      </c>
      <c r="BJ73">
        <v>300.03475862069</v>
      </c>
      <c r="BK73">
        <v>0.899978862068966</v>
      </c>
      <c r="BL73">
        <v>0.100021106896552</v>
      </c>
      <c r="BM73">
        <v>0</v>
      </c>
      <c r="BN73">
        <v>287.460103448276</v>
      </c>
      <c r="BO73">
        <v>5.00096</v>
      </c>
      <c r="BP73">
        <v>877.594827586207</v>
      </c>
      <c r="BQ73">
        <v>3226.04</v>
      </c>
      <c r="BR73">
        <v>36.625</v>
      </c>
      <c r="BS73">
        <v>40.687</v>
      </c>
      <c r="BT73">
        <v>38.75</v>
      </c>
      <c r="BU73">
        <v>40.562</v>
      </c>
      <c r="BV73">
        <v>39.5</v>
      </c>
      <c r="BW73">
        <v>265.523793103448</v>
      </c>
      <c r="BX73">
        <v>29.511724137931</v>
      </c>
      <c r="BY73">
        <v>0</v>
      </c>
      <c r="BZ73">
        <v>1613518681.6</v>
      </c>
      <c r="CA73">
        <v>0</v>
      </c>
      <c r="CB73">
        <v>286.65756</v>
      </c>
      <c r="CC73">
        <v>-51.4955385463048</v>
      </c>
      <c r="CD73">
        <v>-154.535769452436</v>
      </c>
      <c r="CE73">
        <v>875.03816</v>
      </c>
      <c r="CF73">
        <v>15</v>
      </c>
      <c r="CG73">
        <v>1613517593.1</v>
      </c>
      <c r="CH73" t="s">
        <v>257</v>
      </c>
      <c r="CI73">
        <v>1613517590.6</v>
      </c>
      <c r="CJ73">
        <v>1613517593.1</v>
      </c>
      <c r="CK73">
        <v>2</v>
      </c>
      <c r="CL73">
        <v>-0.182</v>
      </c>
      <c r="CM73">
        <v>0.031</v>
      </c>
      <c r="CN73">
        <v>5.898</v>
      </c>
      <c r="CO73">
        <v>0.117</v>
      </c>
      <c r="CP73">
        <v>408</v>
      </c>
      <c r="CQ73">
        <v>19</v>
      </c>
      <c r="CR73">
        <v>0.39</v>
      </c>
      <c r="CS73">
        <v>0.23</v>
      </c>
      <c r="CT73">
        <v>-0.24524003</v>
      </c>
      <c r="CU73">
        <v>-2.54054736135084</v>
      </c>
      <c r="CV73">
        <v>0.298601162117222</v>
      </c>
      <c r="CW73">
        <v>0</v>
      </c>
      <c r="CX73">
        <v>0.1303408525</v>
      </c>
      <c r="CY73">
        <v>2.58522619474672</v>
      </c>
      <c r="CZ73">
        <v>0.268471671740649</v>
      </c>
      <c r="DA73">
        <v>0</v>
      </c>
      <c r="DB73">
        <v>0</v>
      </c>
      <c r="DC73">
        <v>2</v>
      </c>
      <c r="DD73" t="s">
        <v>258</v>
      </c>
      <c r="DE73">
        <v>100</v>
      </c>
      <c r="DF73">
        <v>100</v>
      </c>
      <c r="DG73">
        <v>5.904</v>
      </c>
      <c r="DH73">
        <v>0.0814</v>
      </c>
      <c r="DI73">
        <v>3.81994624640086</v>
      </c>
      <c r="DJ73">
        <v>0.00621434693501906</v>
      </c>
      <c r="DK73">
        <v>-2.84187309215212e-06</v>
      </c>
      <c r="DL73">
        <v>5.83187288444407e-10</v>
      </c>
      <c r="DM73">
        <v>-0.113050203154081</v>
      </c>
      <c r="DN73">
        <v>-0.0175213708561665</v>
      </c>
      <c r="DO73">
        <v>0.00201954594759898</v>
      </c>
      <c r="DP73">
        <v>-2.55958449284408e-05</v>
      </c>
      <c r="DQ73">
        <v>-1</v>
      </c>
      <c r="DR73">
        <v>2233</v>
      </c>
      <c r="DS73">
        <v>2</v>
      </c>
      <c r="DT73">
        <v>28</v>
      </c>
      <c r="DU73">
        <v>17.5</v>
      </c>
      <c r="DV73">
        <v>17.4</v>
      </c>
      <c r="DW73">
        <v>2</v>
      </c>
      <c r="DX73">
        <v>634.307</v>
      </c>
      <c r="DY73">
        <v>354.467</v>
      </c>
      <c r="DZ73">
        <v>25.0004</v>
      </c>
      <c r="EA73">
        <v>28.1232</v>
      </c>
      <c r="EB73">
        <v>30.0004</v>
      </c>
      <c r="EC73">
        <v>28.3029</v>
      </c>
      <c r="ED73">
        <v>28.3019</v>
      </c>
      <c r="EE73">
        <v>19.6882</v>
      </c>
      <c r="EF73">
        <v>46.1429</v>
      </c>
      <c r="EG73">
        <v>76.1508</v>
      </c>
      <c r="EH73">
        <v>25</v>
      </c>
      <c r="EI73">
        <v>410</v>
      </c>
      <c r="EJ73">
        <v>17.8196</v>
      </c>
      <c r="EK73">
        <v>99.3929</v>
      </c>
      <c r="EL73">
        <v>101.352</v>
      </c>
    </row>
    <row r="74" spans="1:142">
      <c r="A74">
        <v>56</v>
      </c>
      <c r="B74">
        <v>1613518644.6</v>
      </c>
      <c r="C74">
        <v>949.5</v>
      </c>
      <c r="D74" t="s">
        <v>380</v>
      </c>
      <c r="E74" t="s">
        <v>381</v>
      </c>
      <c r="G74">
        <f>A/E</f>
        <v>0</v>
      </c>
      <c r="H74">
        <v>1613518636.66897</v>
      </c>
      <c r="I74">
        <f>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((R74-I74/2)*K74-J74)/(R74+I74/2)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I74*(1000-(1000*0.61365*exp(17.502*U74/(240.97+U74))/(AZ74+BA74)+AU74)/2)/(1000*0.61365*exp(17.502*U74/(240.97+U74))/(AZ74+BA74)-AU74)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(AK74*AM74)</f>
        <v>0</v>
      </c>
      <c r="T74">
        <f>(BB74+(S74+2*0.95*5.67E-8*(((BB74+$B$9)+273)^4-(BB74+273)^4)-44100*I74)/(1.84*29.3*P74+8*0.95*5.67E-8*(BB74+273)^3))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(-I74*44100)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$B$13*BH74+$C$13*BI74+$F$13*BJ74*(1-BM74)</f>
        <v>0</v>
      </c>
      <c r="AK74">
        <f>AJ74*AL74</f>
        <v>0</v>
      </c>
      <c r="AL74">
        <f>($B$13*$D$11+$C$13*$D$11+$F$13*((BW74+BO74)/MAX(BW74+BO74+BX74, 0.1)*$I$11+BX74/MAX(BW74+BO74+BX74, 0.1)*$J$11))/($B$13+$C$13+$F$13)</f>
        <v>0</v>
      </c>
      <c r="AM74">
        <f>($B$13*$K$11+$C$13*$K$11+$F$13*((BW74+BO74)/MAX(BW74+BO74+BX74, 0.1)*$P$11+BX74/MAX(BW74+BO74+BX74, 0.1)*$Q$11))/($B$13+$C$13+$F$13)</f>
        <v>0</v>
      </c>
      <c r="AN74">
        <v>2</v>
      </c>
      <c r="AO74">
        <v>0.5</v>
      </c>
      <c r="AP74" t="s">
        <v>256</v>
      </c>
      <c r="AQ74">
        <v>2</v>
      </c>
      <c r="AR74">
        <v>1613518636.66897</v>
      </c>
      <c r="AS74">
        <v>409.623551724138</v>
      </c>
      <c r="AT74">
        <v>410.061551724138</v>
      </c>
      <c r="AU74">
        <v>18.3560896551724</v>
      </c>
      <c r="AV74">
        <v>18.0281586206897</v>
      </c>
      <c r="AW74">
        <v>403.719586206897</v>
      </c>
      <c r="AX74">
        <v>18.271175862069</v>
      </c>
      <c r="AY74">
        <v>600.057862068965</v>
      </c>
      <c r="AZ74">
        <v>101.544379310345</v>
      </c>
      <c r="BA74">
        <v>0.100041548275862</v>
      </c>
      <c r="BB74">
        <v>26.6572586206897</v>
      </c>
      <c r="BC74">
        <v>25.7524931034483</v>
      </c>
      <c r="BD74">
        <v>999.9</v>
      </c>
      <c r="BE74">
        <v>0</v>
      </c>
      <c r="BF74">
        <v>0</v>
      </c>
      <c r="BG74">
        <v>5003.40517241379</v>
      </c>
      <c r="BH74">
        <v>0</v>
      </c>
      <c r="BI74">
        <v>9999.9</v>
      </c>
      <c r="BJ74">
        <v>300.016965517241</v>
      </c>
      <c r="BK74">
        <v>0.899972448275862</v>
      </c>
      <c r="BL74">
        <v>0.100027527586207</v>
      </c>
      <c r="BM74">
        <v>0</v>
      </c>
      <c r="BN74">
        <v>282.605689655173</v>
      </c>
      <c r="BO74">
        <v>5.00096</v>
      </c>
      <c r="BP74">
        <v>863.02024137931</v>
      </c>
      <c r="BQ74">
        <v>3225.84172413793</v>
      </c>
      <c r="BR74">
        <v>36.629275862069</v>
      </c>
      <c r="BS74">
        <v>40.687</v>
      </c>
      <c r="BT74">
        <v>38.75</v>
      </c>
      <c r="BU74">
        <v>40.562</v>
      </c>
      <c r="BV74">
        <v>39.5</v>
      </c>
      <c r="BW74">
        <v>265.505517241379</v>
      </c>
      <c r="BX74">
        <v>29.511724137931</v>
      </c>
      <c r="BY74">
        <v>0</v>
      </c>
      <c r="BZ74">
        <v>1613518687.6</v>
      </c>
      <c r="CA74">
        <v>0</v>
      </c>
      <c r="CB74">
        <v>281.97056</v>
      </c>
      <c r="CC74">
        <v>-42.0099231502761</v>
      </c>
      <c r="CD74">
        <v>-125.822077112004</v>
      </c>
      <c r="CE74">
        <v>861.07016</v>
      </c>
      <c r="CF74">
        <v>15</v>
      </c>
      <c r="CG74">
        <v>1613517593.1</v>
      </c>
      <c r="CH74" t="s">
        <v>257</v>
      </c>
      <c r="CI74">
        <v>1613517590.6</v>
      </c>
      <c r="CJ74">
        <v>1613517593.1</v>
      </c>
      <c r="CK74">
        <v>2</v>
      </c>
      <c r="CL74">
        <v>-0.182</v>
      </c>
      <c r="CM74">
        <v>0.031</v>
      </c>
      <c r="CN74">
        <v>5.898</v>
      </c>
      <c r="CO74">
        <v>0.117</v>
      </c>
      <c r="CP74">
        <v>408</v>
      </c>
      <c r="CQ74">
        <v>19</v>
      </c>
      <c r="CR74">
        <v>0.39</v>
      </c>
      <c r="CS74">
        <v>0.23</v>
      </c>
      <c r="CT74">
        <v>-0.42767795</v>
      </c>
      <c r="CU74">
        <v>-0.244471024390243</v>
      </c>
      <c r="CV74">
        <v>0.0474744430451533</v>
      </c>
      <c r="CW74">
        <v>0</v>
      </c>
      <c r="CX74">
        <v>0.2726096775</v>
      </c>
      <c r="CY74">
        <v>0.499422471669793</v>
      </c>
      <c r="CZ74">
        <v>0.138148668438993</v>
      </c>
      <c r="DA74">
        <v>0</v>
      </c>
      <c r="DB74">
        <v>0</v>
      </c>
      <c r="DC74">
        <v>2</v>
      </c>
      <c r="DD74" t="s">
        <v>258</v>
      </c>
      <c r="DE74">
        <v>100</v>
      </c>
      <c r="DF74">
        <v>100</v>
      </c>
      <c r="DG74">
        <v>5.903</v>
      </c>
      <c r="DH74">
        <v>0.076</v>
      </c>
      <c r="DI74">
        <v>3.81994624640086</v>
      </c>
      <c r="DJ74">
        <v>0.00621434693501906</v>
      </c>
      <c r="DK74">
        <v>-2.84187309215212e-06</v>
      </c>
      <c r="DL74">
        <v>5.83187288444407e-10</v>
      </c>
      <c r="DM74">
        <v>-0.113050203154081</v>
      </c>
      <c r="DN74">
        <v>-0.0175213708561665</v>
      </c>
      <c r="DO74">
        <v>0.00201954594759898</v>
      </c>
      <c r="DP74">
        <v>-2.55958449284408e-05</v>
      </c>
      <c r="DQ74">
        <v>-1</v>
      </c>
      <c r="DR74">
        <v>2233</v>
      </c>
      <c r="DS74">
        <v>2</v>
      </c>
      <c r="DT74">
        <v>28</v>
      </c>
      <c r="DU74">
        <v>17.6</v>
      </c>
      <c r="DV74">
        <v>17.5</v>
      </c>
      <c r="DW74">
        <v>2</v>
      </c>
      <c r="DX74">
        <v>634.508</v>
      </c>
      <c r="DY74">
        <v>354.469</v>
      </c>
      <c r="DZ74">
        <v>25.0006</v>
      </c>
      <c r="EA74">
        <v>28.1275</v>
      </c>
      <c r="EB74">
        <v>30.0003</v>
      </c>
      <c r="EC74">
        <v>28.3064</v>
      </c>
      <c r="ED74">
        <v>28.3066</v>
      </c>
      <c r="EE74">
        <v>19.6893</v>
      </c>
      <c r="EF74">
        <v>46.1429</v>
      </c>
      <c r="EG74">
        <v>75.7778</v>
      </c>
      <c r="EH74">
        <v>25</v>
      </c>
      <c r="EI74">
        <v>410</v>
      </c>
      <c r="EJ74">
        <v>17.8487</v>
      </c>
      <c r="EK74">
        <v>99.391</v>
      </c>
      <c r="EL74">
        <v>101.35</v>
      </c>
    </row>
    <row r="75" spans="1:142">
      <c r="A75">
        <v>57</v>
      </c>
      <c r="B75">
        <v>1613518650.6</v>
      </c>
      <c r="C75">
        <v>955.5</v>
      </c>
      <c r="D75" t="s">
        <v>382</v>
      </c>
      <c r="E75" t="s">
        <v>383</v>
      </c>
      <c r="G75">
        <f>A/E</f>
        <v>0</v>
      </c>
      <c r="H75">
        <v>1613518642.66897</v>
      </c>
      <c r="I75">
        <f>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((R75-I75/2)*K75-J75)/(R75+I75/2)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I75*(1000-(1000*0.61365*exp(17.502*U75/(240.97+U75))/(AZ75+BA75)+AU75)/2)/(1000*0.61365*exp(17.502*U75/(240.97+U75))/(AZ75+BA75)-AU75)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(AK75*AM75)</f>
        <v>0</v>
      </c>
      <c r="T75">
        <f>(BB75+(S75+2*0.95*5.67E-8*(((BB75+$B$9)+273)^4-(BB75+273)^4)-44100*I75)/(1.84*29.3*P75+8*0.95*5.67E-8*(BB75+273)^3))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(-I75*44100)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$B$13*BH75+$C$13*BI75+$F$13*BJ75*(1-BM75)</f>
        <v>0</v>
      </c>
      <c r="AK75">
        <f>AJ75*AL75</f>
        <v>0</v>
      </c>
      <c r="AL75">
        <f>($B$13*$D$11+$C$13*$D$11+$F$13*((BW75+BO75)/MAX(BW75+BO75+BX75, 0.1)*$I$11+BX75/MAX(BW75+BO75+BX75, 0.1)*$J$11))/($B$13+$C$13+$F$13)</f>
        <v>0</v>
      </c>
      <c r="AM75">
        <f>($B$13*$K$11+$C$13*$K$11+$F$13*((BW75+BO75)/MAX(BW75+BO75+BX75, 0.1)*$P$11+BX75/MAX(BW75+BO75+BX75, 0.1)*$Q$11))/($B$13+$C$13+$F$13)</f>
        <v>0</v>
      </c>
      <c r="AN75">
        <v>2</v>
      </c>
      <c r="AO75">
        <v>0.5</v>
      </c>
      <c r="AP75" t="s">
        <v>256</v>
      </c>
      <c r="AQ75">
        <v>2</v>
      </c>
      <c r="AR75">
        <v>1613518642.66897</v>
      </c>
      <c r="AS75">
        <v>409.531655172414</v>
      </c>
      <c r="AT75">
        <v>410.002724137931</v>
      </c>
      <c r="AU75">
        <v>18.133924137931</v>
      </c>
      <c r="AV75">
        <v>17.894175862069</v>
      </c>
      <c r="AW75">
        <v>403.628034482759</v>
      </c>
      <c r="AX75">
        <v>18.0556068965517</v>
      </c>
      <c r="AY75">
        <v>600.057206896552</v>
      </c>
      <c r="AZ75">
        <v>101.544689655172</v>
      </c>
      <c r="BA75">
        <v>0.100027275862069</v>
      </c>
      <c r="BB75">
        <v>26.6582896551724</v>
      </c>
      <c r="BC75">
        <v>25.7616655172414</v>
      </c>
      <c r="BD75">
        <v>999.9</v>
      </c>
      <c r="BE75">
        <v>0</v>
      </c>
      <c r="BF75">
        <v>0</v>
      </c>
      <c r="BG75">
        <v>5000.73344827586</v>
      </c>
      <c r="BH75">
        <v>0</v>
      </c>
      <c r="BI75">
        <v>9999.9</v>
      </c>
      <c r="BJ75">
        <v>299.988862068965</v>
      </c>
      <c r="BK75">
        <v>0.899966034482759</v>
      </c>
      <c r="BL75">
        <v>0.100033948275862</v>
      </c>
      <c r="BM75">
        <v>0</v>
      </c>
      <c r="BN75">
        <v>278.634448275862</v>
      </c>
      <c r="BO75">
        <v>5.00096</v>
      </c>
      <c r="BP75">
        <v>850.920586206896</v>
      </c>
      <c r="BQ75">
        <v>3225.53172413793</v>
      </c>
      <c r="BR75">
        <v>36.629275862069</v>
      </c>
      <c r="BS75">
        <v>40.687</v>
      </c>
      <c r="BT75">
        <v>38.75</v>
      </c>
      <c r="BU75">
        <v>40.562</v>
      </c>
      <c r="BV75">
        <v>39.5</v>
      </c>
      <c r="BW75">
        <v>265.477931034483</v>
      </c>
      <c r="BX75">
        <v>29.5110344827586</v>
      </c>
      <c r="BY75">
        <v>0</v>
      </c>
      <c r="BZ75">
        <v>1613518693.6</v>
      </c>
      <c r="CA75">
        <v>0</v>
      </c>
      <c r="CB75">
        <v>278.12028</v>
      </c>
      <c r="CC75">
        <v>-34.9646923628119</v>
      </c>
      <c r="CD75">
        <v>-108.450846298019</v>
      </c>
      <c r="CE75">
        <v>849.3004</v>
      </c>
      <c r="CF75">
        <v>15</v>
      </c>
      <c r="CG75">
        <v>1613517593.1</v>
      </c>
      <c r="CH75" t="s">
        <v>257</v>
      </c>
      <c r="CI75">
        <v>1613517590.6</v>
      </c>
      <c r="CJ75">
        <v>1613517593.1</v>
      </c>
      <c r="CK75">
        <v>2</v>
      </c>
      <c r="CL75">
        <v>-0.182</v>
      </c>
      <c r="CM75">
        <v>0.031</v>
      </c>
      <c r="CN75">
        <v>5.898</v>
      </c>
      <c r="CO75">
        <v>0.117</v>
      </c>
      <c r="CP75">
        <v>408</v>
      </c>
      <c r="CQ75">
        <v>19</v>
      </c>
      <c r="CR75">
        <v>0.39</v>
      </c>
      <c r="CS75">
        <v>0.23</v>
      </c>
      <c r="CT75">
        <v>-0.458234375</v>
      </c>
      <c r="CU75">
        <v>-0.331986450281426</v>
      </c>
      <c r="CV75">
        <v>0.0421228909535466</v>
      </c>
      <c r="CW75">
        <v>0</v>
      </c>
      <c r="CX75">
        <v>0.277238625</v>
      </c>
      <c r="CY75">
        <v>-1.01790732833021</v>
      </c>
      <c r="CZ75">
        <v>0.099401027813521</v>
      </c>
      <c r="DA75">
        <v>0</v>
      </c>
      <c r="DB75">
        <v>0</v>
      </c>
      <c r="DC75">
        <v>2</v>
      </c>
      <c r="DD75" t="s">
        <v>258</v>
      </c>
      <c r="DE75">
        <v>100</v>
      </c>
      <c r="DF75">
        <v>100</v>
      </c>
      <c r="DG75">
        <v>5.903</v>
      </c>
      <c r="DH75">
        <v>0.0735</v>
      </c>
      <c r="DI75">
        <v>3.81994624640086</v>
      </c>
      <c r="DJ75">
        <v>0.00621434693501906</v>
      </c>
      <c r="DK75">
        <v>-2.84187309215212e-06</v>
      </c>
      <c r="DL75">
        <v>5.83187288444407e-10</v>
      </c>
      <c r="DM75">
        <v>-0.113050203154081</v>
      </c>
      <c r="DN75">
        <v>-0.0175213708561665</v>
      </c>
      <c r="DO75">
        <v>0.00201954594759898</v>
      </c>
      <c r="DP75">
        <v>-2.55958449284408e-05</v>
      </c>
      <c r="DQ75">
        <v>-1</v>
      </c>
      <c r="DR75">
        <v>2233</v>
      </c>
      <c r="DS75">
        <v>2</v>
      </c>
      <c r="DT75">
        <v>28</v>
      </c>
      <c r="DU75">
        <v>17.7</v>
      </c>
      <c r="DV75">
        <v>17.6</v>
      </c>
      <c r="DW75">
        <v>2</v>
      </c>
      <c r="DX75">
        <v>634.559</v>
      </c>
      <c r="DY75">
        <v>354.382</v>
      </c>
      <c r="DZ75">
        <v>25.0005</v>
      </c>
      <c r="EA75">
        <v>28.1329</v>
      </c>
      <c r="EB75">
        <v>30.0004</v>
      </c>
      <c r="EC75">
        <v>28.311</v>
      </c>
      <c r="ED75">
        <v>28.3112</v>
      </c>
      <c r="EE75">
        <v>19.6908</v>
      </c>
      <c r="EF75">
        <v>46.1429</v>
      </c>
      <c r="EG75">
        <v>75.7778</v>
      </c>
      <c r="EH75">
        <v>25</v>
      </c>
      <c r="EI75">
        <v>410</v>
      </c>
      <c r="EJ75">
        <v>17.8684</v>
      </c>
      <c r="EK75">
        <v>99.3901</v>
      </c>
      <c r="EL75">
        <v>101.349</v>
      </c>
    </row>
    <row r="76" spans="1:142">
      <c r="A76">
        <v>58</v>
      </c>
      <c r="B76">
        <v>1613518656.6</v>
      </c>
      <c r="C76">
        <v>961.5</v>
      </c>
      <c r="D76" t="s">
        <v>384</v>
      </c>
      <c r="E76" t="s">
        <v>385</v>
      </c>
      <c r="G76">
        <f>A/E</f>
        <v>0</v>
      </c>
      <c r="H76">
        <v>1613518648.66897</v>
      </c>
      <c r="I76">
        <f>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((R76-I76/2)*K76-J76)/(R76+I76/2)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I76*(1000-(1000*0.61365*exp(17.502*U76/(240.97+U76))/(AZ76+BA76)+AU76)/2)/(1000*0.61365*exp(17.502*U76/(240.97+U76))/(AZ76+BA76)-AU76)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(AK76*AM76)</f>
        <v>0</v>
      </c>
      <c r="T76">
        <f>(BB76+(S76+2*0.95*5.67E-8*(((BB76+$B$9)+273)^4-(BB76+273)^4)-44100*I76)/(1.84*29.3*P76+8*0.95*5.67E-8*(BB76+273)^3))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(-I76*44100)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$B$13*BH76+$C$13*BI76+$F$13*BJ76*(1-BM76)</f>
        <v>0</v>
      </c>
      <c r="AK76">
        <f>AJ76*AL76</f>
        <v>0</v>
      </c>
      <c r="AL76">
        <f>($B$13*$D$11+$C$13*$D$11+$F$13*((BW76+BO76)/MAX(BW76+BO76+BX76, 0.1)*$I$11+BX76/MAX(BW76+BO76+BX76, 0.1)*$J$11))/($B$13+$C$13+$F$13)</f>
        <v>0</v>
      </c>
      <c r="AM76">
        <f>($B$13*$K$11+$C$13*$K$11+$F$13*((BW76+BO76)/MAX(BW76+BO76+BX76, 0.1)*$P$11+BX76/MAX(BW76+BO76+BX76, 0.1)*$Q$11))/($B$13+$C$13+$F$13)</f>
        <v>0</v>
      </c>
      <c r="AN76">
        <v>2</v>
      </c>
      <c r="AO76">
        <v>0.5</v>
      </c>
      <c r="AP76" t="s">
        <v>256</v>
      </c>
      <c r="AQ76">
        <v>2</v>
      </c>
      <c r="AR76">
        <v>1613518648.66897</v>
      </c>
      <c r="AS76">
        <v>409.482551724138</v>
      </c>
      <c r="AT76">
        <v>409.984206896552</v>
      </c>
      <c r="AU76">
        <v>18.0079413793103</v>
      </c>
      <c r="AV76">
        <v>17.8537724137931</v>
      </c>
      <c r="AW76">
        <v>403.579206896552</v>
      </c>
      <c r="AX76">
        <v>17.9333344827586</v>
      </c>
      <c r="AY76">
        <v>600.040896551724</v>
      </c>
      <c r="AZ76">
        <v>101.544551724138</v>
      </c>
      <c r="BA76">
        <v>0.0999667551724138</v>
      </c>
      <c r="BB76">
        <v>26.6605206896552</v>
      </c>
      <c r="BC76">
        <v>25.7696310344828</v>
      </c>
      <c r="BD76">
        <v>999.9</v>
      </c>
      <c r="BE76">
        <v>0</v>
      </c>
      <c r="BF76">
        <v>0</v>
      </c>
      <c r="BG76">
        <v>5000.15137931034</v>
      </c>
      <c r="BH76">
        <v>0</v>
      </c>
      <c r="BI76">
        <v>9999.9</v>
      </c>
      <c r="BJ76">
        <v>299.997517241379</v>
      </c>
      <c r="BK76">
        <v>0.899966034482759</v>
      </c>
      <c r="BL76">
        <v>0.100033948275862</v>
      </c>
      <c r="BM76">
        <v>0</v>
      </c>
      <c r="BN76">
        <v>275.286379310345</v>
      </c>
      <c r="BO76">
        <v>5.00096</v>
      </c>
      <c r="BP76">
        <v>840.727482758621</v>
      </c>
      <c r="BQ76">
        <v>3225.62689655172</v>
      </c>
      <c r="BR76">
        <v>36.625</v>
      </c>
      <c r="BS76">
        <v>40.687</v>
      </c>
      <c r="BT76">
        <v>38.75</v>
      </c>
      <c r="BU76">
        <v>40.562</v>
      </c>
      <c r="BV76">
        <v>39.5</v>
      </c>
      <c r="BW76">
        <v>265.485517241379</v>
      </c>
      <c r="BX76">
        <v>29.5120689655172</v>
      </c>
      <c r="BY76">
        <v>0</v>
      </c>
      <c r="BZ76">
        <v>1613518699.6</v>
      </c>
      <c r="CA76">
        <v>0</v>
      </c>
      <c r="CB76">
        <v>274.85148</v>
      </c>
      <c r="CC76">
        <v>-29.9357692720261</v>
      </c>
      <c r="CD76">
        <v>-92.916692410239</v>
      </c>
      <c r="CE76">
        <v>839.338</v>
      </c>
      <c r="CF76">
        <v>15</v>
      </c>
      <c r="CG76">
        <v>1613517593.1</v>
      </c>
      <c r="CH76" t="s">
        <v>257</v>
      </c>
      <c r="CI76">
        <v>1613517590.6</v>
      </c>
      <c r="CJ76">
        <v>1613517593.1</v>
      </c>
      <c r="CK76">
        <v>2</v>
      </c>
      <c r="CL76">
        <v>-0.182</v>
      </c>
      <c r="CM76">
        <v>0.031</v>
      </c>
      <c r="CN76">
        <v>5.898</v>
      </c>
      <c r="CO76">
        <v>0.117</v>
      </c>
      <c r="CP76">
        <v>408</v>
      </c>
      <c r="CQ76">
        <v>19</v>
      </c>
      <c r="CR76">
        <v>0.39</v>
      </c>
      <c r="CS76">
        <v>0.23</v>
      </c>
      <c r="CT76">
        <v>-0.48550875</v>
      </c>
      <c r="CU76">
        <v>-0.402398341463414</v>
      </c>
      <c r="CV76">
        <v>0.0466842171952952</v>
      </c>
      <c r="CW76">
        <v>0</v>
      </c>
      <c r="CX76">
        <v>0.1911848425</v>
      </c>
      <c r="CY76">
        <v>-0.807104340337712</v>
      </c>
      <c r="CZ76">
        <v>0.0804856866364538</v>
      </c>
      <c r="DA76">
        <v>0</v>
      </c>
      <c r="DB76">
        <v>0</v>
      </c>
      <c r="DC76">
        <v>2</v>
      </c>
      <c r="DD76" t="s">
        <v>258</v>
      </c>
      <c r="DE76">
        <v>100</v>
      </c>
      <c r="DF76">
        <v>100</v>
      </c>
      <c r="DG76">
        <v>5.904</v>
      </c>
      <c r="DH76">
        <v>0.0723</v>
      </c>
      <c r="DI76">
        <v>3.81994624640086</v>
      </c>
      <c r="DJ76">
        <v>0.00621434693501906</v>
      </c>
      <c r="DK76">
        <v>-2.84187309215212e-06</v>
      </c>
      <c r="DL76">
        <v>5.83187288444407e-10</v>
      </c>
      <c r="DM76">
        <v>-0.113050203154081</v>
      </c>
      <c r="DN76">
        <v>-0.0175213708561665</v>
      </c>
      <c r="DO76">
        <v>0.00201954594759898</v>
      </c>
      <c r="DP76">
        <v>-2.55958449284408e-05</v>
      </c>
      <c r="DQ76">
        <v>-1</v>
      </c>
      <c r="DR76">
        <v>2233</v>
      </c>
      <c r="DS76">
        <v>2</v>
      </c>
      <c r="DT76">
        <v>28</v>
      </c>
      <c r="DU76">
        <v>17.8</v>
      </c>
      <c r="DV76">
        <v>17.7</v>
      </c>
      <c r="DW76">
        <v>2</v>
      </c>
      <c r="DX76">
        <v>634.604</v>
      </c>
      <c r="DY76">
        <v>354.435</v>
      </c>
      <c r="DZ76">
        <v>25.0005</v>
      </c>
      <c r="EA76">
        <v>28.1374</v>
      </c>
      <c r="EB76">
        <v>30.0003</v>
      </c>
      <c r="EC76">
        <v>28.3151</v>
      </c>
      <c r="ED76">
        <v>28.3158</v>
      </c>
      <c r="EE76">
        <v>19.6879</v>
      </c>
      <c r="EF76">
        <v>46.1429</v>
      </c>
      <c r="EG76">
        <v>75.7778</v>
      </c>
      <c r="EH76">
        <v>25</v>
      </c>
      <c r="EI76">
        <v>410</v>
      </c>
      <c r="EJ76">
        <v>17.941</v>
      </c>
      <c r="EK76">
        <v>99.3858</v>
      </c>
      <c r="EL76">
        <v>101.349</v>
      </c>
    </row>
    <row r="77" spans="1:142">
      <c r="A77">
        <v>59</v>
      </c>
      <c r="B77">
        <v>1613518662.6</v>
      </c>
      <c r="C77">
        <v>967.5</v>
      </c>
      <c r="D77" t="s">
        <v>386</v>
      </c>
      <c r="E77" t="s">
        <v>387</v>
      </c>
      <c r="G77">
        <f>A/E</f>
        <v>0</v>
      </c>
      <c r="H77">
        <v>1613518654.66897</v>
      </c>
      <c r="I77">
        <f>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((R77-I77/2)*K77-J77)/(R77+I77/2)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I77*(1000-(1000*0.61365*exp(17.502*U77/(240.97+U77))/(AZ77+BA77)+AU77)/2)/(1000*0.61365*exp(17.502*U77/(240.97+U77))/(AZ77+BA77)-AU77)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(AK77*AM77)</f>
        <v>0</v>
      </c>
      <c r="T77">
        <f>(BB77+(S77+2*0.95*5.67E-8*(((BB77+$B$9)+273)^4-(BB77+273)^4)-44100*I77)/(1.84*29.3*P77+8*0.95*5.67E-8*(BB77+273)^3))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(-I77*44100)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$B$13*BH77+$C$13*BI77+$F$13*BJ77*(1-BM77)</f>
        <v>0</v>
      </c>
      <c r="AK77">
        <f>AJ77*AL77</f>
        <v>0</v>
      </c>
      <c r="AL77">
        <f>($B$13*$D$11+$C$13*$D$11+$F$13*((BW77+BO77)/MAX(BW77+BO77+BX77, 0.1)*$I$11+BX77/MAX(BW77+BO77+BX77, 0.1)*$J$11))/($B$13+$C$13+$F$13)</f>
        <v>0</v>
      </c>
      <c r="AM77">
        <f>($B$13*$K$11+$C$13*$K$11+$F$13*((BW77+BO77)/MAX(BW77+BO77+BX77, 0.1)*$P$11+BX77/MAX(BW77+BO77+BX77, 0.1)*$Q$11))/($B$13+$C$13+$F$13)</f>
        <v>0</v>
      </c>
      <c r="AN77">
        <v>2</v>
      </c>
      <c r="AO77">
        <v>0.5</v>
      </c>
      <c r="AP77" t="s">
        <v>256</v>
      </c>
      <c r="AQ77">
        <v>2</v>
      </c>
      <c r="AR77">
        <v>1613518654.66897</v>
      </c>
      <c r="AS77">
        <v>409.475862068965</v>
      </c>
      <c r="AT77">
        <v>409.997206896552</v>
      </c>
      <c r="AU77">
        <v>17.9463827586207</v>
      </c>
      <c r="AV77">
        <v>17.8388551724138</v>
      </c>
      <c r="AW77">
        <v>403.572655172414</v>
      </c>
      <c r="AX77">
        <v>17.8735724137931</v>
      </c>
      <c r="AY77">
        <v>600.042</v>
      </c>
      <c r="AZ77">
        <v>101.544</v>
      </c>
      <c r="BA77">
        <v>0.0999640413793104</v>
      </c>
      <c r="BB77">
        <v>26.6619</v>
      </c>
      <c r="BC77">
        <v>25.7811448275862</v>
      </c>
      <c r="BD77">
        <v>999.9</v>
      </c>
      <c r="BE77">
        <v>0</v>
      </c>
      <c r="BF77">
        <v>0</v>
      </c>
      <c r="BG77">
        <v>5001.4224137931</v>
      </c>
      <c r="BH77">
        <v>0</v>
      </c>
      <c r="BI77">
        <v>9999.9</v>
      </c>
      <c r="BJ77">
        <v>299.98975862069</v>
      </c>
      <c r="BK77">
        <v>0.899962827586207</v>
      </c>
      <c r="BL77">
        <v>0.10003715862069</v>
      </c>
      <c r="BM77">
        <v>0</v>
      </c>
      <c r="BN77">
        <v>272.418517241379</v>
      </c>
      <c r="BO77">
        <v>5.00096</v>
      </c>
      <c r="BP77">
        <v>832.022862068965</v>
      </c>
      <c r="BQ77">
        <v>3225.53965517241</v>
      </c>
      <c r="BR77">
        <v>36.625</v>
      </c>
      <c r="BS77">
        <v>40.687</v>
      </c>
      <c r="BT77">
        <v>38.75</v>
      </c>
      <c r="BU77">
        <v>40.562</v>
      </c>
      <c r="BV77">
        <v>39.5</v>
      </c>
      <c r="BW77">
        <v>265.477586206897</v>
      </c>
      <c r="BX77">
        <v>29.5120689655172</v>
      </c>
      <c r="BY77">
        <v>0</v>
      </c>
      <c r="BZ77">
        <v>1613518705.6</v>
      </c>
      <c r="CA77">
        <v>0</v>
      </c>
      <c r="CB77">
        <v>272.04536</v>
      </c>
      <c r="CC77">
        <v>-26.2050000408642</v>
      </c>
      <c r="CD77">
        <v>-75.7543077929956</v>
      </c>
      <c r="CE77">
        <v>830.8734</v>
      </c>
      <c r="CF77">
        <v>15</v>
      </c>
      <c r="CG77">
        <v>1613517593.1</v>
      </c>
      <c r="CH77" t="s">
        <v>257</v>
      </c>
      <c r="CI77">
        <v>1613517590.6</v>
      </c>
      <c r="CJ77">
        <v>1613517593.1</v>
      </c>
      <c r="CK77">
        <v>2</v>
      </c>
      <c r="CL77">
        <v>-0.182</v>
      </c>
      <c r="CM77">
        <v>0.031</v>
      </c>
      <c r="CN77">
        <v>5.898</v>
      </c>
      <c r="CO77">
        <v>0.117</v>
      </c>
      <c r="CP77">
        <v>408</v>
      </c>
      <c r="CQ77">
        <v>19</v>
      </c>
      <c r="CR77">
        <v>0.39</v>
      </c>
      <c r="CS77">
        <v>0.23</v>
      </c>
      <c r="CT77">
        <v>-0.5076897</v>
      </c>
      <c r="CU77">
        <v>-0.188737125703564</v>
      </c>
      <c r="CV77">
        <v>0.0380391202423242</v>
      </c>
      <c r="CW77">
        <v>0</v>
      </c>
      <c r="CX77">
        <v>0.125896255</v>
      </c>
      <c r="CY77">
        <v>-0.422106749718574</v>
      </c>
      <c r="CZ77">
        <v>0.0417129475551893</v>
      </c>
      <c r="DA77">
        <v>0</v>
      </c>
      <c r="DB77">
        <v>0</v>
      </c>
      <c r="DC77">
        <v>2</v>
      </c>
      <c r="DD77" t="s">
        <v>258</v>
      </c>
      <c r="DE77">
        <v>100</v>
      </c>
      <c r="DF77">
        <v>100</v>
      </c>
      <c r="DG77">
        <v>5.904</v>
      </c>
      <c r="DH77">
        <v>0.0716</v>
      </c>
      <c r="DI77">
        <v>3.81994624640086</v>
      </c>
      <c r="DJ77">
        <v>0.00621434693501906</v>
      </c>
      <c r="DK77">
        <v>-2.84187309215212e-06</v>
      </c>
      <c r="DL77">
        <v>5.83187288444407e-10</v>
      </c>
      <c r="DM77">
        <v>-0.113050203154081</v>
      </c>
      <c r="DN77">
        <v>-0.0175213708561665</v>
      </c>
      <c r="DO77">
        <v>0.00201954594759898</v>
      </c>
      <c r="DP77">
        <v>-2.55958449284408e-05</v>
      </c>
      <c r="DQ77">
        <v>-1</v>
      </c>
      <c r="DR77">
        <v>2233</v>
      </c>
      <c r="DS77">
        <v>2</v>
      </c>
      <c r="DT77">
        <v>28</v>
      </c>
      <c r="DU77">
        <v>17.9</v>
      </c>
      <c r="DV77">
        <v>17.8</v>
      </c>
      <c r="DW77">
        <v>2</v>
      </c>
      <c r="DX77">
        <v>634.8</v>
      </c>
      <c r="DY77">
        <v>354.399</v>
      </c>
      <c r="DZ77">
        <v>25.0004</v>
      </c>
      <c r="EA77">
        <v>28.1428</v>
      </c>
      <c r="EB77">
        <v>30.0004</v>
      </c>
      <c r="EC77">
        <v>28.3198</v>
      </c>
      <c r="ED77">
        <v>28.3205</v>
      </c>
      <c r="EE77">
        <v>19.6953</v>
      </c>
      <c r="EF77">
        <v>45.5595</v>
      </c>
      <c r="EG77">
        <v>75.4003</v>
      </c>
      <c r="EH77">
        <v>25</v>
      </c>
      <c r="EI77">
        <v>410</v>
      </c>
      <c r="EJ77">
        <v>18.0025</v>
      </c>
      <c r="EK77">
        <v>99.3843</v>
      </c>
      <c r="EL77">
        <v>101.348</v>
      </c>
    </row>
    <row r="78" spans="1:142">
      <c r="A78">
        <v>60</v>
      </c>
      <c r="B78">
        <v>1613518668.6</v>
      </c>
      <c r="C78">
        <v>973.5</v>
      </c>
      <c r="D78" t="s">
        <v>388</v>
      </c>
      <c r="E78" t="s">
        <v>389</v>
      </c>
      <c r="G78">
        <f>A/E</f>
        <v>0</v>
      </c>
      <c r="H78">
        <v>1613518660.66897</v>
      </c>
      <c r="I78">
        <f>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((R78-I78/2)*K78-J78)/(R78+I78/2)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I78*(1000-(1000*0.61365*exp(17.502*U78/(240.97+U78))/(AZ78+BA78)+AU78)/2)/(1000*0.61365*exp(17.502*U78/(240.97+U78))/(AZ78+BA78)-AU78)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(AK78*AM78)</f>
        <v>0</v>
      </c>
      <c r="T78">
        <f>(BB78+(S78+2*0.95*5.67E-8*(((BB78+$B$9)+273)^4-(BB78+273)^4)-44100*I78)/(1.84*29.3*P78+8*0.95*5.67E-8*(BB78+273)^3))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(-I78*44100)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$B$13*BH78+$C$13*BI78+$F$13*BJ78*(1-BM78)</f>
        <v>0</v>
      </c>
      <c r="AK78">
        <f>AJ78*AL78</f>
        <v>0</v>
      </c>
      <c r="AL78">
        <f>($B$13*$D$11+$C$13*$D$11+$F$13*((BW78+BO78)/MAX(BW78+BO78+BX78, 0.1)*$I$11+BX78/MAX(BW78+BO78+BX78, 0.1)*$J$11))/($B$13+$C$13+$F$13)</f>
        <v>0</v>
      </c>
      <c r="AM78">
        <f>($B$13*$K$11+$C$13*$K$11+$F$13*((BW78+BO78)/MAX(BW78+BO78+BX78, 0.1)*$P$11+BX78/MAX(BW78+BO78+BX78, 0.1)*$Q$11))/($B$13+$C$13+$F$13)</f>
        <v>0</v>
      </c>
      <c r="AN78">
        <v>2</v>
      </c>
      <c r="AO78">
        <v>0.5</v>
      </c>
      <c r="AP78" t="s">
        <v>256</v>
      </c>
      <c r="AQ78">
        <v>2</v>
      </c>
      <c r="AR78">
        <v>1613518660.66897</v>
      </c>
      <c r="AS78">
        <v>409.467586206897</v>
      </c>
      <c r="AT78">
        <v>409.979068965517</v>
      </c>
      <c r="AU78">
        <v>17.9188379310345</v>
      </c>
      <c r="AV78">
        <v>17.8479793103448</v>
      </c>
      <c r="AW78">
        <v>403.564344827586</v>
      </c>
      <c r="AX78">
        <v>17.8468379310345</v>
      </c>
      <c r="AY78">
        <v>600.047448275862</v>
      </c>
      <c r="AZ78">
        <v>101.544344827586</v>
      </c>
      <c r="BA78">
        <v>0.100003882758621</v>
      </c>
      <c r="BB78">
        <v>26.6632965517241</v>
      </c>
      <c r="BC78">
        <v>25.793375862069</v>
      </c>
      <c r="BD78">
        <v>999.9</v>
      </c>
      <c r="BE78">
        <v>0</v>
      </c>
      <c r="BF78">
        <v>0</v>
      </c>
      <c r="BG78">
        <v>4999.09413793103</v>
      </c>
      <c r="BH78">
        <v>0</v>
      </c>
      <c r="BI78">
        <v>9999.9</v>
      </c>
      <c r="BJ78">
        <v>299.980724137931</v>
      </c>
      <c r="BK78">
        <v>0.899962827586207</v>
      </c>
      <c r="BL78">
        <v>0.10003715862069</v>
      </c>
      <c r="BM78">
        <v>0</v>
      </c>
      <c r="BN78">
        <v>269.941</v>
      </c>
      <c r="BO78">
        <v>5.00096</v>
      </c>
      <c r="BP78">
        <v>824.525862068966</v>
      </c>
      <c r="BQ78">
        <v>3225.44068965517</v>
      </c>
      <c r="BR78">
        <v>36.625</v>
      </c>
      <c r="BS78">
        <v>40.687</v>
      </c>
      <c r="BT78">
        <v>38.75</v>
      </c>
      <c r="BU78">
        <v>40.562</v>
      </c>
      <c r="BV78">
        <v>39.5</v>
      </c>
      <c r="BW78">
        <v>265.47</v>
      </c>
      <c r="BX78">
        <v>29.5110344827586</v>
      </c>
      <c r="BY78">
        <v>0</v>
      </c>
      <c r="BZ78">
        <v>1613518711.6</v>
      </c>
      <c r="CA78">
        <v>0</v>
      </c>
      <c r="CB78">
        <v>269.57716</v>
      </c>
      <c r="CC78">
        <v>-23.4677692654558</v>
      </c>
      <c r="CD78">
        <v>-68.0474616590818</v>
      </c>
      <c r="CE78">
        <v>823.51028</v>
      </c>
      <c r="CF78">
        <v>15</v>
      </c>
      <c r="CG78">
        <v>1613517593.1</v>
      </c>
      <c r="CH78" t="s">
        <v>257</v>
      </c>
      <c r="CI78">
        <v>1613517590.6</v>
      </c>
      <c r="CJ78">
        <v>1613517593.1</v>
      </c>
      <c r="CK78">
        <v>2</v>
      </c>
      <c r="CL78">
        <v>-0.182</v>
      </c>
      <c r="CM78">
        <v>0.031</v>
      </c>
      <c r="CN78">
        <v>5.898</v>
      </c>
      <c r="CO78">
        <v>0.117</v>
      </c>
      <c r="CP78">
        <v>408</v>
      </c>
      <c r="CQ78">
        <v>19</v>
      </c>
      <c r="CR78">
        <v>0.39</v>
      </c>
      <c r="CS78">
        <v>0.23</v>
      </c>
      <c r="CT78">
        <v>-0.511820275</v>
      </c>
      <c r="CU78">
        <v>0.106231463414636</v>
      </c>
      <c r="CV78">
        <v>0.0363871830738431</v>
      </c>
      <c r="CW78">
        <v>0</v>
      </c>
      <c r="CX78">
        <v>0.084601755</v>
      </c>
      <c r="CY78">
        <v>-0.351381993996248</v>
      </c>
      <c r="CZ78">
        <v>0.0341928796904776</v>
      </c>
      <c r="DA78">
        <v>0</v>
      </c>
      <c r="DB78">
        <v>0</v>
      </c>
      <c r="DC78">
        <v>2</v>
      </c>
      <c r="DD78" t="s">
        <v>258</v>
      </c>
      <c r="DE78">
        <v>100</v>
      </c>
      <c r="DF78">
        <v>100</v>
      </c>
      <c r="DG78">
        <v>5.903</v>
      </c>
      <c r="DH78">
        <v>0.072</v>
      </c>
      <c r="DI78">
        <v>3.81994624640086</v>
      </c>
      <c r="DJ78">
        <v>0.00621434693501906</v>
      </c>
      <c r="DK78">
        <v>-2.84187309215212e-06</v>
      </c>
      <c r="DL78">
        <v>5.83187288444407e-10</v>
      </c>
      <c r="DM78">
        <v>-0.113050203154081</v>
      </c>
      <c r="DN78">
        <v>-0.0175213708561665</v>
      </c>
      <c r="DO78">
        <v>0.00201954594759898</v>
      </c>
      <c r="DP78">
        <v>-2.55958449284408e-05</v>
      </c>
      <c r="DQ78">
        <v>-1</v>
      </c>
      <c r="DR78">
        <v>2233</v>
      </c>
      <c r="DS78">
        <v>2</v>
      </c>
      <c r="DT78">
        <v>28</v>
      </c>
      <c r="DU78">
        <v>18</v>
      </c>
      <c r="DV78">
        <v>17.9</v>
      </c>
      <c r="DW78">
        <v>2</v>
      </c>
      <c r="DX78">
        <v>634.881</v>
      </c>
      <c r="DY78">
        <v>354.388</v>
      </c>
      <c r="DZ78">
        <v>25.0002</v>
      </c>
      <c r="EA78">
        <v>28.1466</v>
      </c>
      <c r="EB78">
        <v>30.0003</v>
      </c>
      <c r="EC78">
        <v>28.3239</v>
      </c>
      <c r="ED78">
        <v>28.3251</v>
      </c>
      <c r="EE78">
        <v>19.6911</v>
      </c>
      <c r="EF78">
        <v>45.2803</v>
      </c>
      <c r="EG78">
        <v>75.4003</v>
      </c>
      <c r="EH78">
        <v>25</v>
      </c>
      <c r="EI78">
        <v>410</v>
      </c>
      <c r="EJ78">
        <v>18.023</v>
      </c>
      <c r="EK78">
        <v>99.3857</v>
      </c>
      <c r="EL78">
        <v>101.349</v>
      </c>
    </row>
    <row r="79" spans="1:142">
      <c r="A79">
        <v>61</v>
      </c>
      <c r="B79">
        <v>1613518745.1</v>
      </c>
      <c r="C79">
        <v>1050</v>
      </c>
      <c r="D79" t="s">
        <v>390</v>
      </c>
      <c r="E79" t="s">
        <v>391</v>
      </c>
      <c r="G79">
        <f>A/E</f>
        <v>0</v>
      </c>
      <c r="H79">
        <v>1613518737.35</v>
      </c>
      <c r="I79">
        <f>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((R79-I79/2)*K79-J79)/(R79+I79/2)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I79*(1000-(1000*0.61365*exp(17.502*U79/(240.97+U79))/(AZ79+BA79)+AU79)/2)/(1000*0.61365*exp(17.502*U79/(240.97+U79))/(AZ79+BA79)-AU79)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(AK79*AM79)</f>
        <v>0</v>
      </c>
      <c r="T79">
        <f>(BB79+(S79+2*0.95*5.67E-8*(((BB79+$B$9)+273)^4-(BB79+273)^4)-44100*I79)/(1.84*29.3*P79+8*0.95*5.67E-8*(BB79+273)^3))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(-I79*44100)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6</v>
      </c>
      <c r="AF79">
        <v>1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$B$13*BH79+$C$13*BI79+$F$13*BJ79*(1-BM79)</f>
        <v>0</v>
      </c>
      <c r="AK79">
        <f>AJ79*AL79</f>
        <v>0</v>
      </c>
      <c r="AL79">
        <f>($B$13*$D$11+$C$13*$D$11+$F$13*((BW79+BO79)/MAX(BW79+BO79+BX79, 0.1)*$I$11+BX79/MAX(BW79+BO79+BX79, 0.1)*$J$11))/($B$13+$C$13+$F$13)</f>
        <v>0</v>
      </c>
      <c r="AM79">
        <f>($B$13*$K$11+$C$13*$K$11+$F$13*((BW79+BO79)/MAX(BW79+BO79+BX79, 0.1)*$P$11+BX79/MAX(BW79+BO79+BX79, 0.1)*$Q$11))/($B$13+$C$13+$F$13)</f>
        <v>0</v>
      </c>
      <c r="AN79">
        <v>2</v>
      </c>
      <c r="AO79">
        <v>0.5</v>
      </c>
      <c r="AP79" t="s">
        <v>256</v>
      </c>
      <c r="AQ79">
        <v>2</v>
      </c>
      <c r="AR79">
        <v>1613518737.35</v>
      </c>
      <c r="AS79">
        <v>411.2065</v>
      </c>
      <c r="AT79">
        <v>409.989266666667</v>
      </c>
      <c r="AU79">
        <v>17.6045333333333</v>
      </c>
      <c r="AV79">
        <v>17.9773333333333</v>
      </c>
      <c r="AW79">
        <v>405.295933333333</v>
      </c>
      <c r="AX79">
        <v>17.54161</v>
      </c>
      <c r="AY79">
        <v>598.320066666667</v>
      </c>
      <c r="AZ79">
        <v>101.542366666667</v>
      </c>
      <c r="BA79">
        <v>0.0950512211333333</v>
      </c>
      <c r="BB79">
        <v>26.64761</v>
      </c>
      <c r="BC79">
        <v>25.6717966666667</v>
      </c>
      <c r="BD79">
        <v>999.9</v>
      </c>
      <c r="BE79">
        <v>0</v>
      </c>
      <c r="BF79">
        <v>0</v>
      </c>
      <c r="BG79">
        <v>4999.5</v>
      </c>
      <c r="BH79">
        <v>0</v>
      </c>
      <c r="BI79">
        <v>9999.9</v>
      </c>
      <c r="BJ79">
        <v>300.169</v>
      </c>
      <c r="BK79">
        <v>0.899989166666666</v>
      </c>
      <c r="BL79">
        <v>0.10001076</v>
      </c>
      <c r="BM79">
        <v>0</v>
      </c>
      <c r="BN79">
        <v>372.366456666667</v>
      </c>
      <c r="BO79">
        <v>5.00096</v>
      </c>
      <c r="BP79">
        <v>1118.0389</v>
      </c>
      <c r="BQ79">
        <v>3227.51466666667</v>
      </c>
      <c r="BR79">
        <v>36.625</v>
      </c>
      <c r="BS79">
        <v>40.6539333333333</v>
      </c>
      <c r="BT79">
        <v>38.729</v>
      </c>
      <c r="BU79">
        <v>40.562</v>
      </c>
      <c r="BV79">
        <v>39.4916</v>
      </c>
      <c r="BW79">
        <v>265.648666666667</v>
      </c>
      <c r="BX79">
        <v>29.5183333333333</v>
      </c>
      <c r="BY79">
        <v>0</v>
      </c>
      <c r="BZ79">
        <v>1613518787.8</v>
      </c>
      <c r="CA79">
        <v>0</v>
      </c>
      <c r="CB79">
        <v>365.595526923077</v>
      </c>
      <c r="CC79">
        <v>-101.038922093671</v>
      </c>
      <c r="CD79">
        <v>-307.256475654618</v>
      </c>
      <c r="CE79">
        <v>1098.32723076923</v>
      </c>
      <c r="CF79">
        <v>15</v>
      </c>
      <c r="CG79">
        <v>1613517593.1</v>
      </c>
      <c r="CH79" t="s">
        <v>257</v>
      </c>
      <c r="CI79">
        <v>1613517590.6</v>
      </c>
      <c r="CJ79">
        <v>1613517593.1</v>
      </c>
      <c r="CK79">
        <v>2</v>
      </c>
      <c r="CL79">
        <v>-0.182</v>
      </c>
      <c r="CM79">
        <v>0.031</v>
      </c>
      <c r="CN79">
        <v>5.898</v>
      </c>
      <c r="CO79">
        <v>0.117</v>
      </c>
      <c r="CP79">
        <v>408</v>
      </c>
      <c r="CQ79">
        <v>19</v>
      </c>
      <c r="CR79">
        <v>0.39</v>
      </c>
      <c r="CS79">
        <v>0.23</v>
      </c>
      <c r="CT79">
        <v>0.8640914875</v>
      </c>
      <c r="CU79">
        <v>8.68261052420263</v>
      </c>
      <c r="CV79">
        <v>1.15137740373023</v>
      </c>
      <c r="CW79">
        <v>0</v>
      </c>
      <c r="CX79">
        <v>-0.2549987795</v>
      </c>
      <c r="CY79">
        <v>-2.80960869590994</v>
      </c>
      <c r="CZ79">
        <v>0.332992549579626</v>
      </c>
      <c r="DA79">
        <v>0</v>
      </c>
      <c r="DB79">
        <v>0</v>
      </c>
      <c r="DC79">
        <v>2</v>
      </c>
      <c r="DD79" t="s">
        <v>258</v>
      </c>
      <c r="DE79">
        <v>100</v>
      </c>
      <c r="DF79">
        <v>100</v>
      </c>
      <c r="DG79">
        <v>5.909</v>
      </c>
      <c r="DH79">
        <v>0.0642</v>
      </c>
      <c r="DI79">
        <v>3.81994624640086</v>
      </c>
      <c r="DJ79">
        <v>0.00621434693501906</v>
      </c>
      <c r="DK79">
        <v>-2.84187309215212e-06</v>
      </c>
      <c r="DL79">
        <v>5.83187288444407e-10</v>
      </c>
      <c r="DM79">
        <v>-0.113050203154081</v>
      </c>
      <c r="DN79">
        <v>-0.0175213708561665</v>
      </c>
      <c r="DO79">
        <v>0.00201954594759898</v>
      </c>
      <c r="DP79">
        <v>-2.55958449284408e-05</v>
      </c>
      <c r="DQ79">
        <v>-1</v>
      </c>
      <c r="DR79">
        <v>2233</v>
      </c>
      <c r="DS79">
        <v>2</v>
      </c>
      <c r="DT79">
        <v>28</v>
      </c>
      <c r="DU79">
        <v>19.2</v>
      </c>
      <c r="DV79">
        <v>19.2</v>
      </c>
      <c r="DW79">
        <v>2</v>
      </c>
      <c r="DX79">
        <v>622.871</v>
      </c>
      <c r="DY79">
        <v>354.83</v>
      </c>
      <c r="DZ79">
        <v>24.9997</v>
      </c>
      <c r="EA79">
        <v>28.2087</v>
      </c>
      <c r="EB79">
        <v>30.0002</v>
      </c>
      <c r="EC79">
        <v>28.3991</v>
      </c>
      <c r="ED79">
        <v>28.3796</v>
      </c>
      <c r="EE79">
        <v>19.6985</v>
      </c>
      <c r="EF79">
        <v>44.7072</v>
      </c>
      <c r="EG79">
        <v>74.2802</v>
      </c>
      <c r="EH79">
        <v>25</v>
      </c>
      <c r="EI79">
        <v>410</v>
      </c>
      <c r="EJ79">
        <v>18.0068</v>
      </c>
      <c r="EK79">
        <v>99.3695</v>
      </c>
      <c r="EL79">
        <v>101.316</v>
      </c>
    </row>
    <row r="80" spans="1:142">
      <c r="A80">
        <v>62</v>
      </c>
      <c r="B80">
        <v>1613518751.1</v>
      </c>
      <c r="C80">
        <v>1056</v>
      </c>
      <c r="D80" t="s">
        <v>394</v>
      </c>
      <c r="E80" t="s">
        <v>395</v>
      </c>
      <c r="G80">
        <f>A/E</f>
        <v>0</v>
      </c>
      <c r="H80">
        <v>1613518743.28965</v>
      </c>
      <c r="I80">
        <f>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((R80-I80/2)*K80-J80)/(R80+I80/2)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I80*(1000-(1000*0.61365*exp(17.502*U80/(240.97+U80))/(AZ80+BA80)+AU80)/2)/(1000*0.61365*exp(17.502*U80/(240.97+U80))/(AZ80+BA80)-AU80)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(AK80*AM80)</f>
        <v>0</v>
      </c>
      <c r="T80">
        <f>(BB80+(S80+2*0.95*5.67E-8*(((BB80+$B$9)+273)^4-(BB80+273)^4)-44100*I80)/(1.84*29.3*P80+8*0.95*5.67E-8*(BB80+273)^3))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(-I80*44100)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4</v>
      </c>
      <c r="AF80">
        <v>1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$B$13*BH80+$C$13*BI80+$F$13*BJ80*(1-BM80)</f>
        <v>0</v>
      </c>
      <c r="AK80">
        <f>AJ80*AL80</f>
        <v>0</v>
      </c>
      <c r="AL80">
        <f>($B$13*$D$11+$C$13*$D$11+$F$13*((BW80+BO80)/MAX(BW80+BO80+BX80, 0.1)*$I$11+BX80/MAX(BW80+BO80+BX80, 0.1)*$J$11))/($B$13+$C$13+$F$13)</f>
        <v>0</v>
      </c>
      <c r="AM80">
        <f>($B$13*$K$11+$C$13*$K$11+$F$13*((BW80+BO80)/MAX(BW80+BO80+BX80, 0.1)*$P$11+BX80/MAX(BW80+BO80+BX80, 0.1)*$Q$11))/($B$13+$C$13+$F$13)</f>
        <v>0</v>
      </c>
      <c r="AN80">
        <v>2</v>
      </c>
      <c r="AO80">
        <v>0.5</v>
      </c>
      <c r="AP80" t="s">
        <v>256</v>
      </c>
      <c r="AQ80">
        <v>2</v>
      </c>
      <c r="AR80">
        <v>1613518743.28965</v>
      </c>
      <c r="AS80">
        <v>411.350586206897</v>
      </c>
      <c r="AT80">
        <v>410.016103448276</v>
      </c>
      <c r="AU80">
        <v>17.5256827586207</v>
      </c>
      <c r="AV80">
        <v>17.985124137931</v>
      </c>
      <c r="AW80">
        <v>405.439517241379</v>
      </c>
      <c r="AX80">
        <v>17.4650482758621</v>
      </c>
      <c r="AY80">
        <v>600.205448275862</v>
      </c>
      <c r="AZ80">
        <v>101.542482758621</v>
      </c>
      <c r="BA80">
        <v>0.11285994137931</v>
      </c>
      <c r="BB80">
        <v>26.6591448275862</v>
      </c>
      <c r="BC80">
        <v>25.8067172413793</v>
      </c>
      <c r="BD80">
        <v>999.9</v>
      </c>
      <c r="BE80">
        <v>0</v>
      </c>
      <c r="BF80">
        <v>0</v>
      </c>
      <c r="BG80">
        <v>5003.25482758621</v>
      </c>
      <c r="BH80">
        <v>0</v>
      </c>
      <c r="BI80">
        <v>9999.9</v>
      </c>
      <c r="BJ80">
        <v>300.026655172414</v>
      </c>
      <c r="BK80">
        <v>0.899971034482758</v>
      </c>
      <c r="BL80">
        <v>0.100028924137931</v>
      </c>
      <c r="BM80">
        <v>0</v>
      </c>
      <c r="BN80">
        <v>330.44175862069</v>
      </c>
      <c r="BO80">
        <v>5.00096</v>
      </c>
      <c r="BP80">
        <v>994.031137931034</v>
      </c>
      <c r="BQ80">
        <v>3225.94724137931</v>
      </c>
      <c r="BR80">
        <v>36.625</v>
      </c>
      <c r="BS80">
        <v>40.6485172413793</v>
      </c>
      <c r="BT80">
        <v>38.7174137931034</v>
      </c>
      <c r="BU80">
        <v>40.562</v>
      </c>
      <c r="BV80">
        <v>39.4869655172414</v>
      </c>
      <c r="BW80">
        <v>265.514827586207</v>
      </c>
      <c r="BX80">
        <v>29.51</v>
      </c>
      <c r="BY80">
        <v>0</v>
      </c>
      <c r="BZ80">
        <v>1613518793.8</v>
      </c>
      <c r="CA80">
        <v>0</v>
      </c>
      <c r="CB80">
        <v>329.898346153846</v>
      </c>
      <c r="CC80">
        <v>-534.51784663895</v>
      </c>
      <c r="CD80">
        <v>-1578.11942025011</v>
      </c>
      <c r="CE80">
        <v>992.442423076923</v>
      </c>
      <c r="CF80">
        <v>15</v>
      </c>
      <c r="CG80">
        <v>1613517593.1</v>
      </c>
      <c r="CH80" t="s">
        <v>257</v>
      </c>
      <c r="CI80">
        <v>1613517590.6</v>
      </c>
      <c r="CJ80">
        <v>1613517593.1</v>
      </c>
      <c r="CK80">
        <v>2</v>
      </c>
      <c r="CL80">
        <v>-0.182</v>
      </c>
      <c r="CM80">
        <v>0.031</v>
      </c>
      <c r="CN80">
        <v>5.898</v>
      </c>
      <c r="CO80">
        <v>0.117</v>
      </c>
      <c r="CP80">
        <v>408</v>
      </c>
      <c r="CQ80">
        <v>19</v>
      </c>
      <c r="CR80">
        <v>0.39</v>
      </c>
      <c r="CS80">
        <v>0.23</v>
      </c>
      <c r="CT80">
        <v>1.02401360675</v>
      </c>
      <c r="CU80">
        <v>-0.234446394033773</v>
      </c>
      <c r="CV80">
        <v>1.03683920204473</v>
      </c>
      <c r="CW80">
        <v>0</v>
      </c>
      <c r="CX80">
        <v>-0.3485651695</v>
      </c>
      <c r="CY80">
        <v>-0.561295601876172</v>
      </c>
      <c r="CZ80">
        <v>0.271965340641492</v>
      </c>
      <c r="DA80">
        <v>0</v>
      </c>
      <c r="DB80">
        <v>0</v>
      </c>
      <c r="DC80">
        <v>2</v>
      </c>
      <c r="DD80" t="s">
        <v>258</v>
      </c>
      <c r="DE80">
        <v>100</v>
      </c>
      <c r="DF80">
        <v>100</v>
      </c>
      <c r="DG80">
        <v>5.906</v>
      </c>
      <c r="DH80">
        <v>0.0695</v>
      </c>
      <c r="DI80">
        <v>3.81994624640086</v>
      </c>
      <c r="DJ80">
        <v>0.00621434693501906</v>
      </c>
      <c r="DK80">
        <v>-2.84187309215212e-06</v>
      </c>
      <c r="DL80">
        <v>5.83187288444407e-10</v>
      </c>
      <c r="DM80">
        <v>-0.113050203154081</v>
      </c>
      <c r="DN80">
        <v>-0.0175213708561665</v>
      </c>
      <c r="DO80">
        <v>0.00201954594759898</v>
      </c>
      <c r="DP80">
        <v>-2.55958449284408e-05</v>
      </c>
      <c r="DQ80">
        <v>-1</v>
      </c>
      <c r="DR80">
        <v>2233</v>
      </c>
      <c r="DS80">
        <v>2</v>
      </c>
      <c r="DT80">
        <v>28</v>
      </c>
      <c r="DU80">
        <v>19.3</v>
      </c>
      <c r="DV80">
        <v>19.3</v>
      </c>
      <c r="DW80">
        <v>2</v>
      </c>
      <c r="DX80">
        <v>625.782</v>
      </c>
      <c r="DY80">
        <v>354.806</v>
      </c>
      <c r="DZ80">
        <v>24.9992</v>
      </c>
      <c r="EA80">
        <v>28.2112</v>
      </c>
      <c r="EB80">
        <v>30.0003</v>
      </c>
      <c r="EC80">
        <v>28.3901</v>
      </c>
      <c r="ED80">
        <v>28.3819</v>
      </c>
      <c r="EE80">
        <v>19.6983</v>
      </c>
      <c r="EF80">
        <v>43.7839</v>
      </c>
      <c r="EG80">
        <v>73.9045</v>
      </c>
      <c r="EH80">
        <v>25</v>
      </c>
      <c r="EI80">
        <v>410</v>
      </c>
      <c r="EJ80">
        <v>18.3395</v>
      </c>
      <c r="EK80">
        <v>99.3698</v>
      </c>
      <c r="EL80">
        <v>101.313</v>
      </c>
    </row>
    <row r="81" spans="1:142">
      <c r="A81">
        <v>63</v>
      </c>
      <c r="B81">
        <v>1613518757.1</v>
      </c>
      <c r="C81">
        <v>1062</v>
      </c>
      <c r="D81" t="s">
        <v>396</v>
      </c>
      <c r="E81" t="s">
        <v>397</v>
      </c>
      <c r="G81">
        <f>A/E</f>
        <v>0</v>
      </c>
      <c r="H81">
        <v>1613518749.43929</v>
      </c>
      <c r="I81">
        <f>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((R81-I81/2)*K81-J81)/(R81+I81/2)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I81*(1000-(1000*0.61365*exp(17.502*U81/(240.97+U81))/(AZ81+BA81)+AU81)/2)/(1000*0.61365*exp(17.502*U81/(240.97+U81))/(AZ81+BA81)-AU81)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(AK81*AM81)</f>
        <v>0</v>
      </c>
      <c r="T81">
        <f>(BB81+(S81+2*0.95*5.67E-8*(((BB81+$B$9)+273)^4-(BB81+273)^4)-44100*I81)/(1.84*29.3*P81+8*0.95*5.67E-8*(BB81+273)^3))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(-I81*44100)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3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$B$13*BH81+$C$13*BI81+$F$13*BJ81*(1-BM81)</f>
        <v>0</v>
      </c>
      <c r="AK81">
        <f>AJ81*AL81</f>
        <v>0</v>
      </c>
      <c r="AL81">
        <f>($B$13*$D$11+$C$13*$D$11+$F$13*((BW81+BO81)/MAX(BW81+BO81+BX81, 0.1)*$I$11+BX81/MAX(BW81+BO81+BX81, 0.1)*$J$11))/($B$13+$C$13+$F$13)</f>
        <v>0</v>
      </c>
      <c r="AM81">
        <f>($B$13*$K$11+$C$13*$K$11+$F$13*((BW81+BO81)/MAX(BW81+BO81+BX81, 0.1)*$P$11+BX81/MAX(BW81+BO81+BX81, 0.1)*$Q$11))/($B$13+$C$13+$F$13)</f>
        <v>0</v>
      </c>
      <c r="AN81">
        <v>2</v>
      </c>
      <c r="AO81">
        <v>0.5</v>
      </c>
      <c r="AP81" t="s">
        <v>256</v>
      </c>
      <c r="AQ81">
        <v>2</v>
      </c>
      <c r="AR81">
        <v>1613518749.43929</v>
      </c>
      <c r="AS81">
        <v>410.324214285714</v>
      </c>
      <c r="AT81">
        <v>409.985821428571</v>
      </c>
      <c r="AU81">
        <v>17.7606857142857</v>
      </c>
      <c r="AV81">
        <v>18.0014928571429</v>
      </c>
      <c r="AW81">
        <v>404.417357142857</v>
      </c>
      <c r="AX81">
        <v>17.6932821428571</v>
      </c>
      <c r="AY81">
        <v>600.062714285714</v>
      </c>
      <c r="AZ81">
        <v>101.541321428571</v>
      </c>
      <c r="BA81">
        <v>0.0999473107142857</v>
      </c>
      <c r="BB81">
        <v>26.6625964285714</v>
      </c>
      <c r="BC81">
        <v>25.9060178571429</v>
      </c>
      <c r="BD81">
        <v>999.9</v>
      </c>
      <c r="BE81">
        <v>0</v>
      </c>
      <c r="BF81">
        <v>0</v>
      </c>
      <c r="BG81">
        <v>5007.90285714286</v>
      </c>
      <c r="BH81">
        <v>0</v>
      </c>
      <c r="BI81">
        <v>9999.9</v>
      </c>
      <c r="BJ81">
        <v>300.018321428571</v>
      </c>
      <c r="BK81">
        <v>0.899961857142857</v>
      </c>
      <c r="BL81">
        <v>0.100038121428571</v>
      </c>
      <c r="BM81">
        <v>0</v>
      </c>
      <c r="BN81">
        <v>293.323928571429</v>
      </c>
      <c r="BO81">
        <v>5.00096</v>
      </c>
      <c r="BP81">
        <v>884.543392857143</v>
      </c>
      <c r="BQ81">
        <v>3225.84964285714</v>
      </c>
      <c r="BR81">
        <v>36.625</v>
      </c>
      <c r="BS81">
        <v>40.6427142857143</v>
      </c>
      <c r="BT81">
        <v>38.70725</v>
      </c>
      <c r="BU81">
        <v>40.562</v>
      </c>
      <c r="BV81">
        <v>39.482</v>
      </c>
      <c r="BW81">
        <v>265.503928571429</v>
      </c>
      <c r="BX81">
        <v>29.5121428571429</v>
      </c>
      <c r="BY81">
        <v>0</v>
      </c>
      <c r="BZ81">
        <v>1613518799.8</v>
      </c>
      <c r="CA81">
        <v>0</v>
      </c>
      <c r="CB81">
        <v>293.491769230769</v>
      </c>
      <c r="CC81">
        <v>-172.847589887968</v>
      </c>
      <c r="CD81">
        <v>-508.01459873147</v>
      </c>
      <c r="CE81">
        <v>884.948576923077</v>
      </c>
      <c r="CF81">
        <v>15</v>
      </c>
      <c r="CG81">
        <v>1613517593.1</v>
      </c>
      <c r="CH81" t="s">
        <v>257</v>
      </c>
      <c r="CI81">
        <v>1613517590.6</v>
      </c>
      <c r="CJ81">
        <v>1613517593.1</v>
      </c>
      <c r="CK81">
        <v>2</v>
      </c>
      <c r="CL81">
        <v>-0.182</v>
      </c>
      <c r="CM81">
        <v>0.031</v>
      </c>
      <c r="CN81">
        <v>5.898</v>
      </c>
      <c r="CO81">
        <v>0.117</v>
      </c>
      <c r="CP81">
        <v>408</v>
      </c>
      <c r="CQ81">
        <v>19</v>
      </c>
      <c r="CR81">
        <v>0.39</v>
      </c>
      <c r="CS81">
        <v>0.23</v>
      </c>
      <c r="CT81">
        <v>0.93305145025</v>
      </c>
      <c r="CU81">
        <v>-10.043346122364</v>
      </c>
      <c r="CV81">
        <v>1.04159086071228</v>
      </c>
      <c r="CW81">
        <v>0</v>
      </c>
      <c r="CX81">
        <v>-0.368985975</v>
      </c>
      <c r="CY81">
        <v>2.25537238649156</v>
      </c>
      <c r="CZ81">
        <v>0.2341540162352</v>
      </c>
      <c r="DA81">
        <v>0</v>
      </c>
      <c r="DB81">
        <v>0</v>
      </c>
      <c r="DC81">
        <v>2</v>
      </c>
      <c r="DD81" t="s">
        <v>258</v>
      </c>
      <c r="DE81">
        <v>100</v>
      </c>
      <c r="DF81">
        <v>100</v>
      </c>
      <c r="DG81">
        <v>5.905</v>
      </c>
      <c r="DH81">
        <v>0.0724</v>
      </c>
      <c r="DI81">
        <v>3.81994624640086</v>
      </c>
      <c r="DJ81">
        <v>0.00621434693501906</v>
      </c>
      <c r="DK81">
        <v>-2.84187309215212e-06</v>
      </c>
      <c r="DL81">
        <v>5.83187288444407e-10</v>
      </c>
      <c r="DM81">
        <v>-0.113050203154081</v>
      </c>
      <c r="DN81">
        <v>-0.0175213708561665</v>
      </c>
      <c r="DO81">
        <v>0.00201954594759898</v>
      </c>
      <c r="DP81">
        <v>-2.55958449284408e-05</v>
      </c>
      <c r="DQ81">
        <v>-1</v>
      </c>
      <c r="DR81">
        <v>2233</v>
      </c>
      <c r="DS81">
        <v>2</v>
      </c>
      <c r="DT81">
        <v>28</v>
      </c>
      <c r="DU81">
        <v>19.4</v>
      </c>
      <c r="DV81">
        <v>19.4</v>
      </c>
      <c r="DW81">
        <v>2</v>
      </c>
      <c r="DX81">
        <v>627.186</v>
      </c>
      <c r="DY81">
        <v>355.268</v>
      </c>
      <c r="DZ81">
        <v>24.9991</v>
      </c>
      <c r="EA81">
        <v>28.2143</v>
      </c>
      <c r="EB81">
        <v>30.0001</v>
      </c>
      <c r="EC81">
        <v>28.3893</v>
      </c>
      <c r="ED81">
        <v>28.384</v>
      </c>
      <c r="EE81">
        <v>19.7008</v>
      </c>
      <c r="EF81">
        <v>42.8547</v>
      </c>
      <c r="EG81">
        <v>73.9045</v>
      </c>
      <c r="EH81">
        <v>25</v>
      </c>
      <c r="EI81">
        <v>410</v>
      </c>
      <c r="EJ81">
        <v>18.4254</v>
      </c>
      <c r="EK81">
        <v>99.369</v>
      </c>
      <c r="EL81">
        <v>101.316</v>
      </c>
    </row>
    <row r="82" spans="1:142">
      <c r="A82">
        <v>64</v>
      </c>
      <c r="B82">
        <v>1613518763.1</v>
      </c>
      <c r="C82">
        <v>1068</v>
      </c>
      <c r="D82" t="s">
        <v>398</v>
      </c>
      <c r="E82" t="s">
        <v>399</v>
      </c>
      <c r="G82">
        <f>A/E</f>
        <v>0</v>
      </c>
      <c r="H82">
        <v>1613518755.16897</v>
      </c>
      <c r="I82">
        <f>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((R82-I82/2)*K82-J82)/(R82+I82/2)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I82*(1000-(1000*0.61365*exp(17.502*U82/(240.97+U82))/(AZ82+BA82)+AU82)/2)/(1000*0.61365*exp(17.502*U82/(240.97+U82))/(AZ82+BA82)-AU82)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(AK82*AM82)</f>
        <v>0</v>
      </c>
      <c r="T82">
        <f>(BB82+(S82+2*0.95*5.67E-8*(((BB82+$B$9)+273)^4-(BB82+273)^4)-44100*I82)/(1.84*29.3*P82+8*0.95*5.67E-8*(BB82+273)^3))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(-I82*44100)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2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$B$13*BH82+$C$13*BI82+$F$13*BJ82*(1-BM82)</f>
        <v>0</v>
      </c>
      <c r="AK82">
        <f>AJ82*AL82</f>
        <v>0</v>
      </c>
      <c r="AL82">
        <f>($B$13*$D$11+$C$13*$D$11+$F$13*((BW82+BO82)/MAX(BW82+BO82+BX82, 0.1)*$I$11+BX82/MAX(BW82+BO82+BX82, 0.1)*$J$11))/($B$13+$C$13+$F$13)</f>
        <v>0</v>
      </c>
      <c r="AM82">
        <f>($B$13*$K$11+$C$13*$K$11+$F$13*((BW82+BO82)/MAX(BW82+BO82+BX82, 0.1)*$P$11+BX82/MAX(BW82+BO82+BX82, 0.1)*$Q$11))/($B$13+$C$13+$F$13)</f>
        <v>0</v>
      </c>
      <c r="AN82">
        <v>2</v>
      </c>
      <c r="AO82">
        <v>0.5</v>
      </c>
      <c r="AP82" t="s">
        <v>256</v>
      </c>
      <c r="AQ82">
        <v>2</v>
      </c>
      <c r="AR82">
        <v>1613518755.16897</v>
      </c>
      <c r="AS82">
        <v>409.885517241379</v>
      </c>
      <c r="AT82">
        <v>409.955068965517</v>
      </c>
      <c r="AU82">
        <v>17.910724137931</v>
      </c>
      <c r="AV82">
        <v>18.1006344827586</v>
      </c>
      <c r="AW82">
        <v>403.980379310345</v>
      </c>
      <c r="AX82">
        <v>17.8389517241379</v>
      </c>
      <c r="AY82">
        <v>600.057068965517</v>
      </c>
      <c r="AZ82">
        <v>101.54</v>
      </c>
      <c r="BA82">
        <v>0.0999787172413793</v>
      </c>
      <c r="BB82">
        <v>26.6670482758621</v>
      </c>
      <c r="BC82">
        <v>25.9586965517241</v>
      </c>
      <c r="BD82">
        <v>999.9</v>
      </c>
      <c r="BE82">
        <v>0</v>
      </c>
      <c r="BF82">
        <v>0</v>
      </c>
      <c r="BG82">
        <v>5007.65172413793</v>
      </c>
      <c r="BH82">
        <v>0</v>
      </c>
      <c r="BI82">
        <v>9999.9</v>
      </c>
      <c r="BJ82">
        <v>300.029827586207</v>
      </c>
      <c r="BK82">
        <v>0.899964689655172</v>
      </c>
      <c r="BL82">
        <v>0.100035282758621</v>
      </c>
      <c r="BM82">
        <v>0</v>
      </c>
      <c r="BN82">
        <v>281.330310344828</v>
      </c>
      <c r="BO82">
        <v>5.00096</v>
      </c>
      <c r="BP82">
        <v>849.537034482759</v>
      </c>
      <c r="BQ82">
        <v>3225.97724137931</v>
      </c>
      <c r="BR82">
        <v>36.625</v>
      </c>
      <c r="BS82">
        <v>40.6335517241379</v>
      </c>
      <c r="BT82">
        <v>38.7000344827586</v>
      </c>
      <c r="BU82">
        <v>40.562</v>
      </c>
      <c r="BV82">
        <v>39.4891379310345</v>
      </c>
      <c r="BW82">
        <v>265.515862068966</v>
      </c>
      <c r="BX82">
        <v>29.5120689655172</v>
      </c>
      <c r="BY82">
        <v>0</v>
      </c>
      <c r="BZ82">
        <v>1613518805.8</v>
      </c>
      <c r="CA82">
        <v>0</v>
      </c>
      <c r="CB82">
        <v>280.900038461538</v>
      </c>
      <c r="CC82">
        <v>-73.9300171523278</v>
      </c>
      <c r="CD82">
        <v>-214.068307876964</v>
      </c>
      <c r="CE82">
        <v>848.136461538462</v>
      </c>
      <c r="CF82">
        <v>15</v>
      </c>
      <c r="CG82">
        <v>1613517593.1</v>
      </c>
      <c r="CH82" t="s">
        <v>257</v>
      </c>
      <c r="CI82">
        <v>1613517590.6</v>
      </c>
      <c r="CJ82">
        <v>1613517593.1</v>
      </c>
      <c r="CK82">
        <v>2</v>
      </c>
      <c r="CL82">
        <v>-0.182</v>
      </c>
      <c r="CM82">
        <v>0.031</v>
      </c>
      <c r="CN82">
        <v>5.898</v>
      </c>
      <c r="CO82">
        <v>0.117</v>
      </c>
      <c r="CP82">
        <v>408</v>
      </c>
      <c r="CQ82">
        <v>19</v>
      </c>
      <c r="CR82">
        <v>0.39</v>
      </c>
      <c r="CS82">
        <v>0.23</v>
      </c>
      <c r="CT82">
        <v>0.15270535025</v>
      </c>
      <c r="CU82">
        <v>-4.00653451530957</v>
      </c>
      <c r="CV82">
        <v>0.422018182324113</v>
      </c>
      <c r="CW82">
        <v>0</v>
      </c>
      <c r="CX82">
        <v>-0.23043325</v>
      </c>
      <c r="CY82">
        <v>0.49994224390244</v>
      </c>
      <c r="CZ82">
        <v>0.0884392162984697</v>
      </c>
      <c r="DA82">
        <v>0</v>
      </c>
      <c r="DB82">
        <v>0</v>
      </c>
      <c r="DC82">
        <v>2</v>
      </c>
      <c r="DD82" t="s">
        <v>258</v>
      </c>
      <c r="DE82">
        <v>100</v>
      </c>
      <c r="DF82">
        <v>100</v>
      </c>
      <c r="DG82">
        <v>5.904</v>
      </c>
      <c r="DH82">
        <v>0.0777</v>
      </c>
      <c r="DI82">
        <v>3.81994624640086</v>
      </c>
      <c r="DJ82">
        <v>0.00621434693501906</v>
      </c>
      <c r="DK82">
        <v>-2.84187309215212e-06</v>
      </c>
      <c r="DL82">
        <v>5.83187288444407e-10</v>
      </c>
      <c r="DM82">
        <v>-0.113050203154081</v>
      </c>
      <c r="DN82">
        <v>-0.0175213708561665</v>
      </c>
      <c r="DO82">
        <v>0.00201954594759898</v>
      </c>
      <c r="DP82">
        <v>-2.55958449284408e-05</v>
      </c>
      <c r="DQ82">
        <v>-1</v>
      </c>
      <c r="DR82">
        <v>2233</v>
      </c>
      <c r="DS82">
        <v>2</v>
      </c>
      <c r="DT82">
        <v>28</v>
      </c>
      <c r="DU82">
        <v>19.5</v>
      </c>
      <c r="DV82">
        <v>19.5</v>
      </c>
      <c r="DW82">
        <v>2</v>
      </c>
      <c r="DX82">
        <v>628.286</v>
      </c>
      <c r="DY82">
        <v>355.193</v>
      </c>
      <c r="DZ82">
        <v>24.9993</v>
      </c>
      <c r="EA82">
        <v>28.2166</v>
      </c>
      <c r="EB82">
        <v>30.0001</v>
      </c>
      <c r="EC82">
        <v>28.3917</v>
      </c>
      <c r="ED82">
        <v>28.3866</v>
      </c>
      <c r="EE82">
        <v>19.7044</v>
      </c>
      <c r="EF82">
        <v>42.8547</v>
      </c>
      <c r="EG82">
        <v>73.9045</v>
      </c>
      <c r="EH82">
        <v>25</v>
      </c>
      <c r="EI82">
        <v>410</v>
      </c>
      <c r="EJ82">
        <v>18.3912</v>
      </c>
      <c r="EK82">
        <v>99.3659</v>
      </c>
      <c r="EL82">
        <v>101.317</v>
      </c>
    </row>
    <row r="83" spans="1:142">
      <c r="A83">
        <v>65</v>
      </c>
      <c r="B83">
        <v>1613518769.1</v>
      </c>
      <c r="C83">
        <v>1074</v>
      </c>
      <c r="D83" t="s">
        <v>400</v>
      </c>
      <c r="E83" t="s">
        <v>401</v>
      </c>
      <c r="G83">
        <f>A/E</f>
        <v>0</v>
      </c>
      <c r="H83">
        <v>1613518761.16897</v>
      </c>
      <c r="I83">
        <f>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((R83-I83/2)*K83-J83)/(R83+I83/2)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I83*(1000-(1000*0.61365*exp(17.502*U83/(240.97+U83))/(AZ83+BA83)+AU83)/2)/(1000*0.61365*exp(17.502*U83/(240.97+U83))/(AZ83+BA83)-AU83)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(AK83*AM83)</f>
        <v>0</v>
      </c>
      <c r="T83">
        <f>(BB83+(S83+2*0.95*5.67E-8*(((BB83+$B$9)+273)^4-(BB83+273)^4)-44100*I83)/(1.84*29.3*P83+8*0.95*5.67E-8*(BB83+273)^3))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(-I83*44100)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1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$B$13*BH83+$C$13*BI83+$F$13*BJ83*(1-BM83)</f>
        <v>0</v>
      </c>
      <c r="AK83">
        <f>AJ83*AL83</f>
        <v>0</v>
      </c>
      <c r="AL83">
        <f>($B$13*$D$11+$C$13*$D$11+$F$13*((BW83+BO83)/MAX(BW83+BO83+BX83, 0.1)*$I$11+BX83/MAX(BW83+BO83+BX83, 0.1)*$J$11))/($B$13+$C$13+$F$13)</f>
        <v>0</v>
      </c>
      <c r="AM83">
        <f>($B$13*$K$11+$C$13*$K$11+$F$13*((BW83+BO83)/MAX(BW83+BO83+BX83, 0.1)*$P$11+BX83/MAX(BW83+BO83+BX83, 0.1)*$Q$11))/($B$13+$C$13+$F$13)</f>
        <v>0</v>
      </c>
      <c r="AN83">
        <v>2</v>
      </c>
      <c r="AO83">
        <v>0.5</v>
      </c>
      <c r="AP83" t="s">
        <v>256</v>
      </c>
      <c r="AQ83">
        <v>2</v>
      </c>
      <c r="AR83">
        <v>1613518761.16897</v>
      </c>
      <c r="AS83">
        <v>409.735275862069</v>
      </c>
      <c r="AT83">
        <v>409.961310344828</v>
      </c>
      <c r="AU83">
        <v>18.0499827586207</v>
      </c>
      <c r="AV83">
        <v>18.2300793103448</v>
      </c>
      <c r="AW83">
        <v>403.830655172414</v>
      </c>
      <c r="AX83">
        <v>17.974124137931</v>
      </c>
      <c r="AY83">
        <v>600.055931034483</v>
      </c>
      <c r="AZ83">
        <v>101.539965517241</v>
      </c>
      <c r="BA83">
        <v>0.0999613172413793</v>
      </c>
      <c r="BB83">
        <v>26.6715965517241</v>
      </c>
      <c r="BC83">
        <v>25.9967517241379</v>
      </c>
      <c r="BD83">
        <v>999.9</v>
      </c>
      <c r="BE83">
        <v>0</v>
      </c>
      <c r="BF83">
        <v>0</v>
      </c>
      <c r="BG83">
        <v>5006.09965517241</v>
      </c>
      <c r="BH83">
        <v>0</v>
      </c>
      <c r="BI83">
        <v>9999.9</v>
      </c>
      <c r="BJ83">
        <v>300.013103448276</v>
      </c>
      <c r="BK83">
        <v>0.899961517241379</v>
      </c>
      <c r="BL83">
        <v>0.100038462068966</v>
      </c>
      <c r="BM83">
        <v>0</v>
      </c>
      <c r="BN83">
        <v>275.570275862069</v>
      </c>
      <c r="BO83">
        <v>5.00096</v>
      </c>
      <c r="BP83">
        <v>832.799827586207</v>
      </c>
      <c r="BQ83">
        <v>3225.79344827586</v>
      </c>
      <c r="BR83">
        <v>36.625</v>
      </c>
      <c r="BS83">
        <v>40.6335517241379</v>
      </c>
      <c r="BT83">
        <v>38.7000344827586</v>
      </c>
      <c r="BU83">
        <v>40.562</v>
      </c>
      <c r="BV83">
        <v>39.4869655172414</v>
      </c>
      <c r="BW83">
        <v>265.5</v>
      </c>
      <c r="BX83">
        <v>29.5110344827586</v>
      </c>
      <c r="BY83">
        <v>0</v>
      </c>
      <c r="BZ83">
        <v>1613518811.8</v>
      </c>
      <c r="CA83">
        <v>0</v>
      </c>
      <c r="CB83">
        <v>275.373269230769</v>
      </c>
      <c r="CC83">
        <v>-34.621914555109</v>
      </c>
      <c r="CD83">
        <v>-100.194222316716</v>
      </c>
      <c r="CE83">
        <v>832.137653846154</v>
      </c>
      <c r="CF83">
        <v>15</v>
      </c>
      <c r="CG83">
        <v>1613517593.1</v>
      </c>
      <c r="CH83" t="s">
        <v>257</v>
      </c>
      <c r="CI83">
        <v>1613517590.6</v>
      </c>
      <c r="CJ83">
        <v>1613517593.1</v>
      </c>
      <c r="CK83">
        <v>2</v>
      </c>
      <c r="CL83">
        <v>-0.182</v>
      </c>
      <c r="CM83">
        <v>0.031</v>
      </c>
      <c r="CN83">
        <v>5.898</v>
      </c>
      <c r="CO83">
        <v>0.117</v>
      </c>
      <c r="CP83">
        <v>408</v>
      </c>
      <c r="CQ83">
        <v>19</v>
      </c>
      <c r="CR83">
        <v>0.39</v>
      </c>
      <c r="CS83">
        <v>0.23</v>
      </c>
      <c r="CT83">
        <v>-0.16006014975</v>
      </c>
      <c r="CU83">
        <v>-1.52073433789869</v>
      </c>
      <c r="CV83">
        <v>0.156261796737499</v>
      </c>
      <c r="CW83">
        <v>0</v>
      </c>
      <c r="CX83">
        <v>-0.17663825</v>
      </c>
      <c r="CY83">
        <v>-0.00690243151969981</v>
      </c>
      <c r="CZ83">
        <v>0.0401479305000582</v>
      </c>
      <c r="DA83">
        <v>1</v>
      </c>
      <c r="DB83">
        <v>1</v>
      </c>
      <c r="DC83">
        <v>2</v>
      </c>
      <c r="DD83" t="s">
        <v>269</v>
      </c>
      <c r="DE83">
        <v>100</v>
      </c>
      <c r="DF83">
        <v>100</v>
      </c>
      <c r="DG83">
        <v>5.904</v>
      </c>
      <c r="DH83">
        <v>0.0811</v>
      </c>
      <c r="DI83">
        <v>3.81994624640086</v>
      </c>
      <c r="DJ83">
        <v>0.00621434693501906</v>
      </c>
      <c r="DK83">
        <v>-2.84187309215212e-06</v>
      </c>
      <c r="DL83">
        <v>5.83187288444407e-10</v>
      </c>
      <c r="DM83">
        <v>-0.113050203154081</v>
      </c>
      <c r="DN83">
        <v>-0.0175213708561665</v>
      </c>
      <c r="DO83">
        <v>0.00201954594759898</v>
      </c>
      <c r="DP83">
        <v>-2.55958449284408e-05</v>
      </c>
      <c r="DQ83">
        <v>-1</v>
      </c>
      <c r="DR83">
        <v>2233</v>
      </c>
      <c r="DS83">
        <v>2</v>
      </c>
      <c r="DT83">
        <v>28</v>
      </c>
      <c r="DU83">
        <v>19.6</v>
      </c>
      <c r="DV83">
        <v>19.6</v>
      </c>
      <c r="DW83">
        <v>2</v>
      </c>
      <c r="DX83">
        <v>629.118</v>
      </c>
      <c r="DY83">
        <v>355.426</v>
      </c>
      <c r="DZ83">
        <v>24.9995</v>
      </c>
      <c r="EA83">
        <v>28.2191</v>
      </c>
      <c r="EB83">
        <v>30.0002</v>
      </c>
      <c r="EC83">
        <v>28.394</v>
      </c>
      <c r="ED83">
        <v>28.3869</v>
      </c>
      <c r="EE83">
        <v>19.7044</v>
      </c>
      <c r="EF83">
        <v>41.9982</v>
      </c>
      <c r="EG83">
        <v>73.9045</v>
      </c>
      <c r="EH83">
        <v>25</v>
      </c>
      <c r="EI83">
        <v>410</v>
      </c>
      <c r="EJ83">
        <v>18.5484</v>
      </c>
      <c r="EK83">
        <v>99.3657</v>
      </c>
      <c r="EL83">
        <v>101.318</v>
      </c>
    </row>
    <row r="84" spans="1:142">
      <c r="A84">
        <v>66</v>
      </c>
      <c r="B84">
        <v>1613518775.1</v>
      </c>
      <c r="C84">
        <v>1080</v>
      </c>
      <c r="D84" t="s">
        <v>402</v>
      </c>
      <c r="E84" t="s">
        <v>403</v>
      </c>
      <c r="G84">
        <f>A/E</f>
        <v>0</v>
      </c>
      <c r="H84">
        <v>1613518767.16897</v>
      </c>
      <c r="I84">
        <f>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((R84-I84/2)*K84-J84)/(R84+I84/2)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I84*(1000-(1000*0.61365*exp(17.502*U84/(240.97+U84))/(AZ84+BA84)+AU84)/2)/(1000*0.61365*exp(17.502*U84/(240.97+U84))/(AZ84+BA84)-AU84)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(AK84*AM84)</f>
        <v>0</v>
      </c>
      <c r="T84">
        <f>(BB84+(S84+2*0.95*5.67E-8*(((BB84+$B$9)+273)^4-(BB84+273)^4)-44100*I84)/(1.84*29.3*P84+8*0.95*5.67E-8*(BB84+273)^3))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(-I84*44100)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1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$B$13*BH84+$C$13*BI84+$F$13*BJ84*(1-BM84)</f>
        <v>0</v>
      </c>
      <c r="AK84">
        <f>AJ84*AL84</f>
        <v>0</v>
      </c>
      <c r="AL84">
        <f>($B$13*$D$11+$C$13*$D$11+$F$13*((BW84+BO84)/MAX(BW84+BO84+BX84, 0.1)*$I$11+BX84/MAX(BW84+BO84+BX84, 0.1)*$J$11))/($B$13+$C$13+$F$13)</f>
        <v>0</v>
      </c>
      <c r="AM84">
        <f>($B$13*$K$11+$C$13*$K$11+$F$13*((BW84+BO84)/MAX(BW84+BO84+BX84, 0.1)*$P$11+BX84/MAX(BW84+BO84+BX84, 0.1)*$Q$11))/($B$13+$C$13+$F$13)</f>
        <v>0</v>
      </c>
      <c r="AN84">
        <v>2</v>
      </c>
      <c r="AO84">
        <v>0.5</v>
      </c>
      <c r="AP84" t="s">
        <v>256</v>
      </c>
      <c r="AQ84">
        <v>2</v>
      </c>
      <c r="AR84">
        <v>1613518767.16897</v>
      </c>
      <c r="AS84">
        <v>409.694206896552</v>
      </c>
      <c r="AT84">
        <v>409.989206896552</v>
      </c>
      <c r="AU84">
        <v>18.1846448275862</v>
      </c>
      <c r="AV84">
        <v>18.3461517241379</v>
      </c>
      <c r="AW84">
        <v>403.789896551724</v>
      </c>
      <c r="AX84">
        <v>18.104824137931</v>
      </c>
      <c r="AY84">
        <v>600.05275862069</v>
      </c>
      <c r="AZ84">
        <v>101.542068965517</v>
      </c>
      <c r="BA84">
        <v>0.0999760275862069</v>
      </c>
      <c r="BB84">
        <v>26.6769620689655</v>
      </c>
      <c r="BC84">
        <v>26.0269827586207</v>
      </c>
      <c r="BD84">
        <v>999.9</v>
      </c>
      <c r="BE84">
        <v>0</v>
      </c>
      <c r="BF84">
        <v>0</v>
      </c>
      <c r="BG84">
        <v>5001.68068965517</v>
      </c>
      <c r="BH84">
        <v>0</v>
      </c>
      <c r="BI84">
        <v>9999.9</v>
      </c>
      <c r="BJ84">
        <v>300.00875862069</v>
      </c>
      <c r="BK84">
        <v>0.899961517241379</v>
      </c>
      <c r="BL84">
        <v>0.100038462068966</v>
      </c>
      <c r="BM84">
        <v>0</v>
      </c>
      <c r="BN84">
        <v>272.834551724138</v>
      </c>
      <c r="BO84">
        <v>5.00096</v>
      </c>
      <c r="BP84">
        <v>824.82924137931</v>
      </c>
      <c r="BQ84">
        <v>3225.74586206897</v>
      </c>
      <c r="BR84">
        <v>36.625</v>
      </c>
      <c r="BS84">
        <v>40.6378275862069</v>
      </c>
      <c r="BT84">
        <v>38.6956896551724</v>
      </c>
      <c r="BU84">
        <v>40.562</v>
      </c>
      <c r="BV84">
        <v>39.4934827586207</v>
      </c>
      <c r="BW84">
        <v>265.496896551724</v>
      </c>
      <c r="BX84">
        <v>29.5110344827586</v>
      </c>
      <c r="BY84">
        <v>0</v>
      </c>
      <c r="BZ84">
        <v>1613518817.8</v>
      </c>
      <c r="CA84">
        <v>0</v>
      </c>
      <c r="CB84">
        <v>272.742807692308</v>
      </c>
      <c r="CC84">
        <v>-17.6028376142716</v>
      </c>
      <c r="CD84">
        <v>-51.2784957792882</v>
      </c>
      <c r="CE84">
        <v>824.511846153846</v>
      </c>
      <c r="CF84">
        <v>15</v>
      </c>
      <c r="CG84">
        <v>1613517593.1</v>
      </c>
      <c r="CH84" t="s">
        <v>257</v>
      </c>
      <c r="CI84">
        <v>1613517590.6</v>
      </c>
      <c r="CJ84">
        <v>1613517593.1</v>
      </c>
      <c r="CK84">
        <v>2</v>
      </c>
      <c r="CL84">
        <v>-0.182</v>
      </c>
      <c r="CM84">
        <v>0.031</v>
      </c>
      <c r="CN84">
        <v>5.898</v>
      </c>
      <c r="CO84">
        <v>0.117</v>
      </c>
      <c r="CP84">
        <v>408</v>
      </c>
      <c r="CQ84">
        <v>19</v>
      </c>
      <c r="CR84">
        <v>0.39</v>
      </c>
      <c r="CS84">
        <v>0.23</v>
      </c>
      <c r="CT84">
        <v>-0.2538116375</v>
      </c>
      <c r="CU84">
        <v>-0.580816118949344</v>
      </c>
      <c r="CV84">
        <v>0.0840071620340989</v>
      </c>
      <c r="CW84">
        <v>0</v>
      </c>
      <c r="CX84">
        <v>-0.171565225</v>
      </c>
      <c r="CY84">
        <v>0.30033398499062</v>
      </c>
      <c r="CZ84">
        <v>0.0413154645269102</v>
      </c>
      <c r="DA84">
        <v>0</v>
      </c>
      <c r="DB84">
        <v>0</v>
      </c>
      <c r="DC84">
        <v>2</v>
      </c>
      <c r="DD84" t="s">
        <v>258</v>
      </c>
      <c r="DE84">
        <v>100</v>
      </c>
      <c r="DF84">
        <v>100</v>
      </c>
      <c r="DG84">
        <v>5.905</v>
      </c>
      <c r="DH84">
        <v>0.0841</v>
      </c>
      <c r="DI84">
        <v>3.81994624640086</v>
      </c>
      <c r="DJ84">
        <v>0.00621434693501906</v>
      </c>
      <c r="DK84">
        <v>-2.84187309215212e-06</v>
      </c>
      <c r="DL84">
        <v>5.83187288444407e-10</v>
      </c>
      <c r="DM84">
        <v>-0.113050203154081</v>
      </c>
      <c r="DN84">
        <v>-0.0175213708561665</v>
      </c>
      <c r="DO84">
        <v>0.00201954594759898</v>
      </c>
      <c r="DP84">
        <v>-2.55958449284408e-05</v>
      </c>
      <c r="DQ84">
        <v>-1</v>
      </c>
      <c r="DR84">
        <v>2233</v>
      </c>
      <c r="DS84">
        <v>2</v>
      </c>
      <c r="DT84">
        <v>28</v>
      </c>
      <c r="DU84">
        <v>19.7</v>
      </c>
      <c r="DV84">
        <v>19.7</v>
      </c>
      <c r="DW84">
        <v>2</v>
      </c>
      <c r="DX84">
        <v>629.565</v>
      </c>
      <c r="DY84">
        <v>355.542</v>
      </c>
      <c r="DZ84">
        <v>24.9996</v>
      </c>
      <c r="EA84">
        <v>28.2214</v>
      </c>
      <c r="EB84">
        <v>30.0002</v>
      </c>
      <c r="EC84">
        <v>28.3956</v>
      </c>
      <c r="ED84">
        <v>28.3889</v>
      </c>
      <c r="EE84">
        <v>19.7053</v>
      </c>
      <c r="EF84">
        <v>41.7275</v>
      </c>
      <c r="EG84">
        <v>73.9045</v>
      </c>
      <c r="EH84">
        <v>25</v>
      </c>
      <c r="EI84">
        <v>410</v>
      </c>
      <c r="EJ84">
        <v>18.5344</v>
      </c>
      <c r="EK84">
        <v>99.3676</v>
      </c>
      <c r="EL84">
        <v>101.315</v>
      </c>
    </row>
    <row r="85" spans="1:142">
      <c r="A85">
        <v>67</v>
      </c>
      <c r="B85">
        <v>1613518781.1</v>
      </c>
      <c r="C85">
        <v>1086</v>
      </c>
      <c r="D85" t="s">
        <v>404</v>
      </c>
      <c r="E85" t="s">
        <v>405</v>
      </c>
      <c r="G85">
        <f>A/E</f>
        <v>0</v>
      </c>
      <c r="H85">
        <v>1613518773.16897</v>
      </c>
      <c r="I85">
        <f>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((R85-I85/2)*K85-J85)/(R85+I85/2)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I85*(1000-(1000*0.61365*exp(17.502*U85/(240.97+U85))/(AZ85+BA85)+AU85)/2)/(1000*0.61365*exp(17.502*U85/(240.97+U85))/(AZ85+BA85)-AU85)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(AK85*AM85)</f>
        <v>0</v>
      </c>
      <c r="T85">
        <f>(BB85+(S85+2*0.95*5.67E-8*(((BB85+$B$9)+273)^4-(BB85+273)^4)-44100*I85)/(1.84*29.3*P85+8*0.95*5.67E-8*(BB85+273)^3))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(-I85*44100)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1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$B$13*BH85+$C$13*BI85+$F$13*BJ85*(1-BM85)</f>
        <v>0</v>
      </c>
      <c r="AK85">
        <f>AJ85*AL85</f>
        <v>0</v>
      </c>
      <c r="AL85">
        <f>($B$13*$D$11+$C$13*$D$11+$F$13*((BW85+BO85)/MAX(BW85+BO85+BX85, 0.1)*$I$11+BX85/MAX(BW85+BO85+BX85, 0.1)*$J$11))/($B$13+$C$13+$F$13)</f>
        <v>0</v>
      </c>
      <c r="AM85">
        <f>($B$13*$K$11+$C$13*$K$11+$F$13*((BW85+BO85)/MAX(BW85+BO85+BX85, 0.1)*$P$11+BX85/MAX(BW85+BO85+BX85, 0.1)*$Q$11))/($B$13+$C$13+$F$13)</f>
        <v>0</v>
      </c>
      <c r="AN85">
        <v>2</v>
      </c>
      <c r="AO85">
        <v>0.5</v>
      </c>
      <c r="AP85" t="s">
        <v>256</v>
      </c>
      <c r="AQ85">
        <v>2</v>
      </c>
      <c r="AR85">
        <v>1613518773.16897</v>
      </c>
      <c r="AS85">
        <v>409.70024137931</v>
      </c>
      <c r="AT85">
        <v>409.982517241379</v>
      </c>
      <c r="AU85">
        <v>18.2929310344828</v>
      </c>
      <c r="AV85">
        <v>18.414824137931</v>
      </c>
      <c r="AW85">
        <v>403.796034482759</v>
      </c>
      <c r="AX85">
        <v>18.2099103448276</v>
      </c>
      <c r="AY85">
        <v>600.055482758621</v>
      </c>
      <c r="AZ85">
        <v>101.543275862069</v>
      </c>
      <c r="BA85">
        <v>0.0999717379310344</v>
      </c>
      <c r="BB85">
        <v>26.6820344827586</v>
      </c>
      <c r="BC85">
        <v>26.0506172413793</v>
      </c>
      <c r="BD85">
        <v>999.9</v>
      </c>
      <c r="BE85">
        <v>0</v>
      </c>
      <c r="BF85">
        <v>0</v>
      </c>
      <c r="BG85">
        <v>5003.14586206896</v>
      </c>
      <c r="BH85">
        <v>0</v>
      </c>
      <c r="BI85">
        <v>9999.9</v>
      </c>
      <c r="BJ85">
        <v>300.014310344828</v>
      </c>
      <c r="BK85">
        <v>0.899958344827586</v>
      </c>
      <c r="BL85">
        <v>0.10004164137931</v>
      </c>
      <c r="BM85">
        <v>0</v>
      </c>
      <c r="BN85">
        <v>271.497413793103</v>
      </c>
      <c r="BO85">
        <v>5.00096</v>
      </c>
      <c r="BP85">
        <v>820.783551724138</v>
      </c>
      <c r="BQ85">
        <v>3225.80413793103</v>
      </c>
      <c r="BR85">
        <v>36.625</v>
      </c>
      <c r="BS85">
        <v>40.6399655172414</v>
      </c>
      <c r="BT85">
        <v>38.6956896551724</v>
      </c>
      <c r="BU85">
        <v>40.5534482758621</v>
      </c>
      <c r="BV85">
        <v>39.4847931034483</v>
      </c>
      <c r="BW85">
        <v>265.500689655172</v>
      </c>
      <c r="BX85">
        <v>29.5131034482759</v>
      </c>
      <c r="BY85">
        <v>0</v>
      </c>
      <c r="BZ85">
        <v>1613518823.8</v>
      </c>
      <c r="CA85">
        <v>0</v>
      </c>
      <c r="CB85">
        <v>271.455846153846</v>
      </c>
      <c r="CC85">
        <v>-9.14864956642989</v>
      </c>
      <c r="CD85">
        <v>-26.4044444847932</v>
      </c>
      <c r="CE85">
        <v>820.618153846154</v>
      </c>
      <c r="CF85">
        <v>15</v>
      </c>
      <c r="CG85">
        <v>1613517593.1</v>
      </c>
      <c r="CH85" t="s">
        <v>257</v>
      </c>
      <c r="CI85">
        <v>1613517590.6</v>
      </c>
      <c r="CJ85">
        <v>1613517593.1</v>
      </c>
      <c r="CK85">
        <v>2</v>
      </c>
      <c r="CL85">
        <v>-0.182</v>
      </c>
      <c r="CM85">
        <v>0.031</v>
      </c>
      <c r="CN85">
        <v>5.898</v>
      </c>
      <c r="CO85">
        <v>0.117</v>
      </c>
      <c r="CP85">
        <v>408</v>
      </c>
      <c r="CQ85">
        <v>19</v>
      </c>
      <c r="CR85">
        <v>0.39</v>
      </c>
      <c r="CS85">
        <v>0.23</v>
      </c>
      <c r="CT85">
        <v>-0.2867309</v>
      </c>
      <c r="CU85">
        <v>0.0806295534709197</v>
      </c>
      <c r="CV85">
        <v>0.0424114528593398</v>
      </c>
      <c r="CW85">
        <v>1</v>
      </c>
      <c r="CX85">
        <v>-0.14217172</v>
      </c>
      <c r="CY85">
        <v>0.341175158724203</v>
      </c>
      <c r="CZ85">
        <v>0.0384802227294243</v>
      </c>
      <c r="DA85">
        <v>0</v>
      </c>
      <c r="DB85">
        <v>1</v>
      </c>
      <c r="DC85">
        <v>2</v>
      </c>
      <c r="DD85" t="s">
        <v>269</v>
      </c>
      <c r="DE85">
        <v>100</v>
      </c>
      <c r="DF85">
        <v>100</v>
      </c>
      <c r="DG85">
        <v>5.905</v>
      </c>
      <c r="DH85">
        <v>0.0865</v>
      </c>
      <c r="DI85">
        <v>3.81994624640086</v>
      </c>
      <c r="DJ85">
        <v>0.00621434693501906</v>
      </c>
      <c r="DK85">
        <v>-2.84187309215212e-06</v>
      </c>
      <c r="DL85">
        <v>5.83187288444407e-10</v>
      </c>
      <c r="DM85">
        <v>-0.113050203154081</v>
      </c>
      <c r="DN85">
        <v>-0.0175213708561665</v>
      </c>
      <c r="DO85">
        <v>0.00201954594759898</v>
      </c>
      <c r="DP85">
        <v>-2.55958449284408e-05</v>
      </c>
      <c r="DQ85">
        <v>-1</v>
      </c>
      <c r="DR85">
        <v>2233</v>
      </c>
      <c r="DS85">
        <v>2</v>
      </c>
      <c r="DT85">
        <v>28</v>
      </c>
      <c r="DU85">
        <v>19.8</v>
      </c>
      <c r="DV85">
        <v>19.8</v>
      </c>
      <c r="DW85">
        <v>2</v>
      </c>
      <c r="DX85">
        <v>629.646</v>
      </c>
      <c r="DY85">
        <v>355.618</v>
      </c>
      <c r="DZ85">
        <v>24.9994</v>
      </c>
      <c r="EA85">
        <v>28.2233</v>
      </c>
      <c r="EB85">
        <v>30.0001</v>
      </c>
      <c r="EC85">
        <v>28.3963</v>
      </c>
      <c r="ED85">
        <v>28.3909</v>
      </c>
      <c r="EE85">
        <v>19.7057</v>
      </c>
      <c r="EF85">
        <v>41.7275</v>
      </c>
      <c r="EG85">
        <v>73.9045</v>
      </c>
      <c r="EH85">
        <v>25</v>
      </c>
      <c r="EI85">
        <v>410</v>
      </c>
      <c r="EJ85">
        <v>18.5062</v>
      </c>
      <c r="EK85">
        <v>99.3675</v>
      </c>
      <c r="EL85">
        <v>101.316</v>
      </c>
    </row>
    <row r="86" spans="1:142">
      <c r="A86">
        <v>68</v>
      </c>
      <c r="B86">
        <v>1613518787.1</v>
      </c>
      <c r="C86">
        <v>1092</v>
      </c>
      <c r="D86" t="s">
        <v>406</v>
      </c>
      <c r="E86" t="s">
        <v>407</v>
      </c>
      <c r="G86">
        <f>A/E</f>
        <v>0</v>
      </c>
      <c r="H86">
        <v>1613518779.16897</v>
      </c>
      <c r="I86">
        <f>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((R86-I86/2)*K86-J86)/(R86+I86/2)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I86*(1000-(1000*0.61365*exp(17.502*U86/(240.97+U86))/(AZ86+BA86)+AU86)/2)/(1000*0.61365*exp(17.502*U86/(240.97+U86))/(AZ86+BA86)-AU86)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(AK86*AM86)</f>
        <v>0</v>
      </c>
      <c r="T86">
        <f>(BB86+(S86+2*0.95*5.67E-8*(((BB86+$B$9)+273)^4-(BB86+273)^4)-44100*I86)/(1.84*29.3*P86+8*0.95*5.67E-8*(BB86+273)^3))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(-I86*44100)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1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$B$13*BH86+$C$13*BI86+$F$13*BJ86*(1-BM86)</f>
        <v>0</v>
      </c>
      <c r="AK86">
        <f>AJ86*AL86</f>
        <v>0</v>
      </c>
      <c r="AL86">
        <f>($B$13*$D$11+$C$13*$D$11+$F$13*((BW86+BO86)/MAX(BW86+BO86+BX86, 0.1)*$I$11+BX86/MAX(BW86+BO86+BX86, 0.1)*$J$11))/($B$13+$C$13+$F$13)</f>
        <v>0</v>
      </c>
      <c r="AM86">
        <f>($B$13*$K$11+$C$13*$K$11+$F$13*((BW86+BO86)/MAX(BW86+BO86+BX86, 0.1)*$P$11+BX86/MAX(BW86+BO86+BX86, 0.1)*$Q$11))/($B$13+$C$13+$F$13)</f>
        <v>0</v>
      </c>
      <c r="AN86">
        <v>2</v>
      </c>
      <c r="AO86">
        <v>0.5</v>
      </c>
      <c r="AP86" t="s">
        <v>256</v>
      </c>
      <c r="AQ86">
        <v>2</v>
      </c>
      <c r="AR86">
        <v>1613518779.16897</v>
      </c>
      <c r="AS86">
        <v>409.689551724138</v>
      </c>
      <c r="AT86">
        <v>409.990344827586</v>
      </c>
      <c r="AU86">
        <v>18.3772103448276</v>
      </c>
      <c r="AV86">
        <v>18.4742862068966</v>
      </c>
      <c r="AW86">
        <v>403.785344827586</v>
      </c>
      <c r="AX86">
        <v>18.2916862068966</v>
      </c>
      <c r="AY86">
        <v>600.057482758621</v>
      </c>
      <c r="AZ86">
        <v>101.543655172414</v>
      </c>
      <c r="BA86">
        <v>0.0999923586206896</v>
      </c>
      <c r="BB86">
        <v>26.6872206896552</v>
      </c>
      <c r="BC86">
        <v>26.0675827586207</v>
      </c>
      <c r="BD86">
        <v>999.9</v>
      </c>
      <c r="BE86">
        <v>0</v>
      </c>
      <c r="BF86">
        <v>0</v>
      </c>
      <c r="BG86">
        <v>4997.21896551724</v>
      </c>
      <c r="BH86">
        <v>0</v>
      </c>
      <c r="BI86">
        <v>9999.9</v>
      </c>
      <c r="BJ86">
        <v>300.010862068966</v>
      </c>
      <c r="BK86">
        <v>0.899961517241379</v>
      </c>
      <c r="BL86">
        <v>0.100038462068966</v>
      </c>
      <c r="BM86">
        <v>0</v>
      </c>
      <c r="BN86">
        <v>270.795655172414</v>
      </c>
      <c r="BO86">
        <v>5.00096</v>
      </c>
      <c r="BP86">
        <v>818.731689655172</v>
      </c>
      <c r="BQ86">
        <v>3225.76827586207</v>
      </c>
      <c r="BR86">
        <v>36.625</v>
      </c>
      <c r="BS86">
        <v>40.6527931034483</v>
      </c>
      <c r="BT86">
        <v>38.7043793103448</v>
      </c>
      <c r="BU86">
        <v>40.5491724137931</v>
      </c>
      <c r="BV86">
        <v>39.4891379310345</v>
      </c>
      <c r="BW86">
        <v>265.498275862069</v>
      </c>
      <c r="BX86">
        <v>29.5120689655172</v>
      </c>
      <c r="BY86">
        <v>0</v>
      </c>
      <c r="BZ86">
        <v>1613518829.8</v>
      </c>
      <c r="CA86">
        <v>0</v>
      </c>
      <c r="CB86">
        <v>270.798</v>
      </c>
      <c r="CC86">
        <v>-3.42844443686568</v>
      </c>
      <c r="CD86">
        <v>-12.3148718062287</v>
      </c>
      <c r="CE86">
        <v>818.593615384615</v>
      </c>
      <c r="CF86">
        <v>15</v>
      </c>
      <c r="CG86">
        <v>1613517593.1</v>
      </c>
      <c r="CH86" t="s">
        <v>257</v>
      </c>
      <c r="CI86">
        <v>1613517590.6</v>
      </c>
      <c r="CJ86">
        <v>1613517593.1</v>
      </c>
      <c r="CK86">
        <v>2</v>
      </c>
      <c r="CL86">
        <v>-0.182</v>
      </c>
      <c r="CM86">
        <v>0.031</v>
      </c>
      <c r="CN86">
        <v>5.898</v>
      </c>
      <c r="CO86">
        <v>0.117</v>
      </c>
      <c r="CP86">
        <v>408</v>
      </c>
      <c r="CQ86">
        <v>19</v>
      </c>
      <c r="CR86">
        <v>0.39</v>
      </c>
      <c r="CS86">
        <v>0.23</v>
      </c>
      <c r="CT86">
        <v>-0.291069675</v>
      </c>
      <c r="CU86">
        <v>-0.158550202626641</v>
      </c>
      <c r="CV86">
        <v>0.0499395309871786</v>
      </c>
      <c r="CW86">
        <v>0</v>
      </c>
      <c r="CX86">
        <v>-0.10609492</v>
      </c>
      <c r="CY86">
        <v>0.256732590619137</v>
      </c>
      <c r="CZ86">
        <v>0.0279611041337891</v>
      </c>
      <c r="DA86">
        <v>0</v>
      </c>
      <c r="DB86">
        <v>0</v>
      </c>
      <c r="DC86">
        <v>2</v>
      </c>
      <c r="DD86" t="s">
        <v>258</v>
      </c>
      <c r="DE86">
        <v>100</v>
      </c>
      <c r="DF86">
        <v>100</v>
      </c>
      <c r="DG86">
        <v>5.905</v>
      </c>
      <c r="DH86">
        <v>0.0879</v>
      </c>
      <c r="DI86">
        <v>3.81994624640086</v>
      </c>
      <c r="DJ86">
        <v>0.00621434693501906</v>
      </c>
      <c r="DK86">
        <v>-2.84187309215212e-06</v>
      </c>
      <c r="DL86">
        <v>5.83187288444407e-10</v>
      </c>
      <c r="DM86">
        <v>-0.113050203154081</v>
      </c>
      <c r="DN86">
        <v>-0.0175213708561665</v>
      </c>
      <c r="DO86">
        <v>0.00201954594759898</v>
      </c>
      <c r="DP86">
        <v>-2.55958449284408e-05</v>
      </c>
      <c r="DQ86">
        <v>-1</v>
      </c>
      <c r="DR86">
        <v>2233</v>
      </c>
      <c r="DS86">
        <v>2</v>
      </c>
      <c r="DT86">
        <v>28</v>
      </c>
      <c r="DU86">
        <v>19.9</v>
      </c>
      <c r="DV86">
        <v>19.9</v>
      </c>
      <c r="DW86">
        <v>2</v>
      </c>
      <c r="DX86">
        <v>629.922</v>
      </c>
      <c r="DY86">
        <v>355.852</v>
      </c>
      <c r="DZ86">
        <v>24.9996</v>
      </c>
      <c r="EA86">
        <v>28.2239</v>
      </c>
      <c r="EB86">
        <v>30.0001</v>
      </c>
      <c r="EC86">
        <v>28.3986</v>
      </c>
      <c r="ED86">
        <v>28.3912</v>
      </c>
      <c r="EE86">
        <v>19.7064</v>
      </c>
      <c r="EF86">
        <v>41.7275</v>
      </c>
      <c r="EG86">
        <v>73.5256</v>
      </c>
      <c r="EH86">
        <v>25</v>
      </c>
      <c r="EI86">
        <v>410</v>
      </c>
      <c r="EJ86">
        <v>18.5852</v>
      </c>
      <c r="EK86">
        <v>99.3653</v>
      </c>
      <c r="EL86">
        <v>101.315</v>
      </c>
    </row>
    <row r="87" spans="1:142">
      <c r="A87">
        <v>69</v>
      </c>
      <c r="B87">
        <v>1613518793.1</v>
      </c>
      <c r="C87">
        <v>1098</v>
      </c>
      <c r="D87" t="s">
        <v>408</v>
      </c>
      <c r="E87" t="s">
        <v>409</v>
      </c>
      <c r="G87">
        <f>A/E</f>
        <v>0</v>
      </c>
      <c r="H87">
        <v>1613518785.16897</v>
      </c>
      <c r="I87">
        <f>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((R87-I87/2)*K87-J87)/(R87+I87/2)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I87*(1000-(1000*0.61365*exp(17.502*U87/(240.97+U87))/(AZ87+BA87)+AU87)/2)/(1000*0.61365*exp(17.502*U87/(240.97+U87))/(AZ87+BA87)-AU87)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(AK87*AM87)</f>
        <v>0</v>
      </c>
      <c r="T87">
        <f>(BB87+(S87+2*0.95*5.67E-8*(((BB87+$B$9)+273)^4-(BB87+273)^4)-44100*I87)/(1.84*29.3*P87+8*0.95*5.67E-8*(BB87+273)^3))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(-I87*44100)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$B$13*BH87+$C$13*BI87+$F$13*BJ87*(1-BM87)</f>
        <v>0</v>
      </c>
      <c r="AK87">
        <f>AJ87*AL87</f>
        <v>0</v>
      </c>
      <c r="AL87">
        <f>($B$13*$D$11+$C$13*$D$11+$F$13*((BW87+BO87)/MAX(BW87+BO87+BX87, 0.1)*$I$11+BX87/MAX(BW87+BO87+BX87, 0.1)*$J$11))/($B$13+$C$13+$F$13)</f>
        <v>0</v>
      </c>
      <c r="AM87">
        <f>($B$13*$K$11+$C$13*$K$11+$F$13*((BW87+BO87)/MAX(BW87+BO87+BX87, 0.1)*$P$11+BX87/MAX(BW87+BO87+BX87, 0.1)*$Q$11))/($B$13+$C$13+$F$13)</f>
        <v>0</v>
      </c>
      <c r="AN87">
        <v>2</v>
      </c>
      <c r="AO87">
        <v>0.5</v>
      </c>
      <c r="AP87" t="s">
        <v>256</v>
      </c>
      <c r="AQ87">
        <v>2</v>
      </c>
      <c r="AR87">
        <v>1613518785.16897</v>
      </c>
      <c r="AS87">
        <v>409.698689655172</v>
      </c>
      <c r="AT87">
        <v>410.000827586207</v>
      </c>
      <c r="AU87">
        <v>18.4354517241379</v>
      </c>
      <c r="AV87">
        <v>18.4905206896552</v>
      </c>
      <c r="AW87">
        <v>403.794413793104</v>
      </c>
      <c r="AX87">
        <v>18.3482068965517</v>
      </c>
      <c r="AY87">
        <v>600.045724137931</v>
      </c>
      <c r="AZ87">
        <v>101.543551724138</v>
      </c>
      <c r="BA87">
        <v>0.0999662310344828</v>
      </c>
      <c r="BB87">
        <v>26.6916103448276</v>
      </c>
      <c r="BC87">
        <v>26.0830413793103</v>
      </c>
      <c r="BD87">
        <v>999.9</v>
      </c>
      <c r="BE87">
        <v>0</v>
      </c>
      <c r="BF87">
        <v>0</v>
      </c>
      <c r="BG87">
        <v>5000.92620689655</v>
      </c>
      <c r="BH87">
        <v>0</v>
      </c>
      <c r="BI87">
        <v>9999.9</v>
      </c>
      <c r="BJ87">
        <v>300.028172413793</v>
      </c>
      <c r="BK87">
        <v>0.899964689655172</v>
      </c>
      <c r="BL87">
        <v>0.100035282758621</v>
      </c>
      <c r="BM87">
        <v>0</v>
      </c>
      <c r="BN87">
        <v>270.555551724138</v>
      </c>
      <c r="BO87">
        <v>5.00096</v>
      </c>
      <c r="BP87">
        <v>818.036724137931</v>
      </c>
      <c r="BQ87">
        <v>3225.95931034483</v>
      </c>
      <c r="BR87">
        <v>36.625</v>
      </c>
      <c r="BS87">
        <v>40.6613448275862</v>
      </c>
      <c r="BT87">
        <v>38.7043793103448</v>
      </c>
      <c r="BU87">
        <v>40.5427586206896</v>
      </c>
      <c r="BV87">
        <v>39.4934827586207</v>
      </c>
      <c r="BW87">
        <v>265.514137931034</v>
      </c>
      <c r="BX87">
        <v>29.5131034482759</v>
      </c>
      <c r="BY87">
        <v>0</v>
      </c>
      <c r="BZ87">
        <v>1613518835.8</v>
      </c>
      <c r="CA87">
        <v>0</v>
      </c>
      <c r="CB87">
        <v>270.588769230769</v>
      </c>
      <c r="CC87">
        <v>-0.63835897744005</v>
      </c>
      <c r="CD87">
        <v>-1.67743590012419</v>
      </c>
      <c r="CE87">
        <v>817.918192307692</v>
      </c>
      <c r="CF87">
        <v>15</v>
      </c>
      <c r="CG87">
        <v>1613517593.1</v>
      </c>
      <c r="CH87" t="s">
        <v>257</v>
      </c>
      <c r="CI87">
        <v>1613517590.6</v>
      </c>
      <c r="CJ87">
        <v>1613517593.1</v>
      </c>
      <c r="CK87">
        <v>2</v>
      </c>
      <c r="CL87">
        <v>-0.182</v>
      </c>
      <c r="CM87">
        <v>0.031</v>
      </c>
      <c r="CN87">
        <v>5.898</v>
      </c>
      <c r="CO87">
        <v>0.117</v>
      </c>
      <c r="CP87">
        <v>408</v>
      </c>
      <c r="CQ87">
        <v>19</v>
      </c>
      <c r="CR87">
        <v>0.39</v>
      </c>
      <c r="CS87">
        <v>0.23</v>
      </c>
      <c r="CT87">
        <v>-0.295368875</v>
      </c>
      <c r="CU87">
        <v>-0.0512863227016883</v>
      </c>
      <c r="CV87">
        <v>0.0506511371363899</v>
      </c>
      <c r="CW87">
        <v>1</v>
      </c>
      <c r="CX87">
        <v>-0.074255875</v>
      </c>
      <c r="CY87">
        <v>0.428913059662289</v>
      </c>
      <c r="CZ87">
        <v>0.0414686815951674</v>
      </c>
      <c r="DA87">
        <v>0</v>
      </c>
      <c r="DB87">
        <v>1</v>
      </c>
      <c r="DC87">
        <v>2</v>
      </c>
      <c r="DD87" t="s">
        <v>269</v>
      </c>
      <c r="DE87">
        <v>100</v>
      </c>
      <c r="DF87">
        <v>100</v>
      </c>
      <c r="DG87">
        <v>5.904</v>
      </c>
      <c r="DH87">
        <v>0.0883</v>
      </c>
      <c r="DI87">
        <v>3.81994624640086</v>
      </c>
      <c r="DJ87">
        <v>0.00621434693501906</v>
      </c>
      <c r="DK87">
        <v>-2.84187309215212e-06</v>
      </c>
      <c r="DL87">
        <v>5.83187288444407e-10</v>
      </c>
      <c r="DM87">
        <v>-0.113050203154081</v>
      </c>
      <c r="DN87">
        <v>-0.0175213708561665</v>
      </c>
      <c r="DO87">
        <v>0.00201954594759898</v>
      </c>
      <c r="DP87">
        <v>-2.55958449284408e-05</v>
      </c>
      <c r="DQ87">
        <v>-1</v>
      </c>
      <c r="DR87">
        <v>2233</v>
      </c>
      <c r="DS87">
        <v>2</v>
      </c>
      <c r="DT87">
        <v>28</v>
      </c>
      <c r="DU87">
        <v>20</v>
      </c>
      <c r="DV87">
        <v>20</v>
      </c>
      <c r="DW87">
        <v>2</v>
      </c>
      <c r="DX87">
        <v>630.03</v>
      </c>
      <c r="DY87">
        <v>355.857</v>
      </c>
      <c r="DZ87">
        <v>24.9998</v>
      </c>
      <c r="EA87">
        <v>28.2251</v>
      </c>
      <c r="EB87">
        <v>30.0001</v>
      </c>
      <c r="EC87">
        <v>28.3986</v>
      </c>
      <c r="ED87">
        <v>28.3921</v>
      </c>
      <c r="EE87">
        <v>19.7076</v>
      </c>
      <c r="EF87">
        <v>41.4221</v>
      </c>
      <c r="EG87">
        <v>73.5256</v>
      </c>
      <c r="EH87">
        <v>25</v>
      </c>
      <c r="EI87">
        <v>410</v>
      </c>
      <c r="EJ87">
        <v>18.6287</v>
      </c>
      <c r="EK87">
        <v>99.3646</v>
      </c>
      <c r="EL87">
        <v>101.314</v>
      </c>
    </row>
    <row r="88" spans="1:142">
      <c r="A88">
        <v>70</v>
      </c>
      <c r="B88">
        <v>1613518799.1</v>
      </c>
      <c r="C88">
        <v>1104</v>
      </c>
      <c r="D88" t="s">
        <v>410</v>
      </c>
      <c r="E88" t="s">
        <v>411</v>
      </c>
      <c r="G88">
        <f>A/E</f>
        <v>0</v>
      </c>
      <c r="H88">
        <v>1613518791.16897</v>
      </c>
      <c r="I88">
        <f>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((R88-I88/2)*K88-J88)/(R88+I88/2)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I88*(1000-(1000*0.61365*exp(17.502*U88/(240.97+U88))/(AZ88+BA88)+AU88)/2)/(1000*0.61365*exp(17.502*U88/(240.97+U88))/(AZ88+BA88)-AU88)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(AK88*AM88)</f>
        <v>0</v>
      </c>
      <c r="T88">
        <f>(BB88+(S88+2*0.95*5.67E-8*(((BB88+$B$9)+273)^4-(BB88+273)^4)-44100*I88)/(1.84*29.3*P88+8*0.95*5.67E-8*(BB88+273)^3))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(-I88*44100)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$B$13*BH88+$C$13*BI88+$F$13*BJ88*(1-BM88)</f>
        <v>0</v>
      </c>
      <c r="AK88">
        <f>AJ88*AL88</f>
        <v>0</v>
      </c>
      <c r="AL88">
        <f>($B$13*$D$11+$C$13*$D$11+$F$13*((BW88+BO88)/MAX(BW88+BO88+BX88, 0.1)*$I$11+BX88/MAX(BW88+BO88+BX88, 0.1)*$J$11))/($B$13+$C$13+$F$13)</f>
        <v>0</v>
      </c>
      <c r="AM88">
        <f>($B$13*$K$11+$C$13*$K$11+$F$13*((BW88+BO88)/MAX(BW88+BO88+BX88, 0.1)*$P$11+BX88/MAX(BW88+BO88+BX88, 0.1)*$Q$11))/($B$13+$C$13+$F$13)</f>
        <v>0</v>
      </c>
      <c r="AN88">
        <v>2</v>
      </c>
      <c r="AO88">
        <v>0.5</v>
      </c>
      <c r="AP88" t="s">
        <v>256</v>
      </c>
      <c r="AQ88">
        <v>2</v>
      </c>
      <c r="AR88">
        <v>1613518791.16897</v>
      </c>
      <c r="AS88">
        <v>409.697620689655</v>
      </c>
      <c r="AT88">
        <v>409.998413793104</v>
      </c>
      <c r="AU88">
        <v>18.4681965517241</v>
      </c>
      <c r="AV88">
        <v>18.5066</v>
      </c>
      <c r="AW88">
        <v>403.793379310345</v>
      </c>
      <c r="AX88">
        <v>18.3799827586207</v>
      </c>
      <c r="AY88">
        <v>600.049034482759</v>
      </c>
      <c r="AZ88">
        <v>101.544103448276</v>
      </c>
      <c r="BA88">
        <v>0.0999802172413793</v>
      </c>
      <c r="BB88">
        <v>26.6955965517241</v>
      </c>
      <c r="BC88">
        <v>26.0947827586207</v>
      </c>
      <c r="BD88">
        <v>999.9</v>
      </c>
      <c r="BE88">
        <v>0</v>
      </c>
      <c r="BF88">
        <v>0</v>
      </c>
      <c r="BG88">
        <v>5004.03034482759</v>
      </c>
      <c r="BH88">
        <v>0</v>
      </c>
      <c r="BI88">
        <v>9999.9</v>
      </c>
      <c r="BJ88">
        <v>300.018379310345</v>
      </c>
      <c r="BK88">
        <v>0.899964689655172</v>
      </c>
      <c r="BL88">
        <v>0.100035282758621</v>
      </c>
      <c r="BM88">
        <v>0</v>
      </c>
      <c r="BN88">
        <v>270.544103448276</v>
      </c>
      <c r="BO88">
        <v>5.00096</v>
      </c>
      <c r="BP88">
        <v>818.088034482759</v>
      </c>
      <c r="BQ88">
        <v>3225.8524137931</v>
      </c>
      <c r="BR88">
        <v>36.625</v>
      </c>
      <c r="BS88">
        <v>40.6677586206896</v>
      </c>
      <c r="BT88">
        <v>38.7130689655172</v>
      </c>
      <c r="BU88">
        <v>40.5513103448276</v>
      </c>
      <c r="BV88">
        <v>39.4956551724138</v>
      </c>
      <c r="BW88">
        <v>265.505172413793</v>
      </c>
      <c r="BX88">
        <v>29.5120689655172</v>
      </c>
      <c r="BY88">
        <v>0</v>
      </c>
      <c r="BZ88">
        <v>1613518841.8</v>
      </c>
      <c r="CA88">
        <v>0</v>
      </c>
      <c r="CB88">
        <v>270.581423076923</v>
      </c>
      <c r="CC88">
        <v>0.202153834643204</v>
      </c>
      <c r="CD88">
        <v>4.14512821575446</v>
      </c>
      <c r="CE88">
        <v>817.998423076923</v>
      </c>
      <c r="CF88">
        <v>15</v>
      </c>
      <c r="CG88">
        <v>1613517593.1</v>
      </c>
      <c r="CH88" t="s">
        <v>257</v>
      </c>
      <c r="CI88">
        <v>1613517590.6</v>
      </c>
      <c r="CJ88">
        <v>1613517593.1</v>
      </c>
      <c r="CK88">
        <v>2</v>
      </c>
      <c r="CL88">
        <v>-0.182</v>
      </c>
      <c r="CM88">
        <v>0.031</v>
      </c>
      <c r="CN88">
        <v>5.898</v>
      </c>
      <c r="CO88">
        <v>0.117</v>
      </c>
      <c r="CP88">
        <v>408</v>
      </c>
      <c r="CQ88">
        <v>19</v>
      </c>
      <c r="CR88">
        <v>0.39</v>
      </c>
      <c r="CS88">
        <v>0.23</v>
      </c>
      <c r="CT88">
        <v>-0.293090025</v>
      </c>
      <c r="CU88">
        <v>0.0234694221388377</v>
      </c>
      <c r="CV88">
        <v>0.0516152110973536</v>
      </c>
      <c r="CW88">
        <v>1</v>
      </c>
      <c r="CX88">
        <v>-0.0501514075</v>
      </c>
      <c r="CY88">
        <v>0.186075720450282</v>
      </c>
      <c r="CZ88">
        <v>0.0273404554784059</v>
      </c>
      <c r="DA88">
        <v>0</v>
      </c>
      <c r="DB88">
        <v>1</v>
      </c>
      <c r="DC88">
        <v>2</v>
      </c>
      <c r="DD88" t="s">
        <v>269</v>
      </c>
      <c r="DE88">
        <v>100</v>
      </c>
      <c r="DF88">
        <v>100</v>
      </c>
      <c r="DG88">
        <v>5.904</v>
      </c>
      <c r="DH88">
        <v>0.0893</v>
      </c>
      <c r="DI88">
        <v>3.81994624640086</v>
      </c>
      <c r="DJ88">
        <v>0.00621434693501906</v>
      </c>
      <c r="DK88">
        <v>-2.84187309215212e-06</v>
      </c>
      <c r="DL88">
        <v>5.83187288444407e-10</v>
      </c>
      <c r="DM88">
        <v>-0.113050203154081</v>
      </c>
      <c r="DN88">
        <v>-0.0175213708561665</v>
      </c>
      <c r="DO88">
        <v>0.00201954594759898</v>
      </c>
      <c r="DP88">
        <v>-2.55958449284408e-05</v>
      </c>
      <c r="DQ88">
        <v>-1</v>
      </c>
      <c r="DR88">
        <v>2233</v>
      </c>
      <c r="DS88">
        <v>2</v>
      </c>
      <c r="DT88">
        <v>28</v>
      </c>
      <c r="DU88">
        <v>20.1</v>
      </c>
      <c r="DV88">
        <v>20.1</v>
      </c>
      <c r="DW88">
        <v>2</v>
      </c>
      <c r="DX88">
        <v>630.449</v>
      </c>
      <c r="DY88">
        <v>355.969</v>
      </c>
      <c r="DZ88">
        <v>24.9998</v>
      </c>
      <c r="EA88">
        <v>28.2263</v>
      </c>
      <c r="EB88">
        <v>30.0001</v>
      </c>
      <c r="EC88">
        <v>28.4008</v>
      </c>
      <c r="ED88">
        <v>28.3936</v>
      </c>
      <c r="EE88">
        <v>19.7065</v>
      </c>
      <c r="EF88">
        <v>41.1498</v>
      </c>
      <c r="EG88">
        <v>73.5256</v>
      </c>
      <c r="EH88">
        <v>25</v>
      </c>
      <c r="EI88">
        <v>410</v>
      </c>
      <c r="EJ88">
        <v>18.6416</v>
      </c>
      <c r="EK88">
        <v>99.3637</v>
      </c>
      <c r="EL88">
        <v>101.315</v>
      </c>
    </row>
    <row r="89" spans="1:142">
      <c r="A89">
        <v>71</v>
      </c>
      <c r="B89">
        <v>1613518903.6</v>
      </c>
      <c r="C89">
        <v>1208.5</v>
      </c>
      <c r="D89" t="s">
        <v>412</v>
      </c>
      <c r="E89" t="s">
        <v>413</v>
      </c>
      <c r="G89">
        <f>A/E</f>
        <v>0</v>
      </c>
      <c r="H89">
        <v>1613518895.85</v>
      </c>
      <c r="I89">
        <f>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((R89-I89/2)*K89-J89)/(R89+I89/2)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I89*(1000-(1000*0.61365*exp(17.502*U89/(240.97+U89))/(AZ89+BA89)+AU89)/2)/(1000*0.61365*exp(17.502*U89/(240.97+U89))/(AZ89+BA89)-AU89)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(AK89*AM89)</f>
        <v>0</v>
      </c>
      <c r="T89">
        <f>(BB89+(S89+2*0.95*5.67E-8*(((BB89+$B$9)+273)^4-(BB89+273)^4)-44100*I89)/(1.84*29.3*P89+8*0.95*5.67E-8*(BB89+273)^3))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(-I89*44100)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2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$B$13*BH89+$C$13*BI89+$F$13*BJ89*(1-BM89)</f>
        <v>0</v>
      </c>
      <c r="AK89">
        <f>AJ89*AL89</f>
        <v>0</v>
      </c>
      <c r="AL89">
        <f>($B$13*$D$11+$C$13*$D$11+$F$13*((BW89+BO89)/MAX(BW89+BO89+BX89, 0.1)*$I$11+BX89/MAX(BW89+BO89+BX89, 0.1)*$J$11))/($B$13+$C$13+$F$13)</f>
        <v>0</v>
      </c>
      <c r="AM89">
        <f>($B$13*$K$11+$C$13*$K$11+$F$13*((BW89+BO89)/MAX(BW89+BO89+BX89, 0.1)*$P$11+BX89/MAX(BW89+BO89+BX89, 0.1)*$Q$11))/($B$13+$C$13+$F$13)</f>
        <v>0</v>
      </c>
      <c r="AN89">
        <v>2</v>
      </c>
      <c r="AO89">
        <v>0.5</v>
      </c>
      <c r="AP89" t="s">
        <v>256</v>
      </c>
      <c r="AQ89">
        <v>2</v>
      </c>
      <c r="AR89">
        <v>1613518895.85</v>
      </c>
      <c r="AS89">
        <v>414.7763</v>
      </c>
      <c r="AT89">
        <v>409.985533333333</v>
      </c>
      <c r="AU89">
        <v>17.38291</v>
      </c>
      <c r="AV89">
        <v>18.61213</v>
      </c>
      <c r="AW89">
        <v>408.8508</v>
      </c>
      <c r="AX89">
        <v>17.3261933333333</v>
      </c>
      <c r="AY89">
        <v>598.826433333333</v>
      </c>
      <c r="AZ89">
        <v>101.536366666667</v>
      </c>
      <c r="BA89">
        <v>0.08310301237</v>
      </c>
      <c r="BB89">
        <v>26.5758566666667</v>
      </c>
      <c r="BC89">
        <v>25.07769</v>
      </c>
      <c r="BD89">
        <v>999.9</v>
      </c>
      <c r="BE89">
        <v>0</v>
      </c>
      <c r="BF89">
        <v>0</v>
      </c>
      <c r="BG89">
        <v>5002.14633333333</v>
      </c>
      <c r="BH89">
        <v>0</v>
      </c>
      <c r="BI89">
        <v>9999.9</v>
      </c>
      <c r="BJ89">
        <v>300.163966666667</v>
      </c>
      <c r="BK89">
        <v>0.9000046</v>
      </c>
      <c r="BL89">
        <v>0.0999954033333333</v>
      </c>
      <c r="BM89">
        <v>0</v>
      </c>
      <c r="BN89">
        <v>295.12627</v>
      </c>
      <c r="BO89">
        <v>5.00096</v>
      </c>
      <c r="BP89">
        <v>905.947686666667</v>
      </c>
      <c r="BQ89">
        <v>3227.472</v>
      </c>
      <c r="BR89">
        <v>36.625</v>
      </c>
      <c r="BS89">
        <v>40.6312</v>
      </c>
      <c r="BT89">
        <v>38.7101</v>
      </c>
      <c r="BU89">
        <v>40.562</v>
      </c>
      <c r="BV89">
        <v>39.5</v>
      </c>
      <c r="BW89">
        <v>265.648333333333</v>
      </c>
      <c r="BX89">
        <v>29.5136666666667</v>
      </c>
      <c r="BY89">
        <v>0</v>
      </c>
      <c r="BZ89">
        <v>1613518946.2</v>
      </c>
      <c r="CA89">
        <v>0</v>
      </c>
      <c r="CB89">
        <v>290.956388461538</v>
      </c>
      <c r="CC89">
        <v>538.528159724329</v>
      </c>
      <c r="CD89">
        <v>1618.50786019753</v>
      </c>
      <c r="CE89">
        <v>893.364023076923</v>
      </c>
      <c r="CF89">
        <v>15</v>
      </c>
      <c r="CG89">
        <v>1613517593.1</v>
      </c>
      <c r="CH89" t="s">
        <v>257</v>
      </c>
      <c r="CI89">
        <v>1613517590.6</v>
      </c>
      <c r="CJ89">
        <v>1613517593.1</v>
      </c>
      <c r="CK89">
        <v>2</v>
      </c>
      <c r="CL89">
        <v>-0.182</v>
      </c>
      <c r="CM89">
        <v>0.031</v>
      </c>
      <c r="CN89">
        <v>5.898</v>
      </c>
      <c r="CO89">
        <v>0.117</v>
      </c>
      <c r="CP89">
        <v>408</v>
      </c>
      <c r="CQ89">
        <v>19</v>
      </c>
      <c r="CR89">
        <v>0.39</v>
      </c>
      <c r="CS89">
        <v>0.23</v>
      </c>
      <c r="CT89">
        <v>5.2961002</v>
      </c>
      <c r="CU89">
        <v>-19.7143301988743</v>
      </c>
      <c r="CV89">
        <v>2.1786186677022</v>
      </c>
      <c r="CW89">
        <v>0</v>
      </c>
      <c r="CX89">
        <v>-1.389050175</v>
      </c>
      <c r="CY89">
        <v>5.63609127579737</v>
      </c>
      <c r="CZ89">
        <v>0.605065051666136</v>
      </c>
      <c r="DA89">
        <v>0</v>
      </c>
      <c r="DB89">
        <v>0</v>
      </c>
      <c r="DC89">
        <v>2</v>
      </c>
      <c r="DD89" t="s">
        <v>258</v>
      </c>
      <c r="DE89">
        <v>100</v>
      </c>
      <c r="DF89">
        <v>100</v>
      </c>
      <c r="DG89">
        <v>5.908</v>
      </c>
      <c r="DH89">
        <v>0.0843</v>
      </c>
      <c r="DI89">
        <v>3.81994624640086</v>
      </c>
      <c r="DJ89">
        <v>0.00621434693501906</v>
      </c>
      <c r="DK89">
        <v>-2.84187309215212e-06</v>
      </c>
      <c r="DL89">
        <v>5.83187288444407e-10</v>
      </c>
      <c r="DM89">
        <v>-0.113050203154081</v>
      </c>
      <c r="DN89">
        <v>-0.0175213708561665</v>
      </c>
      <c r="DO89">
        <v>0.00201954594759898</v>
      </c>
      <c r="DP89">
        <v>-2.55958449284408e-05</v>
      </c>
      <c r="DQ89">
        <v>-1</v>
      </c>
      <c r="DR89">
        <v>2233</v>
      </c>
      <c r="DS89">
        <v>2</v>
      </c>
      <c r="DT89">
        <v>28</v>
      </c>
      <c r="DU89">
        <v>21.9</v>
      </c>
      <c r="DV89">
        <v>21.8</v>
      </c>
      <c r="DW89">
        <v>2</v>
      </c>
      <c r="DX89">
        <v>628.57</v>
      </c>
      <c r="DY89">
        <v>356.173</v>
      </c>
      <c r="DZ89">
        <v>24.9995</v>
      </c>
      <c r="EA89">
        <v>28.2352</v>
      </c>
      <c r="EB89">
        <v>30.0001</v>
      </c>
      <c r="EC89">
        <v>28.4499</v>
      </c>
      <c r="ED89">
        <v>28.4168</v>
      </c>
      <c r="EE89">
        <v>19.7048</v>
      </c>
      <c r="EF89">
        <v>40.8775</v>
      </c>
      <c r="EG89">
        <v>72.4127</v>
      </c>
      <c r="EH89">
        <v>25</v>
      </c>
      <c r="EI89">
        <v>410</v>
      </c>
      <c r="EJ89">
        <v>18.619</v>
      </c>
      <c r="EK89">
        <v>99.369</v>
      </c>
      <c r="EL89">
        <v>101.331</v>
      </c>
    </row>
    <row r="90" spans="1:142">
      <c r="A90">
        <v>72</v>
      </c>
      <c r="B90">
        <v>1613518909.6</v>
      </c>
      <c r="C90">
        <v>1214.5</v>
      </c>
      <c r="D90" t="s">
        <v>414</v>
      </c>
      <c r="E90" t="s">
        <v>415</v>
      </c>
      <c r="G90">
        <f>A/E</f>
        <v>0</v>
      </c>
      <c r="H90">
        <v>1613518901.78965</v>
      </c>
      <c r="I90">
        <f>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((R90-I90/2)*K90-J90)/(R90+I90/2)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I90*(1000-(1000*0.61365*exp(17.502*U90/(240.97+U90))/(AZ90+BA90)+AU90)/2)/(1000*0.61365*exp(17.502*U90/(240.97+U90))/(AZ90+BA90)-AU90)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(AK90*AM90)</f>
        <v>0</v>
      </c>
      <c r="T90">
        <f>(BB90+(S90+2*0.95*5.67E-8*(((BB90+$B$9)+273)^4-(BB90+273)^4)-44100*I90)/(1.84*29.3*P90+8*0.95*5.67E-8*(BB90+273)^3))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(-I90*44100)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$B$13*BH90+$C$13*BI90+$F$13*BJ90*(1-BM90)</f>
        <v>0</v>
      </c>
      <c r="AK90">
        <f>AJ90*AL90</f>
        <v>0</v>
      </c>
      <c r="AL90">
        <f>($B$13*$D$11+$C$13*$D$11+$F$13*((BW90+BO90)/MAX(BW90+BO90+BX90, 0.1)*$I$11+BX90/MAX(BW90+BO90+BX90, 0.1)*$J$11))/($B$13+$C$13+$F$13)</f>
        <v>0</v>
      </c>
      <c r="AM90">
        <f>($B$13*$K$11+$C$13*$K$11+$F$13*((BW90+BO90)/MAX(BW90+BO90+BX90, 0.1)*$P$11+BX90/MAX(BW90+BO90+BX90, 0.1)*$Q$11))/($B$13+$C$13+$F$13)</f>
        <v>0</v>
      </c>
      <c r="AN90">
        <v>2</v>
      </c>
      <c r="AO90">
        <v>0.5</v>
      </c>
      <c r="AP90" t="s">
        <v>256</v>
      </c>
      <c r="AQ90">
        <v>2</v>
      </c>
      <c r="AR90">
        <v>1613518901.78965</v>
      </c>
      <c r="AS90">
        <v>411.987517241379</v>
      </c>
      <c r="AT90">
        <v>409.972448275862</v>
      </c>
      <c r="AU90">
        <v>18.0401</v>
      </c>
      <c r="AV90">
        <v>18.5987</v>
      </c>
      <c r="AW90">
        <v>406.073620689655</v>
      </c>
      <c r="AX90">
        <v>17.9644275862069</v>
      </c>
      <c r="AY90">
        <v>599.813172413793</v>
      </c>
      <c r="AZ90">
        <v>101.536586206897</v>
      </c>
      <c r="BA90">
        <v>0.118666044827586</v>
      </c>
      <c r="BB90">
        <v>26.5899482758621</v>
      </c>
      <c r="BC90">
        <v>25.1965068965517</v>
      </c>
      <c r="BD90">
        <v>999.9</v>
      </c>
      <c r="BE90">
        <v>0</v>
      </c>
      <c r="BF90">
        <v>0</v>
      </c>
      <c r="BG90">
        <v>5000.43137931034</v>
      </c>
      <c r="BH90">
        <v>0</v>
      </c>
      <c r="BI90">
        <v>9999.9</v>
      </c>
      <c r="BJ90">
        <v>300.133206896552</v>
      </c>
      <c r="BK90">
        <v>0.900024965517242</v>
      </c>
      <c r="BL90">
        <v>0.0999751206896552</v>
      </c>
      <c r="BM90">
        <v>0</v>
      </c>
      <c r="BN90">
        <v>304.605482758621</v>
      </c>
      <c r="BO90">
        <v>5.00096</v>
      </c>
      <c r="BP90">
        <v>934.505793103448</v>
      </c>
      <c r="BQ90">
        <v>3227.14965517241</v>
      </c>
      <c r="BR90">
        <v>36.625</v>
      </c>
      <c r="BS90">
        <v>40.629275862069</v>
      </c>
      <c r="BT90">
        <v>38.7065517241379</v>
      </c>
      <c r="BU90">
        <v>40.562</v>
      </c>
      <c r="BV90">
        <v>39.5</v>
      </c>
      <c r="BW90">
        <v>265.626206896552</v>
      </c>
      <c r="BX90">
        <v>29.5044827586207</v>
      </c>
      <c r="BY90">
        <v>0</v>
      </c>
      <c r="BZ90">
        <v>1613518952.2</v>
      </c>
      <c r="CA90">
        <v>0</v>
      </c>
      <c r="CB90">
        <v>304.823076923077</v>
      </c>
      <c r="CC90">
        <v>-461.615247967016</v>
      </c>
      <c r="CD90">
        <v>-1402.88977807368</v>
      </c>
      <c r="CE90">
        <v>935.237076923077</v>
      </c>
      <c r="CF90">
        <v>15</v>
      </c>
      <c r="CG90">
        <v>1613517593.1</v>
      </c>
      <c r="CH90" t="s">
        <v>257</v>
      </c>
      <c r="CI90">
        <v>1613517590.6</v>
      </c>
      <c r="CJ90">
        <v>1613517593.1</v>
      </c>
      <c r="CK90">
        <v>2</v>
      </c>
      <c r="CL90">
        <v>-0.182</v>
      </c>
      <c r="CM90">
        <v>0.031</v>
      </c>
      <c r="CN90">
        <v>5.898</v>
      </c>
      <c r="CO90">
        <v>0.117</v>
      </c>
      <c r="CP90">
        <v>408</v>
      </c>
      <c r="CQ90">
        <v>19</v>
      </c>
      <c r="CR90">
        <v>0.39</v>
      </c>
      <c r="CS90">
        <v>0.23</v>
      </c>
      <c r="CT90">
        <v>3.1984862175</v>
      </c>
      <c r="CU90">
        <v>-29.6217118863039</v>
      </c>
      <c r="CV90">
        <v>2.91043231595459</v>
      </c>
      <c r="CW90">
        <v>0</v>
      </c>
      <c r="CX90">
        <v>-0.87436808</v>
      </c>
      <c r="CY90">
        <v>6.99944910168856</v>
      </c>
      <c r="CZ90">
        <v>0.701547799944386</v>
      </c>
      <c r="DA90">
        <v>0</v>
      </c>
      <c r="DB90">
        <v>0</v>
      </c>
      <c r="DC90">
        <v>2</v>
      </c>
      <c r="DD90" t="s">
        <v>258</v>
      </c>
      <c r="DE90">
        <v>100</v>
      </c>
      <c r="DF90">
        <v>100</v>
      </c>
      <c r="DG90">
        <v>5.902</v>
      </c>
      <c r="DH90">
        <v>0.0904</v>
      </c>
      <c r="DI90">
        <v>3.81994624640086</v>
      </c>
      <c r="DJ90">
        <v>0.00621434693501906</v>
      </c>
      <c r="DK90">
        <v>-2.84187309215212e-06</v>
      </c>
      <c r="DL90">
        <v>5.83187288444407e-10</v>
      </c>
      <c r="DM90">
        <v>-0.113050203154081</v>
      </c>
      <c r="DN90">
        <v>-0.0175213708561665</v>
      </c>
      <c r="DO90">
        <v>0.00201954594759898</v>
      </c>
      <c r="DP90">
        <v>-2.55958449284408e-05</v>
      </c>
      <c r="DQ90">
        <v>-1</v>
      </c>
      <c r="DR90">
        <v>2233</v>
      </c>
      <c r="DS90">
        <v>2</v>
      </c>
      <c r="DT90">
        <v>28</v>
      </c>
      <c r="DU90">
        <v>22</v>
      </c>
      <c r="DV90">
        <v>21.9</v>
      </c>
      <c r="DW90">
        <v>2</v>
      </c>
      <c r="DX90">
        <v>631.412</v>
      </c>
      <c r="DY90">
        <v>356.135</v>
      </c>
      <c r="DZ90">
        <v>24.9993</v>
      </c>
      <c r="EA90">
        <v>28.2341</v>
      </c>
      <c r="EB90">
        <v>30.0001</v>
      </c>
      <c r="EC90">
        <v>28.431</v>
      </c>
      <c r="ED90">
        <v>28.4168</v>
      </c>
      <c r="EE90">
        <v>19.7058</v>
      </c>
      <c r="EF90">
        <v>42.6575</v>
      </c>
      <c r="EG90">
        <v>71.9869</v>
      </c>
      <c r="EH90">
        <v>25</v>
      </c>
      <c r="EI90">
        <v>410</v>
      </c>
      <c r="EJ90">
        <v>17.6951</v>
      </c>
      <c r="EK90">
        <v>99.3688</v>
      </c>
      <c r="EL90">
        <v>101.331</v>
      </c>
    </row>
    <row r="91" spans="1:142">
      <c r="A91">
        <v>73</v>
      </c>
      <c r="B91">
        <v>1613518915.6</v>
      </c>
      <c r="C91">
        <v>1220.5</v>
      </c>
      <c r="D91" t="s">
        <v>418</v>
      </c>
      <c r="E91" t="s">
        <v>419</v>
      </c>
      <c r="G91">
        <f>A/E</f>
        <v>0</v>
      </c>
      <c r="H91">
        <v>1613518907.93929</v>
      </c>
      <c r="I91">
        <f>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((R91-I91/2)*K91-J91)/(R91+I91/2)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I91*(1000-(1000*0.61365*exp(17.502*U91/(240.97+U91))/(AZ91+BA91)+AU91)/2)/(1000*0.61365*exp(17.502*U91/(240.97+U91))/(AZ91+BA91)-AU91)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(AK91*AM91)</f>
        <v>0</v>
      </c>
      <c r="T91">
        <f>(BB91+(S91+2*0.95*5.67E-8*(((BB91+$B$9)+273)^4-(BB91+273)^4)-44100*I91)/(1.84*29.3*P91+8*0.95*5.67E-8*(BB91+273)^3))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(-I91*44100)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$B$13*BH91+$C$13*BI91+$F$13*BJ91*(1-BM91)</f>
        <v>0</v>
      </c>
      <c r="AK91">
        <f>AJ91*AL91</f>
        <v>0</v>
      </c>
      <c r="AL91">
        <f>($B$13*$D$11+$C$13*$D$11+$F$13*((BW91+BO91)/MAX(BW91+BO91+BX91, 0.1)*$I$11+BX91/MAX(BW91+BO91+BX91, 0.1)*$J$11))/($B$13+$C$13+$F$13)</f>
        <v>0</v>
      </c>
      <c r="AM91">
        <f>($B$13*$K$11+$C$13*$K$11+$F$13*((BW91+BO91)/MAX(BW91+BO91+BX91, 0.1)*$P$11+BX91/MAX(BW91+BO91+BX91, 0.1)*$Q$11))/($B$13+$C$13+$F$13)</f>
        <v>0</v>
      </c>
      <c r="AN91">
        <v>2</v>
      </c>
      <c r="AO91">
        <v>0.5</v>
      </c>
      <c r="AP91" t="s">
        <v>256</v>
      </c>
      <c r="AQ91">
        <v>2</v>
      </c>
      <c r="AR91">
        <v>1613518907.93929</v>
      </c>
      <c r="AS91">
        <v>409.835464285714</v>
      </c>
      <c r="AT91">
        <v>410.033678571429</v>
      </c>
      <c r="AU91">
        <v>18.4534964285714</v>
      </c>
      <c r="AV91">
        <v>18.558825</v>
      </c>
      <c r="AW91">
        <v>403.930678571429</v>
      </c>
      <c r="AX91">
        <v>18.3657071428571</v>
      </c>
      <c r="AY91">
        <v>600.065214285714</v>
      </c>
      <c r="AZ91">
        <v>101.5375</v>
      </c>
      <c r="BA91">
        <v>0.0999380321428571</v>
      </c>
      <c r="BB91">
        <v>26.5972821428571</v>
      </c>
      <c r="BC91">
        <v>25.4061821428571</v>
      </c>
      <c r="BD91">
        <v>999.9</v>
      </c>
      <c r="BE91">
        <v>0</v>
      </c>
      <c r="BF91">
        <v>0</v>
      </c>
      <c r="BG91">
        <v>5003.28107142857</v>
      </c>
      <c r="BH91">
        <v>0</v>
      </c>
      <c r="BI91">
        <v>9999.9</v>
      </c>
      <c r="BJ91">
        <v>299.996642857143</v>
      </c>
      <c r="BK91">
        <v>0.900030714285714</v>
      </c>
      <c r="BL91">
        <v>0.0999693714285714</v>
      </c>
      <c r="BM91">
        <v>0</v>
      </c>
      <c r="BN91">
        <v>270.322928571429</v>
      </c>
      <c r="BO91">
        <v>5.00096</v>
      </c>
      <c r="BP91">
        <v>830.263428571429</v>
      </c>
      <c r="BQ91">
        <v>3225.66142857143</v>
      </c>
      <c r="BR91">
        <v>36.625</v>
      </c>
      <c r="BS91">
        <v>40.6294285714286</v>
      </c>
      <c r="BT91">
        <v>38.69825</v>
      </c>
      <c r="BU91">
        <v>40.562</v>
      </c>
      <c r="BV91">
        <v>39.5</v>
      </c>
      <c r="BW91">
        <v>265.505</v>
      </c>
      <c r="BX91">
        <v>29.49</v>
      </c>
      <c r="BY91">
        <v>0</v>
      </c>
      <c r="BZ91">
        <v>1613518958.2</v>
      </c>
      <c r="CA91">
        <v>0</v>
      </c>
      <c r="CB91">
        <v>270.757884615385</v>
      </c>
      <c r="CC91">
        <v>-203.934803525384</v>
      </c>
      <c r="CD91">
        <v>-620.802974680968</v>
      </c>
      <c r="CE91">
        <v>831.610961538462</v>
      </c>
      <c r="CF91">
        <v>15</v>
      </c>
      <c r="CG91">
        <v>1613517593.1</v>
      </c>
      <c r="CH91" t="s">
        <v>257</v>
      </c>
      <c r="CI91">
        <v>1613517590.6</v>
      </c>
      <c r="CJ91">
        <v>1613517593.1</v>
      </c>
      <c r="CK91">
        <v>2</v>
      </c>
      <c r="CL91">
        <v>-0.182</v>
      </c>
      <c r="CM91">
        <v>0.031</v>
      </c>
      <c r="CN91">
        <v>5.898</v>
      </c>
      <c r="CO91">
        <v>0.117</v>
      </c>
      <c r="CP91">
        <v>408</v>
      </c>
      <c r="CQ91">
        <v>19</v>
      </c>
      <c r="CR91">
        <v>0.39</v>
      </c>
      <c r="CS91">
        <v>0.23</v>
      </c>
      <c r="CT91">
        <v>0.8684537925</v>
      </c>
      <c r="CU91">
        <v>-19.9099968146342</v>
      </c>
      <c r="CV91">
        <v>2.07189874488303</v>
      </c>
      <c r="CW91">
        <v>0</v>
      </c>
      <c r="CX91">
        <v>-0.309012735475</v>
      </c>
      <c r="CY91">
        <v>3.96918605501314</v>
      </c>
      <c r="CZ91">
        <v>0.415238290276624</v>
      </c>
      <c r="DA91">
        <v>0</v>
      </c>
      <c r="DB91">
        <v>0</v>
      </c>
      <c r="DC91">
        <v>2</v>
      </c>
      <c r="DD91" t="s">
        <v>258</v>
      </c>
      <c r="DE91">
        <v>100</v>
      </c>
      <c r="DF91">
        <v>100</v>
      </c>
      <c r="DG91">
        <v>5.902</v>
      </c>
      <c r="DH91">
        <v>0.091</v>
      </c>
      <c r="DI91">
        <v>3.81994624640086</v>
      </c>
      <c r="DJ91">
        <v>0.00621434693501906</v>
      </c>
      <c r="DK91">
        <v>-2.84187309215212e-06</v>
      </c>
      <c r="DL91">
        <v>5.83187288444407e-10</v>
      </c>
      <c r="DM91">
        <v>-0.113050203154081</v>
      </c>
      <c r="DN91">
        <v>-0.0175213708561665</v>
      </c>
      <c r="DO91">
        <v>0.00201954594759898</v>
      </c>
      <c r="DP91">
        <v>-2.55958449284408e-05</v>
      </c>
      <c r="DQ91">
        <v>-1</v>
      </c>
      <c r="DR91">
        <v>2233</v>
      </c>
      <c r="DS91">
        <v>2</v>
      </c>
      <c r="DT91">
        <v>28</v>
      </c>
      <c r="DU91">
        <v>22.1</v>
      </c>
      <c r="DV91">
        <v>22</v>
      </c>
      <c r="DW91">
        <v>2</v>
      </c>
      <c r="DX91">
        <v>633.031</v>
      </c>
      <c r="DY91">
        <v>355.173</v>
      </c>
      <c r="DZ91">
        <v>24.9992</v>
      </c>
      <c r="EA91">
        <v>28.2335</v>
      </c>
      <c r="EB91">
        <v>30.0001</v>
      </c>
      <c r="EC91">
        <v>28.4277</v>
      </c>
      <c r="ED91">
        <v>28.4174</v>
      </c>
      <c r="EE91">
        <v>19.6933</v>
      </c>
      <c r="EF91">
        <v>46.1559</v>
      </c>
      <c r="EG91">
        <v>71.9869</v>
      </c>
      <c r="EH91">
        <v>25</v>
      </c>
      <c r="EI91">
        <v>410</v>
      </c>
      <c r="EJ91">
        <v>17.3587</v>
      </c>
      <c r="EK91">
        <v>99.3685</v>
      </c>
      <c r="EL91">
        <v>101.333</v>
      </c>
    </row>
    <row r="92" spans="1:142">
      <c r="A92">
        <v>74</v>
      </c>
      <c r="B92">
        <v>1613518921.6</v>
      </c>
      <c r="C92">
        <v>1226.5</v>
      </c>
      <c r="D92" t="s">
        <v>420</v>
      </c>
      <c r="E92" t="s">
        <v>421</v>
      </c>
      <c r="G92">
        <f>A/E</f>
        <v>0</v>
      </c>
      <c r="H92">
        <v>1613518913.66897</v>
      </c>
      <c r="I92">
        <f>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((R92-I92/2)*K92-J92)/(R92+I92/2)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I92*(1000-(1000*0.61365*exp(17.502*U92/(240.97+U92))/(AZ92+BA92)+AU92)/2)/(1000*0.61365*exp(17.502*U92/(240.97+U92))/(AZ92+BA92)-AU92)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(AK92*AM92)</f>
        <v>0</v>
      </c>
      <c r="T92">
        <f>(BB92+(S92+2*0.95*5.67E-8*(((BB92+$B$9)+273)^4-(BB92+273)^4)-44100*I92)/(1.84*29.3*P92+8*0.95*5.67E-8*(BB92+273)^3))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(-I92*44100)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$B$13*BH92+$C$13*BI92+$F$13*BJ92*(1-BM92)</f>
        <v>0</v>
      </c>
      <c r="AK92">
        <f>AJ92*AL92</f>
        <v>0</v>
      </c>
      <c r="AL92">
        <f>($B$13*$D$11+$C$13*$D$11+$F$13*((BW92+BO92)/MAX(BW92+BO92+BX92, 0.1)*$I$11+BX92/MAX(BW92+BO92+BX92, 0.1)*$J$11))/($B$13+$C$13+$F$13)</f>
        <v>0</v>
      </c>
      <c r="AM92">
        <f>($B$13*$K$11+$C$13*$K$11+$F$13*((BW92+BO92)/MAX(BW92+BO92+BX92, 0.1)*$P$11+BX92/MAX(BW92+BO92+BX92, 0.1)*$Q$11))/($B$13+$C$13+$F$13)</f>
        <v>0</v>
      </c>
      <c r="AN92">
        <v>2</v>
      </c>
      <c r="AO92">
        <v>0.5</v>
      </c>
      <c r="AP92" t="s">
        <v>256</v>
      </c>
      <c r="AQ92">
        <v>2</v>
      </c>
      <c r="AR92">
        <v>1613518913.66897</v>
      </c>
      <c r="AS92">
        <v>409.228827586207</v>
      </c>
      <c r="AT92">
        <v>410.137965517241</v>
      </c>
      <c r="AU92">
        <v>18.4839034482759</v>
      </c>
      <c r="AV92">
        <v>18.2717655172414</v>
      </c>
      <c r="AW92">
        <v>403.326551724138</v>
      </c>
      <c r="AX92">
        <v>18.3952034482759</v>
      </c>
      <c r="AY92">
        <v>600.031</v>
      </c>
      <c r="AZ92">
        <v>101.537724137931</v>
      </c>
      <c r="BA92">
        <v>0.0999103931034483</v>
      </c>
      <c r="BB92">
        <v>26.6023965517241</v>
      </c>
      <c r="BC92">
        <v>25.5383793103448</v>
      </c>
      <c r="BD92">
        <v>999.9</v>
      </c>
      <c r="BE92">
        <v>0</v>
      </c>
      <c r="BF92">
        <v>0</v>
      </c>
      <c r="BG92">
        <v>5005.19413793103</v>
      </c>
      <c r="BH92">
        <v>0</v>
      </c>
      <c r="BI92">
        <v>9999.9</v>
      </c>
      <c r="BJ92">
        <v>299.984482758621</v>
      </c>
      <c r="BK92">
        <v>0.900027965517242</v>
      </c>
      <c r="BL92">
        <v>0.0999721172413793</v>
      </c>
      <c r="BM92">
        <v>0</v>
      </c>
      <c r="BN92">
        <v>253.743689655172</v>
      </c>
      <c r="BO92">
        <v>5.00096</v>
      </c>
      <c r="BP92">
        <v>779.729793103448</v>
      </c>
      <c r="BQ92">
        <v>3225.52655172414</v>
      </c>
      <c r="BR92">
        <v>36.625</v>
      </c>
      <c r="BS92">
        <v>40.629275862069</v>
      </c>
      <c r="BT92">
        <v>38.6978620689655</v>
      </c>
      <c r="BU92">
        <v>40.557724137931</v>
      </c>
      <c r="BV92">
        <v>39.5</v>
      </c>
      <c r="BW92">
        <v>265.493448275862</v>
      </c>
      <c r="BX92">
        <v>29.49</v>
      </c>
      <c r="BY92">
        <v>0</v>
      </c>
      <c r="BZ92">
        <v>1613518964.2</v>
      </c>
      <c r="CA92">
        <v>0</v>
      </c>
      <c r="CB92">
        <v>253.324153846154</v>
      </c>
      <c r="CC92">
        <v>-143.533675294232</v>
      </c>
      <c r="CD92">
        <v>-438.637299414182</v>
      </c>
      <c r="CE92">
        <v>778.490884615385</v>
      </c>
      <c r="CF92">
        <v>15</v>
      </c>
      <c r="CG92">
        <v>1613517593.1</v>
      </c>
      <c r="CH92" t="s">
        <v>257</v>
      </c>
      <c r="CI92">
        <v>1613517590.6</v>
      </c>
      <c r="CJ92">
        <v>1613517593.1</v>
      </c>
      <c r="CK92">
        <v>2</v>
      </c>
      <c r="CL92">
        <v>-0.182</v>
      </c>
      <c r="CM92">
        <v>0.031</v>
      </c>
      <c r="CN92">
        <v>5.898</v>
      </c>
      <c r="CO92">
        <v>0.117</v>
      </c>
      <c r="CP92">
        <v>408</v>
      </c>
      <c r="CQ92">
        <v>19</v>
      </c>
      <c r="CR92">
        <v>0.39</v>
      </c>
      <c r="CS92">
        <v>0.23</v>
      </c>
      <c r="CT92">
        <v>-0.5810257075</v>
      </c>
      <c r="CU92">
        <v>-6.69656650469043</v>
      </c>
      <c r="CV92">
        <v>0.712650897901361</v>
      </c>
      <c r="CW92">
        <v>0</v>
      </c>
      <c r="CX92">
        <v>0.101722189525</v>
      </c>
      <c r="CY92">
        <v>3.23659475733208</v>
      </c>
      <c r="CZ92">
        <v>0.320162561635977</v>
      </c>
      <c r="DA92">
        <v>0</v>
      </c>
      <c r="DB92">
        <v>0</v>
      </c>
      <c r="DC92">
        <v>2</v>
      </c>
      <c r="DD92" t="s">
        <v>258</v>
      </c>
      <c r="DE92">
        <v>100</v>
      </c>
      <c r="DF92">
        <v>100</v>
      </c>
      <c r="DG92">
        <v>5.902</v>
      </c>
      <c r="DH92">
        <v>0.0798</v>
      </c>
      <c r="DI92">
        <v>3.81994624640086</v>
      </c>
      <c r="DJ92">
        <v>0.00621434693501906</v>
      </c>
      <c r="DK92">
        <v>-2.84187309215212e-06</v>
      </c>
      <c r="DL92">
        <v>5.83187288444407e-10</v>
      </c>
      <c r="DM92">
        <v>-0.113050203154081</v>
      </c>
      <c r="DN92">
        <v>-0.0175213708561665</v>
      </c>
      <c r="DO92">
        <v>0.00201954594759898</v>
      </c>
      <c r="DP92">
        <v>-2.55958449284408e-05</v>
      </c>
      <c r="DQ92">
        <v>-1</v>
      </c>
      <c r="DR92">
        <v>2233</v>
      </c>
      <c r="DS92">
        <v>2</v>
      </c>
      <c r="DT92">
        <v>28</v>
      </c>
      <c r="DU92">
        <v>22.2</v>
      </c>
      <c r="DV92">
        <v>22.1</v>
      </c>
      <c r="DW92">
        <v>2</v>
      </c>
      <c r="DX92">
        <v>633.955</v>
      </c>
      <c r="DY92">
        <v>355.259</v>
      </c>
      <c r="DZ92">
        <v>24.9992</v>
      </c>
      <c r="EA92">
        <v>28.2335</v>
      </c>
      <c r="EB92">
        <v>30.0001</v>
      </c>
      <c r="EC92">
        <v>28.4247</v>
      </c>
      <c r="ED92">
        <v>28.4168</v>
      </c>
      <c r="EE92">
        <v>19.6896</v>
      </c>
      <c r="EF92">
        <v>46.7249</v>
      </c>
      <c r="EG92">
        <v>71.9869</v>
      </c>
      <c r="EH92">
        <v>25</v>
      </c>
      <c r="EI92">
        <v>410</v>
      </c>
      <c r="EJ92">
        <v>17.4608</v>
      </c>
      <c r="EK92">
        <v>99.3693</v>
      </c>
      <c r="EL92">
        <v>101.335</v>
      </c>
    </row>
    <row r="93" spans="1:142">
      <c r="A93">
        <v>75</v>
      </c>
      <c r="B93">
        <v>1613518927.6</v>
      </c>
      <c r="C93">
        <v>1232.5</v>
      </c>
      <c r="D93" t="s">
        <v>422</v>
      </c>
      <c r="E93" t="s">
        <v>423</v>
      </c>
      <c r="G93">
        <f>A/E</f>
        <v>0</v>
      </c>
      <c r="H93">
        <v>1613518919.66897</v>
      </c>
      <c r="I93">
        <f>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((R93-I93/2)*K93-J93)/(R93+I93/2)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I93*(1000-(1000*0.61365*exp(17.502*U93/(240.97+U93))/(AZ93+BA93)+AU93)/2)/(1000*0.61365*exp(17.502*U93/(240.97+U93))/(AZ93+BA93)-AU93)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(AK93*AM93)</f>
        <v>0</v>
      </c>
      <c r="T93">
        <f>(BB93+(S93+2*0.95*5.67E-8*(((BB93+$B$9)+273)^4-(BB93+273)^4)-44100*I93)/(1.84*29.3*P93+8*0.95*5.67E-8*(BB93+273)^3))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(-I93*44100)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$B$13*BH93+$C$13*BI93+$F$13*BJ93*(1-BM93)</f>
        <v>0</v>
      </c>
      <c r="AK93">
        <f>AJ93*AL93</f>
        <v>0</v>
      </c>
      <c r="AL93">
        <f>($B$13*$D$11+$C$13*$D$11+$F$13*((BW93+BO93)/MAX(BW93+BO93+BX93, 0.1)*$I$11+BX93/MAX(BW93+BO93+BX93, 0.1)*$J$11))/($B$13+$C$13+$F$13)</f>
        <v>0</v>
      </c>
      <c r="AM93">
        <f>($B$13*$K$11+$C$13*$K$11+$F$13*((BW93+BO93)/MAX(BW93+BO93+BX93, 0.1)*$P$11+BX93/MAX(BW93+BO93+BX93, 0.1)*$Q$11))/($B$13+$C$13+$F$13)</f>
        <v>0</v>
      </c>
      <c r="AN93">
        <v>2</v>
      </c>
      <c r="AO93">
        <v>0.5</v>
      </c>
      <c r="AP93" t="s">
        <v>256</v>
      </c>
      <c r="AQ93">
        <v>2</v>
      </c>
      <c r="AR93">
        <v>1613518919.66897</v>
      </c>
      <c r="AS93">
        <v>409.005482758621</v>
      </c>
      <c r="AT93">
        <v>410.138206896552</v>
      </c>
      <c r="AU93">
        <v>18.2960068965517</v>
      </c>
      <c r="AV93">
        <v>17.8800137931034</v>
      </c>
      <c r="AW93">
        <v>403.104</v>
      </c>
      <c r="AX93">
        <v>18.2128655172414</v>
      </c>
      <c r="AY93">
        <v>600.044034482759</v>
      </c>
      <c r="AZ93">
        <v>101.53675862069</v>
      </c>
      <c r="BA93">
        <v>0.0999573310344828</v>
      </c>
      <c r="BB93">
        <v>26.6066310344828</v>
      </c>
      <c r="BC93">
        <v>25.6162344827586</v>
      </c>
      <c r="BD93">
        <v>999.9</v>
      </c>
      <c r="BE93">
        <v>0</v>
      </c>
      <c r="BF93">
        <v>0</v>
      </c>
      <c r="BG93">
        <v>5004.87</v>
      </c>
      <c r="BH93">
        <v>0</v>
      </c>
      <c r="BI93">
        <v>9999.9</v>
      </c>
      <c r="BJ93">
        <v>299.983310344828</v>
      </c>
      <c r="BK93">
        <v>0.900027965517242</v>
      </c>
      <c r="BL93">
        <v>0.0999721172413793</v>
      </c>
      <c r="BM93">
        <v>0</v>
      </c>
      <c r="BN93">
        <v>240.995448275862</v>
      </c>
      <c r="BO93">
        <v>5.00096</v>
      </c>
      <c r="BP93">
        <v>740.959931034483</v>
      </c>
      <c r="BQ93">
        <v>3225.51517241379</v>
      </c>
      <c r="BR93">
        <v>36.625</v>
      </c>
      <c r="BS93">
        <v>40.625</v>
      </c>
      <c r="BT93">
        <v>38.6913448275862</v>
      </c>
      <c r="BU93">
        <v>40.5555862068965</v>
      </c>
      <c r="BV93">
        <v>39.5</v>
      </c>
      <c r="BW93">
        <v>265.49275862069</v>
      </c>
      <c r="BX93">
        <v>29.49</v>
      </c>
      <c r="BY93">
        <v>0</v>
      </c>
      <c r="BZ93">
        <v>1613518970.2</v>
      </c>
      <c r="CA93">
        <v>0</v>
      </c>
      <c r="CB93">
        <v>240.6895</v>
      </c>
      <c r="CC93">
        <v>-108.456991520617</v>
      </c>
      <c r="CD93">
        <v>-328.491248081377</v>
      </c>
      <c r="CE93">
        <v>740.045115384615</v>
      </c>
      <c r="CF93">
        <v>15</v>
      </c>
      <c r="CG93">
        <v>1613517593.1</v>
      </c>
      <c r="CH93" t="s">
        <v>257</v>
      </c>
      <c r="CI93">
        <v>1613517590.6</v>
      </c>
      <c r="CJ93">
        <v>1613517593.1</v>
      </c>
      <c r="CK93">
        <v>2</v>
      </c>
      <c r="CL93">
        <v>-0.182</v>
      </c>
      <c r="CM93">
        <v>0.031</v>
      </c>
      <c r="CN93">
        <v>5.898</v>
      </c>
      <c r="CO93">
        <v>0.117</v>
      </c>
      <c r="CP93">
        <v>408</v>
      </c>
      <c r="CQ93">
        <v>19</v>
      </c>
      <c r="CR93">
        <v>0.39</v>
      </c>
      <c r="CS93">
        <v>0.23</v>
      </c>
      <c r="CT93">
        <v>-1.015380925</v>
      </c>
      <c r="CU93">
        <v>-1.67627724202627</v>
      </c>
      <c r="CV93">
        <v>0.247200467876215</v>
      </c>
      <c r="CW93">
        <v>0</v>
      </c>
      <c r="CX93">
        <v>0.311799289525</v>
      </c>
      <c r="CY93">
        <v>2.11471448779362</v>
      </c>
      <c r="CZ93">
        <v>0.250689410209977</v>
      </c>
      <c r="DA93">
        <v>0</v>
      </c>
      <c r="DB93">
        <v>0</v>
      </c>
      <c r="DC93">
        <v>2</v>
      </c>
      <c r="DD93" t="s">
        <v>258</v>
      </c>
      <c r="DE93">
        <v>100</v>
      </c>
      <c r="DF93">
        <v>100</v>
      </c>
      <c r="DG93">
        <v>5.901</v>
      </c>
      <c r="DH93">
        <v>0.0712</v>
      </c>
      <c r="DI93">
        <v>3.81994624640086</v>
      </c>
      <c r="DJ93">
        <v>0.00621434693501906</v>
      </c>
      <c r="DK93">
        <v>-2.84187309215212e-06</v>
      </c>
      <c r="DL93">
        <v>5.83187288444407e-10</v>
      </c>
      <c r="DM93">
        <v>-0.113050203154081</v>
      </c>
      <c r="DN93">
        <v>-0.0175213708561665</v>
      </c>
      <c r="DO93">
        <v>0.00201954594759898</v>
      </c>
      <c r="DP93">
        <v>-2.55958449284408e-05</v>
      </c>
      <c r="DQ93">
        <v>-1</v>
      </c>
      <c r="DR93">
        <v>2233</v>
      </c>
      <c r="DS93">
        <v>2</v>
      </c>
      <c r="DT93">
        <v>28</v>
      </c>
      <c r="DU93">
        <v>22.3</v>
      </c>
      <c r="DV93">
        <v>22.2</v>
      </c>
      <c r="DW93">
        <v>2</v>
      </c>
      <c r="DX93">
        <v>634.599</v>
      </c>
      <c r="DY93">
        <v>355.156</v>
      </c>
      <c r="DZ93">
        <v>24.9994</v>
      </c>
      <c r="EA93">
        <v>28.2335</v>
      </c>
      <c r="EB93">
        <v>30</v>
      </c>
      <c r="EC93">
        <v>28.4242</v>
      </c>
      <c r="ED93">
        <v>28.4168</v>
      </c>
      <c r="EE93">
        <v>19.689</v>
      </c>
      <c r="EF93">
        <v>46.7249</v>
      </c>
      <c r="EG93">
        <v>71.6162</v>
      </c>
      <c r="EH93">
        <v>25</v>
      </c>
      <c r="EI93">
        <v>410</v>
      </c>
      <c r="EJ93">
        <v>17.5124</v>
      </c>
      <c r="EK93">
        <v>99.3695</v>
      </c>
      <c r="EL93">
        <v>101.335</v>
      </c>
    </row>
    <row r="94" spans="1:142">
      <c r="A94">
        <v>76</v>
      </c>
      <c r="B94">
        <v>1613518933.6</v>
      </c>
      <c r="C94">
        <v>1238.5</v>
      </c>
      <c r="D94" t="s">
        <v>424</v>
      </c>
      <c r="E94" t="s">
        <v>425</v>
      </c>
      <c r="G94">
        <f>A/E</f>
        <v>0</v>
      </c>
      <c r="H94">
        <v>1613518925.66897</v>
      </c>
      <c r="I94">
        <f>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((R94-I94/2)*K94-J94)/(R94+I94/2)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I94*(1000-(1000*0.61365*exp(17.502*U94/(240.97+U94))/(AZ94+BA94)+AU94)/2)/(1000*0.61365*exp(17.502*U94/(240.97+U94))/(AZ94+BA94)-AU94)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(AK94*AM94)</f>
        <v>0</v>
      </c>
      <c r="T94">
        <f>(BB94+(S94+2*0.95*5.67E-8*(((BB94+$B$9)+273)^4-(BB94+273)^4)-44100*I94)/(1.84*29.3*P94+8*0.95*5.67E-8*(BB94+273)^3))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(-I94*44100)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$B$13*BH94+$C$13*BI94+$F$13*BJ94*(1-BM94)</f>
        <v>0</v>
      </c>
      <c r="AK94">
        <f>AJ94*AL94</f>
        <v>0</v>
      </c>
      <c r="AL94">
        <f>($B$13*$D$11+$C$13*$D$11+$F$13*((BW94+BO94)/MAX(BW94+BO94+BX94, 0.1)*$I$11+BX94/MAX(BW94+BO94+BX94, 0.1)*$J$11))/($B$13+$C$13+$F$13)</f>
        <v>0</v>
      </c>
      <c r="AM94">
        <f>($B$13*$K$11+$C$13*$K$11+$F$13*((BW94+BO94)/MAX(BW94+BO94+BX94, 0.1)*$P$11+BX94/MAX(BW94+BO94+BX94, 0.1)*$Q$11))/($B$13+$C$13+$F$13)</f>
        <v>0</v>
      </c>
      <c r="AN94">
        <v>2</v>
      </c>
      <c r="AO94">
        <v>0.5</v>
      </c>
      <c r="AP94" t="s">
        <v>256</v>
      </c>
      <c r="AQ94">
        <v>2</v>
      </c>
      <c r="AR94">
        <v>1613518925.66897</v>
      </c>
      <c r="AS94">
        <v>408.874689655172</v>
      </c>
      <c r="AT94">
        <v>410.022896551724</v>
      </c>
      <c r="AU94">
        <v>18.0121551724138</v>
      </c>
      <c r="AV94">
        <v>17.5796482758621</v>
      </c>
      <c r="AW94">
        <v>402.973793103448</v>
      </c>
      <c r="AX94">
        <v>17.9373965517241</v>
      </c>
      <c r="AY94">
        <v>600.04375862069</v>
      </c>
      <c r="AZ94">
        <v>101.536482758621</v>
      </c>
      <c r="BA94">
        <v>0.0999421689655172</v>
      </c>
      <c r="BB94">
        <v>26.6111862068966</v>
      </c>
      <c r="BC94">
        <v>25.6607689655172</v>
      </c>
      <c r="BD94">
        <v>999.9</v>
      </c>
      <c r="BE94">
        <v>0</v>
      </c>
      <c r="BF94">
        <v>0</v>
      </c>
      <c r="BG94">
        <v>5002.02482758621</v>
      </c>
      <c r="BH94">
        <v>0</v>
      </c>
      <c r="BI94">
        <v>9999.9</v>
      </c>
      <c r="BJ94">
        <v>299.999793103448</v>
      </c>
      <c r="BK94">
        <v>0.900034379310345</v>
      </c>
      <c r="BL94">
        <v>0.0999657103448276</v>
      </c>
      <c r="BM94">
        <v>0</v>
      </c>
      <c r="BN94">
        <v>231.352551724138</v>
      </c>
      <c r="BO94">
        <v>5.00096</v>
      </c>
      <c r="BP94">
        <v>711.764793103448</v>
      </c>
      <c r="BQ94">
        <v>3225.69862068965</v>
      </c>
      <c r="BR94">
        <v>36.625</v>
      </c>
      <c r="BS94">
        <v>40.6271379310345</v>
      </c>
      <c r="BT94">
        <v>38.6891724137931</v>
      </c>
      <c r="BU94">
        <v>40.5470344827586</v>
      </c>
      <c r="BV94">
        <v>39.5</v>
      </c>
      <c r="BW94">
        <v>265.509310344828</v>
      </c>
      <c r="BX94">
        <v>29.49</v>
      </c>
      <c r="BY94">
        <v>0</v>
      </c>
      <c r="BZ94">
        <v>1613518976.2</v>
      </c>
      <c r="CA94">
        <v>0</v>
      </c>
      <c r="CB94">
        <v>231.113923076923</v>
      </c>
      <c r="CC94">
        <v>-83.0673504764671</v>
      </c>
      <c r="CD94">
        <v>-248.965504433524</v>
      </c>
      <c r="CE94">
        <v>711.042115384615</v>
      </c>
      <c r="CF94">
        <v>15</v>
      </c>
      <c r="CG94">
        <v>1613517593.1</v>
      </c>
      <c r="CH94" t="s">
        <v>257</v>
      </c>
      <c r="CI94">
        <v>1613517590.6</v>
      </c>
      <c r="CJ94">
        <v>1613517593.1</v>
      </c>
      <c r="CK94">
        <v>2</v>
      </c>
      <c r="CL94">
        <v>-0.182</v>
      </c>
      <c r="CM94">
        <v>0.031</v>
      </c>
      <c r="CN94">
        <v>5.898</v>
      </c>
      <c r="CO94">
        <v>0.117</v>
      </c>
      <c r="CP94">
        <v>408</v>
      </c>
      <c r="CQ94">
        <v>19</v>
      </c>
      <c r="CR94">
        <v>0.39</v>
      </c>
      <c r="CS94">
        <v>0.23</v>
      </c>
      <c r="CT94">
        <v>-1.163319525</v>
      </c>
      <c r="CU94">
        <v>-0.0872218649155714</v>
      </c>
      <c r="CV94">
        <v>0.102088239244535</v>
      </c>
      <c r="CW94">
        <v>1</v>
      </c>
      <c r="CX94">
        <v>0.41840675</v>
      </c>
      <c r="CY94">
        <v>-0.367831001876174</v>
      </c>
      <c r="CZ94">
        <v>0.121586536270829</v>
      </c>
      <c r="DA94">
        <v>0</v>
      </c>
      <c r="DB94">
        <v>1</v>
      </c>
      <c r="DC94">
        <v>2</v>
      </c>
      <c r="DD94" t="s">
        <v>269</v>
      </c>
      <c r="DE94">
        <v>100</v>
      </c>
      <c r="DF94">
        <v>100</v>
      </c>
      <c r="DG94">
        <v>5.901</v>
      </c>
      <c r="DH94">
        <v>0.0669</v>
      </c>
      <c r="DI94">
        <v>3.81994624640086</v>
      </c>
      <c r="DJ94">
        <v>0.00621434693501906</v>
      </c>
      <c r="DK94">
        <v>-2.84187309215212e-06</v>
      </c>
      <c r="DL94">
        <v>5.83187288444407e-10</v>
      </c>
      <c r="DM94">
        <v>-0.113050203154081</v>
      </c>
      <c r="DN94">
        <v>-0.0175213708561665</v>
      </c>
      <c r="DO94">
        <v>0.00201954594759898</v>
      </c>
      <c r="DP94">
        <v>-2.55958449284408e-05</v>
      </c>
      <c r="DQ94">
        <v>-1</v>
      </c>
      <c r="DR94">
        <v>2233</v>
      </c>
      <c r="DS94">
        <v>2</v>
      </c>
      <c r="DT94">
        <v>28</v>
      </c>
      <c r="DU94">
        <v>22.4</v>
      </c>
      <c r="DV94">
        <v>22.3</v>
      </c>
      <c r="DW94">
        <v>2</v>
      </c>
      <c r="DX94">
        <v>634.672</v>
      </c>
      <c r="DY94">
        <v>355.26</v>
      </c>
      <c r="DZ94">
        <v>24.9996</v>
      </c>
      <c r="EA94">
        <v>28.2334</v>
      </c>
      <c r="EB94">
        <v>30</v>
      </c>
      <c r="EC94">
        <v>28.4242</v>
      </c>
      <c r="ED94">
        <v>28.4191</v>
      </c>
      <c r="EE94">
        <v>19.6904</v>
      </c>
      <c r="EF94">
        <v>46.1352</v>
      </c>
      <c r="EG94">
        <v>71.6162</v>
      </c>
      <c r="EH94">
        <v>25</v>
      </c>
      <c r="EI94">
        <v>410</v>
      </c>
      <c r="EJ94">
        <v>17.6708</v>
      </c>
      <c r="EK94">
        <v>99.3727</v>
      </c>
      <c r="EL94">
        <v>101.337</v>
      </c>
    </row>
    <row r="95" spans="1:142">
      <c r="A95">
        <v>77</v>
      </c>
      <c r="B95">
        <v>1613518939.6</v>
      </c>
      <c r="C95">
        <v>1244.5</v>
      </c>
      <c r="D95" t="s">
        <v>426</v>
      </c>
      <c r="E95" t="s">
        <v>427</v>
      </c>
      <c r="G95">
        <f>A/E</f>
        <v>0</v>
      </c>
      <c r="H95">
        <v>1613518931.66897</v>
      </c>
      <c r="I95">
        <f>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((R95-I95/2)*K95-J95)/(R95+I95/2)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I95*(1000-(1000*0.61365*exp(17.502*U95/(240.97+U95))/(AZ95+BA95)+AU95)/2)/(1000*0.61365*exp(17.502*U95/(240.97+U95))/(AZ95+BA95)-AU95)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(AK95*AM95)</f>
        <v>0</v>
      </c>
      <c r="T95">
        <f>(BB95+(S95+2*0.95*5.67E-8*(((BB95+$B$9)+273)^4-(BB95+273)^4)-44100*I95)/(1.84*29.3*P95+8*0.95*5.67E-8*(BB95+273)^3))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(-I95*44100)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$B$13*BH95+$C$13*BI95+$F$13*BJ95*(1-BM95)</f>
        <v>0</v>
      </c>
      <c r="AK95">
        <f>AJ95*AL95</f>
        <v>0</v>
      </c>
      <c r="AL95">
        <f>($B$13*$D$11+$C$13*$D$11+$F$13*((BW95+BO95)/MAX(BW95+BO95+BX95, 0.1)*$I$11+BX95/MAX(BW95+BO95+BX95, 0.1)*$J$11))/($B$13+$C$13+$F$13)</f>
        <v>0</v>
      </c>
      <c r="AM95">
        <f>($B$13*$K$11+$C$13*$K$11+$F$13*((BW95+BO95)/MAX(BW95+BO95+BX95, 0.1)*$P$11+BX95/MAX(BW95+BO95+BX95, 0.1)*$Q$11))/($B$13+$C$13+$F$13)</f>
        <v>0</v>
      </c>
      <c r="AN95">
        <v>2</v>
      </c>
      <c r="AO95">
        <v>0.5</v>
      </c>
      <c r="AP95" t="s">
        <v>256</v>
      </c>
      <c r="AQ95">
        <v>2</v>
      </c>
      <c r="AR95">
        <v>1613518931.66897</v>
      </c>
      <c r="AS95">
        <v>408.751413793103</v>
      </c>
      <c r="AT95">
        <v>409.95</v>
      </c>
      <c r="AU95">
        <v>17.8097</v>
      </c>
      <c r="AV95">
        <v>17.5103793103448</v>
      </c>
      <c r="AW95">
        <v>402.851068965517</v>
      </c>
      <c r="AX95">
        <v>17.7408724137931</v>
      </c>
      <c r="AY95">
        <v>600.045</v>
      </c>
      <c r="AZ95">
        <v>101.537482758621</v>
      </c>
      <c r="BA95">
        <v>0.0999473862068965</v>
      </c>
      <c r="BB95">
        <v>26.6155896551724</v>
      </c>
      <c r="BC95">
        <v>25.6920034482759</v>
      </c>
      <c r="BD95">
        <v>999.9</v>
      </c>
      <c r="BE95">
        <v>0</v>
      </c>
      <c r="BF95">
        <v>0</v>
      </c>
      <c r="BG95">
        <v>5002.04655172414</v>
      </c>
      <c r="BH95">
        <v>0</v>
      </c>
      <c r="BI95">
        <v>9999.9</v>
      </c>
      <c r="BJ95">
        <v>300.008068965517</v>
      </c>
      <c r="BK95">
        <v>0.900034379310345</v>
      </c>
      <c r="BL95">
        <v>0.0999657103448276</v>
      </c>
      <c r="BM95">
        <v>0</v>
      </c>
      <c r="BN95">
        <v>223.870310344828</v>
      </c>
      <c r="BO95">
        <v>5.00096</v>
      </c>
      <c r="BP95">
        <v>689.290827586207</v>
      </c>
      <c r="BQ95">
        <v>3225.78931034483</v>
      </c>
      <c r="BR95">
        <v>36.625</v>
      </c>
      <c r="BS95">
        <v>40.6271379310345</v>
      </c>
      <c r="BT95">
        <v>38.6913448275862</v>
      </c>
      <c r="BU95">
        <v>40.5513103448276</v>
      </c>
      <c r="BV95">
        <v>39.4956551724138</v>
      </c>
      <c r="BW95">
        <v>265.516896551724</v>
      </c>
      <c r="BX95">
        <v>29.4910344827586</v>
      </c>
      <c r="BY95">
        <v>0</v>
      </c>
      <c r="BZ95">
        <v>1613518982.2</v>
      </c>
      <c r="CA95">
        <v>0</v>
      </c>
      <c r="CB95">
        <v>223.691076923077</v>
      </c>
      <c r="CC95">
        <v>-64.7796923435673</v>
      </c>
      <c r="CD95">
        <v>-194.612547135881</v>
      </c>
      <c r="CE95">
        <v>688.724346153846</v>
      </c>
      <c r="CF95">
        <v>15</v>
      </c>
      <c r="CG95">
        <v>1613517593.1</v>
      </c>
      <c r="CH95" t="s">
        <v>257</v>
      </c>
      <c r="CI95">
        <v>1613517590.6</v>
      </c>
      <c r="CJ95">
        <v>1613517593.1</v>
      </c>
      <c r="CK95">
        <v>2</v>
      </c>
      <c r="CL95">
        <v>-0.182</v>
      </c>
      <c r="CM95">
        <v>0.031</v>
      </c>
      <c r="CN95">
        <v>5.898</v>
      </c>
      <c r="CO95">
        <v>0.117</v>
      </c>
      <c r="CP95">
        <v>408</v>
      </c>
      <c r="CQ95">
        <v>19</v>
      </c>
      <c r="CR95">
        <v>0.39</v>
      </c>
      <c r="CS95">
        <v>0.23</v>
      </c>
      <c r="CT95">
        <v>-1.164773525</v>
      </c>
      <c r="CU95">
        <v>-0.609476228893054</v>
      </c>
      <c r="CV95">
        <v>0.103955935435883</v>
      </c>
      <c r="CW95">
        <v>0</v>
      </c>
      <c r="CX95">
        <v>0.356455275</v>
      </c>
      <c r="CY95">
        <v>-1.34533991369606</v>
      </c>
      <c r="CZ95">
        <v>0.130517094020283</v>
      </c>
      <c r="DA95">
        <v>0</v>
      </c>
      <c r="DB95">
        <v>0</v>
      </c>
      <c r="DC95">
        <v>2</v>
      </c>
      <c r="DD95" t="s">
        <v>258</v>
      </c>
      <c r="DE95">
        <v>100</v>
      </c>
      <c r="DF95">
        <v>100</v>
      </c>
      <c r="DG95">
        <v>5.9</v>
      </c>
      <c r="DH95">
        <v>0.0656</v>
      </c>
      <c r="DI95">
        <v>3.81994624640086</v>
      </c>
      <c r="DJ95">
        <v>0.00621434693501906</v>
      </c>
      <c r="DK95">
        <v>-2.84187309215212e-06</v>
      </c>
      <c r="DL95">
        <v>5.83187288444407e-10</v>
      </c>
      <c r="DM95">
        <v>-0.113050203154081</v>
      </c>
      <c r="DN95">
        <v>-0.0175213708561665</v>
      </c>
      <c r="DO95">
        <v>0.00201954594759898</v>
      </c>
      <c r="DP95">
        <v>-2.55958449284408e-05</v>
      </c>
      <c r="DQ95">
        <v>-1</v>
      </c>
      <c r="DR95">
        <v>2233</v>
      </c>
      <c r="DS95">
        <v>2</v>
      </c>
      <c r="DT95">
        <v>28</v>
      </c>
      <c r="DU95">
        <v>22.5</v>
      </c>
      <c r="DV95">
        <v>22.4</v>
      </c>
      <c r="DW95">
        <v>2</v>
      </c>
      <c r="DX95">
        <v>634.924</v>
      </c>
      <c r="DY95">
        <v>355.215</v>
      </c>
      <c r="DZ95">
        <v>25</v>
      </c>
      <c r="EA95">
        <v>28.2316</v>
      </c>
      <c r="EB95">
        <v>30</v>
      </c>
      <c r="EC95">
        <v>28.4242</v>
      </c>
      <c r="ED95">
        <v>28.4203</v>
      </c>
      <c r="EE95">
        <v>19.6978</v>
      </c>
      <c r="EF95">
        <v>45.8269</v>
      </c>
      <c r="EG95">
        <v>71.6162</v>
      </c>
      <c r="EH95">
        <v>25</v>
      </c>
      <c r="EI95">
        <v>410</v>
      </c>
      <c r="EJ95">
        <v>17.7334</v>
      </c>
      <c r="EK95">
        <v>99.3706</v>
      </c>
      <c r="EL95">
        <v>101.334</v>
      </c>
    </row>
    <row r="96" spans="1:142">
      <c r="A96">
        <v>78</v>
      </c>
      <c r="B96">
        <v>1613518945.6</v>
      </c>
      <c r="C96">
        <v>1250.5</v>
      </c>
      <c r="D96" t="s">
        <v>428</v>
      </c>
      <c r="E96" t="s">
        <v>429</v>
      </c>
      <c r="G96">
        <f>A/E</f>
        <v>0</v>
      </c>
      <c r="H96">
        <v>1613518937.66897</v>
      </c>
      <c r="I96">
        <f>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((R96-I96/2)*K96-J96)/(R96+I96/2)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I96*(1000-(1000*0.61365*exp(17.502*U96/(240.97+U96))/(AZ96+BA96)+AU96)/2)/(1000*0.61365*exp(17.502*U96/(240.97+U96))/(AZ96+BA96)-AU96)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(AK96*AM96)</f>
        <v>0</v>
      </c>
      <c r="T96">
        <f>(BB96+(S96+2*0.95*5.67E-8*(((BB96+$B$9)+273)^4-(BB96+273)^4)-44100*I96)/(1.84*29.3*P96+8*0.95*5.67E-8*(BB96+273)^3))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(-I96*44100)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$B$13*BH96+$C$13*BI96+$F$13*BJ96*(1-BM96)</f>
        <v>0</v>
      </c>
      <c r="AK96">
        <f>AJ96*AL96</f>
        <v>0</v>
      </c>
      <c r="AL96">
        <f>($B$13*$D$11+$C$13*$D$11+$F$13*((BW96+BO96)/MAX(BW96+BO96+BX96, 0.1)*$I$11+BX96/MAX(BW96+BO96+BX96, 0.1)*$J$11))/($B$13+$C$13+$F$13)</f>
        <v>0</v>
      </c>
      <c r="AM96">
        <f>($B$13*$K$11+$C$13*$K$11+$F$13*((BW96+BO96)/MAX(BW96+BO96+BX96, 0.1)*$P$11+BX96/MAX(BW96+BO96+BX96, 0.1)*$Q$11))/($B$13+$C$13+$F$13)</f>
        <v>0</v>
      </c>
      <c r="AN96">
        <v>2</v>
      </c>
      <c r="AO96">
        <v>0.5</v>
      </c>
      <c r="AP96" t="s">
        <v>256</v>
      </c>
      <c r="AQ96">
        <v>2</v>
      </c>
      <c r="AR96">
        <v>1613518937.66897</v>
      </c>
      <c r="AS96">
        <v>408.692448275862</v>
      </c>
      <c r="AT96">
        <v>409.963137931034</v>
      </c>
      <c r="AU96">
        <v>17.7293068965517</v>
      </c>
      <c r="AV96">
        <v>17.5375068965517</v>
      </c>
      <c r="AW96">
        <v>402.792379310345</v>
      </c>
      <c r="AX96">
        <v>17.6628172413793</v>
      </c>
      <c r="AY96">
        <v>600.049689655172</v>
      </c>
      <c r="AZ96">
        <v>101.540482758621</v>
      </c>
      <c r="BA96">
        <v>0.0999640689655172</v>
      </c>
      <c r="BB96">
        <v>26.6203379310345</v>
      </c>
      <c r="BC96">
        <v>25.7157896551724</v>
      </c>
      <c r="BD96">
        <v>999.9</v>
      </c>
      <c r="BE96">
        <v>0</v>
      </c>
      <c r="BF96">
        <v>0</v>
      </c>
      <c r="BG96">
        <v>5003.62</v>
      </c>
      <c r="BH96">
        <v>0</v>
      </c>
      <c r="BI96">
        <v>9999.9</v>
      </c>
      <c r="BJ96">
        <v>300.005620689655</v>
      </c>
      <c r="BK96">
        <v>0.900034379310345</v>
      </c>
      <c r="BL96">
        <v>0.0999657103448276</v>
      </c>
      <c r="BM96">
        <v>0</v>
      </c>
      <c r="BN96">
        <v>218.021896551724</v>
      </c>
      <c r="BO96">
        <v>5.00096</v>
      </c>
      <c r="BP96">
        <v>671.70824137931</v>
      </c>
      <c r="BQ96">
        <v>3225.76206896552</v>
      </c>
      <c r="BR96">
        <v>36.625</v>
      </c>
      <c r="BS96">
        <v>40.6271379310345</v>
      </c>
      <c r="BT96">
        <v>38.7000344827586</v>
      </c>
      <c r="BU96">
        <v>40.5448965517241</v>
      </c>
      <c r="BV96">
        <v>39.4934827586207</v>
      </c>
      <c r="BW96">
        <v>265.514137931034</v>
      </c>
      <c r="BX96">
        <v>29.4910344827586</v>
      </c>
      <c r="BY96">
        <v>0</v>
      </c>
      <c r="BZ96">
        <v>1613518988.2</v>
      </c>
      <c r="CA96">
        <v>0</v>
      </c>
      <c r="CB96">
        <v>217.876307692308</v>
      </c>
      <c r="CC96">
        <v>-51.3510427673594</v>
      </c>
      <c r="CD96">
        <v>-155.285367620587</v>
      </c>
      <c r="CE96">
        <v>671.271423076923</v>
      </c>
      <c r="CF96">
        <v>15</v>
      </c>
      <c r="CG96">
        <v>1613517593.1</v>
      </c>
      <c r="CH96" t="s">
        <v>257</v>
      </c>
      <c r="CI96">
        <v>1613517590.6</v>
      </c>
      <c r="CJ96">
        <v>1613517593.1</v>
      </c>
      <c r="CK96">
        <v>2</v>
      </c>
      <c r="CL96">
        <v>-0.182</v>
      </c>
      <c r="CM96">
        <v>0.031</v>
      </c>
      <c r="CN96">
        <v>5.898</v>
      </c>
      <c r="CO96">
        <v>0.117</v>
      </c>
      <c r="CP96">
        <v>408</v>
      </c>
      <c r="CQ96">
        <v>19</v>
      </c>
      <c r="CR96">
        <v>0.39</v>
      </c>
      <c r="CS96">
        <v>0.23</v>
      </c>
      <c r="CT96">
        <v>-1.25185475</v>
      </c>
      <c r="CU96">
        <v>-0.476404165103187</v>
      </c>
      <c r="CV96">
        <v>0.0891116418877887</v>
      </c>
      <c r="CW96">
        <v>0</v>
      </c>
      <c r="CX96">
        <v>0.23294698</v>
      </c>
      <c r="CY96">
        <v>-1.05087609681051</v>
      </c>
      <c r="CZ96">
        <v>0.101786169381125</v>
      </c>
      <c r="DA96">
        <v>0</v>
      </c>
      <c r="DB96">
        <v>0</v>
      </c>
      <c r="DC96">
        <v>2</v>
      </c>
      <c r="DD96" t="s">
        <v>258</v>
      </c>
      <c r="DE96">
        <v>100</v>
      </c>
      <c r="DF96">
        <v>100</v>
      </c>
      <c r="DG96">
        <v>5.9</v>
      </c>
      <c r="DH96">
        <v>0.0668</v>
      </c>
      <c r="DI96">
        <v>3.81994624640086</v>
      </c>
      <c r="DJ96">
        <v>0.00621434693501906</v>
      </c>
      <c r="DK96">
        <v>-2.84187309215212e-06</v>
      </c>
      <c r="DL96">
        <v>5.83187288444407e-10</v>
      </c>
      <c r="DM96">
        <v>-0.113050203154081</v>
      </c>
      <c r="DN96">
        <v>-0.0175213708561665</v>
      </c>
      <c r="DO96">
        <v>0.00201954594759898</v>
      </c>
      <c r="DP96">
        <v>-2.55958449284408e-05</v>
      </c>
      <c r="DQ96">
        <v>-1</v>
      </c>
      <c r="DR96">
        <v>2233</v>
      </c>
      <c r="DS96">
        <v>2</v>
      </c>
      <c r="DT96">
        <v>28</v>
      </c>
      <c r="DU96">
        <v>22.6</v>
      </c>
      <c r="DV96">
        <v>22.5</v>
      </c>
      <c r="DW96">
        <v>2</v>
      </c>
      <c r="DX96">
        <v>635.021</v>
      </c>
      <c r="DY96">
        <v>355.235</v>
      </c>
      <c r="DZ96">
        <v>25</v>
      </c>
      <c r="EA96">
        <v>28.2311</v>
      </c>
      <c r="EB96">
        <v>30</v>
      </c>
      <c r="EC96">
        <v>28.4248</v>
      </c>
      <c r="ED96">
        <v>28.4215</v>
      </c>
      <c r="EE96">
        <v>19.6954</v>
      </c>
      <c r="EF96">
        <v>45.5428</v>
      </c>
      <c r="EG96">
        <v>71.6162</v>
      </c>
      <c r="EH96">
        <v>25</v>
      </c>
      <c r="EI96">
        <v>410</v>
      </c>
      <c r="EJ96">
        <v>17.7338</v>
      </c>
      <c r="EK96">
        <v>99.3724</v>
      </c>
      <c r="EL96">
        <v>101.334</v>
      </c>
    </row>
    <row r="97" spans="1:142">
      <c r="A97">
        <v>79</v>
      </c>
      <c r="B97">
        <v>1613518951.6</v>
      </c>
      <c r="C97">
        <v>1256.5</v>
      </c>
      <c r="D97" t="s">
        <v>430</v>
      </c>
      <c r="E97" t="s">
        <v>431</v>
      </c>
      <c r="G97">
        <f>A/E</f>
        <v>0</v>
      </c>
      <c r="H97">
        <v>1613518943.66897</v>
      </c>
      <c r="I97">
        <f>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((R97-I97/2)*K97-J97)/(R97+I97/2)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I97*(1000-(1000*0.61365*exp(17.502*U97/(240.97+U97))/(AZ97+BA97)+AU97)/2)/(1000*0.61365*exp(17.502*U97/(240.97+U97))/(AZ97+BA97)-AU97)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(AK97*AM97)</f>
        <v>0</v>
      </c>
      <c r="T97">
        <f>(BB97+(S97+2*0.95*5.67E-8*(((BB97+$B$9)+273)^4-(BB97+273)^4)-44100*I97)/(1.84*29.3*P97+8*0.95*5.67E-8*(BB97+273)^3))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(-I97*44100)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$B$13*BH97+$C$13*BI97+$F$13*BJ97*(1-BM97)</f>
        <v>0</v>
      </c>
      <c r="AK97">
        <f>AJ97*AL97</f>
        <v>0</v>
      </c>
      <c r="AL97">
        <f>($B$13*$D$11+$C$13*$D$11+$F$13*((BW97+BO97)/MAX(BW97+BO97+BX97, 0.1)*$I$11+BX97/MAX(BW97+BO97+BX97, 0.1)*$J$11))/($B$13+$C$13+$F$13)</f>
        <v>0</v>
      </c>
      <c r="AM97">
        <f>($B$13*$K$11+$C$13*$K$11+$F$13*((BW97+BO97)/MAX(BW97+BO97+BX97, 0.1)*$P$11+BX97/MAX(BW97+BO97+BX97, 0.1)*$Q$11))/($B$13+$C$13+$F$13)</f>
        <v>0</v>
      </c>
      <c r="AN97">
        <v>2</v>
      </c>
      <c r="AO97">
        <v>0.5</v>
      </c>
      <c r="AP97" t="s">
        <v>256</v>
      </c>
      <c r="AQ97">
        <v>2</v>
      </c>
      <c r="AR97">
        <v>1613518943.66897</v>
      </c>
      <c r="AS97">
        <v>408.693</v>
      </c>
      <c r="AT97">
        <v>409.984344827586</v>
      </c>
      <c r="AU97">
        <v>17.7313482758621</v>
      </c>
      <c r="AV97">
        <v>17.6077344827586</v>
      </c>
      <c r="AW97">
        <v>402.792896551724</v>
      </c>
      <c r="AX97">
        <v>17.6648103448276</v>
      </c>
      <c r="AY97">
        <v>600.045965517242</v>
      </c>
      <c r="AZ97">
        <v>101.542275862069</v>
      </c>
      <c r="BA97">
        <v>0.0999605</v>
      </c>
      <c r="BB97">
        <v>26.6262896551724</v>
      </c>
      <c r="BC97">
        <v>25.7372206896552</v>
      </c>
      <c r="BD97">
        <v>999.9</v>
      </c>
      <c r="BE97">
        <v>0</v>
      </c>
      <c r="BF97">
        <v>0</v>
      </c>
      <c r="BG97">
        <v>4999.43862068966</v>
      </c>
      <c r="BH97">
        <v>0</v>
      </c>
      <c r="BI97">
        <v>9999.9</v>
      </c>
      <c r="BJ97">
        <v>300.01224137931</v>
      </c>
      <c r="BK97">
        <v>0.900040793103449</v>
      </c>
      <c r="BL97">
        <v>0.0999593034482759</v>
      </c>
      <c r="BM97">
        <v>0</v>
      </c>
      <c r="BN97">
        <v>213.371689655172</v>
      </c>
      <c r="BO97">
        <v>5.00096</v>
      </c>
      <c r="BP97">
        <v>657.694655172414</v>
      </c>
      <c r="BQ97">
        <v>3225.83896551724</v>
      </c>
      <c r="BR97">
        <v>36.625</v>
      </c>
      <c r="BS97">
        <v>40.625</v>
      </c>
      <c r="BT97">
        <v>38.7000344827586</v>
      </c>
      <c r="BU97">
        <v>40.5470344827586</v>
      </c>
      <c r="BV97">
        <v>39.4934827586207</v>
      </c>
      <c r="BW97">
        <v>265.522068965517</v>
      </c>
      <c r="BX97">
        <v>29.49</v>
      </c>
      <c r="BY97">
        <v>0</v>
      </c>
      <c r="BZ97">
        <v>1613518994.2</v>
      </c>
      <c r="CA97">
        <v>0</v>
      </c>
      <c r="CB97">
        <v>213.261653846154</v>
      </c>
      <c r="CC97">
        <v>-40.9669401927167</v>
      </c>
      <c r="CD97">
        <v>-123.329538542376</v>
      </c>
      <c r="CE97">
        <v>657.346884615385</v>
      </c>
      <c r="CF97">
        <v>15</v>
      </c>
      <c r="CG97">
        <v>1613517593.1</v>
      </c>
      <c r="CH97" t="s">
        <v>257</v>
      </c>
      <c r="CI97">
        <v>1613517590.6</v>
      </c>
      <c r="CJ97">
        <v>1613517593.1</v>
      </c>
      <c r="CK97">
        <v>2</v>
      </c>
      <c r="CL97">
        <v>-0.182</v>
      </c>
      <c r="CM97">
        <v>0.031</v>
      </c>
      <c r="CN97">
        <v>5.898</v>
      </c>
      <c r="CO97">
        <v>0.117</v>
      </c>
      <c r="CP97">
        <v>408</v>
      </c>
      <c r="CQ97">
        <v>19</v>
      </c>
      <c r="CR97">
        <v>0.39</v>
      </c>
      <c r="CS97">
        <v>0.23</v>
      </c>
      <c r="CT97">
        <v>-1.2844025</v>
      </c>
      <c r="CU97">
        <v>-0.238663789868666</v>
      </c>
      <c r="CV97">
        <v>0.0748629123381531</v>
      </c>
      <c r="CW97">
        <v>0</v>
      </c>
      <c r="CX97">
        <v>0.155261225</v>
      </c>
      <c r="CY97">
        <v>-0.640734929831144</v>
      </c>
      <c r="CZ97">
        <v>0.0686390124433028</v>
      </c>
      <c r="DA97">
        <v>0</v>
      </c>
      <c r="DB97">
        <v>0</v>
      </c>
      <c r="DC97">
        <v>2</v>
      </c>
      <c r="DD97" t="s">
        <v>258</v>
      </c>
      <c r="DE97">
        <v>100</v>
      </c>
      <c r="DF97">
        <v>100</v>
      </c>
      <c r="DG97">
        <v>5.9</v>
      </c>
      <c r="DH97">
        <v>0.0682</v>
      </c>
      <c r="DI97">
        <v>3.81994624640086</v>
      </c>
      <c r="DJ97">
        <v>0.00621434693501906</v>
      </c>
      <c r="DK97">
        <v>-2.84187309215212e-06</v>
      </c>
      <c r="DL97">
        <v>5.83187288444407e-10</v>
      </c>
      <c r="DM97">
        <v>-0.113050203154081</v>
      </c>
      <c r="DN97">
        <v>-0.0175213708561665</v>
      </c>
      <c r="DO97">
        <v>0.00201954594759898</v>
      </c>
      <c r="DP97">
        <v>-2.55958449284408e-05</v>
      </c>
      <c r="DQ97">
        <v>-1</v>
      </c>
      <c r="DR97">
        <v>2233</v>
      </c>
      <c r="DS97">
        <v>2</v>
      </c>
      <c r="DT97">
        <v>28</v>
      </c>
      <c r="DU97">
        <v>22.7</v>
      </c>
      <c r="DV97">
        <v>22.6</v>
      </c>
      <c r="DW97">
        <v>2</v>
      </c>
      <c r="DX97">
        <v>635.24</v>
      </c>
      <c r="DY97">
        <v>355.351</v>
      </c>
      <c r="DZ97">
        <v>25</v>
      </c>
      <c r="EA97">
        <v>28.2311</v>
      </c>
      <c r="EB97">
        <v>30</v>
      </c>
      <c r="EC97">
        <v>28.4266</v>
      </c>
      <c r="ED97">
        <v>28.4215</v>
      </c>
      <c r="EE97">
        <v>19.6939</v>
      </c>
      <c r="EF97">
        <v>45.2003</v>
      </c>
      <c r="EG97">
        <v>71.2432</v>
      </c>
      <c r="EH97">
        <v>25</v>
      </c>
      <c r="EI97">
        <v>410</v>
      </c>
      <c r="EJ97">
        <v>17.8344</v>
      </c>
      <c r="EK97">
        <v>99.3707</v>
      </c>
      <c r="EL97">
        <v>101.335</v>
      </c>
    </row>
    <row r="98" spans="1:142">
      <c r="A98">
        <v>80</v>
      </c>
      <c r="B98">
        <v>1613518958</v>
      </c>
      <c r="C98">
        <v>1262.90000009537</v>
      </c>
      <c r="D98" t="s">
        <v>432</v>
      </c>
      <c r="E98" t="s">
        <v>433</v>
      </c>
      <c r="G98">
        <f>A/E</f>
        <v>0</v>
      </c>
      <c r="H98">
        <v>1613518950.18621</v>
      </c>
      <c r="I98">
        <f>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((R98-I98/2)*K98-J98)/(R98+I98/2)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I98*(1000-(1000*0.61365*exp(17.502*U98/(240.97+U98))/(AZ98+BA98)+AU98)/2)/(1000*0.61365*exp(17.502*U98/(240.97+U98))/(AZ98+BA98)-AU98)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(AK98*AM98)</f>
        <v>0</v>
      </c>
      <c r="T98">
        <f>(BB98+(S98+2*0.95*5.67E-8*(((BB98+$B$9)+273)^4-(BB98+273)^4)-44100*I98)/(1.84*29.3*P98+8*0.95*5.67E-8*(BB98+273)^3))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(-I98*44100)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$B$13*BH98+$C$13*BI98+$F$13*BJ98*(1-BM98)</f>
        <v>0</v>
      </c>
      <c r="AK98">
        <f>AJ98*AL98</f>
        <v>0</v>
      </c>
      <c r="AL98">
        <f>($B$13*$D$11+$C$13*$D$11+$F$13*((BW98+BO98)/MAX(BW98+BO98+BX98, 0.1)*$I$11+BX98/MAX(BW98+BO98+BX98, 0.1)*$J$11))/($B$13+$C$13+$F$13)</f>
        <v>0</v>
      </c>
      <c r="AM98">
        <f>($B$13*$K$11+$C$13*$K$11+$F$13*((BW98+BO98)/MAX(BW98+BO98+BX98, 0.1)*$P$11+BX98/MAX(BW98+BO98+BX98, 0.1)*$Q$11))/($B$13+$C$13+$F$13)</f>
        <v>0</v>
      </c>
      <c r="AN98">
        <v>2</v>
      </c>
      <c r="AO98">
        <v>0.5</v>
      </c>
      <c r="AP98" t="s">
        <v>256</v>
      </c>
      <c r="AQ98">
        <v>2</v>
      </c>
      <c r="AR98">
        <v>1613518950.18621</v>
      </c>
      <c r="AS98">
        <v>408.711689655172</v>
      </c>
      <c r="AT98">
        <v>410.007896551724</v>
      </c>
      <c r="AU98">
        <v>17.7740689655172</v>
      </c>
      <c r="AV98">
        <v>17.6686172413793</v>
      </c>
      <c r="AW98">
        <v>402.811482758621</v>
      </c>
      <c r="AX98">
        <v>17.7062896551724</v>
      </c>
      <c r="AY98">
        <v>600.044896551724</v>
      </c>
      <c r="AZ98">
        <v>101.542586206897</v>
      </c>
      <c r="BA98">
        <v>0.0999614827586207</v>
      </c>
      <c r="BB98">
        <v>26.6338517241379</v>
      </c>
      <c r="BC98">
        <v>25.7582103448276</v>
      </c>
      <c r="BD98">
        <v>999.9</v>
      </c>
      <c r="BE98">
        <v>0</v>
      </c>
      <c r="BF98">
        <v>0</v>
      </c>
      <c r="BG98">
        <v>4997.56413793103</v>
      </c>
      <c r="BH98">
        <v>0</v>
      </c>
      <c r="BI98">
        <v>9999.9</v>
      </c>
      <c r="BJ98">
        <v>299.994</v>
      </c>
      <c r="BK98">
        <v>0.900031172413793</v>
      </c>
      <c r="BL98">
        <v>0.0999689137931035</v>
      </c>
      <c r="BM98">
        <v>0</v>
      </c>
      <c r="BN98">
        <v>209.323551724138</v>
      </c>
      <c r="BO98">
        <v>5.00096</v>
      </c>
      <c r="BP98">
        <v>645.433275862069</v>
      </c>
      <c r="BQ98">
        <v>3225.6324137931</v>
      </c>
      <c r="BR98">
        <v>36.625</v>
      </c>
      <c r="BS98">
        <v>40.625</v>
      </c>
      <c r="BT98">
        <v>38.6913448275862</v>
      </c>
      <c r="BU98">
        <v>40.5406206896552</v>
      </c>
      <c r="BV98">
        <v>39.4847931034483</v>
      </c>
      <c r="BW98">
        <v>265.50275862069</v>
      </c>
      <c r="BX98">
        <v>29.4910344827586</v>
      </c>
      <c r="BY98">
        <v>0</v>
      </c>
      <c r="BZ98">
        <v>1613519000.8</v>
      </c>
      <c r="CA98">
        <v>0</v>
      </c>
      <c r="CB98">
        <v>209.00636</v>
      </c>
      <c r="CC98">
        <v>-32.9936923559491</v>
      </c>
      <c r="CD98">
        <v>-98.0514617026206</v>
      </c>
      <c r="CE98">
        <v>644.4964</v>
      </c>
      <c r="CF98">
        <v>15</v>
      </c>
      <c r="CG98">
        <v>1613517593.1</v>
      </c>
      <c r="CH98" t="s">
        <v>257</v>
      </c>
      <c r="CI98">
        <v>1613517590.6</v>
      </c>
      <c r="CJ98">
        <v>1613517593.1</v>
      </c>
      <c r="CK98">
        <v>2</v>
      </c>
      <c r="CL98">
        <v>-0.182</v>
      </c>
      <c r="CM98">
        <v>0.031</v>
      </c>
      <c r="CN98">
        <v>5.898</v>
      </c>
      <c r="CO98">
        <v>0.117</v>
      </c>
      <c r="CP98">
        <v>408</v>
      </c>
      <c r="CQ98">
        <v>19</v>
      </c>
      <c r="CR98">
        <v>0.39</v>
      </c>
      <c r="CS98">
        <v>0.23</v>
      </c>
      <c r="CT98">
        <v>-1.28435609756098</v>
      </c>
      <c r="CU98">
        <v>0.013712185059458</v>
      </c>
      <c r="CV98">
        <v>0.0716251873833346</v>
      </c>
      <c r="CW98">
        <v>1</v>
      </c>
      <c r="CX98">
        <v>0.113671036585366</v>
      </c>
      <c r="CY98">
        <v>-0.0958922023142806</v>
      </c>
      <c r="CZ98">
        <v>0.020809631586204</v>
      </c>
      <c r="DA98">
        <v>1</v>
      </c>
      <c r="DB98">
        <v>2</v>
      </c>
      <c r="DC98">
        <v>2</v>
      </c>
      <c r="DD98" t="s">
        <v>278</v>
      </c>
      <c r="DE98">
        <v>100</v>
      </c>
      <c r="DF98">
        <v>100</v>
      </c>
      <c r="DG98">
        <v>5.9</v>
      </c>
      <c r="DH98">
        <v>0.0693</v>
      </c>
      <c r="DI98">
        <v>3.81994624640086</v>
      </c>
      <c r="DJ98">
        <v>0.00621434693501906</v>
      </c>
      <c r="DK98">
        <v>-2.84187309215212e-06</v>
      </c>
      <c r="DL98">
        <v>5.83187288444407e-10</v>
      </c>
      <c r="DM98">
        <v>-0.113050203154081</v>
      </c>
      <c r="DN98">
        <v>-0.0175213708561665</v>
      </c>
      <c r="DO98">
        <v>0.00201954594759898</v>
      </c>
      <c r="DP98">
        <v>-2.55958449284408e-05</v>
      </c>
      <c r="DQ98">
        <v>-1</v>
      </c>
      <c r="DR98">
        <v>2233</v>
      </c>
      <c r="DS98">
        <v>2</v>
      </c>
      <c r="DT98">
        <v>28</v>
      </c>
      <c r="DU98">
        <v>22.8</v>
      </c>
      <c r="DV98">
        <v>22.7</v>
      </c>
      <c r="DW98">
        <v>2</v>
      </c>
      <c r="DX98">
        <v>635.24</v>
      </c>
      <c r="DY98">
        <v>355.468</v>
      </c>
      <c r="DZ98">
        <v>24.9998</v>
      </c>
      <c r="EA98">
        <v>28.2311</v>
      </c>
      <c r="EB98">
        <v>30.0002</v>
      </c>
      <c r="EC98">
        <v>28.4266</v>
      </c>
      <c r="ED98">
        <v>28.4237</v>
      </c>
      <c r="EE98">
        <v>19.697</v>
      </c>
      <c r="EF98">
        <v>44.6187</v>
      </c>
      <c r="EG98">
        <v>71.2432</v>
      </c>
      <c r="EH98">
        <v>25</v>
      </c>
      <c r="EI98">
        <v>410</v>
      </c>
      <c r="EJ98">
        <v>17.8668</v>
      </c>
      <c r="EK98">
        <v>99.3713</v>
      </c>
      <c r="EL98">
        <v>101.336</v>
      </c>
    </row>
    <row r="99" spans="1:142">
      <c r="A99">
        <v>81</v>
      </c>
      <c r="B99">
        <v>1613519055</v>
      </c>
      <c r="C99">
        <v>1359.90000009537</v>
      </c>
      <c r="D99" t="s">
        <v>434</v>
      </c>
      <c r="E99" t="s">
        <v>435</v>
      </c>
      <c r="G99">
        <f>A/E</f>
        <v>0</v>
      </c>
      <c r="H99">
        <v>1613519047</v>
      </c>
      <c r="I99">
        <f>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((R99-I99/2)*K99-J99)/(R99+I99/2)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I99*(1000-(1000*0.61365*exp(17.502*U99/(240.97+U99))/(AZ99+BA99)+AU99)/2)/(1000*0.61365*exp(17.502*U99/(240.97+U99))/(AZ99+BA99)-AU99)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(AK99*AM99)</f>
        <v>0</v>
      </c>
      <c r="T99">
        <f>(BB99+(S99+2*0.95*5.67E-8*(((BB99+$B$9)+273)^4-(BB99+273)^4)-44100*I99)/(1.84*29.3*P99+8*0.95*5.67E-8*(BB99+273)^3))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(-I99*44100)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3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$B$13*BH99+$C$13*BI99+$F$13*BJ99*(1-BM99)</f>
        <v>0</v>
      </c>
      <c r="AK99">
        <f>AJ99*AL99</f>
        <v>0</v>
      </c>
      <c r="AL99">
        <f>($B$13*$D$11+$C$13*$D$11+$F$13*((BW99+BO99)/MAX(BW99+BO99+BX99, 0.1)*$I$11+BX99/MAX(BW99+BO99+BX99, 0.1)*$J$11))/($B$13+$C$13+$F$13)</f>
        <v>0</v>
      </c>
      <c r="AM99">
        <f>($B$13*$K$11+$C$13*$K$11+$F$13*((BW99+BO99)/MAX(BW99+BO99+BX99, 0.1)*$P$11+BX99/MAX(BW99+BO99+BX99, 0.1)*$Q$11))/($B$13+$C$13+$F$13)</f>
        <v>0</v>
      </c>
      <c r="AN99">
        <v>2</v>
      </c>
      <c r="AO99">
        <v>0.5</v>
      </c>
      <c r="AP99" t="s">
        <v>256</v>
      </c>
      <c r="AQ99">
        <v>2</v>
      </c>
      <c r="AR99">
        <v>1613519047</v>
      </c>
      <c r="AS99">
        <v>411.389</v>
      </c>
      <c r="AT99">
        <v>409.994935483871</v>
      </c>
      <c r="AU99">
        <v>18.4952870967742</v>
      </c>
      <c r="AV99">
        <v>19.2540290322581</v>
      </c>
      <c r="AW99">
        <v>405.477774193548</v>
      </c>
      <c r="AX99">
        <v>18.4062</v>
      </c>
      <c r="AY99">
        <v>598.075806451613</v>
      </c>
      <c r="AZ99">
        <v>101.538870967742</v>
      </c>
      <c r="BA99">
        <v>0.102297919354839</v>
      </c>
      <c r="BB99">
        <v>26.6427935483871</v>
      </c>
      <c r="BC99">
        <v>25.3891451612903</v>
      </c>
      <c r="BD99">
        <v>999.9</v>
      </c>
      <c r="BE99">
        <v>0</v>
      </c>
      <c r="BF99">
        <v>0</v>
      </c>
      <c r="BG99">
        <v>5005.16161290323</v>
      </c>
      <c r="BH99">
        <v>0</v>
      </c>
      <c r="BI99">
        <v>9999.9</v>
      </c>
      <c r="BJ99">
        <v>300.176709677419</v>
      </c>
      <c r="BK99">
        <v>0.900005387096774</v>
      </c>
      <c r="BL99">
        <v>0.0999946064516129</v>
      </c>
      <c r="BM99">
        <v>0</v>
      </c>
      <c r="BN99">
        <v>106.852219354839</v>
      </c>
      <c r="BO99">
        <v>5.00096</v>
      </c>
      <c r="BP99">
        <v>338.675174193548</v>
      </c>
      <c r="BQ99">
        <v>3227.6135483871</v>
      </c>
      <c r="BR99">
        <v>36.625</v>
      </c>
      <c r="BS99">
        <v>40.625</v>
      </c>
      <c r="BT99">
        <v>38.691064516129</v>
      </c>
      <c r="BU99">
        <v>40.516</v>
      </c>
      <c r="BV99">
        <v>39.4532580645161</v>
      </c>
      <c r="BW99">
        <v>265.660322580645</v>
      </c>
      <c r="BX99">
        <v>29.5177419354839</v>
      </c>
      <c r="BY99">
        <v>0</v>
      </c>
      <c r="BZ99">
        <v>1613519098</v>
      </c>
      <c r="CA99">
        <v>0</v>
      </c>
      <c r="CB99">
        <v>111.466388</v>
      </c>
      <c r="CC99">
        <v>-269.616960359618</v>
      </c>
      <c r="CD99">
        <v>-814.6539964932</v>
      </c>
      <c r="CE99">
        <v>351.83024</v>
      </c>
      <c r="CF99">
        <v>15</v>
      </c>
      <c r="CG99">
        <v>1613517593.1</v>
      </c>
      <c r="CH99" t="s">
        <v>257</v>
      </c>
      <c r="CI99">
        <v>1613517590.6</v>
      </c>
      <c r="CJ99">
        <v>1613517593.1</v>
      </c>
      <c r="CK99">
        <v>2</v>
      </c>
      <c r="CL99">
        <v>-0.182</v>
      </c>
      <c r="CM99">
        <v>0.031</v>
      </c>
      <c r="CN99">
        <v>5.898</v>
      </c>
      <c r="CO99">
        <v>0.117</v>
      </c>
      <c r="CP99">
        <v>408</v>
      </c>
      <c r="CQ99">
        <v>19</v>
      </c>
      <c r="CR99">
        <v>0.39</v>
      </c>
      <c r="CS99">
        <v>0.23</v>
      </c>
      <c r="CT99">
        <v>1.10947374725</v>
      </c>
      <c r="CU99">
        <v>5.86315842292683</v>
      </c>
      <c r="CV99">
        <v>1.10349338414178</v>
      </c>
      <c r="CW99">
        <v>0</v>
      </c>
      <c r="CX99">
        <v>-0.6863815</v>
      </c>
      <c r="CY99">
        <v>-1.17662848030019</v>
      </c>
      <c r="CZ99">
        <v>0.290668086148875</v>
      </c>
      <c r="DA99">
        <v>0</v>
      </c>
      <c r="DB99">
        <v>0</v>
      </c>
      <c r="DC99">
        <v>2</v>
      </c>
      <c r="DD99" t="s">
        <v>258</v>
      </c>
      <c r="DE99">
        <v>100</v>
      </c>
      <c r="DF99">
        <v>100</v>
      </c>
      <c r="DG99">
        <v>5.907</v>
      </c>
      <c r="DH99">
        <v>0.0998</v>
      </c>
      <c r="DI99">
        <v>3.81994624640086</v>
      </c>
      <c r="DJ99">
        <v>0.00621434693501906</v>
      </c>
      <c r="DK99">
        <v>-2.84187309215212e-06</v>
      </c>
      <c r="DL99">
        <v>5.83187288444407e-10</v>
      </c>
      <c r="DM99">
        <v>-0.113050203154081</v>
      </c>
      <c r="DN99">
        <v>-0.0175213708561665</v>
      </c>
      <c r="DO99">
        <v>0.00201954594759898</v>
      </c>
      <c r="DP99">
        <v>-2.55958449284408e-05</v>
      </c>
      <c r="DQ99">
        <v>-1</v>
      </c>
      <c r="DR99">
        <v>2233</v>
      </c>
      <c r="DS99">
        <v>2</v>
      </c>
      <c r="DT99">
        <v>28</v>
      </c>
      <c r="DU99">
        <v>24.4</v>
      </c>
      <c r="DV99">
        <v>24.4</v>
      </c>
      <c r="DW99">
        <v>2</v>
      </c>
      <c r="DX99">
        <v>627.507</v>
      </c>
      <c r="DY99">
        <v>356.682</v>
      </c>
      <c r="DZ99">
        <v>24.9995</v>
      </c>
      <c r="EA99">
        <v>28.2265</v>
      </c>
      <c r="EB99">
        <v>30.0001</v>
      </c>
      <c r="EC99">
        <v>28.4448</v>
      </c>
      <c r="ED99">
        <v>28.4308</v>
      </c>
      <c r="EE99">
        <v>19.7177</v>
      </c>
      <c r="EF99">
        <v>36.7853</v>
      </c>
      <c r="EG99">
        <v>70.8729</v>
      </c>
      <c r="EH99">
        <v>25</v>
      </c>
      <c r="EI99">
        <v>410</v>
      </c>
      <c r="EJ99">
        <v>19.2847</v>
      </c>
      <c r="EK99">
        <v>99.3494</v>
      </c>
      <c r="EL99">
        <v>101.303</v>
      </c>
    </row>
    <row r="100" spans="1:142">
      <c r="A100">
        <v>82</v>
      </c>
      <c r="B100">
        <v>1613519061</v>
      </c>
      <c r="C100">
        <v>1365.90000009537</v>
      </c>
      <c r="D100" t="s">
        <v>436</v>
      </c>
      <c r="E100" t="s">
        <v>437</v>
      </c>
      <c r="G100">
        <f>A/E</f>
        <v>0</v>
      </c>
      <c r="H100">
        <v>1613519053.18966</v>
      </c>
      <c r="I100">
        <f>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((R100-I100/2)*K100-J100)/(R100+I100/2)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I100*(1000-(1000*0.61365*exp(17.502*U100/(240.97+U100))/(AZ100+BA100)+AU100)/2)/(1000*0.61365*exp(17.502*U100/(240.97+U100))/(AZ100+BA100)-AU100)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(AK100*AM100)</f>
        <v>0</v>
      </c>
      <c r="T100">
        <f>(BB100+(S100+2*0.95*5.67E-8*(((BB100+$B$9)+273)^4-(BB100+273)^4)-44100*I100)/(1.84*29.3*P100+8*0.95*5.67E-8*(BB100+273)^3))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1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$B$13*BH100+$C$13*BI100+$F$13*BJ100*(1-BM100)</f>
        <v>0</v>
      </c>
      <c r="AK100">
        <f>AJ100*AL100</f>
        <v>0</v>
      </c>
      <c r="AL100">
        <f>($B$13*$D$11+$C$13*$D$11+$F$13*((BW100+BO100)/MAX(BW100+BO100+BX100, 0.1)*$I$11+BX100/MAX(BW100+BO100+BX100, 0.1)*$J$11))/($B$13+$C$13+$F$13)</f>
        <v>0</v>
      </c>
      <c r="AM100">
        <f>($B$13*$K$11+$C$13*$K$11+$F$13*((BW100+BO100)/MAX(BW100+BO100+BX100, 0.1)*$P$11+BX100/MAX(BW100+BO100+BX100, 0.1)*$Q$11))/($B$13+$C$13+$F$13)</f>
        <v>0</v>
      </c>
      <c r="AN100">
        <v>2</v>
      </c>
      <c r="AO100">
        <v>0.5</v>
      </c>
      <c r="AP100" t="s">
        <v>256</v>
      </c>
      <c r="AQ100">
        <v>2</v>
      </c>
      <c r="AR100">
        <v>1613519053.18966</v>
      </c>
      <c r="AS100">
        <v>411.241</v>
      </c>
      <c r="AT100">
        <v>410.026448275862</v>
      </c>
      <c r="AU100">
        <v>18.630375862069</v>
      </c>
      <c r="AV100">
        <v>19.2554068965517</v>
      </c>
      <c r="AW100">
        <v>405.330379310345</v>
      </c>
      <c r="AX100">
        <v>18.5372206896552</v>
      </c>
      <c r="AY100">
        <v>600.910344827586</v>
      </c>
      <c r="AZ100">
        <v>101.537965517241</v>
      </c>
      <c r="BA100">
        <v>0.102854772413793</v>
      </c>
      <c r="BB100">
        <v>26.650724137931</v>
      </c>
      <c r="BC100">
        <v>25.5864551724138</v>
      </c>
      <c r="BD100">
        <v>999.9</v>
      </c>
      <c r="BE100">
        <v>0</v>
      </c>
      <c r="BF100">
        <v>0</v>
      </c>
      <c r="BG100">
        <v>4999.07344827586</v>
      </c>
      <c r="BH100">
        <v>0</v>
      </c>
      <c r="BI100">
        <v>9999.9</v>
      </c>
      <c r="BJ100">
        <v>300.024551724138</v>
      </c>
      <c r="BK100">
        <v>0.900008689655173</v>
      </c>
      <c r="BL100">
        <v>0.0999913689655172</v>
      </c>
      <c r="BM100">
        <v>0</v>
      </c>
      <c r="BN100">
        <v>93.5159862068966</v>
      </c>
      <c r="BO100">
        <v>5.00096</v>
      </c>
      <c r="BP100">
        <v>297.750103448276</v>
      </c>
      <c r="BQ100">
        <v>3225.95172413793</v>
      </c>
      <c r="BR100">
        <v>36.625</v>
      </c>
      <c r="BS100">
        <v>40.625</v>
      </c>
      <c r="BT100">
        <v>38.687</v>
      </c>
      <c r="BU100">
        <v>40.5277931034483</v>
      </c>
      <c r="BV100">
        <v>39.458724137931</v>
      </c>
      <c r="BW100">
        <v>265.525172413793</v>
      </c>
      <c r="BX100">
        <v>29.5020689655172</v>
      </c>
      <c r="BY100">
        <v>0</v>
      </c>
      <c r="BZ100">
        <v>1613519104</v>
      </c>
      <c r="CA100">
        <v>0</v>
      </c>
      <c r="CB100">
        <v>92.525464</v>
      </c>
      <c r="CC100">
        <v>-61.8776768637394</v>
      </c>
      <c r="CD100">
        <v>-184.501230598019</v>
      </c>
      <c r="CE100">
        <v>294.77224</v>
      </c>
      <c r="CF100">
        <v>15</v>
      </c>
      <c r="CG100">
        <v>1613517593.1</v>
      </c>
      <c r="CH100" t="s">
        <v>257</v>
      </c>
      <c r="CI100">
        <v>1613517590.6</v>
      </c>
      <c r="CJ100">
        <v>1613517593.1</v>
      </c>
      <c r="CK100">
        <v>2</v>
      </c>
      <c r="CL100">
        <v>-0.182</v>
      </c>
      <c r="CM100">
        <v>0.031</v>
      </c>
      <c r="CN100">
        <v>5.898</v>
      </c>
      <c r="CO100">
        <v>0.117</v>
      </c>
      <c r="CP100">
        <v>408</v>
      </c>
      <c r="CQ100">
        <v>19</v>
      </c>
      <c r="CR100">
        <v>0.39</v>
      </c>
      <c r="CS100">
        <v>0.23</v>
      </c>
      <c r="CT100">
        <v>1.1405307265</v>
      </c>
      <c r="CU100">
        <v>-4.78914400637899</v>
      </c>
      <c r="CV100">
        <v>1.07911815096897</v>
      </c>
      <c r="CW100">
        <v>0</v>
      </c>
      <c r="CX100">
        <v>-0.639249375</v>
      </c>
      <c r="CY100">
        <v>2.16553498311445</v>
      </c>
      <c r="CZ100">
        <v>0.338522838978235</v>
      </c>
      <c r="DA100">
        <v>0</v>
      </c>
      <c r="DB100">
        <v>0</v>
      </c>
      <c r="DC100">
        <v>2</v>
      </c>
      <c r="DD100" t="s">
        <v>258</v>
      </c>
      <c r="DE100">
        <v>100</v>
      </c>
      <c r="DF100">
        <v>100</v>
      </c>
      <c r="DG100">
        <v>5.906</v>
      </c>
      <c r="DH100">
        <v>0.1066</v>
      </c>
      <c r="DI100">
        <v>3.81994624640086</v>
      </c>
      <c r="DJ100">
        <v>0.00621434693501906</v>
      </c>
      <c r="DK100">
        <v>-2.84187309215212e-06</v>
      </c>
      <c r="DL100">
        <v>5.83187288444407e-10</v>
      </c>
      <c r="DM100">
        <v>-0.113050203154081</v>
      </c>
      <c r="DN100">
        <v>-0.0175213708561665</v>
      </c>
      <c r="DO100">
        <v>0.00201954594759898</v>
      </c>
      <c r="DP100">
        <v>-2.55958449284408e-05</v>
      </c>
      <c r="DQ100">
        <v>-1</v>
      </c>
      <c r="DR100">
        <v>2233</v>
      </c>
      <c r="DS100">
        <v>2</v>
      </c>
      <c r="DT100">
        <v>28</v>
      </c>
      <c r="DU100">
        <v>24.5</v>
      </c>
      <c r="DV100">
        <v>24.5</v>
      </c>
      <c r="DW100">
        <v>2</v>
      </c>
      <c r="DX100">
        <v>629.149</v>
      </c>
      <c r="DY100">
        <v>355.482</v>
      </c>
      <c r="DZ100">
        <v>24.9993</v>
      </c>
      <c r="EA100">
        <v>28.2253</v>
      </c>
      <c r="EB100">
        <v>30</v>
      </c>
      <c r="EC100">
        <v>28.4361</v>
      </c>
      <c r="ED100">
        <v>28.4282</v>
      </c>
      <c r="EE100">
        <v>19.719</v>
      </c>
      <c r="EF100">
        <v>42.1981</v>
      </c>
      <c r="EG100">
        <v>70.4283</v>
      </c>
      <c r="EH100">
        <v>25</v>
      </c>
      <c r="EI100">
        <v>410</v>
      </c>
      <c r="EJ100">
        <v>17.8765</v>
      </c>
      <c r="EK100">
        <v>99.3474</v>
      </c>
      <c r="EL100">
        <v>101.303</v>
      </c>
    </row>
    <row r="101" spans="1:142">
      <c r="A101">
        <v>83</v>
      </c>
      <c r="B101">
        <v>1613519067</v>
      </c>
      <c r="C101">
        <v>1371.90000009537</v>
      </c>
      <c r="D101" t="s">
        <v>438</v>
      </c>
      <c r="E101" t="s">
        <v>439</v>
      </c>
      <c r="G101">
        <f>A/E</f>
        <v>0</v>
      </c>
      <c r="H101">
        <v>1613519059.33929</v>
      </c>
      <c r="I101">
        <f>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((R101-I101/2)*K101-J101)/(R101+I101/2)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I101*(1000-(1000*0.61365*exp(17.502*U101/(240.97+U101))/(AZ101+BA101)+AU101)/2)/(1000*0.61365*exp(17.502*U101/(240.97+U101))/(AZ101+BA101)-AU101)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(AK101*AM101)</f>
        <v>0</v>
      </c>
      <c r="T101">
        <f>(BB101+(S101+2*0.95*5.67E-8*(((BB101+$B$9)+273)^4-(BB101+273)^4)-44100*I101)/(1.84*29.3*P101+8*0.95*5.67E-8*(BB101+273)^3))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$B$13*BH101+$C$13*BI101+$F$13*BJ101*(1-BM101)</f>
        <v>0</v>
      </c>
      <c r="AK101">
        <f>AJ101*AL101</f>
        <v>0</v>
      </c>
      <c r="AL101">
        <f>($B$13*$D$11+$C$13*$D$11+$F$13*((BW101+BO101)/MAX(BW101+BO101+BX101, 0.1)*$I$11+BX101/MAX(BW101+BO101+BX101, 0.1)*$J$11))/($B$13+$C$13+$F$13)</f>
        <v>0</v>
      </c>
      <c r="AM101">
        <f>($B$13*$K$11+$C$13*$K$11+$F$13*((BW101+BO101)/MAX(BW101+BO101+BX101, 0.1)*$P$11+BX101/MAX(BW101+BO101+BX101, 0.1)*$Q$11))/($B$13+$C$13+$F$13)</f>
        <v>0</v>
      </c>
      <c r="AN101">
        <v>2</v>
      </c>
      <c r="AO101">
        <v>0.5</v>
      </c>
      <c r="AP101" t="s">
        <v>256</v>
      </c>
      <c r="AQ101">
        <v>2</v>
      </c>
      <c r="AR101">
        <v>1613519059.33929</v>
      </c>
      <c r="AS101">
        <v>410.205142857143</v>
      </c>
      <c r="AT101">
        <v>410.106785714286</v>
      </c>
      <c r="AU101">
        <v>18.9480857142857</v>
      </c>
      <c r="AV101">
        <v>19.0438857142857</v>
      </c>
      <c r="AW101">
        <v>404.298785714286</v>
      </c>
      <c r="AX101">
        <v>18.8454035714286</v>
      </c>
      <c r="AY101">
        <v>600.026392857143</v>
      </c>
      <c r="AZ101">
        <v>101.537035714286</v>
      </c>
      <c r="BA101">
        <v>0.0998997857142857</v>
      </c>
      <c r="BB101">
        <v>26.653075</v>
      </c>
      <c r="BC101">
        <v>25.7878785714286</v>
      </c>
      <c r="BD101">
        <v>999.9</v>
      </c>
      <c r="BE101">
        <v>0</v>
      </c>
      <c r="BF101">
        <v>0</v>
      </c>
      <c r="BG101">
        <v>4992.18678571429</v>
      </c>
      <c r="BH101">
        <v>0</v>
      </c>
      <c r="BI101">
        <v>9999.9</v>
      </c>
      <c r="BJ101">
        <v>300.015</v>
      </c>
      <c r="BK101">
        <v>0.8999975</v>
      </c>
      <c r="BL101">
        <v>0.10000255</v>
      </c>
      <c r="BM101">
        <v>0</v>
      </c>
      <c r="BN101">
        <v>88.7357464285714</v>
      </c>
      <c r="BO101">
        <v>5.00096</v>
      </c>
      <c r="BP101">
        <v>283.501357142857</v>
      </c>
      <c r="BQ101">
        <v>3225.83785714286</v>
      </c>
      <c r="BR101">
        <v>36.625</v>
      </c>
      <c r="BS101">
        <v>40.6294285714286</v>
      </c>
      <c r="BT101">
        <v>38.687</v>
      </c>
      <c r="BU101">
        <v>40.5265714285714</v>
      </c>
      <c r="BV101">
        <v>39.464</v>
      </c>
      <c r="BW101">
        <v>265.512857142857</v>
      </c>
      <c r="BX101">
        <v>29.5042857142857</v>
      </c>
      <c r="BY101">
        <v>0</v>
      </c>
      <c r="BZ101">
        <v>1613519110</v>
      </c>
      <c r="CA101">
        <v>0</v>
      </c>
      <c r="CB101">
        <v>88.543296</v>
      </c>
      <c r="CC101">
        <v>-16.3831461354612</v>
      </c>
      <c r="CD101">
        <v>-47.9964614629925</v>
      </c>
      <c r="CE101">
        <v>282.95224</v>
      </c>
      <c r="CF101">
        <v>15</v>
      </c>
      <c r="CG101">
        <v>1613517593.1</v>
      </c>
      <c r="CH101" t="s">
        <v>257</v>
      </c>
      <c r="CI101">
        <v>1613517590.6</v>
      </c>
      <c r="CJ101">
        <v>1613517593.1</v>
      </c>
      <c r="CK101">
        <v>2</v>
      </c>
      <c r="CL101">
        <v>-0.182</v>
      </c>
      <c r="CM101">
        <v>0.031</v>
      </c>
      <c r="CN101">
        <v>5.898</v>
      </c>
      <c r="CO101">
        <v>0.117</v>
      </c>
      <c r="CP101">
        <v>408</v>
      </c>
      <c r="CQ101">
        <v>19</v>
      </c>
      <c r="CR101">
        <v>0.39</v>
      </c>
      <c r="CS101">
        <v>0.23</v>
      </c>
      <c r="CT101">
        <v>0.62503466</v>
      </c>
      <c r="CU101">
        <v>-10.1631677268293</v>
      </c>
      <c r="CV101">
        <v>1.04030932792832</v>
      </c>
      <c r="CW101">
        <v>0</v>
      </c>
      <c r="CX101">
        <v>-0.316865835</v>
      </c>
      <c r="CY101">
        <v>5.00234421838649</v>
      </c>
      <c r="CZ101">
        <v>0.488673244901777</v>
      </c>
      <c r="DA101">
        <v>0</v>
      </c>
      <c r="DB101">
        <v>0</v>
      </c>
      <c r="DC101">
        <v>2</v>
      </c>
      <c r="DD101" t="s">
        <v>258</v>
      </c>
      <c r="DE101">
        <v>100</v>
      </c>
      <c r="DF101">
        <v>100</v>
      </c>
      <c r="DG101">
        <v>5.905</v>
      </c>
      <c r="DH101">
        <v>0.0999</v>
      </c>
      <c r="DI101">
        <v>3.81994624640086</v>
      </c>
      <c r="DJ101">
        <v>0.00621434693501906</v>
      </c>
      <c r="DK101">
        <v>-2.84187309215212e-06</v>
      </c>
      <c r="DL101">
        <v>5.83187288444407e-10</v>
      </c>
      <c r="DM101">
        <v>-0.113050203154081</v>
      </c>
      <c r="DN101">
        <v>-0.0175213708561665</v>
      </c>
      <c r="DO101">
        <v>0.00201954594759898</v>
      </c>
      <c r="DP101">
        <v>-2.55958449284408e-05</v>
      </c>
      <c r="DQ101">
        <v>-1</v>
      </c>
      <c r="DR101">
        <v>2233</v>
      </c>
      <c r="DS101">
        <v>2</v>
      </c>
      <c r="DT101">
        <v>28</v>
      </c>
      <c r="DU101">
        <v>24.6</v>
      </c>
      <c r="DV101">
        <v>24.6</v>
      </c>
      <c r="DW101">
        <v>2</v>
      </c>
      <c r="DX101">
        <v>630.537</v>
      </c>
      <c r="DY101">
        <v>355.614</v>
      </c>
      <c r="DZ101">
        <v>24.9993</v>
      </c>
      <c r="EA101">
        <v>28.2229</v>
      </c>
      <c r="EB101">
        <v>29.9999</v>
      </c>
      <c r="EC101">
        <v>28.4316</v>
      </c>
      <c r="ED101">
        <v>28.4223</v>
      </c>
      <c r="EE101">
        <v>19.6976</v>
      </c>
      <c r="EF101">
        <v>43.1665</v>
      </c>
      <c r="EG101">
        <v>70.4283</v>
      </c>
      <c r="EH101">
        <v>25</v>
      </c>
      <c r="EI101">
        <v>410</v>
      </c>
      <c r="EJ101">
        <v>17.9916</v>
      </c>
      <c r="EK101">
        <v>99.3499</v>
      </c>
      <c r="EL101">
        <v>101.304</v>
      </c>
    </row>
    <row r="102" spans="1:142">
      <c r="A102">
        <v>84</v>
      </c>
      <c r="B102">
        <v>1613519073</v>
      </c>
      <c r="C102">
        <v>1377.90000009537</v>
      </c>
      <c r="D102" t="s">
        <v>442</v>
      </c>
      <c r="E102" t="s">
        <v>443</v>
      </c>
      <c r="G102">
        <f>A/E</f>
        <v>0</v>
      </c>
      <c r="H102">
        <v>1613519065.06897</v>
      </c>
      <c r="I102">
        <f>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((R102-I102/2)*K102-J102)/(R102+I102/2)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I102*(1000-(1000*0.61365*exp(17.502*U102/(240.97+U102))/(AZ102+BA102)+AU102)/2)/(1000*0.61365*exp(17.502*U102/(240.97+U102))/(AZ102+BA102)-AU102)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(AK102*AM102)</f>
        <v>0</v>
      </c>
      <c r="T102">
        <f>(BB102+(S102+2*0.95*5.67E-8*(((BB102+$B$9)+273)^4-(BB102+273)^4)-44100*I102)/(1.84*29.3*P102+8*0.95*5.67E-8*(BB102+273)^3))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$B$13*BH102+$C$13*BI102+$F$13*BJ102*(1-BM102)</f>
        <v>0</v>
      </c>
      <c r="AK102">
        <f>AJ102*AL102</f>
        <v>0</v>
      </c>
      <c r="AL102">
        <f>($B$13*$D$11+$C$13*$D$11+$F$13*((BW102+BO102)/MAX(BW102+BO102+BX102, 0.1)*$I$11+BX102/MAX(BW102+BO102+BX102, 0.1)*$J$11))/($B$13+$C$13+$F$13)</f>
        <v>0</v>
      </c>
      <c r="AM102">
        <f>($B$13*$K$11+$C$13*$K$11+$F$13*((BW102+BO102)/MAX(BW102+BO102+BX102, 0.1)*$P$11+BX102/MAX(BW102+BO102+BX102, 0.1)*$Q$11))/($B$13+$C$13+$F$13)</f>
        <v>0</v>
      </c>
      <c r="AN102">
        <v>2</v>
      </c>
      <c r="AO102">
        <v>0.5</v>
      </c>
      <c r="AP102" t="s">
        <v>256</v>
      </c>
      <c r="AQ102">
        <v>2</v>
      </c>
      <c r="AR102">
        <v>1613519065.06897</v>
      </c>
      <c r="AS102">
        <v>409.900551724138</v>
      </c>
      <c r="AT102">
        <v>410.135310344828</v>
      </c>
      <c r="AU102">
        <v>18.8823103448276</v>
      </c>
      <c r="AV102">
        <v>18.6427965517241</v>
      </c>
      <c r="AW102">
        <v>403.995413793103</v>
      </c>
      <c r="AX102">
        <v>18.7816103448276</v>
      </c>
      <c r="AY102">
        <v>600.024172413793</v>
      </c>
      <c r="AZ102">
        <v>101.537310344828</v>
      </c>
      <c r="BA102">
        <v>0.0999013689655173</v>
      </c>
      <c r="BB102">
        <v>26.6521413793103</v>
      </c>
      <c r="BC102">
        <v>25.8901275862069</v>
      </c>
      <c r="BD102">
        <v>999.9</v>
      </c>
      <c r="BE102">
        <v>0</v>
      </c>
      <c r="BF102">
        <v>0</v>
      </c>
      <c r="BG102">
        <v>5002.1124137931</v>
      </c>
      <c r="BH102">
        <v>0</v>
      </c>
      <c r="BI102">
        <v>9999.9</v>
      </c>
      <c r="BJ102">
        <v>300.011551724138</v>
      </c>
      <c r="BK102">
        <v>0.899995896551724</v>
      </c>
      <c r="BL102">
        <v>0.100004151724138</v>
      </c>
      <c r="BM102">
        <v>0</v>
      </c>
      <c r="BN102">
        <v>87.5294310344828</v>
      </c>
      <c r="BO102">
        <v>5.00096</v>
      </c>
      <c r="BP102">
        <v>279.857310344828</v>
      </c>
      <c r="BQ102">
        <v>3225.79827586207</v>
      </c>
      <c r="BR102">
        <v>36.625</v>
      </c>
      <c r="BS102">
        <v>40.6356896551724</v>
      </c>
      <c r="BT102">
        <v>38.687</v>
      </c>
      <c r="BU102">
        <v>40.5213793103448</v>
      </c>
      <c r="BV102">
        <v>39.4739310344828</v>
      </c>
      <c r="BW102">
        <v>265.508965517241</v>
      </c>
      <c r="BX102">
        <v>29.5041379310345</v>
      </c>
      <c r="BY102">
        <v>0</v>
      </c>
      <c r="BZ102">
        <v>1613519116</v>
      </c>
      <c r="CA102">
        <v>0</v>
      </c>
      <c r="CB102">
        <v>87.420832</v>
      </c>
      <c r="CC102">
        <v>-5.70425383885523</v>
      </c>
      <c r="CD102">
        <v>-18.9503845820611</v>
      </c>
      <c r="CE102">
        <v>279.52176</v>
      </c>
      <c r="CF102">
        <v>15</v>
      </c>
      <c r="CG102">
        <v>1613517593.1</v>
      </c>
      <c r="CH102" t="s">
        <v>257</v>
      </c>
      <c r="CI102">
        <v>1613517590.6</v>
      </c>
      <c r="CJ102">
        <v>1613517593.1</v>
      </c>
      <c r="CK102">
        <v>2</v>
      </c>
      <c r="CL102">
        <v>-0.182</v>
      </c>
      <c r="CM102">
        <v>0.031</v>
      </c>
      <c r="CN102">
        <v>5.898</v>
      </c>
      <c r="CO102">
        <v>0.117</v>
      </c>
      <c r="CP102">
        <v>408</v>
      </c>
      <c r="CQ102">
        <v>19</v>
      </c>
      <c r="CR102">
        <v>0.39</v>
      </c>
      <c r="CS102">
        <v>0.23</v>
      </c>
      <c r="CT102">
        <v>-0.06428229</v>
      </c>
      <c r="CU102">
        <v>-3.32470356472796</v>
      </c>
      <c r="CV102">
        <v>0.391761577236332</v>
      </c>
      <c r="CW102">
        <v>0</v>
      </c>
      <c r="CX102">
        <v>0.092006815</v>
      </c>
      <c r="CY102">
        <v>3.70938820637899</v>
      </c>
      <c r="CZ102">
        <v>0.381850835021589</v>
      </c>
      <c r="DA102">
        <v>0</v>
      </c>
      <c r="DB102">
        <v>0</v>
      </c>
      <c r="DC102">
        <v>2</v>
      </c>
      <c r="DD102" t="s">
        <v>258</v>
      </c>
      <c r="DE102">
        <v>100</v>
      </c>
      <c r="DF102">
        <v>100</v>
      </c>
      <c r="DG102">
        <v>5.904</v>
      </c>
      <c r="DH102">
        <v>0.0885</v>
      </c>
      <c r="DI102">
        <v>3.81994624640086</v>
      </c>
      <c r="DJ102">
        <v>0.00621434693501906</v>
      </c>
      <c r="DK102">
        <v>-2.84187309215212e-06</v>
      </c>
      <c r="DL102">
        <v>5.83187288444407e-10</v>
      </c>
      <c r="DM102">
        <v>-0.113050203154081</v>
      </c>
      <c r="DN102">
        <v>-0.0175213708561665</v>
      </c>
      <c r="DO102">
        <v>0.00201954594759898</v>
      </c>
      <c r="DP102">
        <v>-2.55958449284408e-05</v>
      </c>
      <c r="DQ102">
        <v>-1</v>
      </c>
      <c r="DR102">
        <v>2233</v>
      </c>
      <c r="DS102">
        <v>2</v>
      </c>
      <c r="DT102">
        <v>28</v>
      </c>
      <c r="DU102">
        <v>24.7</v>
      </c>
      <c r="DV102">
        <v>24.7</v>
      </c>
      <c r="DW102">
        <v>2</v>
      </c>
      <c r="DX102">
        <v>631.18</v>
      </c>
      <c r="DY102">
        <v>355.62</v>
      </c>
      <c r="DZ102">
        <v>24.9994</v>
      </c>
      <c r="EA102">
        <v>28.2198</v>
      </c>
      <c r="EB102">
        <v>29.9998</v>
      </c>
      <c r="EC102">
        <v>28.4264</v>
      </c>
      <c r="ED102">
        <v>28.4191</v>
      </c>
      <c r="EE102">
        <v>19.7042</v>
      </c>
      <c r="EF102">
        <v>43.1665</v>
      </c>
      <c r="EG102">
        <v>70.4283</v>
      </c>
      <c r="EH102">
        <v>25</v>
      </c>
      <c r="EI102">
        <v>410</v>
      </c>
      <c r="EJ102">
        <v>18.1811</v>
      </c>
      <c r="EK102">
        <v>99.351</v>
      </c>
      <c r="EL102">
        <v>101.307</v>
      </c>
    </row>
    <row r="103" spans="1:142">
      <c r="A103">
        <v>85</v>
      </c>
      <c r="B103">
        <v>1613519079</v>
      </c>
      <c r="C103">
        <v>1383.90000009537</v>
      </c>
      <c r="D103" t="s">
        <v>444</v>
      </c>
      <c r="E103" t="s">
        <v>445</v>
      </c>
      <c r="G103">
        <f>A/E</f>
        <v>0</v>
      </c>
      <c r="H103">
        <v>1613519071.06897</v>
      </c>
      <c r="I103">
        <f>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((R103-I103/2)*K103-J103)/(R103+I103/2)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I103*(1000-(1000*0.61365*exp(17.502*U103/(240.97+U103))/(AZ103+BA103)+AU103)/2)/(1000*0.61365*exp(17.502*U103/(240.97+U103))/(AZ103+BA103)-AU103)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(AK103*AM103)</f>
        <v>0</v>
      </c>
      <c r="T103">
        <f>(BB103+(S103+2*0.95*5.67E-8*(((BB103+$B$9)+273)^4-(BB103+273)^4)-44100*I103)/(1.84*29.3*P103+8*0.95*5.67E-8*(BB103+273)^3))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$B$13*BH103+$C$13*BI103+$F$13*BJ103*(1-BM103)</f>
        <v>0</v>
      </c>
      <c r="AK103">
        <f>AJ103*AL103</f>
        <v>0</v>
      </c>
      <c r="AL103">
        <f>($B$13*$D$11+$C$13*$D$11+$F$13*((BW103+BO103)/MAX(BW103+BO103+BX103, 0.1)*$I$11+BX103/MAX(BW103+BO103+BX103, 0.1)*$J$11))/($B$13+$C$13+$F$13)</f>
        <v>0</v>
      </c>
      <c r="AM103">
        <f>($B$13*$K$11+$C$13*$K$11+$F$13*((BW103+BO103)/MAX(BW103+BO103+BX103, 0.1)*$P$11+BX103/MAX(BW103+BO103+BX103, 0.1)*$Q$11))/($B$13+$C$13+$F$13)</f>
        <v>0</v>
      </c>
      <c r="AN103">
        <v>2</v>
      </c>
      <c r="AO103">
        <v>0.5</v>
      </c>
      <c r="AP103" t="s">
        <v>256</v>
      </c>
      <c r="AQ103">
        <v>2</v>
      </c>
      <c r="AR103">
        <v>1613519071.06897</v>
      </c>
      <c r="AS103">
        <v>409.756068965517</v>
      </c>
      <c r="AT103">
        <v>410.130103448276</v>
      </c>
      <c r="AU103">
        <v>18.625924137931</v>
      </c>
      <c r="AV103">
        <v>18.2382275862069</v>
      </c>
      <c r="AW103">
        <v>403.851517241379</v>
      </c>
      <c r="AX103">
        <v>18.5329310344828</v>
      </c>
      <c r="AY103">
        <v>600.047655172414</v>
      </c>
      <c r="AZ103">
        <v>101.538620689655</v>
      </c>
      <c r="BA103">
        <v>0.0999329827586207</v>
      </c>
      <c r="BB103">
        <v>26.6541793103448</v>
      </c>
      <c r="BC103">
        <v>25.9477</v>
      </c>
      <c r="BD103">
        <v>999.9</v>
      </c>
      <c r="BE103">
        <v>0</v>
      </c>
      <c r="BF103">
        <v>0</v>
      </c>
      <c r="BG103">
        <v>4998.64206896552</v>
      </c>
      <c r="BH103">
        <v>0</v>
      </c>
      <c r="BI103">
        <v>9999.9</v>
      </c>
      <c r="BJ103">
        <v>300.022172413793</v>
      </c>
      <c r="BK103">
        <v>0.899999103448276</v>
      </c>
      <c r="BL103">
        <v>0.100000948275862</v>
      </c>
      <c r="BM103">
        <v>0</v>
      </c>
      <c r="BN103">
        <v>87.0427827586207</v>
      </c>
      <c r="BO103">
        <v>5.00096</v>
      </c>
      <c r="BP103">
        <v>278.222206896552</v>
      </c>
      <c r="BQ103">
        <v>3225.9175862069</v>
      </c>
      <c r="BR103">
        <v>36.625</v>
      </c>
      <c r="BS103">
        <v>40.6378275862069</v>
      </c>
      <c r="BT103">
        <v>38.6956896551724</v>
      </c>
      <c r="BU103">
        <v>40.5085517241379</v>
      </c>
      <c r="BV103">
        <v>39.4717586206897</v>
      </c>
      <c r="BW103">
        <v>265.519655172414</v>
      </c>
      <c r="BX103">
        <v>29.5041379310345</v>
      </c>
      <c r="BY103">
        <v>0</v>
      </c>
      <c r="BZ103">
        <v>1613519122</v>
      </c>
      <c r="CA103">
        <v>0</v>
      </c>
      <c r="CB103">
        <v>87.00382</v>
      </c>
      <c r="CC103">
        <v>-2.85006152767725</v>
      </c>
      <c r="CD103">
        <v>-10.403615383297</v>
      </c>
      <c r="CE103">
        <v>278.0504</v>
      </c>
      <c r="CF103">
        <v>15</v>
      </c>
      <c r="CG103">
        <v>1613517593.1</v>
      </c>
      <c r="CH103" t="s">
        <v>257</v>
      </c>
      <c r="CI103">
        <v>1613517590.6</v>
      </c>
      <c r="CJ103">
        <v>1613517593.1</v>
      </c>
      <c r="CK103">
        <v>2</v>
      </c>
      <c r="CL103">
        <v>-0.182</v>
      </c>
      <c r="CM103">
        <v>0.031</v>
      </c>
      <c r="CN103">
        <v>5.898</v>
      </c>
      <c r="CO103">
        <v>0.117</v>
      </c>
      <c r="CP103">
        <v>408</v>
      </c>
      <c r="CQ103">
        <v>19</v>
      </c>
      <c r="CR103">
        <v>0.39</v>
      </c>
      <c r="CS103">
        <v>0.23</v>
      </c>
      <c r="CT103">
        <v>-0.307035865</v>
      </c>
      <c r="CU103">
        <v>-0.803467503939962</v>
      </c>
      <c r="CV103">
        <v>0.178592909335503</v>
      </c>
      <c r="CW103">
        <v>0</v>
      </c>
      <c r="CX103">
        <v>0.28862349</v>
      </c>
      <c r="CY103">
        <v>1.00684301988743</v>
      </c>
      <c r="CZ103">
        <v>0.224376743152614</v>
      </c>
      <c r="DA103">
        <v>0</v>
      </c>
      <c r="DB103">
        <v>0</v>
      </c>
      <c r="DC103">
        <v>2</v>
      </c>
      <c r="DD103" t="s">
        <v>258</v>
      </c>
      <c r="DE103">
        <v>100</v>
      </c>
      <c r="DF103">
        <v>100</v>
      </c>
      <c r="DG103">
        <v>5.904</v>
      </c>
      <c r="DH103">
        <v>0.083</v>
      </c>
      <c r="DI103">
        <v>3.81994624640086</v>
      </c>
      <c r="DJ103">
        <v>0.00621434693501906</v>
      </c>
      <c r="DK103">
        <v>-2.84187309215212e-06</v>
      </c>
      <c r="DL103">
        <v>5.83187288444407e-10</v>
      </c>
      <c r="DM103">
        <v>-0.113050203154081</v>
      </c>
      <c r="DN103">
        <v>-0.0175213708561665</v>
      </c>
      <c r="DO103">
        <v>0.00201954594759898</v>
      </c>
      <c r="DP103">
        <v>-2.55958449284408e-05</v>
      </c>
      <c r="DQ103">
        <v>-1</v>
      </c>
      <c r="DR103">
        <v>2233</v>
      </c>
      <c r="DS103">
        <v>2</v>
      </c>
      <c r="DT103">
        <v>28</v>
      </c>
      <c r="DU103">
        <v>24.8</v>
      </c>
      <c r="DV103">
        <v>24.8</v>
      </c>
      <c r="DW103">
        <v>2</v>
      </c>
      <c r="DX103">
        <v>631.463</v>
      </c>
      <c r="DY103">
        <v>355.702</v>
      </c>
      <c r="DZ103">
        <v>24.9995</v>
      </c>
      <c r="EA103">
        <v>28.2174</v>
      </c>
      <c r="EB103">
        <v>30</v>
      </c>
      <c r="EC103">
        <v>28.4227</v>
      </c>
      <c r="ED103">
        <v>28.4177</v>
      </c>
      <c r="EE103">
        <v>19.7004</v>
      </c>
      <c r="EF103">
        <v>42.5973</v>
      </c>
      <c r="EG103">
        <v>70.4283</v>
      </c>
      <c r="EH103">
        <v>25</v>
      </c>
      <c r="EI103">
        <v>410</v>
      </c>
      <c r="EJ103">
        <v>18.2417</v>
      </c>
      <c r="EK103">
        <v>99.3539</v>
      </c>
      <c r="EL103">
        <v>101.308</v>
      </c>
    </row>
    <row r="104" spans="1:142">
      <c r="A104">
        <v>86</v>
      </c>
      <c r="B104">
        <v>1613519085</v>
      </c>
      <c r="C104">
        <v>1389.90000009537</v>
      </c>
      <c r="D104" t="s">
        <v>446</v>
      </c>
      <c r="E104" t="s">
        <v>447</v>
      </c>
      <c r="G104">
        <f>A/E</f>
        <v>0</v>
      </c>
      <c r="H104">
        <v>1613519077.06897</v>
      </c>
      <c r="I104">
        <f>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((R104-I104/2)*K104-J104)/(R104+I104/2)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I104*(1000-(1000*0.61365*exp(17.502*U104/(240.97+U104))/(AZ104+BA104)+AU104)/2)/(1000*0.61365*exp(17.502*U104/(240.97+U104))/(AZ104+BA104)-AU104)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(AK104*AM104)</f>
        <v>0</v>
      </c>
      <c r="T104">
        <f>(BB104+(S104+2*0.95*5.67E-8*(((BB104+$B$9)+273)^4-(BB104+273)^4)-44100*I104)/(1.84*29.3*P104+8*0.95*5.67E-8*(BB104+273)^3))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$B$13*BH104+$C$13*BI104+$F$13*BJ104*(1-BM104)</f>
        <v>0</v>
      </c>
      <c r="AK104">
        <f>AJ104*AL104</f>
        <v>0</v>
      </c>
      <c r="AL104">
        <f>($B$13*$D$11+$C$13*$D$11+$F$13*((BW104+BO104)/MAX(BW104+BO104+BX104, 0.1)*$I$11+BX104/MAX(BW104+BO104+BX104, 0.1)*$J$11))/($B$13+$C$13+$F$13)</f>
        <v>0</v>
      </c>
      <c r="AM104">
        <f>($B$13*$K$11+$C$13*$K$11+$F$13*((BW104+BO104)/MAX(BW104+BO104+BX104, 0.1)*$P$11+BX104/MAX(BW104+BO104+BX104, 0.1)*$Q$11))/($B$13+$C$13+$F$13)</f>
        <v>0</v>
      </c>
      <c r="AN104">
        <v>2</v>
      </c>
      <c r="AO104">
        <v>0.5</v>
      </c>
      <c r="AP104" t="s">
        <v>256</v>
      </c>
      <c r="AQ104">
        <v>2</v>
      </c>
      <c r="AR104">
        <v>1613519077.06897</v>
      </c>
      <c r="AS104">
        <v>409.659482758621</v>
      </c>
      <c r="AT104">
        <v>409.994137931034</v>
      </c>
      <c r="AU104">
        <v>18.3785344827586</v>
      </c>
      <c r="AV104">
        <v>18.1169413793103</v>
      </c>
      <c r="AW104">
        <v>403.755379310345</v>
      </c>
      <c r="AX104">
        <v>18.2929620689655</v>
      </c>
      <c r="AY104">
        <v>600.05075862069</v>
      </c>
      <c r="AZ104">
        <v>101.540551724138</v>
      </c>
      <c r="BA104">
        <v>0.0999771931034483</v>
      </c>
      <c r="BB104">
        <v>26.6580068965517</v>
      </c>
      <c r="BC104">
        <v>25.9825379310345</v>
      </c>
      <c r="BD104">
        <v>999.9</v>
      </c>
      <c r="BE104">
        <v>0</v>
      </c>
      <c r="BF104">
        <v>0</v>
      </c>
      <c r="BG104">
        <v>4993.94413793103</v>
      </c>
      <c r="BH104">
        <v>0</v>
      </c>
      <c r="BI104">
        <v>9999.9</v>
      </c>
      <c r="BJ104">
        <v>300.003827586207</v>
      </c>
      <c r="BK104">
        <v>0.899995896551724</v>
      </c>
      <c r="BL104">
        <v>0.100004151724138</v>
      </c>
      <c r="BM104">
        <v>0</v>
      </c>
      <c r="BN104">
        <v>86.7867793103448</v>
      </c>
      <c r="BO104">
        <v>5.00096</v>
      </c>
      <c r="BP104">
        <v>277.355931034483</v>
      </c>
      <c r="BQ104">
        <v>3225.71551724138</v>
      </c>
      <c r="BR104">
        <v>36.625</v>
      </c>
      <c r="BS104">
        <v>40.6378275862069</v>
      </c>
      <c r="BT104">
        <v>38.7000344827586</v>
      </c>
      <c r="BU104">
        <v>40.5213793103448</v>
      </c>
      <c r="BV104">
        <v>39.4804482758621</v>
      </c>
      <c r="BW104">
        <v>265.501724137931</v>
      </c>
      <c r="BX104">
        <v>29.5031034482759</v>
      </c>
      <c r="BY104">
        <v>0</v>
      </c>
      <c r="BZ104">
        <v>1613519128</v>
      </c>
      <c r="CA104">
        <v>0</v>
      </c>
      <c r="CB104">
        <v>86.72914</v>
      </c>
      <c r="CC104">
        <v>-1.91796152747952</v>
      </c>
      <c r="CD104">
        <v>-4.44553848598123</v>
      </c>
      <c r="CE104">
        <v>277.2764</v>
      </c>
      <c r="CF104">
        <v>15</v>
      </c>
      <c r="CG104">
        <v>1613517593.1</v>
      </c>
      <c r="CH104" t="s">
        <v>257</v>
      </c>
      <c r="CI104">
        <v>1613517590.6</v>
      </c>
      <c r="CJ104">
        <v>1613517593.1</v>
      </c>
      <c r="CK104">
        <v>2</v>
      </c>
      <c r="CL104">
        <v>-0.182</v>
      </c>
      <c r="CM104">
        <v>0.031</v>
      </c>
      <c r="CN104">
        <v>5.898</v>
      </c>
      <c r="CO104">
        <v>0.117</v>
      </c>
      <c r="CP104">
        <v>408</v>
      </c>
      <c r="CQ104">
        <v>19</v>
      </c>
      <c r="CR104">
        <v>0.39</v>
      </c>
      <c r="CS104">
        <v>0.23</v>
      </c>
      <c r="CT104">
        <v>-0.369747925</v>
      </c>
      <c r="CU104">
        <v>0.205097459662289</v>
      </c>
      <c r="CV104">
        <v>0.118070421920858</v>
      </c>
      <c r="CW104">
        <v>0</v>
      </c>
      <c r="CX104">
        <v>0.320051065</v>
      </c>
      <c r="CY104">
        <v>-1.53193941838649</v>
      </c>
      <c r="CZ104">
        <v>0.149449128067014</v>
      </c>
      <c r="DA104">
        <v>0</v>
      </c>
      <c r="DB104">
        <v>0</v>
      </c>
      <c r="DC104">
        <v>2</v>
      </c>
      <c r="DD104" t="s">
        <v>258</v>
      </c>
      <c r="DE104">
        <v>100</v>
      </c>
      <c r="DF104">
        <v>100</v>
      </c>
      <c r="DG104">
        <v>5.903</v>
      </c>
      <c r="DH104">
        <v>0.0815</v>
      </c>
      <c r="DI104">
        <v>3.81994624640086</v>
      </c>
      <c r="DJ104">
        <v>0.00621434693501906</v>
      </c>
      <c r="DK104">
        <v>-2.84187309215212e-06</v>
      </c>
      <c r="DL104">
        <v>5.83187288444407e-10</v>
      </c>
      <c r="DM104">
        <v>-0.113050203154081</v>
      </c>
      <c r="DN104">
        <v>-0.0175213708561665</v>
      </c>
      <c r="DO104">
        <v>0.00201954594759898</v>
      </c>
      <c r="DP104">
        <v>-2.55958449284408e-05</v>
      </c>
      <c r="DQ104">
        <v>-1</v>
      </c>
      <c r="DR104">
        <v>2233</v>
      </c>
      <c r="DS104">
        <v>2</v>
      </c>
      <c r="DT104">
        <v>28</v>
      </c>
      <c r="DU104">
        <v>24.9</v>
      </c>
      <c r="DV104">
        <v>24.9</v>
      </c>
      <c r="DW104">
        <v>2</v>
      </c>
      <c r="DX104">
        <v>631.924</v>
      </c>
      <c r="DY104">
        <v>355.772</v>
      </c>
      <c r="DZ104">
        <v>24.9997</v>
      </c>
      <c r="EA104">
        <v>28.2138</v>
      </c>
      <c r="EB104">
        <v>29.9999</v>
      </c>
      <c r="EC104">
        <v>28.4204</v>
      </c>
      <c r="ED104">
        <v>28.4165</v>
      </c>
      <c r="EE104">
        <v>19.7032</v>
      </c>
      <c r="EF104">
        <v>41.9747</v>
      </c>
      <c r="EG104">
        <v>70.4283</v>
      </c>
      <c r="EH104">
        <v>25</v>
      </c>
      <c r="EI104">
        <v>410</v>
      </c>
      <c r="EJ104">
        <v>18.3941</v>
      </c>
      <c r="EK104">
        <v>99.3534</v>
      </c>
      <c r="EL104">
        <v>101.307</v>
      </c>
    </row>
    <row r="105" spans="1:142">
      <c r="A105">
        <v>87</v>
      </c>
      <c r="B105">
        <v>1613519091</v>
      </c>
      <c r="C105">
        <v>1395.90000009537</v>
      </c>
      <c r="D105" t="s">
        <v>448</v>
      </c>
      <c r="E105" t="s">
        <v>449</v>
      </c>
      <c r="G105">
        <f>A/E</f>
        <v>0</v>
      </c>
      <c r="H105">
        <v>1613519083.06897</v>
      </c>
      <c r="I105">
        <f>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((R105-I105/2)*K105-J105)/(R105+I105/2)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I105*(1000-(1000*0.61365*exp(17.502*U105/(240.97+U105))/(AZ105+BA105)+AU105)/2)/(1000*0.61365*exp(17.502*U105/(240.97+U105))/(AZ105+BA105)-AU105)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(AK105*AM105)</f>
        <v>0</v>
      </c>
      <c r="T105">
        <f>(BB105+(S105+2*0.95*5.67E-8*(((BB105+$B$9)+273)^4-(BB105+273)^4)-44100*I105)/(1.84*29.3*P105+8*0.95*5.67E-8*(BB105+273)^3))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$B$13*BH105+$C$13*BI105+$F$13*BJ105*(1-BM105)</f>
        <v>0</v>
      </c>
      <c r="AK105">
        <f>AJ105*AL105</f>
        <v>0</v>
      </c>
      <c r="AL105">
        <f>($B$13*$D$11+$C$13*$D$11+$F$13*((BW105+BO105)/MAX(BW105+BO105+BX105, 0.1)*$I$11+BX105/MAX(BW105+BO105+BX105, 0.1)*$J$11))/($B$13+$C$13+$F$13)</f>
        <v>0</v>
      </c>
      <c r="AM105">
        <f>($B$13*$K$11+$C$13*$K$11+$F$13*((BW105+BO105)/MAX(BW105+BO105+BX105, 0.1)*$P$11+BX105/MAX(BW105+BO105+BX105, 0.1)*$Q$11))/($B$13+$C$13+$F$13)</f>
        <v>0</v>
      </c>
      <c r="AN105">
        <v>2</v>
      </c>
      <c r="AO105">
        <v>0.5</v>
      </c>
      <c r="AP105" t="s">
        <v>256</v>
      </c>
      <c r="AQ105">
        <v>2</v>
      </c>
      <c r="AR105">
        <v>1613519083.06897</v>
      </c>
      <c r="AS105">
        <v>409.567862068965</v>
      </c>
      <c r="AT105">
        <v>409.986862068966</v>
      </c>
      <c r="AU105">
        <v>18.2795068965517</v>
      </c>
      <c r="AV105">
        <v>18.1586965517241</v>
      </c>
      <c r="AW105">
        <v>403.664103448276</v>
      </c>
      <c r="AX105">
        <v>18.1968896551724</v>
      </c>
      <c r="AY105">
        <v>600.058344827586</v>
      </c>
      <c r="AZ105">
        <v>101.541</v>
      </c>
      <c r="BA105">
        <v>0.0999963896551724</v>
      </c>
      <c r="BB105">
        <v>26.6623827586207</v>
      </c>
      <c r="BC105">
        <v>26.0046655172414</v>
      </c>
      <c r="BD105">
        <v>999.9</v>
      </c>
      <c r="BE105">
        <v>0</v>
      </c>
      <c r="BF105">
        <v>0</v>
      </c>
      <c r="BG105">
        <v>4994.39655172414</v>
      </c>
      <c r="BH105">
        <v>0</v>
      </c>
      <c r="BI105">
        <v>9999.9</v>
      </c>
      <c r="BJ105">
        <v>299.994965517241</v>
      </c>
      <c r="BK105">
        <v>0.899995896551724</v>
      </c>
      <c r="BL105">
        <v>0.100004151724138</v>
      </c>
      <c r="BM105">
        <v>0</v>
      </c>
      <c r="BN105">
        <v>86.5557310344828</v>
      </c>
      <c r="BO105">
        <v>5.00096</v>
      </c>
      <c r="BP105">
        <v>276.884689655172</v>
      </c>
      <c r="BQ105">
        <v>3225.61862068965</v>
      </c>
      <c r="BR105">
        <v>36.625</v>
      </c>
      <c r="BS105">
        <v>40.6421034482759</v>
      </c>
      <c r="BT105">
        <v>38.6956896551724</v>
      </c>
      <c r="BU105">
        <v>40.5277931034483</v>
      </c>
      <c r="BV105">
        <v>39.4847931034483</v>
      </c>
      <c r="BW105">
        <v>265.494137931035</v>
      </c>
      <c r="BX105">
        <v>29.5020689655172</v>
      </c>
      <c r="BY105">
        <v>0</v>
      </c>
      <c r="BZ105">
        <v>1613519134</v>
      </c>
      <c r="CA105">
        <v>0</v>
      </c>
      <c r="CB105">
        <v>86.53432</v>
      </c>
      <c r="CC105">
        <v>-1.58723076086742</v>
      </c>
      <c r="CD105">
        <v>-3.58300000372719</v>
      </c>
      <c r="CE105">
        <v>276.84696</v>
      </c>
      <c r="CF105">
        <v>15</v>
      </c>
      <c r="CG105">
        <v>1613517593.1</v>
      </c>
      <c r="CH105" t="s">
        <v>257</v>
      </c>
      <c r="CI105">
        <v>1613517590.6</v>
      </c>
      <c r="CJ105">
        <v>1613517593.1</v>
      </c>
      <c r="CK105">
        <v>2</v>
      </c>
      <c r="CL105">
        <v>-0.182</v>
      </c>
      <c r="CM105">
        <v>0.031</v>
      </c>
      <c r="CN105">
        <v>5.898</v>
      </c>
      <c r="CO105">
        <v>0.117</v>
      </c>
      <c r="CP105">
        <v>408</v>
      </c>
      <c r="CQ105">
        <v>19</v>
      </c>
      <c r="CR105">
        <v>0.39</v>
      </c>
      <c r="CS105">
        <v>0.23</v>
      </c>
      <c r="CT105">
        <v>-0.37580495</v>
      </c>
      <c r="CU105">
        <v>-0.696778536585364</v>
      </c>
      <c r="CV105">
        <v>0.100542636097068</v>
      </c>
      <c r="CW105">
        <v>0</v>
      </c>
      <c r="CX105">
        <v>0.176304767</v>
      </c>
      <c r="CY105">
        <v>-1.33896118649156</v>
      </c>
      <c r="CZ105">
        <v>0.130272093158025</v>
      </c>
      <c r="DA105">
        <v>0</v>
      </c>
      <c r="DB105">
        <v>0</v>
      </c>
      <c r="DC105">
        <v>2</v>
      </c>
      <c r="DD105" t="s">
        <v>258</v>
      </c>
      <c r="DE105">
        <v>100</v>
      </c>
      <c r="DF105">
        <v>100</v>
      </c>
      <c r="DG105">
        <v>5.903</v>
      </c>
      <c r="DH105">
        <v>0.0831</v>
      </c>
      <c r="DI105">
        <v>3.81994624640086</v>
      </c>
      <c r="DJ105">
        <v>0.00621434693501906</v>
      </c>
      <c r="DK105">
        <v>-2.84187309215212e-06</v>
      </c>
      <c r="DL105">
        <v>5.83187288444407e-10</v>
      </c>
      <c r="DM105">
        <v>-0.113050203154081</v>
      </c>
      <c r="DN105">
        <v>-0.0175213708561665</v>
      </c>
      <c r="DO105">
        <v>0.00201954594759898</v>
      </c>
      <c r="DP105">
        <v>-2.55958449284408e-05</v>
      </c>
      <c r="DQ105">
        <v>-1</v>
      </c>
      <c r="DR105">
        <v>2233</v>
      </c>
      <c r="DS105">
        <v>2</v>
      </c>
      <c r="DT105">
        <v>28</v>
      </c>
      <c r="DU105">
        <v>25</v>
      </c>
      <c r="DV105">
        <v>25</v>
      </c>
      <c r="DW105">
        <v>2</v>
      </c>
      <c r="DX105">
        <v>631.977</v>
      </c>
      <c r="DY105">
        <v>355.978</v>
      </c>
      <c r="DZ105">
        <v>24.9997</v>
      </c>
      <c r="EA105">
        <v>28.2096</v>
      </c>
      <c r="EB105">
        <v>29.9998</v>
      </c>
      <c r="EC105">
        <v>28.4186</v>
      </c>
      <c r="ED105">
        <v>28.4145</v>
      </c>
      <c r="EE105">
        <v>19.7057</v>
      </c>
      <c r="EF105">
        <v>41.6696</v>
      </c>
      <c r="EG105">
        <v>70.0553</v>
      </c>
      <c r="EH105">
        <v>25</v>
      </c>
      <c r="EI105">
        <v>410</v>
      </c>
      <c r="EJ105">
        <v>18.4082</v>
      </c>
      <c r="EK105">
        <v>99.3546</v>
      </c>
      <c r="EL105">
        <v>101.307</v>
      </c>
    </row>
    <row r="106" spans="1:142">
      <c r="A106">
        <v>88</v>
      </c>
      <c r="B106">
        <v>1613519097</v>
      </c>
      <c r="C106">
        <v>1401.90000009537</v>
      </c>
      <c r="D106" t="s">
        <v>450</v>
      </c>
      <c r="E106" t="s">
        <v>451</v>
      </c>
      <c r="G106">
        <f>A/E</f>
        <v>0</v>
      </c>
      <c r="H106">
        <v>1613519089.06897</v>
      </c>
      <c r="I106">
        <f>AY106*AG106*(AU106-AV106)/(100*AN106*(1000-AG106*AU106))</f>
        <v>0</v>
      </c>
      <c r="J106">
        <f>AY106*AG106*(AT106-AS106*(1000-AG106*AV106)/(1000-AG106*AU106))/(100*AN106)</f>
        <v>0</v>
      </c>
      <c r="K106">
        <f>AS106 - IF(AG106&gt;1, J106*AN106*100.0/(AI106*BG106), 0)</f>
        <v>0</v>
      </c>
      <c r="L106">
        <f>((R106-I106/2)*K106-J106)/(R106+I106/2)</f>
        <v>0</v>
      </c>
      <c r="M106">
        <f>L106*(AZ106+BA106)/1000.0</f>
        <v>0</v>
      </c>
      <c r="N106">
        <f>(AS106 - IF(AG106&gt;1, J106*AN106*100.0/(AI106*BG106), 0))*(AZ106+BA106)/1000.0</f>
        <v>0</v>
      </c>
      <c r="O106">
        <f>2.0/((1/Q106-1/P106)+SIGN(Q106)*SQRT((1/Q106-1/P106)*(1/Q106-1/P106) + 4*AO106/((AO106+1)*(AO106+1))*(2*1/Q106*1/P106-1/P106*1/P106)))</f>
        <v>0</v>
      </c>
      <c r="P106">
        <f>IF(LEFT(AP106,1)&lt;&gt;"0",IF(LEFT(AP106,1)="1",3.0,AQ106),$D$5+$E$5*(BG106*AZ106/($K$5*1000))+$F$5*(BG106*AZ106/($K$5*1000))*MAX(MIN(AN106,$J$5),$I$5)*MAX(MIN(AN106,$J$5),$I$5)+$G$5*MAX(MIN(AN106,$J$5),$I$5)*(BG106*AZ106/($K$5*1000))+$H$5*(BG106*AZ106/($K$5*1000))*(BG106*AZ106/($K$5*1000)))</f>
        <v>0</v>
      </c>
      <c r="Q106">
        <f>I106*(1000-(1000*0.61365*exp(17.502*U106/(240.97+U106))/(AZ106+BA106)+AU106)/2)/(1000*0.61365*exp(17.502*U106/(240.97+U106))/(AZ106+BA106)-AU106)</f>
        <v>0</v>
      </c>
      <c r="R106">
        <f>1/((AO106+1)/(O106/1.6)+1/(P106/1.37)) + AO106/((AO106+1)/(O106/1.6) + AO106/(P106/1.37))</f>
        <v>0</v>
      </c>
      <c r="S106">
        <f>(AK106*AM106)</f>
        <v>0</v>
      </c>
      <c r="T106">
        <f>(BB106+(S106+2*0.95*5.67E-8*(((BB106+$B$9)+273)^4-(BB106+273)^4)-44100*I106)/(1.84*29.3*P106+8*0.95*5.67E-8*(BB106+273)^3))</f>
        <v>0</v>
      </c>
      <c r="U106">
        <f>($C$9*BC106+$D$9*BD106+$E$9*T106)</f>
        <v>0</v>
      </c>
      <c r="V106">
        <f>0.61365*exp(17.502*U106/(240.97+U106))</f>
        <v>0</v>
      </c>
      <c r="W106">
        <f>(X106/Y106*100)</f>
        <v>0</v>
      </c>
      <c r="X106">
        <f>AU106*(AZ106+BA106)/1000</f>
        <v>0</v>
      </c>
      <c r="Y106">
        <f>0.61365*exp(17.502*BB106/(240.97+BB106))</f>
        <v>0</v>
      </c>
      <c r="Z106">
        <f>(V106-AU106*(AZ106+BA106)/1000)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2*0.95*5.67E-8*(((BB106+$B$9)+273)^4-(U106+273)^4)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IF(AE106*$H$15&gt;=AI106,1.0,(AI106/(AI106-AE106*$H$15)))</f>
        <v>0</v>
      </c>
      <c r="AH106">
        <f>(AG106-1)*100</f>
        <v>0</v>
      </c>
      <c r="AI106">
        <f>MAX(0,($B$15+$C$15*BG106)/(1+$D$15*BG106)*AZ106/(BB106+273)*$E$15)</f>
        <v>0</v>
      </c>
      <c r="AJ106">
        <f>$B$13*BH106+$C$13*BI106+$F$13*BJ106*(1-BM106)</f>
        <v>0</v>
      </c>
      <c r="AK106">
        <f>AJ106*AL106</f>
        <v>0</v>
      </c>
      <c r="AL106">
        <f>($B$13*$D$11+$C$13*$D$11+$F$13*((BW106+BO106)/MAX(BW106+BO106+BX106, 0.1)*$I$11+BX106/MAX(BW106+BO106+BX106, 0.1)*$J$11))/($B$13+$C$13+$F$13)</f>
        <v>0</v>
      </c>
      <c r="AM106">
        <f>($B$13*$K$11+$C$13*$K$11+$F$13*((BW106+BO106)/MAX(BW106+BO106+BX106, 0.1)*$P$11+BX106/MAX(BW106+BO106+BX106, 0.1)*$Q$11))/($B$13+$C$13+$F$13)</f>
        <v>0</v>
      </c>
      <c r="AN106">
        <v>2</v>
      </c>
      <c r="AO106">
        <v>0.5</v>
      </c>
      <c r="AP106" t="s">
        <v>256</v>
      </c>
      <c r="AQ106">
        <v>2</v>
      </c>
      <c r="AR106">
        <v>1613519089.06897</v>
      </c>
      <c r="AS106">
        <v>409.531827586207</v>
      </c>
      <c r="AT106">
        <v>409.967448275862</v>
      </c>
      <c r="AU106">
        <v>18.2837827586207</v>
      </c>
      <c r="AV106">
        <v>18.2396068965517</v>
      </c>
      <c r="AW106">
        <v>403.62824137931</v>
      </c>
      <c r="AX106">
        <v>18.2010448275862</v>
      </c>
      <c r="AY106">
        <v>600.061</v>
      </c>
      <c r="AZ106">
        <v>101.540034482759</v>
      </c>
      <c r="BA106">
        <v>0.100024965517241</v>
      </c>
      <c r="BB106">
        <v>26.6638862068966</v>
      </c>
      <c r="BC106">
        <v>26.0251172413793</v>
      </c>
      <c r="BD106">
        <v>999.9</v>
      </c>
      <c r="BE106">
        <v>0</v>
      </c>
      <c r="BF106">
        <v>0</v>
      </c>
      <c r="BG106">
        <v>4997.24103448276</v>
      </c>
      <c r="BH106">
        <v>0</v>
      </c>
      <c r="BI106">
        <v>9999.9</v>
      </c>
      <c r="BJ106">
        <v>300.006103448276</v>
      </c>
      <c r="BK106">
        <v>0.899995896551724</v>
      </c>
      <c r="BL106">
        <v>0.100004151724138</v>
      </c>
      <c r="BM106">
        <v>0</v>
      </c>
      <c r="BN106">
        <v>86.4488</v>
      </c>
      <c r="BO106">
        <v>5.00096</v>
      </c>
      <c r="BP106">
        <v>276.544689655172</v>
      </c>
      <c r="BQ106">
        <v>3225.74</v>
      </c>
      <c r="BR106">
        <v>36.625</v>
      </c>
      <c r="BS106">
        <v>40.6463793103448</v>
      </c>
      <c r="BT106">
        <v>38.6913448275862</v>
      </c>
      <c r="BU106">
        <v>40.5363448275862</v>
      </c>
      <c r="BV106">
        <v>39.4913103448276</v>
      </c>
      <c r="BW106">
        <v>265.503793103448</v>
      </c>
      <c r="BX106">
        <v>29.5031034482759</v>
      </c>
      <c r="BY106">
        <v>0</v>
      </c>
      <c r="BZ106">
        <v>1613519140</v>
      </c>
      <c r="CA106">
        <v>0</v>
      </c>
      <c r="CB106">
        <v>86.423236</v>
      </c>
      <c r="CC106">
        <v>-0.798430777459853</v>
      </c>
      <c r="CD106">
        <v>-3.597692296097</v>
      </c>
      <c r="CE106">
        <v>276.54008</v>
      </c>
      <c r="CF106">
        <v>15</v>
      </c>
      <c r="CG106">
        <v>1613517593.1</v>
      </c>
      <c r="CH106" t="s">
        <v>257</v>
      </c>
      <c r="CI106">
        <v>1613517590.6</v>
      </c>
      <c r="CJ106">
        <v>1613517593.1</v>
      </c>
      <c r="CK106">
        <v>2</v>
      </c>
      <c r="CL106">
        <v>-0.182</v>
      </c>
      <c r="CM106">
        <v>0.031</v>
      </c>
      <c r="CN106">
        <v>5.898</v>
      </c>
      <c r="CO106">
        <v>0.117</v>
      </c>
      <c r="CP106">
        <v>408</v>
      </c>
      <c r="CQ106">
        <v>19</v>
      </c>
      <c r="CR106">
        <v>0.39</v>
      </c>
      <c r="CS106">
        <v>0.23</v>
      </c>
      <c r="CT106">
        <v>-0.43354195</v>
      </c>
      <c r="CU106">
        <v>-0.30648592120075</v>
      </c>
      <c r="CV106">
        <v>0.0774647406669479</v>
      </c>
      <c r="CW106">
        <v>0</v>
      </c>
      <c r="CX106">
        <v>0.079198658</v>
      </c>
      <c r="CY106">
        <v>-0.718752398273922</v>
      </c>
      <c r="CZ106">
        <v>0.0777897906176212</v>
      </c>
      <c r="DA106">
        <v>0</v>
      </c>
      <c r="DB106">
        <v>0</v>
      </c>
      <c r="DC106">
        <v>2</v>
      </c>
      <c r="DD106" t="s">
        <v>258</v>
      </c>
      <c r="DE106">
        <v>100</v>
      </c>
      <c r="DF106">
        <v>100</v>
      </c>
      <c r="DG106">
        <v>5.904</v>
      </c>
      <c r="DH106">
        <v>0.0847</v>
      </c>
      <c r="DI106">
        <v>3.81994624640086</v>
      </c>
      <c r="DJ106">
        <v>0.00621434693501906</v>
      </c>
      <c r="DK106">
        <v>-2.84187309215212e-06</v>
      </c>
      <c r="DL106">
        <v>5.83187288444407e-10</v>
      </c>
      <c r="DM106">
        <v>-0.113050203154081</v>
      </c>
      <c r="DN106">
        <v>-0.0175213708561665</v>
      </c>
      <c r="DO106">
        <v>0.00201954594759898</v>
      </c>
      <c r="DP106">
        <v>-2.55958449284408e-05</v>
      </c>
      <c r="DQ106">
        <v>-1</v>
      </c>
      <c r="DR106">
        <v>2233</v>
      </c>
      <c r="DS106">
        <v>2</v>
      </c>
      <c r="DT106">
        <v>28</v>
      </c>
      <c r="DU106">
        <v>25.1</v>
      </c>
      <c r="DV106">
        <v>25.1</v>
      </c>
      <c r="DW106">
        <v>2</v>
      </c>
      <c r="DX106">
        <v>631.861</v>
      </c>
      <c r="DY106">
        <v>356.028</v>
      </c>
      <c r="DZ106">
        <v>24.9995</v>
      </c>
      <c r="EA106">
        <v>28.2066</v>
      </c>
      <c r="EB106">
        <v>30</v>
      </c>
      <c r="EC106">
        <v>28.4163</v>
      </c>
      <c r="ED106">
        <v>28.4119</v>
      </c>
      <c r="EE106">
        <v>19.7031</v>
      </c>
      <c r="EF106">
        <v>41.3913</v>
      </c>
      <c r="EG106">
        <v>70.0553</v>
      </c>
      <c r="EH106">
        <v>25</v>
      </c>
      <c r="EI106">
        <v>410</v>
      </c>
      <c r="EJ106">
        <v>18.4046</v>
      </c>
      <c r="EK106">
        <v>99.3529</v>
      </c>
      <c r="EL106">
        <v>101.306</v>
      </c>
    </row>
    <row r="107" spans="1:142">
      <c r="A107">
        <v>89</v>
      </c>
      <c r="B107">
        <v>1613519103</v>
      </c>
      <c r="C107">
        <v>1407.90000009537</v>
      </c>
      <c r="D107" t="s">
        <v>452</v>
      </c>
      <c r="E107" t="s">
        <v>453</v>
      </c>
      <c r="G107">
        <f>A/E</f>
        <v>0</v>
      </c>
      <c r="H107">
        <v>1613519095.06897</v>
      </c>
      <c r="I107">
        <f>AY107*AG107*(AU107-AV107)/(100*AN107*(1000-AG107*AU107))</f>
        <v>0</v>
      </c>
      <c r="J107">
        <f>AY107*AG107*(AT107-AS107*(1000-AG107*AV107)/(1000-AG107*AU107))/(100*AN107)</f>
        <v>0</v>
      </c>
      <c r="K107">
        <f>AS107 - IF(AG107&gt;1, J107*AN107*100.0/(AI107*BG107), 0)</f>
        <v>0</v>
      </c>
      <c r="L107">
        <f>((R107-I107/2)*K107-J107)/(R107+I107/2)</f>
        <v>0</v>
      </c>
      <c r="M107">
        <f>L107*(AZ107+BA107)/1000.0</f>
        <v>0</v>
      </c>
      <c r="N107">
        <f>(AS107 - IF(AG107&gt;1, J107*AN107*100.0/(AI107*BG107), 0))*(AZ107+BA107)/1000.0</f>
        <v>0</v>
      </c>
      <c r="O107">
        <f>2.0/((1/Q107-1/P107)+SIGN(Q107)*SQRT((1/Q107-1/P107)*(1/Q107-1/P107) + 4*AO107/((AO107+1)*(AO107+1))*(2*1/Q107*1/P107-1/P107*1/P107)))</f>
        <v>0</v>
      </c>
      <c r="P107">
        <f>IF(LEFT(AP107,1)&lt;&gt;"0",IF(LEFT(AP107,1)="1",3.0,AQ107),$D$5+$E$5*(BG107*AZ107/($K$5*1000))+$F$5*(BG107*AZ107/($K$5*1000))*MAX(MIN(AN107,$J$5),$I$5)*MAX(MIN(AN107,$J$5),$I$5)+$G$5*MAX(MIN(AN107,$J$5),$I$5)*(BG107*AZ107/($K$5*1000))+$H$5*(BG107*AZ107/($K$5*1000))*(BG107*AZ107/($K$5*1000)))</f>
        <v>0</v>
      </c>
      <c r="Q107">
        <f>I107*(1000-(1000*0.61365*exp(17.502*U107/(240.97+U107))/(AZ107+BA107)+AU107)/2)/(1000*0.61365*exp(17.502*U107/(240.97+U107))/(AZ107+BA107)-AU107)</f>
        <v>0</v>
      </c>
      <c r="R107">
        <f>1/((AO107+1)/(O107/1.6)+1/(P107/1.37)) + AO107/((AO107+1)/(O107/1.6) + AO107/(P107/1.37))</f>
        <v>0</v>
      </c>
      <c r="S107">
        <f>(AK107*AM107)</f>
        <v>0</v>
      </c>
      <c r="T107">
        <f>(BB107+(S107+2*0.95*5.67E-8*(((BB107+$B$9)+273)^4-(BB107+273)^4)-44100*I107)/(1.84*29.3*P107+8*0.95*5.67E-8*(BB107+273)^3))</f>
        <v>0</v>
      </c>
      <c r="U107">
        <f>($C$9*BC107+$D$9*BD107+$E$9*T107)</f>
        <v>0</v>
      </c>
      <c r="V107">
        <f>0.61365*exp(17.502*U107/(240.97+U107))</f>
        <v>0</v>
      </c>
      <c r="W107">
        <f>(X107/Y107*100)</f>
        <v>0</v>
      </c>
      <c r="X107">
        <f>AU107*(AZ107+BA107)/1000</f>
        <v>0</v>
      </c>
      <c r="Y107">
        <f>0.61365*exp(17.502*BB107/(240.97+BB107))</f>
        <v>0</v>
      </c>
      <c r="Z107">
        <f>(V107-AU107*(AZ107+BA107)/1000)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2*0.95*5.67E-8*(((BB107+$B$9)+273)^4-(U107+273)^4)</f>
        <v>0</v>
      </c>
      <c r="AD107">
        <f>S107+AC107+AA107+AB107</f>
        <v>0</v>
      </c>
      <c r="AE107">
        <v>0</v>
      </c>
      <c r="AF107">
        <v>0</v>
      </c>
      <c r="AG107">
        <f>IF(AE107*$H$15&gt;=AI107,1.0,(AI107/(AI107-AE107*$H$15)))</f>
        <v>0</v>
      </c>
      <c r="AH107">
        <f>(AG107-1)*100</f>
        <v>0</v>
      </c>
      <c r="AI107">
        <f>MAX(0,($B$15+$C$15*BG107)/(1+$D$15*BG107)*AZ107/(BB107+273)*$E$15)</f>
        <v>0</v>
      </c>
      <c r="AJ107">
        <f>$B$13*BH107+$C$13*BI107+$F$13*BJ107*(1-BM107)</f>
        <v>0</v>
      </c>
      <c r="AK107">
        <f>AJ107*AL107</f>
        <v>0</v>
      </c>
      <c r="AL107">
        <f>($B$13*$D$11+$C$13*$D$11+$F$13*((BW107+BO107)/MAX(BW107+BO107+BX107, 0.1)*$I$11+BX107/MAX(BW107+BO107+BX107, 0.1)*$J$11))/($B$13+$C$13+$F$13)</f>
        <v>0</v>
      </c>
      <c r="AM107">
        <f>($B$13*$K$11+$C$13*$K$11+$F$13*((BW107+BO107)/MAX(BW107+BO107+BX107, 0.1)*$P$11+BX107/MAX(BW107+BO107+BX107, 0.1)*$Q$11))/($B$13+$C$13+$F$13)</f>
        <v>0</v>
      </c>
      <c r="AN107">
        <v>2</v>
      </c>
      <c r="AO107">
        <v>0.5</v>
      </c>
      <c r="AP107" t="s">
        <v>256</v>
      </c>
      <c r="AQ107">
        <v>2</v>
      </c>
      <c r="AR107">
        <v>1613519095.06897</v>
      </c>
      <c r="AS107">
        <v>409.531551724138</v>
      </c>
      <c r="AT107">
        <v>409.981034482759</v>
      </c>
      <c r="AU107">
        <v>18.3289586206897</v>
      </c>
      <c r="AV107">
        <v>18.3031310344828</v>
      </c>
      <c r="AW107">
        <v>403.628</v>
      </c>
      <c r="AX107">
        <v>18.2448793103448</v>
      </c>
      <c r="AY107">
        <v>600.059068965517</v>
      </c>
      <c r="AZ107">
        <v>101.539413793103</v>
      </c>
      <c r="BA107">
        <v>0.100006879310345</v>
      </c>
      <c r="BB107">
        <v>26.6658827586207</v>
      </c>
      <c r="BC107">
        <v>26.0473724137931</v>
      </c>
      <c r="BD107">
        <v>999.9</v>
      </c>
      <c r="BE107">
        <v>0</v>
      </c>
      <c r="BF107">
        <v>0</v>
      </c>
      <c r="BG107">
        <v>5001.85344827586</v>
      </c>
      <c r="BH107">
        <v>0</v>
      </c>
      <c r="BI107">
        <v>9999.9</v>
      </c>
      <c r="BJ107">
        <v>300.008724137931</v>
      </c>
      <c r="BK107">
        <v>0.899999103448276</v>
      </c>
      <c r="BL107">
        <v>0.100000948275862</v>
      </c>
      <c r="BM107">
        <v>0</v>
      </c>
      <c r="BN107">
        <v>86.3487310344828</v>
      </c>
      <c r="BO107">
        <v>5.00096</v>
      </c>
      <c r="BP107">
        <v>276.281344827586</v>
      </c>
      <c r="BQ107">
        <v>3225.77137931035</v>
      </c>
      <c r="BR107">
        <v>36.625</v>
      </c>
      <c r="BS107">
        <v>40.6485172413793</v>
      </c>
      <c r="BT107">
        <v>38.6978620689655</v>
      </c>
      <c r="BU107">
        <v>40.5320689655172</v>
      </c>
      <c r="BV107">
        <v>39.4847931034483</v>
      </c>
      <c r="BW107">
        <v>265.506551724138</v>
      </c>
      <c r="BX107">
        <v>29.5020689655172</v>
      </c>
      <c r="BY107">
        <v>0</v>
      </c>
      <c r="BZ107">
        <v>1613519146</v>
      </c>
      <c r="CA107">
        <v>0</v>
      </c>
      <c r="CB107">
        <v>86.332416</v>
      </c>
      <c r="CC107">
        <v>-1.14497692968273</v>
      </c>
      <c r="CD107">
        <v>-1.39107692695016</v>
      </c>
      <c r="CE107">
        <v>276.30168</v>
      </c>
      <c r="CF107">
        <v>15</v>
      </c>
      <c r="CG107">
        <v>1613517593.1</v>
      </c>
      <c r="CH107" t="s">
        <v>257</v>
      </c>
      <c r="CI107">
        <v>1613517590.6</v>
      </c>
      <c r="CJ107">
        <v>1613517593.1</v>
      </c>
      <c r="CK107">
        <v>2</v>
      </c>
      <c r="CL107">
        <v>-0.182</v>
      </c>
      <c r="CM107">
        <v>0.031</v>
      </c>
      <c r="CN107">
        <v>5.898</v>
      </c>
      <c r="CO107">
        <v>0.117</v>
      </c>
      <c r="CP107">
        <v>408</v>
      </c>
      <c r="CQ107">
        <v>19</v>
      </c>
      <c r="CR107">
        <v>0.39</v>
      </c>
      <c r="CS107">
        <v>0.23</v>
      </c>
      <c r="CT107">
        <v>-0.4338456</v>
      </c>
      <c r="CU107">
        <v>-0.200797350844277</v>
      </c>
      <c r="CV107">
        <v>0.0785517573405586</v>
      </c>
      <c r="CW107">
        <v>0</v>
      </c>
      <c r="CX107">
        <v>0.034966178</v>
      </c>
      <c r="CY107">
        <v>-0.0719036404502815</v>
      </c>
      <c r="CZ107">
        <v>0.0264312424888546</v>
      </c>
      <c r="DA107">
        <v>1</v>
      </c>
      <c r="DB107">
        <v>1</v>
      </c>
      <c r="DC107">
        <v>2</v>
      </c>
      <c r="DD107" t="s">
        <v>269</v>
      </c>
      <c r="DE107">
        <v>100</v>
      </c>
      <c r="DF107">
        <v>100</v>
      </c>
      <c r="DG107">
        <v>5.903</v>
      </c>
      <c r="DH107">
        <v>0.0857</v>
      </c>
      <c r="DI107">
        <v>3.81994624640086</v>
      </c>
      <c r="DJ107">
        <v>0.00621434693501906</v>
      </c>
      <c r="DK107">
        <v>-2.84187309215212e-06</v>
      </c>
      <c r="DL107">
        <v>5.83187288444407e-10</v>
      </c>
      <c r="DM107">
        <v>-0.113050203154081</v>
      </c>
      <c r="DN107">
        <v>-0.0175213708561665</v>
      </c>
      <c r="DO107">
        <v>0.00201954594759898</v>
      </c>
      <c r="DP107">
        <v>-2.55958449284408e-05</v>
      </c>
      <c r="DQ107">
        <v>-1</v>
      </c>
      <c r="DR107">
        <v>2233</v>
      </c>
      <c r="DS107">
        <v>2</v>
      </c>
      <c r="DT107">
        <v>28</v>
      </c>
      <c r="DU107">
        <v>25.2</v>
      </c>
      <c r="DV107">
        <v>25.2</v>
      </c>
      <c r="DW107">
        <v>2</v>
      </c>
      <c r="DX107">
        <v>631.901</v>
      </c>
      <c r="DY107">
        <v>356.065</v>
      </c>
      <c r="DZ107">
        <v>24.9992</v>
      </c>
      <c r="EA107">
        <v>28.202</v>
      </c>
      <c r="EB107">
        <v>29.9999</v>
      </c>
      <c r="EC107">
        <v>28.4134</v>
      </c>
      <c r="ED107">
        <v>28.4096</v>
      </c>
      <c r="EE107">
        <v>19.7054</v>
      </c>
      <c r="EF107">
        <v>41.3913</v>
      </c>
      <c r="EG107">
        <v>70.0553</v>
      </c>
      <c r="EH107">
        <v>25</v>
      </c>
      <c r="EI107">
        <v>410</v>
      </c>
      <c r="EJ107">
        <v>18.3965</v>
      </c>
      <c r="EK107">
        <v>99.352</v>
      </c>
      <c r="EL107">
        <v>101.306</v>
      </c>
    </row>
    <row r="108" spans="1:142">
      <c r="A108">
        <v>90</v>
      </c>
      <c r="B108">
        <v>1613519109</v>
      </c>
      <c r="C108">
        <v>1413.90000009537</v>
      </c>
      <c r="D108" t="s">
        <v>454</v>
      </c>
      <c r="E108" t="s">
        <v>455</v>
      </c>
      <c r="G108">
        <f>A/E</f>
        <v>0</v>
      </c>
      <c r="H108">
        <v>1613519101.06897</v>
      </c>
      <c r="I108">
        <f>AY108*AG108*(AU108-AV108)/(100*AN108*(1000-AG108*AU108))</f>
        <v>0</v>
      </c>
      <c r="J108">
        <f>AY108*AG108*(AT108-AS108*(1000-AG108*AV108)/(1000-AG108*AU108))/(100*AN108)</f>
        <v>0</v>
      </c>
      <c r="K108">
        <f>AS108 - IF(AG108&gt;1, J108*AN108*100.0/(AI108*BG108), 0)</f>
        <v>0</v>
      </c>
      <c r="L108">
        <f>((R108-I108/2)*K108-J108)/(R108+I108/2)</f>
        <v>0</v>
      </c>
      <c r="M108">
        <f>L108*(AZ108+BA108)/1000.0</f>
        <v>0</v>
      </c>
      <c r="N108">
        <f>(AS108 - IF(AG108&gt;1, J108*AN108*100.0/(AI108*BG108), 0))*(AZ108+BA108)/1000.0</f>
        <v>0</v>
      </c>
      <c r="O108">
        <f>2.0/((1/Q108-1/P108)+SIGN(Q108)*SQRT((1/Q108-1/P108)*(1/Q108-1/P108) + 4*AO108/((AO108+1)*(AO108+1))*(2*1/Q108*1/P108-1/P108*1/P108)))</f>
        <v>0</v>
      </c>
      <c r="P108">
        <f>IF(LEFT(AP108,1)&lt;&gt;"0",IF(LEFT(AP108,1)="1",3.0,AQ108),$D$5+$E$5*(BG108*AZ108/($K$5*1000))+$F$5*(BG108*AZ108/($K$5*1000))*MAX(MIN(AN108,$J$5),$I$5)*MAX(MIN(AN108,$J$5),$I$5)+$G$5*MAX(MIN(AN108,$J$5),$I$5)*(BG108*AZ108/($K$5*1000))+$H$5*(BG108*AZ108/($K$5*1000))*(BG108*AZ108/($K$5*1000)))</f>
        <v>0</v>
      </c>
      <c r="Q108">
        <f>I108*(1000-(1000*0.61365*exp(17.502*U108/(240.97+U108))/(AZ108+BA108)+AU108)/2)/(1000*0.61365*exp(17.502*U108/(240.97+U108))/(AZ108+BA108)-AU108)</f>
        <v>0</v>
      </c>
      <c r="R108">
        <f>1/((AO108+1)/(O108/1.6)+1/(P108/1.37)) + AO108/((AO108+1)/(O108/1.6) + AO108/(P108/1.37))</f>
        <v>0</v>
      </c>
      <c r="S108">
        <f>(AK108*AM108)</f>
        <v>0</v>
      </c>
      <c r="T108">
        <f>(BB108+(S108+2*0.95*5.67E-8*(((BB108+$B$9)+273)^4-(BB108+273)^4)-44100*I108)/(1.84*29.3*P108+8*0.95*5.67E-8*(BB108+273)^3))</f>
        <v>0</v>
      </c>
      <c r="U108">
        <f>($C$9*BC108+$D$9*BD108+$E$9*T108)</f>
        <v>0</v>
      </c>
      <c r="V108">
        <f>0.61365*exp(17.502*U108/(240.97+U108))</f>
        <v>0</v>
      </c>
      <c r="W108">
        <f>(X108/Y108*100)</f>
        <v>0</v>
      </c>
      <c r="X108">
        <f>AU108*(AZ108+BA108)/1000</f>
        <v>0</v>
      </c>
      <c r="Y108">
        <f>0.61365*exp(17.502*BB108/(240.97+BB108))</f>
        <v>0</v>
      </c>
      <c r="Z108">
        <f>(V108-AU108*(AZ108+BA108)/1000)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2*0.95*5.67E-8*(((BB108+$B$9)+273)^4-(U108+273)^4)</f>
        <v>0</v>
      </c>
      <c r="AD108">
        <f>S108+AC108+AA108+AB108</f>
        <v>0</v>
      </c>
      <c r="AE108">
        <v>0</v>
      </c>
      <c r="AF108">
        <v>0</v>
      </c>
      <c r="AG108">
        <f>IF(AE108*$H$15&gt;=AI108,1.0,(AI108/(AI108-AE108*$H$15)))</f>
        <v>0</v>
      </c>
      <c r="AH108">
        <f>(AG108-1)*100</f>
        <v>0</v>
      </c>
      <c r="AI108">
        <f>MAX(0,($B$15+$C$15*BG108)/(1+$D$15*BG108)*AZ108/(BB108+273)*$E$15)</f>
        <v>0</v>
      </c>
      <c r="AJ108">
        <f>$B$13*BH108+$C$13*BI108+$F$13*BJ108*(1-BM108)</f>
        <v>0</v>
      </c>
      <c r="AK108">
        <f>AJ108*AL108</f>
        <v>0</v>
      </c>
      <c r="AL108">
        <f>($B$13*$D$11+$C$13*$D$11+$F$13*((BW108+BO108)/MAX(BW108+BO108+BX108, 0.1)*$I$11+BX108/MAX(BW108+BO108+BX108, 0.1)*$J$11))/($B$13+$C$13+$F$13)</f>
        <v>0</v>
      </c>
      <c r="AM108">
        <f>($B$13*$K$11+$C$13*$K$11+$F$13*((BW108+BO108)/MAX(BW108+BO108+BX108, 0.1)*$P$11+BX108/MAX(BW108+BO108+BX108, 0.1)*$Q$11))/($B$13+$C$13+$F$13)</f>
        <v>0</v>
      </c>
      <c r="AN108">
        <v>2</v>
      </c>
      <c r="AO108">
        <v>0.5</v>
      </c>
      <c r="AP108" t="s">
        <v>256</v>
      </c>
      <c r="AQ108">
        <v>2</v>
      </c>
      <c r="AR108">
        <v>1613519101.06897</v>
      </c>
      <c r="AS108">
        <v>409.527896551724</v>
      </c>
      <c r="AT108">
        <v>410.004482758621</v>
      </c>
      <c r="AU108">
        <v>18.3695344827586</v>
      </c>
      <c r="AV108">
        <v>18.325375862069</v>
      </c>
      <c r="AW108">
        <v>403.624344827586</v>
      </c>
      <c r="AX108">
        <v>18.2842517241379</v>
      </c>
      <c r="AY108">
        <v>600.039413793104</v>
      </c>
      <c r="AZ108">
        <v>101.539482758621</v>
      </c>
      <c r="BA108">
        <v>0.0999268724137931</v>
      </c>
      <c r="BB108">
        <v>26.6686310344828</v>
      </c>
      <c r="BC108">
        <v>26.0655275862069</v>
      </c>
      <c r="BD108">
        <v>999.9</v>
      </c>
      <c r="BE108">
        <v>0</v>
      </c>
      <c r="BF108">
        <v>0</v>
      </c>
      <c r="BG108">
        <v>5000.06413793103</v>
      </c>
      <c r="BH108">
        <v>0</v>
      </c>
      <c r="BI108">
        <v>9999.9</v>
      </c>
      <c r="BJ108">
        <v>299.990448275862</v>
      </c>
      <c r="BK108">
        <v>0.899992689655173</v>
      </c>
      <c r="BL108">
        <v>0.100007355172414</v>
      </c>
      <c r="BM108">
        <v>0</v>
      </c>
      <c r="BN108">
        <v>86.2607793103448</v>
      </c>
      <c r="BO108">
        <v>5.00096</v>
      </c>
      <c r="BP108">
        <v>276.062068965517</v>
      </c>
      <c r="BQ108">
        <v>3225.56724137931</v>
      </c>
      <c r="BR108">
        <v>36.625</v>
      </c>
      <c r="BS108">
        <v>40.6485172413793</v>
      </c>
      <c r="BT108">
        <v>38.7065517241379</v>
      </c>
      <c r="BU108">
        <v>40.5235172413793</v>
      </c>
      <c r="BV108">
        <v>39.4891379310345</v>
      </c>
      <c r="BW108">
        <v>265.488275862069</v>
      </c>
      <c r="BX108">
        <v>29.5020689655172</v>
      </c>
      <c r="BY108">
        <v>0</v>
      </c>
      <c r="BZ108">
        <v>1613519152</v>
      </c>
      <c r="CA108">
        <v>0</v>
      </c>
      <c r="CB108">
        <v>86.243884</v>
      </c>
      <c r="CC108">
        <v>-0.796053851048695</v>
      </c>
      <c r="CD108">
        <v>-2.65446154898885</v>
      </c>
      <c r="CE108">
        <v>276.0764</v>
      </c>
      <c r="CF108">
        <v>15</v>
      </c>
      <c r="CG108">
        <v>1613517593.1</v>
      </c>
      <c r="CH108" t="s">
        <v>257</v>
      </c>
      <c r="CI108">
        <v>1613517590.6</v>
      </c>
      <c r="CJ108">
        <v>1613517593.1</v>
      </c>
      <c r="CK108">
        <v>2</v>
      </c>
      <c r="CL108">
        <v>-0.182</v>
      </c>
      <c r="CM108">
        <v>0.031</v>
      </c>
      <c r="CN108">
        <v>5.898</v>
      </c>
      <c r="CO108">
        <v>0.117</v>
      </c>
      <c r="CP108">
        <v>408</v>
      </c>
      <c r="CQ108">
        <v>19</v>
      </c>
      <c r="CR108">
        <v>0.39</v>
      </c>
      <c r="CS108">
        <v>0.23</v>
      </c>
      <c r="CT108">
        <v>-0.46250545</v>
      </c>
      <c r="CU108">
        <v>-0.247451121951219</v>
      </c>
      <c r="CV108">
        <v>0.0734106941085391</v>
      </c>
      <c r="CW108">
        <v>0</v>
      </c>
      <c r="CX108">
        <v>0.0356813455</v>
      </c>
      <c r="CY108">
        <v>0.19866605358349</v>
      </c>
      <c r="CZ108">
        <v>0.0199037077789088</v>
      </c>
      <c r="DA108">
        <v>0</v>
      </c>
      <c r="DB108">
        <v>0</v>
      </c>
      <c r="DC108">
        <v>2</v>
      </c>
      <c r="DD108" t="s">
        <v>258</v>
      </c>
      <c r="DE108">
        <v>100</v>
      </c>
      <c r="DF108">
        <v>100</v>
      </c>
      <c r="DG108">
        <v>5.903</v>
      </c>
      <c r="DH108">
        <v>0.0862</v>
      </c>
      <c r="DI108">
        <v>3.81994624640086</v>
      </c>
      <c r="DJ108">
        <v>0.00621434693501906</v>
      </c>
      <c r="DK108">
        <v>-2.84187309215212e-06</v>
      </c>
      <c r="DL108">
        <v>5.83187288444407e-10</v>
      </c>
      <c r="DM108">
        <v>-0.113050203154081</v>
      </c>
      <c r="DN108">
        <v>-0.0175213708561665</v>
      </c>
      <c r="DO108">
        <v>0.00201954594759898</v>
      </c>
      <c r="DP108">
        <v>-2.55958449284408e-05</v>
      </c>
      <c r="DQ108">
        <v>-1</v>
      </c>
      <c r="DR108">
        <v>2233</v>
      </c>
      <c r="DS108">
        <v>2</v>
      </c>
      <c r="DT108">
        <v>28</v>
      </c>
      <c r="DU108">
        <v>25.3</v>
      </c>
      <c r="DV108">
        <v>25.3</v>
      </c>
      <c r="DW108">
        <v>2</v>
      </c>
      <c r="DX108">
        <v>631.923</v>
      </c>
      <c r="DY108">
        <v>356.276</v>
      </c>
      <c r="DZ108">
        <v>24.9993</v>
      </c>
      <c r="EA108">
        <v>28.1978</v>
      </c>
      <c r="EB108">
        <v>29.9998</v>
      </c>
      <c r="EC108">
        <v>28.4105</v>
      </c>
      <c r="ED108">
        <v>28.406</v>
      </c>
      <c r="EE108">
        <v>19.7044</v>
      </c>
      <c r="EF108">
        <v>40.623</v>
      </c>
      <c r="EG108">
        <v>70.0553</v>
      </c>
      <c r="EH108">
        <v>25</v>
      </c>
      <c r="EI108">
        <v>410</v>
      </c>
      <c r="EJ108">
        <v>18.5368</v>
      </c>
      <c r="EK108">
        <v>99.3526</v>
      </c>
      <c r="EL108">
        <v>101.308</v>
      </c>
    </row>
    <row r="109" spans="1:142">
      <c r="A109">
        <v>91</v>
      </c>
      <c r="B109">
        <v>1613519196</v>
      </c>
      <c r="C109">
        <v>1500.90000009537</v>
      </c>
      <c r="D109" t="s">
        <v>456</v>
      </c>
      <c r="E109" t="s">
        <v>457</v>
      </c>
      <c r="G109">
        <f>A/E</f>
        <v>0</v>
      </c>
      <c r="H109">
        <v>1613519188</v>
      </c>
      <c r="I109">
        <f>AY109*AG109*(AU109-AV109)/(100*AN109*(1000-AG109*AU109))</f>
        <v>0</v>
      </c>
      <c r="J109">
        <f>AY109*AG109*(AT109-AS109*(1000-AG109*AV109)/(1000-AG109*AU109))/(100*AN109)</f>
        <v>0</v>
      </c>
      <c r="K109">
        <f>AS109 - IF(AG109&gt;1, J109*AN109*100.0/(AI109*BG109), 0)</f>
        <v>0</v>
      </c>
      <c r="L109">
        <f>((R109-I109/2)*K109-J109)/(R109+I109/2)</f>
        <v>0</v>
      </c>
      <c r="M109">
        <f>L109*(AZ109+BA109)/1000.0</f>
        <v>0</v>
      </c>
      <c r="N109">
        <f>(AS109 - IF(AG109&gt;1, J109*AN109*100.0/(AI109*BG109), 0))*(AZ109+BA109)/1000.0</f>
        <v>0</v>
      </c>
      <c r="O109">
        <f>2.0/((1/Q109-1/P109)+SIGN(Q109)*SQRT((1/Q109-1/P109)*(1/Q109-1/P109) + 4*AO109/((AO109+1)*(AO109+1))*(2*1/Q109*1/P109-1/P109*1/P109)))</f>
        <v>0</v>
      </c>
      <c r="P109">
        <f>IF(LEFT(AP109,1)&lt;&gt;"0",IF(LEFT(AP109,1)="1",3.0,AQ109),$D$5+$E$5*(BG109*AZ109/($K$5*1000))+$F$5*(BG109*AZ109/($K$5*1000))*MAX(MIN(AN109,$J$5),$I$5)*MAX(MIN(AN109,$J$5),$I$5)+$G$5*MAX(MIN(AN109,$J$5),$I$5)*(BG109*AZ109/($K$5*1000))+$H$5*(BG109*AZ109/($K$5*1000))*(BG109*AZ109/($K$5*1000)))</f>
        <v>0</v>
      </c>
      <c r="Q109">
        <f>I109*(1000-(1000*0.61365*exp(17.502*U109/(240.97+U109))/(AZ109+BA109)+AU109)/2)/(1000*0.61365*exp(17.502*U109/(240.97+U109))/(AZ109+BA109)-AU109)</f>
        <v>0</v>
      </c>
      <c r="R109">
        <f>1/((AO109+1)/(O109/1.6)+1/(P109/1.37)) + AO109/((AO109+1)/(O109/1.6) + AO109/(P109/1.37))</f>
        <v>0</v>
      </c>
      <c r="S109">
        <f>(AK109*AM109)</f>
        <v>0</v>
      </c>
      <c r="T109">
        <f>(BB109+(S109+2*0.95*5.67E-8*(((BB109+$B$9)+273)^4-(BB109+273)^4)-44100*I109)/(1.84*29.3*P109+8*0.95*5.67E-8*(BB109+273)^3))</f>
        <v>0</v>
      </c>
      <c r="U109">
        <f>($C$9*BC109+$D$9*BD109+$E$9*T109)</f>
        <v>0</v>
      </c>
      <c r="V109">
        <f>0.61365*exp(17.502*U109/(240.97+U109))</f>
        <v>0</v>
      </c>
      <c r="W109">
        <f>(X109/Y109*100)</f>
        <v>0</v>
      </c>
      <c r="X109">
        <f>AU109*(AZ109+BA109)/1000</f>
        <v>0</v>
      </c>
      <c r="Y109">
        <f>0.61365*exp(17.502*BB109/(240.97+BB109))</f>
        <v>0</v>
      </c>
      <c r="Z109">
        <f>(V109-AU109*(AZ109+BA109)/1000)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2*0.95*5.67E-8*(((BB109+$B$9)+273)^4-(U109+273)^4)</f>
        <v>0</v>
      </c>
      <c r="AD109">
        <f>S109+AC109+AA109+AB109</f>
        <v>0</v>
      </c>
      <c r="AE109">
        <v>2</v>
      </c>
      <c r="AF109">
        <v>0</v>
      </c>
      <c r="AG109">
        <f>IF(AE109*$H$15&gt;=AI109,1.0,(AI109/(AI109-AE109*$H$15)))</f>
        <v>0</v>
      </c>
      <c r="AH109">
        <f>(AG109-1)*100</f>
        <v>0</v>
      </c>
      <c r="AI109">
        <f>MAX(0,($B$15+$C$15*BG109)/(1+$D$15*BG109)*AZ109/(BB109+273)*$E$15)</f>
        <v>0</v>
      </c>
      <c r="AJ109">
        <f>$B$13*BH109+$C$13*BI109+$F$13*BJ109*(1-BM109)</f>
        <v>0</v>
      </c>
      <c r="AK109">
        <f>AJ109*AL109</f>
        <v>0</v>
      </c>
      <c r="AL109">
        <f>($B$13*$D$11+$C$13*$D$11+$F$13*((BW109+BO109)/MAX(BW109+BO109+BX109, 0.1)*$I$11+BX109/MAX(BW109+BO109+BX109, 0.1)*$J$11))/($B$13+$C$13+$F$13)</f>
        <v>0</v>
      </c>
      <c r="AM109">
        <f>($B$13*$K$11+$C$13*$K$11+$F$13*((BW109+BO109)/MAX(BW109+BO109+BX109, 0.1)*$P$11+BX109/MAX(BW109+BO109+BX109, 0.1)*$Q$11))/($B$13+$C$13+$F$13)</f>
        <v>0</v>
      </c>
      <c r="AN109">
        <v>2</v>
      </c>
      <c r="AO109">
        <v>0.5</v>
      </c>
      <c r="AP109" t="s">
        <v>256</v>
      </c>
      <c r="AQ109">
        <v>2</v>
      </c>
      <c r="AR109">
        <v>1613519188</v>
      </c>
      <c r="AS109">
        <v>410.681096774194</v>
      </c>
      <c r="AT109">
        <v>409.952903225806</v>
      </c>
      <c r="AU109">
        <v>18.9106161290323</v>
      </c>
      <c r="AV109">
        <v>19.3729419354839</v>
      </c>
      <c r="AW109">
        <v>404.772774193548</v>
      </c>
      <c r="AX109">
        <v>18.8090258064516</v>
      </c>
      <c r="AY109">
        <v>598.576290322581</v>
      </c>
      <c r="AZ109">
        <v>101.545290322581</v>
      </c>
      <c r="BA109">
        <v>0.0813633932903226</v>
      </c>
      <c r="BB109">
        <v>26.6515741935484</v>
      </c>
      <c r="BC109">
        <v>25.5799322580645</v>
      </c>
      <c r="BD109">
        <v>999.9</v>
      </c>
      <c r="BE109">
        <v>0</v>
      </c>
      <c r="BF109">
        <v>0</v>
      </c>
      <c r="BG109">
        <v>5001.53129032258</v>
      </c>
      <c r="BH109">
        <v>0</v>
      </c>
      <c r="BI109">
        <v>9999.9</v>
      </c>
      <c r="BJ109">
        <v>300.287419354839</v>
      </c>
      <c r="BK109">
        <v>0.899981419354839</v>
      </c>
      <c r="BL109">
        <v>0.100018574193548</v>
      </c>
      <c r="BM109">
        <v>0</v>
      </c>
      <c r="BN109">
        <v>152.50934516129</v>
      </c>
      <c r="BO109">
        <v>5.00096</v>
      </c>
      <c r="BP109">
        <v>477.752390322581</v>
      </c>
      <c r="BQ109">
        <v>3228.80580645161</v>
      </c>
      <c r="BR109">
        <v>36.625</v>
      </c>
      <c r="BS109">
        <v>40.683</v>
      </c>
      <c r="BT109">
        <v>38.7296774193548</v>
      </c>
      <c r="BU109">
        <v>40.54</v>
      </c>
      <c r="BV109">
        <v>39.5</v>
      </c>
      <c r="BW109">
        <v>265.752258064516</v>
      </c>
      <c r="BX109">
        <v>29.5325806451613</v>
      </c>
      <c r="BY109">
        <v>0</v>
      </c>
      <c r="BZ109">
        <v>1613519239</v>
      </c>
      <c r="CA109">
        <v>0</v>
      </c>
      <c r="CB109">
        <v>155.904488461538</v>
      </c>
      <c r="CC109">
        <v>306.506437123999</v>
      </c>
      <c r="CD109">
        <v>870.135417418208</v>
      </c>
      <c r="CE109">
        <v>487.545653846154</v>
      </c>
      <c r="CF109">
        <v>15</v>
      </c>
      <c r="CG109">
        <v>1613517593.1</v>
      </c>
      <c r="CH109" t="s">
        <v>257</v>
      </c>
      <c r="CI109">
        <v>1613517590.6</v>
      </c>
      <c r="CJ109">
        <v>1613517593.1</v>
      </c>
      <c r="CK109">
        <v>2</v>
      </c>
      <c r="CL109">
        <v>-0.182</v>
      </c>
      <c r="CM109">
        <v>0.031</v>
      </c>
      <c r="CN109">
        <v>5.898</v>
      </c>
      <c r="CO109">
        <v>0.117</v>
      </c>
      <c r="CP109">
        <v>408</v>
      </c>
      <c r="CQ109">
        <v>19</v>
      </c>
      <c r="CR109">
        <v>0.39</v>
      </c>
      <c r="CS109">
        <v>0.23</v>
      </c>
      <c r="CT109">
        <v>0.4497492825</v>
      </c>
      <c r="CU109">
        <v>8.82408822776736</v>
      </c>
      <c r="CV109">
        <v>1.11099765112795</v>
      </c>
      <c r="CW109">
        <v>0</v>
      </c>
      <c r="CX109">
        <v>-0.407074</v>
      </c>
      <c r="CY109">
        <v>-1.87598195121951</v>
      </c>
      <c r="CZ109">
        <v>0.236272402219133</v>
      </c>
      <c r="DA109">
        <v>0</v>
      </c>
      <c r="DB109">
        <v>0</v>
      </c>
      <c r="DC109">
        <v>2</v>
      </c>
      <c r="DD109" t="s">
        <v>258</v>
      </c>
      <c r="DE109">
        <v>100</v>
      </c>
      <c r="DF109">
        <v>100</v>
      </c>
      <c r="DG109">
        <v>5.907</v>
      </c>
      <c r="DH109">
        <v>0.1031</v>
      </c>
      <c r="DI109">
        <v>3.81994624640086</v>
      </c>
      <c r="DJ109">
        <v>0.00621434693501906</v>
      </c>
      <c r="DK109">
        <v>-2.84187309215212e-06</v>
      </c>
      <c r="DL109">
        <v>5.83187288444407e-10</v>
      </c>
      <c r="DM109">
        <v>-0.113050203154081</v>
      </c>
      <c r="DN109">
        <v>-0.0175213708561665</v>
      </c>
      <c r="DO109">
        <v>0.00201954594759898</v>
      </c>
      <c r="DP109">
        <v>-2.55958449284408e-05</v>
      </c>
      <c r="DQ109">
        <v>-1</v>
      </c>
      <c r="DR109">
        <v>2233</v>
      </c>
      <c r="DS109">
        <v>2</v>
      </c>
      <c r="DT109">
        <v>28</v>
      </c>
      <c r="DU109">
        <v>26.8</v>
      </c>
      <c r="DV109">
        <v>26.7</v>
      </c>
      <c r="DW109">
        <v>2</v>
      </c>
      <c r="DX109">
        <v>628.439</v>
      </c>
      <c r="DY109">
        <v>357.625</v>
      </c>
      <c r="DZ109">
        <v>25.0001</v>
      </c>
      <c r="EA109">
        <v>28.1374</v>
      </c>
      <c r="EB109">
        <v>30</v>
      </c>
      <c r="EC109">
        <v>28.3936</v>
      </c>
      <c r="ED109">
        <v>28.3773</v>
      </c>
      <c r="EE109">
        <v>19.7106</v>
      </c>
      <c r="EF109">
        <v>35.7185</v>
      </c>
      <c r="EG109">
        <v>69.6846</v>
      </c>
      <c r="EH109">
        <v>25</v>
      </c>
      <c r="EI109">
        <v>410</v>
      </c>
      <c r="EJ109">
        <v>19.4005</v>
      </c>
      <c r="EK109">
        <v>99.3931</v>
      </c>
      <c r="EL109">
        <v>101.359</v>
      </c>
    </row>
    <row r="110" spans="1:142">
      <c r="A110">
        <v>92</v>
      </c>
      <c r="B110">
        <v>1613519202</v>
      </c>
      <c r="C110">
        <v>1506.90000009537</v>
      </c>
      <c r="D110" t="s">
        <v>460</v>
      </c>
      <c r="E110" t="s">
        <v>461</v>
      </c>
      <c r="G110">
        <f>A/E</f>
        <v>0</v>
      </c>
      <c r="H110">
        <v>1613519194.18966</v>
      </c>
      <c r="I110">
        <f>AY110*AG110*(AU110-AV110)/(100*AN110*(1000-AG110*AU110))</f>
        <v>0</v>
      </c>
      <c r="J110">
        <f>AY110*AG110*(AT110-AS110*(1000-AG110*AV110)/(1000-AG110*AU110))/(100*AN110)</f>
        <v>0</v>
      </c>
      <c r="K110">
        <f>AS110 - IF(AG110&gt;1, J110*AN110*100.0/(AI110*BG110), 0)</f>
        <v>0</v>
      </c>
      <c r="L110">
        <f>((R110-I110/2)*K110-J110)/(R110+I110/2)</f>
        <v>0</v>
      </c>
      <c r="M110">
        <f>L110*(AZ110+BA110)/1000.0</f>
        <v>0</v>
      </c>
      <c r="N110">
        <f>(AS110 - IF(AG110&gt;1, J110*AN110*100.0/(AI110*BG110), 0))*(AZ110+BA110)/1000.0</f>
        <v>0</v>
      </c>
      <c r="O110">
        <f>2.0/((1/Q110-1/P110)+SIGN(Q110)*SQRT((1/Q110-1/P110)*(1/Q110-1/P110) + 4*AO110/((AO110+1)*(AO110+1))*(2*1/Q110*1/P110-1/P110*1/P110)))</f>
        <v>0</v>
      </c>
      <c r="P110">
        <f>IF(LEFT(AP110,1)&lt;&gt;"0",IF(LEFT(AP110,1)="1",3.0,AQ110),$D$5+$E$5*(BG110*AZ110/($K$5*1000))+$F$5*(BG110*AZ110/($K$5*1000))*MAX(MIN(AN110,$J$5),$I$5)*MAX(MIN(AN110,$J$5),$I$5)+$G$5*MAX(MIN(AN110,$J$5),$I$5)*(BG110*AZ110/($K$5*1000))+$H$5*(BG110*AZ110/($K$5*1000))*(BG110*AZ110/($K$5*1000)))</f>
        <v>0</v>
      </c>
      <c r="Q110">
        <f>I110*(1000-(1000*0.61365*exp(17.502*U110/(240.97+U110))/(AZ110+BA110)+AU110)/2)/(1000*0.61365*exp(17.502*U110/(240.97+U110))/(AZ110+BA110)-AU110)</f>
        <v>0</v>
      </c>
      <c r="R110">
        <f>1/((AO110+1)/(O110/1.6)+1/(P110/1.37)) + AO110/((AO110+1)/(O110/1.6) + AO110/(P110/1.37))</f>
        <v>0</v>
      </c>
      <c r="S110">
        <f>(AK110*AM110)</f>
        <v>0</v>
      </c>
      <c r="T110">
        <f>(BB110+(S110+2*0.95*5.67E-8*(((BB110+$B$9)+273)^4-(BB110+273)^4)-44100*I110)/(1.84*29.3*P110+8*0.95*5.67E-8*(BB110+273)^3))</f>
        <v>0</v>
      </c>
      <c r="U110">
        <f>($C$9*BC110+$D$9*BD110+$E$9*T110)</f>
        <v>0</v>
      </c>
      <c r="V110">
        <f>0.61365*exp(17.502*U110/(240.97+U110))</f>
        <v>0</v>
      </c>
      <c r="W110">
        <f>(X110/Y110*100)</f>
        <v>0</v>
      </c>
      <c r="X110">
        <f>AU110*(AZ110+BA110)/1000</f>
        <v>0</v>
      </c>
      <c r="Y110">
        <f>0.61365*exp(17.502*BB110/(240.97+BB110))</f>
        <v>0</v>
      </c>
      <c r="Z110">
        <f>(V110-AU110*(AZ110+BA110)/1000)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2*0.95*5.67E-8*(((BB110+$B$9)+273)^4-(U110+273)^4)</f>
        <v>0</v>
      </c>
      <c r="AD110">
        <f>S110+AC110+AA110+AB110</f>
        <v>0</v>
      </c>
      <c r="AE110">
        <v>0</v>
      </c>
      <c r="AF110">
        <v>0</v>
      </c>
      <c r="AG110">
        <f>IF(AE110*$H$15&gt;=AI110,1.0,(AI110/(AI110-AE110*$H$15)))</f>
        <v>0</v>
      </c>
      <c r="AH110">
        <f>(AG110-1)*100</f>
        <v>0</v>
      </c>
      <c r="AI110">
        <f>MAX(0,($B$15+$C$15*BG110)/(1+$D$15*BG110)*AZ110/(BB110+273)*$E$15)</f>
        <v>0</v>
      </c>
      <c r="AJ110">
        <f>$B$13*BH110+$C$13*BI110+$F$13*BJ110*(1-BM110)</f>
        <v>0</v>
      </c>
      <c r="AK110">
        <f>AJ110*AL110</f>
        <v>0</v>
      </c>
      <c r="AL110">
        <f>($B$13*$D$11+$C$13*$D$11+$F$13*((BW110+BO110)/MAX(BW110+BO110+BX110, 0.1)*$I$11+BX110/MAX(BW110+BO110+BX110, 0.1)*$J$11))/($B$13+$C$13+$F$13)</f>
        <v>0</v>
      </c>
      <c r="AM110">
        <f>($B$13*$K$11+$C$13*$K$11+$F$13*((BW110+BO110)/MAX(BW110+BO110+BX110, 0.1)*$P$11+BX110/MAX(BW110+BO110+BX110, 0.1)*$Q$11))/($B$13+$C$13+$F$13)</f>
        <v>0</v>
      </c>
      <c r="AN110">
        <v>2</v>
      </c>
      <c r="AO110">
        <v>0.5</v>
      </c>
      <c r="AP110" t="s">
        <v>256</v>
      </c>
      <c r="AQ110">
        <v>2</v>
      </c>
      <c r="AR110">
        <v>1613519194.18966</v>
      </c>
      <c r="AS110">
        <v>410.863379310345</v>
      </c>
      <c r="AT110">
        <v>409.920103448276</v>
      </c>
      <c r="AU110">
        <v>18.8782482758621</v>
      </c>
      <c r="AV110">
        <v>19.3692344827586</v>
      </c>
      <c r="AW110">
        <v>404.954172413793</v>
      </c>
      <c r="AX110">
        <v>18.7776517241379</v>
      </c>
      <c r="AY110">
        <v>599.684310344828</v>
      </c>
      <c r="AZ110">
        <v>101.545</v>
      </c>
      <c r="BA110">
        <v>0.118991417241379</v>
      </c>
      <c r="BB110">
        <v>26.6607206896552</v>
      </c>
      <c r="BC110">
        <v>25.6143965517241</v>
      </c>
      <c r="BD110">
        <v>999.9</v>
      </c>
      <c r="BE110">
        <v>0</v>
      </c>
      <c r="BF110">
        <v>0</v>
      </c>
      <c r="BG110">
        <v>5000.47344827586</v>
      </c>
      <c r="BH110">
        <v>0</v>
      </c>
      <c r="BI110">
        <v>9999.9</v>
      </c>
      <c r="BJ110">
        <v>300.163655172414</v>
      </c>
      <c r="BK110">
        <v>0.899991896551724</v>
      </c>
      <c r="BL110">
        <v>0.100008089655172</v>
      </c>
      <c r="BM110">
        <v>0</v>
      </c>
      <c r="BN110">
        <v>164.538517241379</v>
      </c>
      <c r="BO110">
        <v>5.00096</v>
      </c>
      <c r="BP110">
        <v>510.519896551724</v>
      </c>
      <c r="BQ110">
        <v>3227.46103448276</v>
      </c>
      <c r="BR110">
        <v>36.625</v>
      </c>
      <c r="BS110">
        <v>40.687</v>
      </c>
      <c r="BT110">
        <v>38.7326206896552</v>
      </c>
      <c r="BU110">
        <v>40.5406206896552</v>
      </c>
      <c r="BV110">
        <v>39.4956551724138</v>
      </c>
      <c r="BW110">
        <v>265.644827586207</v>
      </c>
      <c r="BX110">
        <v>29.5165517241379</v>
      </c>
      <c r="BY110">
        <v>0</v>
      </c>
      <c r="BZ110">
        <v>1613519245</v>
      </c>
      <c r="CA110">
        <v>0</v>
      </c>
      <c r="CB110">
        <v>163.437653846154</v>
      </c>
      <c r="CC110">
        <v>-248.822119400094</v>
      </c>
      <c r="CD110">
        <v>-749.212375351335</v>
      </c>
      <c r="CE110">
        <v>507.277846153846</v>
      </c>
      <c r="CF110">
        <v>15</v>
      </c>
      <c r="CG110">
        <v>1613517593.1</v>
      </c>
      <c r="CH110" t="s">
        <v>257</v>
      </c>
      <c r="CI110">
        <v>1613517590.6</v>
      </c>
      <c r="CJ110">
        <v>1613517593.1</v>
      </c>
      <c r="CK110">
        <v>2</v>
      </c>
      <c r="CL110">
        <v>-0.182</v>
      </c>
      <c r="CM110">
        <v>0.031</v>
      </c>
      <c r="CN110">
        <v>5.898</v>
      </c>
      <c r="CO110">
        <v>0.117</v>
      </c>
      <c r="CP110">
        <v>408</v>
      </c>
      <c r="CQ110">
        <v>19</v>
      </c>
      <c r="CR110">
        <v>0.39</v>
      </c>
      <c r="CS110">
        <v>0.23</v>
      </c>
      <c r="CT110">
        <v>0.576460555</v>
      </c>
      <c r="CU110">
        <v>0.513975813883676</v>
      </c>
      <c r="CV110">
        <v>1.01563925584719</v>
      </c>
      <c r="CW110">
        <v>0</v>
      </c>
      <c r="CX110">
        <v>-0.42156585</v>
      </c>
      <c r="CY110">
        <v>0.0505766904315203</v>
      </c>
      <c r="CZ110">
        <v>0.229459615556262</v>
      </c>
      <c r="DA110">
        <v>1</v>
      </c>
      <c r="DB110">
        <v>1</v>
      </c>
      <c r="DC110">
        <v>2</v>
      </c>
      <c r="DD110" t="s">
        <v>269</v>
      </c>
      <c r="DE110">
        <v>100</v>
      </c>
      <c r="DF110">
        <v>100</v>
      </c>
      <c r="DG110">
        <v>5.904</v>
      </c>
      <c r="DH110">
        <v>0.1112</v>
      </c>
      <c r="DI110">
        <v>3.81994624640086</v>
      </c>
      <c r="DJ110">
        <v>0.00621434693501906</v>
      </c>
      <c r="DK110">
        <v>-2.84187309215212e-06</v>
      </c>
      <c r="DL110">
        <v>5.83187288444407e-10</v>
      </c>
      <c r="DM110">
        <v>-0.113050203154081</v>
      </c>
      <c r="DN110">
        <v>-0.0175213708561665</v>
      </c>
      <c r="DO110">
        <v>0.00201954594759898</v>
      </c>
      <c r="DP110">
        <v>-2.55958449284408e-05</v>
      </c>
      <c r="DQ110">
        <v>-1</v>
      </c>
      <c r="DR110">
        <v>2233</v>
      </c>
      <c r="DS110">
        <v>2</v>
      </c>
      <c r="DT110">
        <v>28</v>
      </c>
      <c r="DU110">
        <v>26.9</v>
      </c>
      <c r="DV110">
        <v>26.8</v>
      </c>
      <c r="DW110">
        <v>2</v>
      </c>
      <c r="DX110">
        <v>631.557</v>
      </c>
      <c r="DY110">
        <v>357.384</v>
      </c>
      <c r="DZ110">
        <v>24.9997</v>
      </c>
      <c r="EA110">
        <v>28.1351</v>
      </c>
      <c r="EB110">
        <v>30.0001</v>
      </c>
      <c r="EC110">
        <v>28.3804</v>
      </c>
      <c r="ED110">
        <v>28.3759</v>
      </c>
      <c r="EE110">
        <v>19.7091</v>
      </c>
      <c r="EF110">
        <v>35.7185</v>
      </c>
      <c r="EG110">
        <v>69.6846</v>
      </c>
      <c r="EH110">
        <v>25</v>
      </c>
      <c r="EI110">
        <v>410</v>
      </c>
      <c r="EJ110">
        <v>19.4005</v>
      </c>
      <c r="EK110">
        <v>99.3913</v>
      </c>
      <c r="EL110">
        <v>101.357</v>
      </c>
    </row>
    <row r="111" spans="1:142">
      <c r="A111">
        <v>93</v>
      </c>
      <c r="B111">
        <v>1613519208</v>
      </c>
      <c r="C111">
        <v>1512.90000009537</v>
      </c>
      <c r="D111" t="s">
        <v>462</v>
      </c>
      <c r="E111" t="s">
        <v>463</v>
      </c>
      <c r="G111">
        <f>A/E</f>
        <v>0</v>
      </c>
      <c r="H111">
        <v>1613519200.33929</v>
      </c>
      <c r="I111">
        <f>AY111*AG111*(AU111-AV111)/(100*AN111*(1000-AG111*AU111))</f>
        <v>0</v>
      </c>
      <c r="J111">
        <f>AY111*AG111*(AT111-AS111*(1000-AG111*AV111)/(1000-AG111*AU111))/(100*AN111)</f>
        <v>0</v>
      </c>
      <c r="K111">
        <f>AS111 - IF(AG111&gt;1, J111*AN111*100.0/(AI111*BG111), 0)</f>
        <v>0</v>
      </c>
      <c r="L111">
        <f>((R111-I111/2)*K111-J111)/(R111+I111/2)</f>
        <v>0</v>
      </c>
      <c r="M111">
        <f>L111*(AZ111+BA111)/1000.0</f>
        <v>0</v>
      </c>
      <c r="N111">
        <f>(AS111 - IF(AG111&gt;1, J111*AN111*100.0/(AI111*BG111), 0))*(AZ111+BA111)/1000.0</f>
        <v>0</v>
      </c>
      <c r="O111">
        <f>2.0/((1/Q111-1/P111)+SIGN(Q111)*SQRT((1/Q111-1/P111)*(1/Q111-1/P111) + 4*AO111/((AO111+1)*(AO111+1))*(2*1/Q111*1/P111-1/P111*1/P111)))</f>
        <v>0</v>
      </c>
      <c r="P111">
        <f>IF(LEFT(AP111,1)&lt;&gt;"0",IF(LEFT(AP111,1)="1",3.0,AQ111),$D$5+$E$5*(BG111*AZ111/($K$5*1000))+$F$5*(BG111*AZ111/($K$5*1000))*MAX(MIN(AN111,$J$5),$I$5)*MAX(MIN(AN111,$J$5),$I$5)+$G$5*MAX(MIN(AN111,$J$5),$I$5)*(BG111*AZ111/($K$5*1000))+$H$5*(BG111*AZ111/($K$5*1000))*(BG111*AZ111/($K$5*1000)))</f>
        <v>0</v>
      </c>
      <c r="Q111">
        <f>I111*(1000-(1000*0.61365*exp(17.502*U111/(240.97+U111))/(AZ111+BA111)+AU111)/2)/(1000*0.61365*exp(17.502*U111/(240.97+U111))/(AZ111+BA111)-AU111)</f>
        <v>0</v>
      </c>
      <c r="R111">
        <f>1/((AO111+1)/(O111/1.6)+1/(P111/1.37)) + AO111/((AO111+1)/(O111/1.6) + AO111/(P111/1.37))</f>
        <v>0</v>
      </c>
      <c r="S111">
        <f>(AK111*AM111)</f>
        <v>0</v>
      </c>
      <c r="T111">
        <f>(BB111+(S111+2*0.95*5.67E-8*(((BB111+$B$9)+273)^4-(BB111+273)^4)-44100*I111)/(1.84*29.3*P111+8*0.95*5.67E-8*(BB111+273)^3))</f>
        <v>0</v>
      </c>
      <c r="U111">
        <f>($C$9*BC111+$D$9*BD111+$E$9*T111)</f>
        <v>0</v>
      </c>
      <c r="V111">
        <f>0.61365*exp(17.502*U111/(240.97+U111))</f>
        <v>0</v>
      </c>
      <c r="W111">
        <f>(X111/Y111*100)</f>
        <v>0</v>
      </c>
      <c r="X111">
        <f>AU111*(AZ111+BA111)/1000</f>
        <v>0</v>
      </c>
      <c r="Y111">
        <f>0.61365*exp(17.502*BB111/(240.97+BB111))</f>
        <v>0</v>
      </c>
      <c r="Z111">
        <f>(V111-AU111*(AZ111+BA111)/1000)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2*0.95*5.67E-8*(((BB111+$B$9)+273)^4-(U111+273)^4)</f>
        <v>0</v>
      </c>
      <c r="AD111">
        <f>S111+AC111+AA111+AB111</f>
        <v>0</v>
      </c>
      <c r="AE111">
        <v>0</v>
      </c>
      <c r="AF111">
        <v>0</v>
      </c>
      <c r="AG111">
        <f>IF(AE111*$H$15&gt;=AI111,1.0,(AI111/(AI111-AE111*$H$15)))</f>
        <v>0</v>
      </c>
      <c r="AH111">
        <f>(AG111-1)*100</f>
        <v>0</v>
      </c>
      <c r="AI111">
        <f>MAX(0,($B$15+$C$15*BG111)/(1+$D$15*BG111)*AZ111/(BB111+273)*$E$15)</f>
        <v>0</v>
      </c>
      <c r="AJ111">
        <f>$B$13*BH111+$C$13*BI111+$F$13*BJ111*(1-BM111)</f>
        <v>0</v>
      </c>
      <c r="AK111">
        <f>AJ111*AL111</f>
        <v>0</v>
      </c>
      <c r="AL111">
        <f>($B$13*$D$11+$C$13*$D$11+$F$13*((BW111+BO111)/MAX(BW111+BO111+BX111, 0.1)*$I$11+BX111/MAX(BW111+BO111+BX111, 0.1)*$J$11))/($B$13+$C$13+$F$13)</f>
        <v>0</v>
      </c>
      <c r="AM111">
        <f>($B$13*$K$11+$C$13*$K$11+$F$13*((BW111+BO111)/MAX(BW111+BO111+BX111, 0.1)*$P$11+BX111/MAX(BW111+BO111+BX111, 0.1)*$Q$11))/($B$13+$C$13+$F$13)</f>
        <v>0</v>
      </c>
      <c r="AN111">
        <v>2</v>
      </c>
      <c r="AO111">
        <v>0.5</v>
      </c>
      <c r="AP111" t="s">
        <v>256</v>
      </c>
      <c r="AQ111">
        <v>2</v>
      </c>
      <c r="AR111">
        <v>1613519200.33929</v>
      </c>
      <c r="AS111">
        <v>409.979214285714</v>
      </c>
      <c r="AT111">
        <v>410.020464285714</v>
      </c>
      <c r="AU111">
        <v>19.1189678571429</v>
      </c>
      <c r="AV111">
        <v>19.3369357142857</v>
      </c>
      <c r="AW111">
        <v>404.073642857143</v>
      </c>
      <c r="AX111">
        <v>19.0110571428571</v>
      </c>
      <c r="AY111">
        <v>600.035714285714</v>
      </c>
      <c r="AZ111">
        <v>101.544321428571</v>
      </c>
      <c r="BA111">
        <v>0.0999641857142857</v>
      </c>
      <c r="BB111">
        <v>26.6585714285714</v>
      </c>
      <c r="BC111">
        <v>25.597375</v>
      </c>
      <c r="BD111">
        <v>999.9</v>
      </c>
      <c r="BE111">
        <v>0</v>
      </c>
      <c r="BF111">
        <v>0</v>
      </c>
      <c r="BG111">
        <v>5004.59857142857</v>
      </c>
      <c r="BH111">
        <v>0</v>
      </c>
      <c r="BI111">
        <v>9999.9</v>
      </c>
      <c r="BJ111">
        <v>299.997892857143</v>
      </c>
      <c r="BK111">
        <v>0.899983214285714</v>
      </c>
      <c r="BL111">
        <v>0.10001675</v>
      </c>
      <c r="BM111">
        <v>0</v>
      </c>
      <c r="BN111">
        <v>147.662035714286</v>
      </c>
      <c r="BO111">
        <v>5.00096</v>
      </c>
      <c r="BP111">
        <v>459.838678571429</v>
      </c>
      <c r="BQ111">
        <v>3225.64285714286</v>
      </c>
      <c r="BR111">
        <v>36.625</v>
      </c>
      <c r="BS111">
        <v>40.687</v>
      </c>
      <c r="BT111">
        <v>38.741</v>
      </c>
      <c r="BU111">
        <v>40.5442857142857</v>
      </c>
      <c r="BV111">
        <v>39.4955</v>
      </c>
      <c r="BW111">
        <v>265.492142857143</v>
      </c>
      <c r="BX111">
        <v>29.5021428571429</v>
      </c>
      <c r="BY111">
        <v>0</v>
      </c>
      <c r="BZ111">
        <v>1613519251</v>
      </c>
      <c r="CA111">
        <v>0</v>
      </c>
      <c r="CB111">
        <v>147.491576923077</v>
      </c>
      <c r="CC111">
        <v>-59.8055041941188</v>
      </c>
      <c r="CD111">
        <v>-175.710290400185</v>
      </c>
      <c r="CE111">
        <v>459.331</v>
      </c>
      <c r="CF111">
        <v>15</v>
      </c>
      <c r="CG111">
        <v>1613517593.1</v>
      </c>
      <c r="CH111" t="s">
        <v>257</v>
      </c>
      <c r="CI111">
        <v>1613517590.6</v>
      </c>
      <c r="CJ111">
        <v>1613517593.1</v>
      </c>
      <c r="CK111">
        <v>2</v>
      </c>
      <c r="CL111">
        <v>-0.182</v>
      </c>
      <c r="CM111">
        <v>0.031</v>
      </c>
      <c r="CN111">
        <v>5.898</v>
      </c>
      <c r="CO111">
        <v>0.117</v>
      </c>
      <c r="CP111">
        <v>408</v>
      </c>
      <c r="CQ111">
        <v>19</v>
      </c>
      <c r="CR111">
        <v>0.39</v>
      </c>
      <c r="CS111">
        <v>0.23</v>
      </c>
      <c r="CT111">
        <v>0.48638488</v>
      </c>
      <c r="CU111">
        <v>-10.5185896547842</v>
      </c>
      <c r="CV111">
        <v>1.07462066703884</v>
      </c>
      <c r="CW111">
        <v>0</v>
      </c>
      <c r="CX111">
        <v>-0.35333167</v>
      </c>
      <c r="CY111">
        <v>2.99194928780488</v>
      </c>
      <c r="CZ111">
        <v>0.303582671058803</v>
      </c>
      <c r="DA111">
        <v>0</v>
      </c>
      <c r="DB111">
        <v>0</v>
      </c>
      <c r="DC111">
        <v>2</v>
      </c>
      <c r="DD111" t="s">
        <v>258</v>
      </c>
      <c r="DE111">
        <v>100</v>
      </c>
      <c r="DF111">
        <v>100</v>
      </c>
      <c r="DG111">
        <v>5.903</v>
      </c>
      <c r="DH111">
        <v>0.1131</v>
      </c>
      <c r="DI111">
        <v>3.81994624640086</v>
      </c>
      <c r="DJ111">
        <v>0.00621434693501906</v>
      </c>
      <c r="DK111">
        <v>-2.84187309215212e-06</v>
      </c>
      <c r="DL111">
        <v>5.83187288444407e-10</v>
      </c>
      <c r="DM111">
        <v>-0.113050203154081</v>
      </c>
      <c r="DN111">
        <v>-0.0175213708561665</v>
      </c>
      <c r="DO111">
        <v>0.00201954594759898</v>
      </c>
      <c r="DP111">
        <v>-2.55958449284408e-05</v>
      </c>
      <c r="DQ111">
        <v>-1</v>
      </c>
      <c r="DR111">
        <v>2233</v>
      </c>
      <c r="DS111">
        <v>2</v>
      </c>
      <c r="DT111">
        <v>28</v>
      </c>
      <c r="DU111">
        <v>27</v>
      </c>
      <c r="DV111">
        <v>26.9</v>
      </c>
      <c r="DW111">
        <v>2</v>
      </c>
      <c r="DX111">
        <v>632.723</v>
      </c>
      <c r="DY111">
        <v>355.891</v>
      </c>
      <c r="DZ111">
        <v>24.9998</v>
      </c>
      <c r="EA111">
        <v>28.1326</v>
      </c>
      <c r="EB111">
        <v>30</v>
      </c>
      <c r="EC111">
        <v>28.3767</v>
      </c>
      <c r="ED111">
        <v>28.3741</v>
      </c>
      <c r="EE111">
        <v>19.6958</v>
      </c>
      <c r="EF111">
        <v>43.9912</v>
      </c>
      <c r="EG111">
        <v>69.309</v>
      </c>
      <c r="EH111">
        <v>25</v>
      </c>
      <c r="EI111">
        <v>410</v>
      </c>
      <c r="EJ111">
        <v>17.487</v>
      </c>
      <c r="EK111">
        <v>99.3912</v>
      </c>
      <c r="EL111">
        <v>101.357</v>
      </c>
    </row>
    <row r="112" spans="1:142">
      <c r="A112">
        <v>94</v>
      </c>
      <c r="B112">
        <v>1613519214</v>
      </c>
      <c r="C112">
        <v>1518.90000009537</v>
      </c>
      <c r="D112" t="s">
        <v>464</v>
      </c>
      <c r="E112" t="s">
        <v>465</v>
      </c>
      <c r="G112">
        <f>A/E</f>
        <v>0</v>
      </c>
      <c r="H112">
        <v>1613519206.06897</v>
      </c>
      <c r="I112">
        <f>AY112*AG112*(AU112-AV112)/(100*AN112*(1000-AG112*AU112))</f>
        <v>0</v>
      </c>
      <c r="J112">
        <f>AY112*AG112*(AT112-AS112*(1000-AG112*AV112)/(1000-AG112*AU112))/(100*AN112)</f>
        <v>0</v>
      </c>
      <c r="K112">
        <f>AS112 - IF(AG112&gt;1, J112*AN112*100.0/(AI112*BG112), 0)</f>
        <v>0</v>
      </c>
      <c r="L112">
        <f>((R112-I112/2)*K112-J112)/(R112+I112/2)</f>
        <v>0</v>
      </c>
      <c r="M112">
        <f>L112*(AZ112+BA112)/1000.0</f>
        <v>0</v>
      </c>
      <c r="N112">
        <f>(AS112 - IF(AG112&gt;1, J112*AN112*100.0/(AI112*BG112), 0))*(AZ112+BA112)/1000.0</f>
        <v>0</v>
      </c>
      <c r="O112">
        <f>2.0/((1/Q112-1/P112)+SIGN(Q112)*SQRT((1/Q112-1/P112)*(1/Q112-1/P112) + 4*AO112/((AO112+1)*(AO112+1))*(2*1/Q112*1/P112-1/P112*1/P112)))</f>
        <v>0</v>
      </c>
      <c r="P112">
        <f>IF(LEFT(AP112,1)&lt;&gt;"0",IF(LEFT(AP112,1)="1",3.0,AQ112),$D$5+$E$5*(BG112*AZ112/($K$5*1000))+$F$5*(BG112*AZ112/($K$5*1000))*MAX(MIN(AN112,$J$5),$I$5)*MAX(MIN(AN112,$J$5),$I$5)+$G$5*MAX(MIN(AN112,$J$5),$I$5)*(BG112*AZ112/($K$5*1000))+$H$5*(BG112*AZ112/($K$5*1000))*(BG112*AZ112/($K$5*1000)))</f>
        <v>0</v>
      </c>
      <c r="Q112">
        <f>I112*(1000-(1000*0.61365*exp(17.502*U112/(240.97+U112))/(AZ112+BA112)+AU112)/2)/(1000*0.61365*exp(17.502*U112/(240.97+U112))/(AZ112+BA112)-AU112)</f>
        <v>0</v>
      </c>
      <c r="R112">
        <f>1/((AO112+1)/(O112/1.6)+1/(P112/1.37)) + AO112/((AO112+1)/(O112/1.6) + AO112/(P112/1.37))</f>
        <v>0</v>
      </c>
      <c r="S112">
        <f>(AK112*AM112)</f>
        <v>0</v>
      </c>
      <c r="T112">
        <f>(BB112+(S112+2*0.95*5.67E-8*(((BB112+$B$9)+273)^4-(BB112+273)^4)-44100*I112)/(1.84*29.3*P112+8*0.95*5.67E-8*(BB112+273)^3))</f>
        <v>0</v>
      </c>
      <c r="U112">
        <f>($C$9*BC112+$D$9*BD112+$E$9*T112)</f>
        <v>0</v>
      </c>
      <c r="V112">
        <f>0.61365*exp(17.502*U112/(240.97+U112))</f>
        <v>0</v>
      </c>
      <c r="W112">
        <f>(X112/Y112*100)</f>
        <v>0</v>
      </c>
      <c r="X112">
        <f>AU112*(AZ112+BA112)/1000</f>
        <v>0</v>
      </c>
      <c r="Y112">
        <f>0.61365*exp(17.502*BB112/(240.97+BB112))</f>
        <v>0</v>
      </c>
      <c r="Z112">
        <f>(V112-AU112*(AZ112+BA112)/1000)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2*0.95*5.67E-8*(((BB112+$B$9)+273)^4-(U112+273)^4)</f>
        <v>0</v>
      </c>
      <c r="AD112">
        <f>S112+AC112+AA112+AB112</f>
        <v>0</v>
      </c>
      <c r="AE112">
        <v>0</v>
      </c>
      <c r="AF112">
        <v>0</v>
      </c>
      <c r="AG112">
        <f>IF(AE112*$H$15&gt;=AI112,1.0,(AI112/(AI112-AE112*$H$15)))</f>
        <v>0</v>
      </c>
      <c r="AH112">
        <f>(AG112-1)*100</f>
        <v>0</v>
      </c>
      <c r="AI112">
        <f>MAX(0,($B$15+$C$15*BG112)/(1+$D$15*BG112)*AZ112/(BB112+273)*$E$15)</f>
        <v>0</v>
      </c>
      <c r="AJ112">
        <f>$B$13*BH112+$C$13*BI112+$F$13*BJ112*(1-BM112)</f>
        <v>0</v>
      </c>
      <c r="AK112">
        <f>AJ112*AL112</f>
        <v>0</v>
      </c>
      <c r="AL112">
        <f>($B$13*$D$11+$C$13*$D$11+$F$13*((BW112+BO112)/MAX(BW112+BO112+BX112, 0.1)*$I$11+BX112/MAX(BW112+BO112+BX112, 0.1)*$J$11))/($B$13+$C$13+$F$13)</f>
        <v>0</v>
      </c>
      <c r="AM112">
        <f>($B$13*$K$11+$C$13*$K$11+$F$13*((BW112+BO112)/MAX(BW112+BO112+BX112, 0.1)*$P$11+BX112/MAX(BW112+BO112+BX112, 0.1)*$Q$11))/($B$13+$C$13+$F$13)</f>
        <v>0</v>
      </c>
      <c r="AN112">
        <v>2</v>
      </c>
      <c r="AO112">
        <v>0.5</v>
      </c>
      <c r="AP112" t="s">
        <v>256</v>
      </c>
      <c r="AQ112">
        <v>2</v>
      </c>
      <c r="AR112">
        <v>1613519206.06897</v>
      </c>
      <c r="AS112">
        <v>409.533103448276</v>
      </c>
      <c r="AT112">
        <v>410.174413793104</v>
      </c>
      <c r="AU112">
        <v>19.1750482758621</v>
      </c>
      <c r="AV112">
        <v>18.9499206896552</v>
      </c>
      <c r="AW112">
        <v>403.629482758621</v>
      </c>
      <c r="AX112">
        <v>19.0654379310345</v>
      </c>
      <c r="AY112">
        <v>600.021206896552</v>
      </c>
      <c r="AZ112">
        <v>101.544172413793</v>
      </c>
      <c r="BA112">
        <v>0.099985751724138</v>
      </c>
      <c r="BB112">
        <v>26.6592137931035</v>
      </c>
      <c r="BC112">
        <v>25.6026724137931</v>
      </c>
      <c r="BD112">
        <v>999.9</v>
      </c>
      <c r="BE112">
        <v>0</v>
      </c>
      <c r="BF112">
        <v>0</v>
      </c>
      <c r="BG112">
        <v>5003.03896551724</v>
      </c>
      <c r="BH112">
        <v>0</v>
      </c>
      <c r="BI112">
        <v>9999.9</v>
      </c>
      <c r="BJ112">
        <v>299.998448275862</v>
      </c>
      <c r="BK112">
        <v>0.899982068965517</v>
      </c>
      <c r="BL112">
        <v>0.100017896551724</v>
      </c>
      <c r="BM112">
        <v>0</v>
      </c>
      <c r="BN112">
        <v>143.425655172414</v>
      </c>
      <c r="BO112">
        <v>5.00096</v>
      </c>
      <c r="BP112">
        <v>447.263620689655</v>
      </c>
      <c r="BQ112">
        <v>3225.64793103448</v>
      </c>
      <c r="BR112">
        <v>36.625</v>
      </c>
      <c r="BS112">
        <v>40.687</v>
      </c>
      <c r="BT112">
        <v>38.7478275862069</v>
      </c>
      <c r="BU112">
        <v>40.5427586206896</v>
      </c>
      <c r="BV112">
        <v>39.4978275862069</v>
      </c>
      <c r="BW112">
        <v>265.491724137931</v>
      </c>
      <c r="BX112">
        <v>29.5020689655172</v>
      </c>
      <c r="BY112">
        <v>0</v>
      </c>
      <c r="BZ112">
        <v>1613519257</v>
      </c>
      <c r="CA112">
        <v>0</v>
      </c>
      <c r="CB112">
        <v>143.184538461538</v>
      </c>
      <c r="CC112">
        <v>-24.2730256065592</v>
      </c>
      <c r="CD112">
        <v>-75.5500169983878</v>
      </c>
      <c r="CE112">
        <v>446.543615384615</v>
      </c>
      <c r="CF112">
        <v>15</v>
      </c>
      <c r="CG112">
        <v>1613517593.1</v>
      </c>
      <c r="CH112" t="s">
        <v>257</v>
      </c>
      <c r="CI112">
        <v>1613517590.6</v>
      </c>
      <c r="CJ112">
        <v>1613517593.1</v>
      </c>
      <c r="CK112">
        <v>2</v>
      </c>
      <c r="CL112">
        <v>-0.182</v>
      </c>
      <c r="CM112">
        <v>0.031</v>
      </c>
      <c r="CN112">
        <v>5.898</v>
      </c>
      <c r="CO112">
        <v>0.117</v>
      </c>
      <c r="CP112">
        <v>408</v>
      </c>
      <c r="CQ112">
        <v>19</v>
      </c>
      <c r="CR112">
        <v>0.39</v>
      </c>
      <c r="CS112">
        <v>0.23</v>
      </c>
      <c r="CT112">
        <v>-0.378976395</v>
      </c>
      <c r="CU112">
        <v>-5.63144727354597</v>
      </c>
      <c r="CV112">
        <v>0.580102027923703</v>
      </c>
      <c r="CW112">
        <v>0</v>
      </c>
      <c r="CX112">
        <v>0.07524263</v>
      </c>
      <c r="CY112">
        <v>4.50157681350844</v>
      </c>
      <c r="CZ112">
        <v>0.44995875870036</v>
      </c>
      <c r="DA112">
        <v>0</v>
      </c>
      <c r="DB112">
        <v>0</v>
      </c>
      <c r="DC112">
        <v>2</v>
      </c>
      <c r="DD112" t="s">
        <v>258</v>
      </c>
      <c r="DE112">
        <v>100</v>
      </c>
      <c r="DF112">
        <v>100</v>
      </c>
      <c r="DG112">
        <v>5.903</v>
      </c>
      <c r="DH112">
        <v>0.0975</v>
      </c>
      <c r="DI112">
        <v>3.81994624640086</v>
      </c>
      <c r="DJ112">
        <v>0.00621434693501906</v>
      </c>
      <c r="DK112">
        <v>-2.84187309215212e-06</v>
      </c>
      <c r="DL112">
        <v>5.83187288444407e-10</v>
      </c>
      <c r="DM112">
        <v>-0.113050203154081</v>
      </c>
      <c r="DN112">
        <v>-0.0175213708561665</v>
      </c>
      <c r="DO112">
        <v>0.00201954594759898</v>
      </c>
      <c r="DP112">
        <v>-2.55958449284408e-05</v>
      </c>
      <c r="DQ112">
        <v>-1</v>
      </c>
      <c r="DR112">
        <v>2233</v>
      </c>
      <c r="DS112">
        <v>2</v>
      </c>
      <c r="DT112">
        <v>28</v>
      </c>
      <c r="DU112">
        <v>27.1</v>
      </c>
      <c r="DV112">
        <v>27</v>
      </c>
      <c r="DW112">
        <v>2</v>
      </c>
      <c r="DX112">
        <v>633.709</v>
      </c>
      <c r="DY112">
        <v>355.647</v>
      </c>
      <c r="DZ112">
        <v>25</v>
      </c>
      <c r="EA112">
        <v>28.1304</v>
      </c>
      <c r="EB112">
        <v>30</v>
      </c>
      <c r="EC112">
        <v>28.3728</v>
      </c>
      <c r="ED112">
        <v>28.37</v>
      </c>
      <c r="EE112">
        <v>19.6798</v>
      </c>
      <c r="EF112">
        <v>46.1169</v>
      </c>
      <c r="EG112">
        <v>69.309</v>
      </c>
      <c r="EH112">
        <v>25</v>
      </c>
      <c r="EI112">
        <v>410</v>
      </c>
      <c r="EJ112">
        <v>17.3462</v>
      </c>
      <c r="EK112">
        <v>99.3962</v>
      </c>
      <c r="EL112">
        <v>101.357</v>
      </c>
    </row>
    <row r="113" spans="1:142">
      <c r="A113">
        <v>95</v>
      </c>
      <c r="B113">
        <v>1613519220</v>
      </c>
      <c r="C113">
        <v>1524.90000009537</v>
      </c>
      <c r="D113" t="s">
        <v>466</v>
      </c>
      <c r="E113" t="s">
        <v>467</v>
      </c>
      <c r="G113">
        <f>A/E</f>
        <v>0</v>
      </c>
      <c r="H113">
        <v>1613519212.06897</v>
      </c>
      <c r="I113">
        <f>AY113*AG113*(AU113-AV113)/(100*AN113*(1000-AG113*AU113))</f>
        <v>0</v>
      </c>
      <c r="J113">
        <f>AY113*AG113*(AT113-AS113*(1000-AG113*AV113)/(1000-AG113*AU113))/(100*AN113)</f>
        <v>0</v>
      </c>
      <c r="K113">
        <f>AS113 - IF(AG113&gt;1, J113*AN113*100.0/(AI113*BG113), 0)</f>
        <v>0</v>
      </c>
      <c r="L113">
        <f>((R113-I113/2)*K113-J113)/(R113+I113/2)</f>
        <v>0</v>
      </c>
      <c r="M113">
        <f>L113*(AZ113+BA113)/1000.0</f>
        <v>0</v>
      </c>
      <c r="N113">
        <f>(AS113 - IF(AG113&gt;1, J113*AN113*100.0/(AI113*BG113), 0))*(AZ113+BA113)/1000.0</f>
        <v>0</v>
      </c>
      <c r="O113">
        <f>2.0/((1/Q113-1/P113)+SIGN(Q113)*SQRT((1/Q113-1/P113)*(1/Q113-1/P113) + 4*AO113/((AO113+1)*(AO113+1))*(2*1/Q113*1/P113-1/P113*1/P113)))</f>
        <v>0</v>
      </c>
      <c r="P113">
        <f>IF(LEFT(AP113,1)&lt;&gt;"0",IF(LEFT(AP113,1)="1",3.0,AQ113),$D$5+$E$5*(BG113*AZ113/($K$5*1000))+$F$5*(BG113*AZ113/($K$5*1000))*MAX(MIN(AN113,$J$5),$I$5)*MAX(MIN(AN113,$J$5),$I$5)+$G$5*MAX(MIN(AN113,$J$5),$I$5)*(BG113*AZ113/($K$5*1000))+$H$5*(BG113*AZ113/($K$5*1000))*(BG113*AZ113/($K$5*1000)))</f>
        <v>0</v>
      </c>
      <c r="Q113">
        <f>I113*(1000-(1000*0.61365*exp(17.502*U113/(240.97+U113))/(AZ113+BA113)+AU113)/2)/(1000*0.61365*exp(17.502*U113/(240.97+U113))/(AZ113+BA113)-AU113)</f>
        <v>0</v>
      </c>
      <c r="R113">
        <f>1/((AO113+1)/(O113/1.6)+1/(P113/1.37)) + AO113/((AO113+1)/(O113/1.6) + AO113/(P113/1.37))</f>
        <v>0</v>
      </c>
      <c r="S113">
        <f>(AK113*AM113)</f>
        <v>0</v>
      </c>
      <c r="T113">
        <f>(BB113+(S113+2*0.95*5.67E-8*(((BB113+$B$9)+273)^4-(BB113+273)^4)-44100*I113)/(1.84*29.3*P113+8*0.95*5.67E-8*(BB113+273)^3))</f>
        <v>0</v>
      </c>
      <c r="U113">
        <f>($C$9*BC113+$D$9*BD113+$E$9*T113)</f>
        <v>0</v>
      </c>
      <c r="V113">
        <f>0.61365*exp(17.502*U113/(240.97+U113))</f>
        <v>0</v>
      </c>
      <c r="W113">
        <f>(X113/Y113*100)</f>
        <v>0</v>
      </c>
      <c r="X113">
        <f>AU113*(AZ113+BA113)/1000</f>
        <v>0</v>
      </c>
      <c r="Y113">
        <f>0.61365*exp(17.502*BB113/(240.97+BB113))</f>
        <v>0</v>
      </c>
      <c r="Z113">
        <f>(V113-AU113*(AZ113+BA113)/1000)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2*0.95*5.67E-8*(((BB113+$B$9)+273)^4-(U113+273)^4)</f>
        <v>0</v>
      </c>
      <c r="AD113">
        <f>S113+AC113+AA113+AB113</f>
        <v>0</v>
      </c>
      <c r="AE113">
        <v>0</v>
      </c>
      <c r="AF113">
        <v>0</v>
      </c>
      <c r="AG113">
        <f>IF(AE113*$H$15&gt;=AI113,1.0,(AI113/(AI113-AE113*$H$15)))</f>
        <v>0</v>
      </c>
      <c r="AH113">
        <f>(AG113-1)*100</f>
        <v>0</v>
      </c>
      <c r="AI113">
        <f>MAX(0,($B$15+$C$15*BG113)/(1+$D$15*BG113)*AZ113/(BB113+273)*$E$15)</f>
        <v>0</v>
      </c>
      <c r="AJ113">
        <f>$B$13*BH113+$C$13*BI113+$F$13*BJ113*(1-BM113)</f>
        <v>0</v>
      </c>
      <c r="AK113">
        <f>AJ113*AL113</f>
        <v>0</v>
      </c>
      <c r="AL113">
        <f>($B$13*$D$11+$C$13*$D$11+$F$13*((BW113+BO113)/MAX(BW113+BO113+BX113, 0.1)*$I$11+BX113/MAX(BW113+BO113+BX113, 0.1)*$J$11))/($B$13+$C$13+$F$13)</f>
        <v>0</v>
      </c>
      <c r="AM113">
        <f>($B$13*$K$11+$C$13*$K$11+$F$13*((BW113+BO113)/MAX(BW113+BO113+BX113, 0.1)*$P$11+BX113/MAX(BW113+BO113+BX113, 0.1)*$Q$11))/($B$13+$C$13+$F$13)</f>
        <v>0</v>
      </c>
      <c r="AN113">
        <v>2</v>
      </c>
      <c r="AO113">
        <v>0.5</v>
      </c>
      <c r="AP113" t="s">
        <v>256</v>
      </c>
      <c r="AQ113">
        <v>2</v>
      </c>
      <c r="AR113">
        <v>1613519212.06897</v>
      </c>
      <c r="AS113">
        <v>409.409103448276</v>
      </c>
      <c r="AT113">
        <v>410.236586206897</v>
      </c>
      <c r="AU113">
        <v>18.9027172413793</v>
      </c>
      <c r="AV113">
        <v>18.3104517241379</v>
      </c>
      <c r="AW113">
        <v>403.506103448276</v>
      </c>
      <c r="AX113">
        <v>18.8013517241379</v>
      </c>
      <c r="AY113">
        <v>600.032413793103</v>
      </c>
      <c r="AZ113">
        <v>101.543586206897</v>
      </c>
      <c r="BA113">
        <v>0.0999621724137931</v>
      </c>
      <c r="BB113">
        <v>26.6610586206897</v>
      </c>
      <c r="BC113">
        <v>25.6036655172414</v>
      </c>
      <c r="BD113">
        <v>999.9</v>
      </c>
      <c r="BE113">
        <v>0</v>
      </c>
      <c r="BF113">
        <v>0</v>
      </c>
      <c r="BG113">
        <v>5001.85413793104</v>
      </c>
      <c r="BH113">
        <v>0</v>
      </c>
      <c r="BI113">
        <v>9999.9</v>
      </c>
      <c r="BJ113">
        <v>299.984137931035</v>
      </c>
      <c r="BK113">
        <v>0.899978862068966</v>
      </c>
      <c r="BL113">
        <v>0.100021106896552</v>
      </c>
      <c r="BM113">
        <v>0</v>
      </c>
      <c r="BN113">
        <v>141.376689655172</v>
      </c>
      <c r="BO113">
        <v>5.00096</v>
      </c>
      <c r="BP113">
        <v>441.045482758621</v>
      </c>
      <c r="BQ113">
        <v>3225.48931034483</v>
      </c>
      <c r="BR113">
        <v>36.625</v>
      </c>
      <c r="BS113">
        <v>40.687</v>
      </c>
      <c r="BT113">
        <v>38.7456551724138</v>
      </c>
      <c r="BU113">
        <v>40.5470344827586</v>
      </c>
      <c r="BV113">
        <v>39.5</v>
      </c>
      <c r="BW113">
        <v>265.477586206897</v>
      </c>
      <c r="BX113">
        <v>29.5010344827586</v>
      </c>
      <c r="BY113">
        <v>0</v>
      </c>
      <c r="BZ113">
        <v>1613519263</v>
      </c>
      <c r="CA113">
        <v>0</v>
      </c>
      <c r="CB113">
        <v>141.272076923077</v>
      </c>
      <c r="CC113">
        <v>-12.8854700682564</v>
      </c>
      <c r="CD113">
        <v>-37.8189401173131</v>
      </c>
      <c r="CE113">
        <v>440.718769230769</v>
      </c>
      <c r="CF113">
        <v>15</v>
      </c>
      <c r="CG113">
        <v>1613517593.1</v>
      </c>
      <c r="CH113" t="s">
        <v>257</v>
      </c>
      <c r="CI113">
        <v>1613517590.6</v>
      </c>
      <c r="CJ113">
        <v>1613517593.1</v>
      </c>
      <c r="CK113">
        <v>2</v>
      </c>
      <c r="CL113">
        <v>-0.182</v>
      </c>
      <c r="CM113">
        <v>0.031</v>
      </c>
      <c r="CN113">
        <v>5.898</v>
      </c>
      <c r="CO113">
        <v>0.117</v>
      </c>
      <c r="CP113">
        <v>408</v>
      </c>
      <c r="CQ113">
        <v>19</v>
      </c>
      <c r="CR113">
        <v>0.39</v>
      </c>
      <c r="CS113">
        <v>0.23</v>
      </c>
      <c r="CT113">
        <v>-0.7310783</v>
      </c>
      <c r="CU113">
        <v>-1.42422619136961</v>
      </c>
      <c r="CV113">
        <v>0.226679053015183</v>
      </c>
      <c r="CW113">
        <v>0</v>
      </c>
      <c r="CX113">
        <v>0.426682955</v>
      </c>
      <c r="CY113">
        <v>3.94207773883677</v>
      </c>
      <c r="CZ113">
        <v>0.41598808905007</v>
      </c>
      <c r="DA113">
        <v>0</v>
      </c>
      <c r="DB113">
        <v>0</v>
      </c>
      <c r="DC113">
        <v>2</v>
      </c>
      <c r="DD113" t="s">
        <v>258</v>
      </c>
      <c r="DE113">
        <v>100</v>
      </c>
      <c r="DF113">
        <v>100</v>
      </c>
      <c r="DG113">
        <v>5.903</v>
      </c>
      <c r="DH113">
        <v>0.0806</v>
      </c>
      <c r="DI113">
        <v>3.81994624640086</v>
      </c>
      <c r="DJ113">
        <v>0.00621434693501906</v>
      </c>
      <c r="DK113">
        <v>-2.84187309215212e-06</v>
      </c>
      <c r="DL113">
        <v>5.83187288444407e-10</v>
      </c>
      <c r="DM113">
        <v>-0.113050203154081</v>
      </c>
      <c r="DN113">
        <v>-0.0175213708561665</v>
      </c>
      <c r="DO113">
        <v>0.00201954594759898</v>
      </c>
      <c r="DP113">
        <v>-2.55958449284408e-05</v>
      </c>
      <c r="DQ113">
        <v>-1</v>
      </c>
      <c r="DR113">
        <v>2233</v>
      </c>
      <c r="DS113">
        <v>2</v>
      </c>
      <c r="DT113">
        <v>28</v>
      </c>
      <c r="DU113">
        <v>27.2</v>
      </c>
      <c r="DV113">
        <v>27.1</v>
      </c>
      <c r="DW113">
        <v>2</v>
      </c>
      <c r="DX113">
        <v>634.263</v>
      </c>
      <c r="DY113">
        <v>355.686</v>
      </c>
      <c r="DZ113">
        <v>25.0004</v>
      </c>
      <c r="EA113">
        <v>28.1292</v>
      </c>
      <c r="EB113">
        <v>30.0001</v>
      </c>
      <c r="EC113">
        <v>28.3692</v>
      </c>
      <c r="ED113">
        <v>28.368</v>
      </c>
      <c r="EE113">
        <v>19.6824</v>
      </c>
      <c r="EF113">
        <v>46.3891</v>
      </c>
      <c r="EG113">
        <v>69.309</v>
      </c>
      <c r="EH113">
        <v>25</v>
      </c>
      <c r="EI113">
        <v>410</v>
      </c>
      <c r="EJ113">
        <v>17.4174</v>
      </c>
      <c r="EK113">
        <v>99.3932</v>
      </c>
      <c r="EL113">
        <v>101.359</v>
      </c>
    </row>
    <row r="114" spans="1:142">
      <c r="A114">
        <v>96</v>
      </c>
      <c r="B114">
        <v>1613519226</v>
      </c>
      <c r="C114">
        <v>1530.90000009537</v>
      </c>
      <c r="D114" t="s">
        <v>468</v>
      </c>
      <c r="E114" t="s">
        <v>469</v>
      </c>
      <c r="G114">
        <f>A/E</f>
        <v>0</v>
      </c>
      <c r="H114">
        <v>1613519218.06897</v>
      </c>
      <c r="I114">
        <f>AY114*AG114*(AU114-AV114)/(100*AN114*(1000-AG114*AU114))</f>
        <v>0</v>
      </c>
      <c r="J114">
        <f>AY114*AG114*(AT114-AS114*(1000-AG114*AV114)/(1000-AG114*AU114))/(100*AN114)</f>
        <v>0</v>
      </c>
      <c r="K114">
        <f>AS114 - IF(AG114&gt;1, J114*AN114*100.0/(AI114*BG114), 0)</f>
        <v>0</v>
      </c>
      <c r="L114">
        <f>((R114-I114/2)*K114-J114)/(R114+I114/2)</f>
        <v>0</v>
      </c>
      <c r="M114">
        <f>L114*(AZ114+BA114)/1000.0</f>
        <v>0</v>
      </c>
      <c r="N114">
        <f>(AS114 - IF(AG114&gt;1, J114*AN114*100.0/(AI114*BG114), 0))*(AZ114+BA114)/1000.0</f>
        <v>0</v>
      </c>
      <c r="O114">
        <f>2.0/((1/Q114-1/P114)+SIGN(Q114)*SQRT((1/Q114-1/P114)*(1/Q114-1/P114) + 4*AO114/((AO114+1)*(AO114+1))*(2*1/Q114*1/P114-1/P114*1/P114)))</f>
        <v>0</v>
      </c>
      <c r="P114">
        <f>IF(LEFT(AP114,1)&lt;&gt;"0",IF(LEFT(AP114,1)="1",3.0,AQ114),$D$5+$E$5*(BG114*AZ114/($K$5*1000))+$F$5*(BG114*AZ114/($K$5*1000))*MAX(MIN(AN114,$J$5),$I$5)*MAX(MIN(AN114,$J$5),$I$5)+$G$5*MAX(MIN(AN114,$J$5),$I$5)*(BG114*AZ114/($K$5*1000))+$H$5*(BG114*AZ114/($K$5*1000))*(BG114*AZ114/($K$5*1000)))</f>
        <v>0</v>
      </c>
      <c r="Q114">
        <f>I114*(1000-(1000*0.61365*exp(17.502*U114/(240.97+U114))/(AZ114+BA114)+AU114)/2)/(1000*0.61365*exp(17.502*U114/(240.97+U114))/(AZ114+BA114)-AU114)</f>
        <v>0</v>
      </c>
      <c r="R114">
        <f>1/((AO114+1)/(O114/1.6)+1/(P114/1.37)) + AO114/((AO114+1)/(O114/1.6) + AO114/(P114/1.37))</f>
        <v>0</v>
      </c>
      <c r="S114">
        <f>(AK114*AM114)</f>
        <v>0</v>
      </c>
      <c r="T114">
        <f>(BB114+(S114+2*0.95*5.67E-8*(((BB114+$B$9)+273)^4-(BB114+273)^4)-44100*I114)/(1.84*29.3*P114+8*0.95*5.67E-8*(BB114+273)^3))</f>
        <v>0</v>
      </c>
      <c r="U114">
        <f>($C$9*BC114+$D$9*BD114+$E$9*T114)</f>
        <v>0</v>
      </c>
      <c r="V114">
        <f>0.61365*exp(17.502*U114/(240.97+U114))</f>
        <v>0</v>
      </c>
      <c r="W114">
        <f>(X114/Y114*100)</f>
        <v>0</v>
      </c>
      <c r="X114">
        <f>AU114*(AZ114+BA114)/1000</f>
        <v>0</v>
      </c>
      <c r="Y114">
        <f>0.61365*exp(17.502*BB114/(240.97+BB114))</f>
        <v>0</v>
      </c>
      <c r="Z114">
        <f>(V114-AU114*(AZ114+BA114)/1000)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2*0.95*5.67E-8*(((BB114+$B$9)+273)^4-(U114+273)^4)</f>
        <v>0</v>
      </c>
      <c r="AD114">
        <f>S114+AC114+AA114+AB114</f>
        <v>0</v>
      </c>
      <c r="AE114">
        <v>0</v>
      </c>
      <c r="AF114">
        <v>0</v>
      </c>
      <c r="AG114">
        <f>IF(AE114*$H$15&gt;=AI114,1.0,(AI114/(AI114-AE114*$H$15)))</f>
        <v>0</v>
      </c>
      <c r="AH114">
        <f>(AG114-1)*100</f>
        <v>0</v>
      </c>
      <c r="AI114">
        <f>MAX(0,($B$15+$C$15*BG114)/(1+$D$15*BG114)*AZ114/(BB114+273)*$E$15)</f>
        <v>0</v>
      </c>
      <c r="AJ114">
        <f>$B$13*BH114+$C$13*BI114+$F$13*BJ114*(1-BM114)</f>
        <v>0</v>
      </c>
      <c r="AK114">
        <f>AJ114*AL114</f>
        <v>0</v>
      </c>
      <c r="AL114">
        <f>($B$13*$D$11+$C$13*$D$11+$F$13*((BW114+BO114)/MAX(BW114+BO114+BX114, 0.1)*$I$11+BX114/MAX(BW114+BO114+BX114, 0.1)*$J$11))/($B$13+$C$13+$F$13)</f>
        <v>0</v>
      </c>
      <c r="AM114">
        <f>($B$13*$K$11+$C$13*$K$11+$F$13*((BW114+BO114)/MAX(BW114+BO114+BX114, 0.1)*$P$11+BX114/MAX(BW114+BO114+BX114, 0.1)*$Q$11))/($B$13+$C$13+$F$13)</f>
        <v>0</v>
      </c>
      <c r="AN114">
        <v>2</v>
      </c>
      <c r="AO114">
        <v>0.5</v>
      </c>
      <c r="AP114" t="s">
        <v>256</v>
      </c>
      <c r="AQ114">
        <v>2</v>
      </c>
      <c r="AR114">
        <v>1613519218.06897</v>
      </c>
      <c r="AS114">
        <v>409.329137931034</v>
      </c>
      <c r="AT114">
        <v>410.139586206897</v>
      </c>
      <c r="AU114">
        <v>18.4305620689655</v>
      </c>
      <c r="AV114">
        <v>17.7266</v>
      </c>
      <c r="AW114">
        <v>403.426482758621</v>
      </c>
      <c r="AX114">
        <v>18.3433896551724</v>
      </c>
      <c r="AY114">
        <v>600.037896551724</v>
      </c>
      <c r="AZ114">
        <v>101.543034482759</v>
      </c>
      <c r="BA114">
        <v>0.0999300379310345</v>
      </c>
      <c r="BB114">
        <v>26.6645620689655</v>
      </c>
      <c r="BC114">
        <v>25.6067965517241</v>
      </c>
      <c r="BD114">
        <v>999.9</v>
      </c>
      <c r="BE114">
        <v>0</v>
      </c>
      <c r="BF114">
        <v>0</v>
      </c>
      <c r="BG114">
        <v>5000.28103448276</v>
      </c>
      <c r="BH114">
        <v>0</v>
      </c>
      <c r="BI114">
        <v>9999.9</v>
      </c>
      <c r="BJ114">
        <v>300.005482758621</v>
      </c>
      <c r="BK114">
        <v>0.899982068965517</v>
      </c>
      <c r="BL114">
        <v>0.100017896551724</v>
      </c>
      <c r="BM114">
        <v>0</v>
      </c>
      <c r="BN114">
        <v>140.300310344828</v>
      </c>
      <c r="BO114">
        <v>5.00096</v>
      </c>
      <c r="BP114">
        <v>437.736206896552</v>
      </c>
      <c r="BQ114">
        <v>3225.72413793103</v>
      </c>
      <c r="BR114">
        <v>36.625</v>
      </c>
      <c r="BS114">
        <v>40.687</v>
      </c>
      <c r="BT114">
        <v>38.7456551724138</v>
      </c>
      <c r="BU114">
        <v>40.5491724137931</v>
      </c>
      <c r="BV114">
        <v>39.5</v>
      </c>
      <c r="BW114">
        <v>265.498620689655</v>
      </c>
      <c r="BX114">
        <v>29.5020689655172</v>
      </c>
      <c r="BY114">
        <v>0</v>
      </c>
      <c r="BZ114">
        <v>1613519269</v>
      </c>
      <c r="CA114">
        <v>0</v>
      </c>
      <c r="CB114">
        <v>140.235461538462</v>
      </c>
      <c r="CC114">
        <v>-7.84820511359219</v>
      </c>
      <c r="CD114">
        <v>-24.4185640682892</v>
      </c>
      <c r="CE114">
        <v>437.554038461538</v>
      </c>
      <c r="CF114">
        <v>15</v>
      </c>
      <c r="CG114">
        <v>1613517593.1</v>
      </c>
      <c r="CH114" t="s">
        <v>257</v>
      </c>
      <c r="CI114">
        <v>1613517590.6</v>
      </c>
      <c r="CJ114">
        <v>1613517593.1</v>
      </c>
      <c r="CK114">
        <v>2</v>
      </c>
      <c r="CL114">
        <v>-0.182</v>
      </c>
      <c r="CM114">
        <v>0.031</v>
      </c>
      <c r="CN114">
        <v>5.898</v>
      </c>
      <c r="CO114">
        <v>0.117</v>
      </c>
      <c r="CP114">
        <v>408</v>
      </c>
      <c r="CQ114">
        <v>19</v>
      </c>
      <c r="CR114">
        <v>0.39</v>
      </c>
      <c r="CS114">
        <v>0.23</v>
      </c>
      <c r="CT114">
        <v>-0.824945825</v>
      </c>
      <c r="CU114">
        <v>0.549005121951219</v>
      </c>
      <c r="CV114">
        <v>0.124115821696488</v>
      </c>
      <c r="CW114">
        <v>0</v>
      </c>
      <c r="CX114">
        <v>0.63025806</v>
      </c>
      <c r="CY114">
        <v>0.434418015759849</v>
      </c>
      <c r="CZ114">
        <v>0.215065082994335</v>
      </c>
      <c r="DA114">
        <v>0</v>
      </c>
      <c r="DB114">
        <v>0</v>
      </c>
      <c r="DC114">
        <v>2</v>
      </c>
      <c r="DD114" t="s">
        <v>258</v>
      </c>
      <c r="DE114">
        <v>100</v>
      </c>
      <c r="DF114">
        <v>100</v>
      </c>
      <c r="DG114">
        <v>5.902</v>
      </c>
      <c r="DH114">
        <v>0.0711</v>
      </c>
      <c r="DI114">
        <v>3.81994624640086</v>
      </c>
      <c r="DJ114">
        <v>0.00621434693501906</v>
      </c>
      <c r="DK114">
        <v>-2.84187309215212e-06</v>
      </c>
      <c r="DL114">
        <v>5.83187288444407e-10</v>
      </c>
      <c r="DM114">
        <v>-0.113050203154081</v>
      </c>
      <c r="DN114">
        <v>-0.0175213708561665</v>
      </c>
      <c r="DO114">
        <v>0.00201954594759898</v>
      </c>
      <c r="DP114">
        <v>-2.55958449284408e-05</v>
      </c>
      <c r="DQ114">
        <v>-1</v>
      </c>
      <c r="DR114">
        <v>2233</v>
      </c>
      <c r="DS114">
        <v>2</v>
      </c>
      <c r="DT114">
        <v>28</v>
      </c>
      <c r="DU114">
        <v>27.3</v>
      </c>
      <c r="DV114">
        <v>27.2</v>
      </c>
      <c r="DW114">
        <v>2</v>
      </c>
      <c r="DX114">
        <v>634.562</v>
      </c>
      <c r="DY114">
        <v>355.597</v>
      </c>
      <c r="DZ114">
        <v>25.0005</v>
      </c>
      <c r="EA114">
        <v>28.1272</v>
      </c>
      <c r="EB114">
        <v>30.0001</v>
      </c>
      <c r="EC114">
        <v>28.3684</v>
      </c>
      <c r="ED114">
        <v>28.3703</v>
      </c>
      <c r="EE114">
        <v>19.6827</v>
      </c>
      <c r="EF114">
        <v>46.3891</v>
      </c>
      <c r="EG114">
        <v>69.309</v>
      </c>
      <c r="EH114">
        <v>25</v>
      </c>
      <c r="EI114">
        <v>410</v>
      </c>
      <c r="EJ114">
        <v>17.4959</v>
      </c>
      <c r="EK114">
        <v>99.3904</v>
      </c>
      <c r="EL114">
        <v>101.359</v>
      </c>
    </row>
    <row r="115" spans="1:142">
      <c r="A115">
        <v>97</v>
      </c>
      <c r="B115">
        <v>1613519232</v>
      </c>
      <c r="C115">
        <v>1536.90000009537</v>
      </c>
      <c r="D115" t="s">
        <v>470</v>
      </c>
      <c r="E115" t="s">
        <v>471</v>
      </c>
      <c r="G115">
        <f>A/E</f>
        <v>0</v>
      </c>
      <c r="H115">
        <v>1613519224.06897</v>
      </c>
      <c r="I115">
        <f>AY115*AG115*(AU115-AV115)/(100*AN115*(1000-AG115*AU115))</f>
        <v>0</v>
      </c>
      <c r="J115">
        <f>AY115*AG115*(AT115-AS115*(1000-AG115*AV115)/(1000-AG115*AU115))/(100*AN115)</f>
        <v>0</v>
      </c>
      <c r="K115">
        <f>AS115 - IF(AG115&gt;1, J115*AN115*100.0/(AI115*BG115), 0)</f>
        <v>0</v>
      </c>
      <c r="L115">
        <f>((R115-I115/2)*K115-J115)/(R115+I115/2)</f>
        <v>0</v>
      </c>
      <c r="M115">
        <f>L115*(AZ115+BA115)/1000.0</f>
        <v>0</v>
      </c>
      <c r="N115">
        <f>(AS115 - IF(AG115&gt;1, J115*AN115*100.0/(AI115*BG115), 0))*(AZ115+BA115)/1000.0</f>
        <v>0</v>
      </c>
      <c r="O115">
        <f>2.0/((1/Q115-1/P115)+SIGN(Q115)*SQRT((1/Q115-1/P115)*(1/Q115-1/P115) + 4*AO115/((AO115+1)*(AO115+1))*(2*1/Q115*1/P115-1/P115*1/P115)))</f>
        <v>0</v>
      </c>
      <c r="P115">
        <f>IF(LEFT(AP115,1)&lt;&gt;"0",IF(LEFT(AP115,1)="1",3.0,AQ115),$D$5+$E$5*(BG115*AZ115/($K$5*1000))+$F$5*(BG115*AZ115/($K$5*1000))*MAX(MIN(AN115,$J$5),$I$5)*MAX(MIN(AN115,$J$5),$I$5)+$G$5*MAX(MIN(AN115,$J$5),$I$5)*(BG115*AZ115/($K$5*1000))+$H$5*(BG115*AZ115/($K$5*1000))*(BG115*AZ115/($K$5*1000)))</f>
        <v>0</v>
      </c>
      <c r="Q115">
        <f>I115*(1000-(1000*0.61365*exp(17.502*U115/(240.97+U115))/(AZ115+BA115)+AU115)/2)/(1000*0.61365*exp(17.502*U115/(240.97+U115))/(AZ115+BA115)-AU115)</f>
        <v>0</v>
      </c>
      <c r="R115">
        <f>1/((AO115+1)/(O115/1.6)+1/(P115/1.37)) + AO115/((AO115+1)/(O115/1.6) + AO115/(P115/1.37))</f>
        <v>0</v>
      </c>
      <c r="S115">
        <f>(AK115*AM115)</f>
        <v>0</v>
      </c>
      <c r="T115">
        <f>(BB115+(S115+2*0.95*5.67E-8*(((BB115+$B$9)+273)^4-(BB115+273)^4)-44100*I115)/(1.84*29.3*P115+8*0.95*5.67E-8*(BB115+273)^3))</f>
        <v>0</v>
      </c>
      <c r="U115">
        <f>($C$9*BC115+$D$9*BD115+$E$9*T115)</f>
        <v>0</v>
      </c>
      <c r="V115">
        <f>0.61365*exp(17.502*U115/(240.97+U115))</f>
        <v>0</v>
      </c>
      <c r="W115">
        <f>(X115/Y115*100)</f>
        <v>0</v>
      </c>
      <c r="X115">
        <f>AU115*(AZ115+BA115)/1000</f>
        <v>0</v>
      </c>
      <c r="Y115">
        <f>0.61365*exp(17.502*BB115/(240.97+BB115))</f>
        <v>0</v>
      </c>
      <c r="Z115">
        <f>(V115-AU115*(AZ115+BA115)/1000)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2*0.95*5.67E-8*(((BB115+$B$9)+273)^4-(U115+273)^4)</f>
        <v>0</v>
      </c>
      <c r="AD115">
        <f>S115+AC115+AA115+AB115</f>
        <v>0</v>
      </c>
      <c r="AE115">
        <v>0</v>
      </c>
      <c r="AF115">
        <v>0</v>
      </c>
      <c r="AG115">
        <f>IF(AE115*$H$15&gt;=AI115,1.0,(AI115/(AI115-AE115*$H$15)))</f>
        <v>0</v>
      </c>
      <c r="AH115">
        <f>(AG115-1)*100</f>
        <v>0</v>
      </c>
      <c r="AI115">
        <f>MAX(0,($B$15+$C$15*BG115)/(1+$D$15*BG115)*AZ115/(BB115+273)*$E$15)</f>
        <v>0</v>
      </c>
      <c r="AJ115">
        <f>$B$13*BH115+$C$13*BI115+$F$13*BJ115*(1-BM115)</f>
        <v>0</v>
      </c>
      <c r="AK115">
        <f>AJ115*AL115</f>
        <v>0</v>
      </c>
      <c r="AL115">
        <f>($B$13*$D$11+$C$13*$D$11+$F$13*((BW115+BO115)/MAX(BW115+BO115+BX115, 0.1)*$I$11+BX115/MAX(BW115+BO115+BX115, 0.1)*$J$11))/($B$13+$C$13+$F$13)</f>
        <v>0</v>
      </c>
      <c r="AM115">
        <f>($B$13*$K$11+$C$13*$K$11+$F$13*((BW115+BO115)/MAX(BW115+BO115+BX115, 0.1)*$P$11+BX115/MAX(BW115+BO115+BX115, 0.1)*$Q$11))/($B$13+$C$13+$F$13)</f>
        <v>0</v>
      </c>
      <c r="AN115">
        <v>2</v>
      </c>
      <c r="AO115">
        <v>0.5</v>
      </c>
      <c r="AP115" t="s">
        <v>256</v>
      </c>
      <c r="AQ115">
        <v>2</v>
      </c>
      <c r="AR115">
        <v>1613519224.06897</v>
      </c>
      <c r="AS115">
        <v>409.203896551724</v>
      </c>
      <c r="AT115">
        <v>409.992551724138</v>
      </c>
      <c r="AU115">
        <v>18.0313896551724</v>
      </c>
      <c r="AV115">
        <v>17.5063620689655</v>
      </c>
      <c r="AW115">
        <v>403.301724137931</v>
      </c>
      <c r="AX115">
        <v>17.9560793103448</v>
      </c>
      <c r="AY115">
        <v>600.040137931034</v>
      </c>
      <c r="AZ115">
        <v>101.542655172414</v>
      </c>
      <c r="BA115">
        <v>0.0999634931034483</v>
      </c>
      <c r="BB115">
        <v>26.6683137931034</v>
      </c>
      <c r="BC115">
        <v>25.6208068965517</v>
      </c>
      <c r="BD115">
        <v>999.9</v>
      </c>
      <c r="BE115">
        <v>0</v>
      </c>
      <c r="BF115">
        <v>0</v>
      </c>
      <c r="BG115">
        <v>4998.7075862069</v>
      </c>
      <c r="BH115">
        <v>0</v>
      </c>
      <c r="BI115">
        <v>9999.9</v>
      </c>
      <c r="BJ115">
        <v>299.997689655172</v>
      </c>
      <c r="BK115">
        <v>0.899978862068966</v>
      </c>
      <c r="BL115">
        <v>0.100021106896552</v>
      </c>
      <c r="BM115">
        <v>0</v>
      </c>
      <c r="BN115">
        <v>139.548965517241</v>
      </c>
      <c r="BO115">
        <v>5.00096</v>
      </c>
      <c r="BP115">
        <v>435.552931034483</v>
      </c>
      <c r="BQ115">
        <v>3225.63655172414</v>
      </c>
      <c r="BR115">
        <v>36.625</v>
      </c>
      <c r="BS115">
        <v>40.687</v>
      </c>
      <c r="BT115">
        <v>38.7413103448276</v>
      </c>
      <c r="BU115">
        <v>40.5513103448276</v>
      </c>
      <c r="BV115">
        <v>39.5</v>
      </c>
      <c r="BW115">
        <v>265.490344827586</v>
      </c>
      <c r="BX115">
        <v>29.5020689655172</v>
      </c>
      <c r="BY115">
        <v>0</v>
      </c>
      <c r="BZ115">
        <v>1613519275</v>
      </c>
      <c r="CA115">
        <v>0</v>
      </c>
      <c r="CB115">
        <v>139.513461538462</v>
      </c>
      <c r="CC115">
        <v>-6.12854699534565</v>
      </c>
      <c r="CD115">
        <v>-18.3284444112352</v>
      </c>
      <c r="CE115">
        <v>435.400115384615</v>
      </c>
      <c r="CF115">
        <v>15</v>
      </c>
      <c r="CG115">
        <v>1613517593.1</v>
      </c>
      <c r="CH115" t="s">
        <v>257</v>
      </c>
      <c r="CI115">
        <v>1613517590.6</v>
      </c>
      <c r="CJ115">
        <v>1613517593.1</v>
      </c>
      <c r="CK115">
        <v>2</v>
      </c>
      <c r="CL115">
        <v>-0.182</v>
      </c>
      <c r="CM115">
        <v>0.031</v>
      </c>
      <c r="CN115">
        <v>5.898</v>
      </c>
      <c r="CO115">
        <v>0.117</v>
      </c>
      <c r="CP115">
        <v>408</v>
      </c>
      <c r="CQ115">
        <v>19</v>
      </c>
      <c r="CR115">
        <v>0.39</v>
      </c>
      <c r="CS115">
        <v>0.23</v>
      </c>
      <c r="CT115">
        <v>-0.80279235</v>
      </c>
      <c r="CU115">
        <v>-0.098765831144465</v>
      </c>
      <c r="CV115">
        <v>0.0893413400712543</v>
      </c>
      <c r="CW115">
        <v>1</v>
      </c>
      <c r="CX115">
        <v>0.599576625</v>
      </c>
      <c r="CY115">
        <v>-2.01774269043152</v>
      </c>
      <c r="CZ115">
        <v>0.196568561988265</v>
      </c>
      <c r="DA115">
        <v>0</v>
      </c>
      <c r="DB115">
        <v>1</v>
      </c>
      <c r="DC115">
        <v>2</v>
      </c>
      <c r="DD115" t="s">
        <v>269</v>
      </c>
      <c r="DE115">
        <v>100</v>
      </c>
      <c r="DF115">
        <v>100</v>
      </c>
      <c r="DG115">
        <v>5.901</v>
      </c>
      <c r="DH115">
        <v>0.0672</v>
      </c>
      <c r="DI115">
        <v>3.81994624640086</v>
      </c>
      <c r="DJ115">
        <v>0.00621434693501906</v>
      </c>
      <c r="DK115">
        <v>-2.84187309215212e-06</v>
      </c>
      <c r="DL115">
        <v>5.83187288444407e-10</v>
      </c>
      <c r="DM115">
        <v>-0.113050203154081</v>
      </c>
      <c r="DN115">
        <v>-0.0175213708561665</v>
      </c>
      <c r="DO115">
        <v>0.00201954594759898</v>
      </c>
      <c r="DP115">
        <v>-2.55958449284408e-05</v>
      </c>
      <c r="DQ115">
        <v>-1</v>
      </c>
      <c r="DR115">
        <v>2233</v>
      </c>
      <c r="DS115">
        <v>2</v>
      </c>
      <c r="DT115">
        <v>28</v>
      </c>
      <c r="DU115">
        <v>27.4</v>
      </c>
      <c r="DV115">
        <v>27.3</v>
      </c>
      <c r="DW115">
        <v>2</v>
      </c>
      <c r="DX115">
        <v>634.666</v>
      </c>
      <c r="DY115">
        <v>355.559</v>
      </c>
      <c r="DZ115">
        <v>25.0005</v>
      </c>
      <c r="EA115">
        <v>28.1255</v>
      </c>
      <c r="EB115">
        <v>30.0002</v>
      </c>
      <c r="EC115">
        <v>28.3665</v>
      </c>
      <c r="ED115">
        <v>28.3703</v>
      </c>
      <c r="EE115">
        <v>19.6837</v>
      </c>
      <c r="EF115">
        <v>46.3891</v>
      </c>
      <c r="EG115">
        <v>68.9378</v>
      </c>
      <c r="EH115">
        <v>25</v>
      </c>
      <c r="EI115">
        <v>410</v>
      </c>
      <c r="EJ115">
        <v>17.5489</v>
      </c>
      <c r="EK115">
        <v>99.3909</v>
      </c>
      <c r="EL115">
        <v>101.357</v>
      </c>
    </row>
    <row r="116" spans="1:142">
      <c r="A116">
        <v>98</v>
      </c>
      <c r="B116">
        <v>1613519238</v>
      </c>
      <c r="C116">
        <v>1542.90000009537</v>
      </c>
      <c r="D116" t="s">
        <v>472</v>
      </c>
      <c r="E116" t="s">
        <v>473</v>
      </c>
      <c r="G116">
        <f>A/E</f>
        <v>0</v>
      </c>
      <c r="H116">
        <v>1613519230.06897</v>
      </c>
      <c r="I116">
        <f>AY116*AG116*(AU116-AV116)/(100*AN116*(1000-AG116*AU116))</f>
        <v>0</v>
      </c>
      <c r="J116">
        <f>AY116*AG116*(AT116-AS116*(1000-AG116*AV116)/(1000-AG116*AU116))/(100*AN116)</f>
        <v>0</v>
      </c>
      <c r="K116">
        <f>AS116 - IF(AG116&gt;1, J116*AN116*100.0/(AI116*BG116), 0)</f>
        <v>0</v>
      </c>
      <c r="L116">
        <f>((R116-I116/2)*K116-J116)/(R116+I116/2)</f>
        <v>0</v>
      </c>
      <c r="M116">
        <f>L116*(AZ116+BA116)/1000.0</f>
        <v>0</v>
      </c>
      <c r="N116">
        <f>(AS116 - IF(AG116&gt;1, J116*AN116*100.0/(AI116*BG116), 0))*(AZ116+BA116)/1000.0</f>
        <v>0</v>
      </c>
      <c r="O116">
        <f>2.0/((1/Q116-1/P116)+SIGN(Q116)*SQRT((1/Q116-1/P116)*(1/Q116-1/P116) + 4*AO116/((AO116+1)*(AO116+1))*(2*1/Q116*1/P116-1/P116*1/P116)))</f>
        <v>0</v>
      </c>
      <c r="P116">
        <f>IF(LEFT(AP116,1)&lt;&gt;"0",IF(LEFT(AP116,1)="1",3.0,AQ116),$D$5+$E$5*(BG116*AZ116/($K$5*1000))+$F$5*(BG116*AZ116/($K$5*1000))*MAX(MIN(AN116,$J$5),$I$5)*MAX(MIN(AN116,$J$5),$I$5)+$G$5*MAX(MIN(AN116,$J$5),$I$5)*(BG116*AZ116/($K$5*1000))+$H$5*(BG116*AZ116/($K$5*1000))*(BG116*AZ116/($K$5*1000)))</f>
        <v>0</v>
      </c>
      <c r="Q116">
        <f>I116*(1000-(1000*0.61365*exp(17.502*U116/(240.97+U116))/(AZ116+BA116)+AU116)/2)/(1000*0.61365*exp(17.502*U116/(240.97+U116))/(AZ116+BA116)-AU116)</f>
        <v>0</v>
      </c>
      <c r="R116">
        <f>1/((AO116+1)/(O116/1.6)+1/(P116/1.37)) + AO116/((AO116+1)/(O116/1.6) + AO116/(P116/1.37))</f>
        <v>0</v>
      </c>
      <c r="S116">
        <f>(AK116*AM116)</f>
        <v>0</v>
      </c>
      <c r="T116">
        <f>(BB116+(S116+2*0.95*5.67E-8*(((BB116+$B$9)+273)^4-(BB116+273)^4)-44100*I116)/(1.84*29.3*P116+8*0.95*5.67E-8*(BB116+273)^3))</f>
        <v>0</v>
      </c>
      <c r="U116">
        <f>($C$9*BC116+$D$9*BD116+$E$9*T116)</f>
        <v>0</v>
      </c>
      <c r="V116">
        <f>0.61365*exp(17.502*U116/(240.97+U116))</f>
        <v>0</v>
      </c>
      <c r="W116">
        <f>(X116/Y116*100)</f>
        <v>0</v>
      </c>
      <c r="X116">
        <f>AU116*(AZ116+BA116)/1000</f>
        <v>0</v>
      </c>
      <c r="Y116">
        <f>0.61365*exp(17.502*BB116/(240.97+BB116))</f>
        <v>0</v>
      </c>
      <c r="Z116">
        <f>(V116-AU116*(AZ116+BA116)/1000)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2*0.95*5.67E-8*(((BB116+$B$9)+273)^4-(U116+273)^4)</f>
        <v>0</v>
      </c>
      <c r="AD116">
        <f>S116+AC116+AA116+AB116</f>
        <v>0</v>
      </c>
      <c r="AE116">
        <v>0</v>
      </c>
      <c r="AF116">
        <v>0</v>
      </c>
      <c r="AG116">
        <f>IF(AE116*$H$15&gt;=AI116,1.0,(AI116/(AI116-AE116*$H$15)))</f>
        <v>0</v>
      </c>
      <c r="AH116">
        <f>(AG116-1)*100</f>
        <v>0</v>
      </c>
      <c r="AI116">
        <f>MAX(0,($B$15+$C$15*BG116)/(1+$D$15*BG116)*AZ116/(BB116+273)*$E$15)</f>
        <v>0</v>
      </c>
      <c r="AJ116">
        <f>$B$13*BH116+$C$13*BI116+$F$13*BJ116*(1-BM116)</f>
        <v>0</v>
      </c>
      <c r="AK116">
        <f>AJ116*AL116</f>
        <v>0</v>
      </c>
      <c r="AL116">
        <f>($B$13*$D$11+$C$13*$D$11+$F$13*((BW116+BO116)/MAX(BW116+BO116+BX116, 0.1)*$I$11+BX116/MAX(BW116+BO116+BX116, 0.1)*$J$11))/($B$13+$C$13+$F$13)</f>
        <v>0</v>
      </c>
      <c r="AM116">
        <f>($B$13*$K$11+$C$13*$K$11+$F$13*((BW116+BO116)/MAX(BW116+BO116+BX116, 0.1)*$P$11+BX116/MAX(BW116+BO116+BX116, 0.1)*$Q$11))/($B$13+$C$13+$F$13)</f>
        <v>0</v>
      </c>
      <c r="AN116">
        <v>2</v>
      </c>
      <c r="AO116">
        <v>0.5</v>
      </c>
      <c r="AP116" t="s">
        <v>256</v>
      </c>
      <c r="AQ116">
        <v>2</v>
      </c>
      <c r="AR116">
        <v>1613519230.06897</v>
      </c>
      <c r="AS116">
        <v>409.106068965517</v>
      </c>
      <c r="AT116">
        <v>409.973896551724</v>
      </c>
      <c r="AU116">
        <v>17.8146034482759</v>
      </c>
      <c r="AV116">
        <v>17.4546482758621</v>
      </c>
      <c r="AW116">
        <v>403.20424137931</v>
      </c>
      <c r="AX116">
        <v>17.7456482758621</v>
      </c>
      <c r="AY116">
        <v>600.038448275862</v>
      </c>
      <c r="AZ116">
        <v>101.542172413793</v>
      </c>
      <c r="BA116">
        <v>0.0999741620689655</v>
      </c>
      <c r="BB116">
        <v>26.6722103448276</v>
      </c>
      <c r="BC116">
        <v>25.6380448275862</v>
      </c>
      <c r="BD116">
        <v>999.9</v>
      </c>
      <c r="BE116">
        <v>0</v>
      </c>
      <c r="BF116">
        <v>0</v>
      </c>
      <c r="BG116">
        <v>4996.18517241379</v>
      </c>
      <c r="BH116">
        <v>0</v>
      </c>
      <c r="BI116">
        <v>9999.9</v>
      </c>
      <c r="BJ116">
        <v>300.005413793103</v>
      </c>
      <c r="BK116">
        <v>0.899982068965517</v>
      </c>
      <c r="BL116">
        <v>0.100017896551724</v>
      </c>
      <c r="BM116">
        <v>0</v>
      </c>
      <c r="BN116">
        <v>138.957896551724</v>
      </c>
      <c r="BO116">
        <v>5.00096</v>
      </c>
      <c r="BP116">
        <v>433.883</v>
      </c>
      <c r="BQ116">
        <v>3225.72344827586</v>
      </c>
      <c r="BR116">
        <v>36.625</v>
      </c>
      <c r="BS116">
        <v>40.687</v>
      </c>
      <c r="BT116">
        <v>38.7456551724138</v>
      </c>
      <c r="BU116">
        <v>40.5534482758621</v>
      </c>
      <c r="BV116">
        <v>39.5</v>
      </c>
      <c r="BW116">
        <v>265.49724137931</v>
      </c>
      <c r="BX116">
        <v>29.5020689655172</v>
      </c>
      <c r="BY116">
        <v>0</v>
      </c>
      <c r="BZ116">
        <v>1613519281</v>
      </c>
      <c r="CA116">
        <v>0</v>
      </c>
      <c r="CB116">
        <v>138.930038461538</v>
      </c>
      <c r="CC116">
        <v>-6.06246153290072</v>
      </c>
      <c r="CD116">
        <v>-14.6476581018723</v>
      </c>
      <c r="CE116">
        <v>433.744307692308</v>
      </c>
      <c r="CF116">
        <v>15</v>
      </c>
      <c r="CG116">
        <v>1613517593.1</v>
      </c>
      <c r="CH116" t="s">
        <v>257</v>
      </c>
      <c r="CI116">
        <v>1613517590.6</v>
      </c>
      <c r="CJ116">
        <v>1613517593.1</v>
      </c>
      <c r="CK116">
        <v>2</v>
      </c>
      <c r="CL116">
        <v>-0.182</v>
      </c>
      <c r="CM116">
        <v>0.031</v>
      </c>
      <c r="CN116">
        <v>5.898</v>
      </c>
      <c r="CO116">
        <v>0.117</v>
      </c>
      <c r="CP116">
        <v>408</v>
      </c>
      <c r="CQ116">
        <v>19</v>
      </c>
      <c r="CR116">
        <v>0.39</v>
      </c>
      <c r="CS116">
        <v>0.23</v>
      </c>
      <c r="CT116">
        <v>-0.819771575</v>
      </c>
      <c r="CU116">
        <v>-0.881241849906188</v>
      </c>
      <c r="CV116">
        <v>0.10243063706184</v>
      </c>
      <c r="CW116">
        <v>0</v>
      </c>
      <c r="CX116">
        <v>0.431740375</v>
      </c>
      <c r="CY116">
        <v>-1.56469633395872</v>
      </c>
      <c r="CZ116">
        <v>0.156399676420172</v>
      </c>
      <c r="DA116">
        <v>0</v>
      </c>
      <c r="DB116">
        <v>0</v>
      </c>
      <c r="DC116">
        <v>2</v>
      </c>
      <c r="DD116" t="s">
        <v>258</v>
      </c>
      <c r="DE116">
        <v>100</v>
      </c>
      <c r="DF116">
        <v>100</v>
      </c>
      <c r="DG116">
        <v>5.902</v>
      </c>
      <c r="DH116">
        <v>0.0652</v>
      </c>
      <c r="DI116">
        <v>3.81994624640086</v>
      </c>
      <c r="DJ116">
        <v>0.00621434693501906</v>
      </c>
      <c r="DK116">
        <v>-2.84187309215212e-06</v>
      </c>
      <c r="DL116">
        <v>5.83187288444407e-10</v>
      </c>
      <c r="DM116">
        <v>-0.113050203154081</v>
      </c>
      <c r="DN116">
        <v>-0.0175213708561665</v>
      </c>
      <c r="DO116">
        <v>0.00201954594759898</v>
      </c>
      <c r="DP116">
        <v>-2.55958449284408e-05</v>
      </c>
      <c r="DQ116">
        <v>-1</v>
      </c>
      <c r="DR116">
        <v>2233</v>
      </c>
      <c r="DS116">
        <v>2</v>
      </c>
      <c r="DT116">
        <v>28</v>
      </c>
      <c r="DU116">
        <v>27.5</v>
      </c>
      <c r="DV116">
        <v>27.4</v>
      </c>
      <c r="DW116">
        <v>2</v>
      </c>
      <c r="DX116">
        <v>634.679</v>
      </c>
      <c r="DY116">
        <v>355.301</v>
      </c>
      <c r="DZ116">
        <v>25.0005</v>
      </c>
      <c r="EA116">
        <v>28.1255</v>
      </c>
      <c r="EB116">
        <v>30.0004</v>
      </c>
      <c r="EC116">
        <v>28.3677</v>
      </c>
      <c r="ED116">
        <v>28.3703</v>
      </c>
      <c r="EE116">
        <v>19.6846</v>
      </c>
      <c r="EF116">
        <v>46.1031</v>
      </c>
      <c r="EG116">
        <v>68.9378</v>
      </c>
      <c r="EH116">
        <v>25</v>
      </c>
      <c r="EI116">
        <v>410</v>
      </c>
      <c r="EJ116">
        <v>17.554</v>
      </c>
      <c r="EK116">
        <v>99.3895</v>
      </c>
      <c r="EL116">
        <v>101.358</v>
      </c>
    </row>
    <row r="117" spans="1:142">
      <c r="A117">
        <v>99</v>
      </c>
      <c r="B117">
        <v>1613519244</v>
      </c>
      <c r="C117">
        <v>1548.90000009537</v>
      </c>
      <c r="D117" t="s">
        <v>474</v>
      </c>
      <c r="E117" t="s">
        <v>475</v>
      </c>
      <c r="G117">
        <f>A/E</f>
        <v>0</v>
      </c>
      <c r="H117">
        <v>1613519236.06897</v>
      </c>
      <c r="I117">
        <f>AY117*AG117*(AU117-AV117)/(100*AN117*(1000-AG117*AU117))</f>
        <v>0</v>
      </c>
      <c r="J117">
        <f>AY117*AG117*(AT117-AS117*(1000-AG117*AV117)/(1000-AG117*AU117))/(100*AN117)</f>
        <v>0</v>
      </c>
      <c r="K117">
        <f>AS117 - IF(AG117&gt;1, J117*AN117*100.0/(AI117*BG117), 0)</f>
        <v>0</v>
      </c>
      <c r="L117">
        <f>((R117-I117/2)*K117-J117)/(R117+I117/2)</f>
        <v>0</v>
      </c>
      <c r="M117">
        <f>L117*(AZ117+BA117)/1000.0</f>
        <v>0</v>
      </c>
      <c r="N117">
        <f>(AS117 - IF(AG117&gt;1, J117*AN117*100.0/(AI117*BG117), 0))*(AZ117+BA117)/1000.0</f>
        <v>0</v>
      </c>
      <c r="O117">
        <f>2.0/((1/Q117-1/P117)+SIGN(Q117)*SQRT((1/Q117-1/P117)*(1/Q117-1/P117) + 4*AO117/((AO117+1)*(AO117+1))*(2*1/Q117*1/P117-1/P117*1/P117)))</f>
        <v>0</v>
      </c>
      <c r="P117">
        <f>IF(LEFT(AP117,1)&lt;&gt;"0",IF(LEFT(AP117,1)="1",3.0,AQ117),$D$5+$E$5*(BG117*AZ117/($K$5*1000))+$F$5*(BG117*AZ117/($K$5*1000))*MAX(MIN(AN117,$J$5),$I$5)*MAX(MIN(AN117,$J$5),$I$5)+$G$5*MAX(MIN(AN117,$J$5),$I$5)*(BG117*AZ117/($K$5*1000))+$H$5*(BG117*AZ117/($K$5*1000))*(BG117*AZ117/($K$5*1000)))</f>
        <v>0</v>
      </c>
      <c r="Q117">
        <f>I117*(1000-(1000*0.61365*exp(17.502*U117/(240.97+U117))/(AZ117+BA117)+AU117)/2)/(1000*0.61365*exp(17.502*U117/(240.97+U117))/(AZ117+BA117)-AU117)</f>
        <v>0</v>
      </c>
      <c r="R117">
        <f>1/((AO117+1)/(O117/1.6)+1/(P117/1.37)) + AO117/((AO117+1)/(O117/1.6) + AO117/(P117/1.37))</f>
        <v>0</v>
      </c>
      <c r="S117">
        <f>(AK117*AM117)</f>
        <v>0</v>
      </c>
      <c r="T117">
        <f>(BB117+(S117+2*0.95*5.67E-8*(((BB117+$B$9)+273)^4-(BB117+273)^4)-44100*I117)/(1.84*29.3*P117+8*0.95*5.67E-8*(BB117+273)^3))</f>
        <v>0</v>
      </c>
      <c r="U117">
        <f>($C$9*BC117+$D$9*BD117+$E$9*T117)</f>
        <v>0</v>
      </c>
      <c r="V117">
        <f>0.61365*exp(17.502*U117/(240.97+U117))</f>
        <v>0</v>
      </c>
      <c r="W117">
        <f>(X117/Y117*100)</f>
        <v>0</v>
      </c>
      <c r="X117">
        <f>AU117*(AZ117+BA117)/1000</f>
        <v>0</v>
      </c>
      <c r="Y117">
        <f>0.61365*exp(17.502*BB117/(240.97+BB117))</f>
        <v>0</v>
      </c>
      <c r="Z117">
        <f>(V117-AU117*(AZ117+BA117)/1000)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2*0.95*5.67E-8*(((BB117+$B$9)+273)^4-(U117+273)^4)</f>
        <v>0</v>
      </c>
      <c r="AD117">
        <f>S117+AC117+AA117+AB117</f>
        <v>0</v>
      </c>
      <c r="AE117">
        <v>0</v>
      </c>
      <c r="AF117">
        <v>0</v>
      </c>
      <c r="AG117">
        <f>IF(AE117*$H$15&gt;=AI117,1.0,(AI117/(AI117-AE117*$H$15)))</f>
        <v>0</v>
      </c>
      <c r="AH117">
        <f>(AG117-1)*100</f>
        <v>0</v>
      </c>
      <c r="AI117">
        <f>MAX(0,($B$15+$C$15*BG117)/(1+$D$15*BG117)*AZ117/(BB117+273)*$E$15)</f>
        <v>0</v>
      </c>
      <c r="AJ117">
        <f>$B$13*BH117+$C$13*BI117+$F$13*BJ117*(1-BM117)</f>
        <v>0</v>
      </c>
      <c r="AK117">
        <f>AJ117*AL117</f>
        <v>0</v>
      </c>
      <c r="AL117">
        <f>($B$13*$D$11+$C$13*$D$11+$F$13*((BW117+BO117)/MAX(BW117+BO117+BX117, 0.1)*$I$11+BX117/MAX(BW117+BO117+BX117, 0.1)*$J$11))/($B$13+$C$13+$F$13)</f>
        <v>0</v>
      </c>
      <c r="AM117">
        <f>($B$13*$K$11+$C$13*$K$11+$F$13*((BW117+BO117)/MAX(BW117+BO117+BX117, 0.1)*$P$11+BX117/MAX(BW117+BO117+BX117, 0.1)*$Q$11))/($B$13+$C$13+$F$13)</f>
        <v>0</v>
      </c>
      <c r="AN117">
        <v>2</v>
      </c>
      <c r="AO117">
        <v>0.5</v>
      </c>
      <c r="AP117" t="s">
        <v>256</v>
      </c>
      <c r="AQ117">
        <v>2</v>
      </c>
      <c r="AR117">
        <v>1613519236.06897</v>
      </c>
      <c r="AS117">
        <v>409.079862068966</v>
      </c>
      <c r="AT117">
        <v>409.988689655172</v>
      </c>
      <c r="AU117">
        <v>17.7181034482759</v>
      </c>
      <c r="AV117">
        <v>17.4504965517241</v>
      </c>
      <c r="AW117">
        <v>403.178103448276</v>
      </c>
      <c r="AX117">
        <v>17.6519482758621</v>
      </c>
      <c r="AY117">
        <v>600.038896551724</v>
      </c>
      <c r="AZ117">
        <v>101.542034482759</v>
      </c>
      <c r="BA117">
        <v>0.0999889862068965</v>
      </c>
      <c r="BB117">
        <v>26.676224137931</v>
      </c>
      <c r="BC117">
        <v>25.6531413793103</v>
      </c>
      <c r="BD117">
        <v>999.9</v>
      </c>
      <c r="BE117">
        <v>0</v>
      </c>
      <c r="BF117">
        <v>0</v>
      </c>
      <c r="BG117">
        <v>4997.90896551724</v>
      </c>
      <c r="BH117">
        <v>0</v>
      </c>
      <c r="BI117">
        <v>9999.9</v>
      </c>
      <c r="BJ117">
        <v>300.005655172414</v>
      </c>
      <c r="BK117">
        <v>0.899982068965517</v>
      </c>
      <c r="BL117">
        <v>0.100017896551724</v>
      </c>
      <c r="BM117">
        <v>0</v>
      </c>
      <c r="BN117">
        <v>138.425689655172</v>
      </c>
      <c r="BO117">
        <v>5.00096</v>
      </c>
      <c r="BP117">
        <v>432.412379310345</v>
      </c>
      <c r="BQ117">
        <v>3225.72551724138</v>
      </c>
      <c r="BR117">
        <v>36.629275862069</v>
      </c>
      <c r="BS117">
        <v>40.687</v>
      </c>
      <c r="BT117">
        <v>38.7478275862069</v>
      </c>
      <c r="BU117">
        <v>40.557724137931</v>
      </c>
      <c r="BV117">
        <v>39.5</v>
      </c>
      <c r="BW117">
        <v>265.497931034483</v>
      </c>
      <c r="BX117">
        <v>29.5020689655172</v>
      </c>
      <c r="BY117">
        <v>0</v>
      </c>
      <c r="BZ117">
        <v>1613519287</v>
      </c>
      <c r="CA117">
        <v>0</v>
      </c>
      <c r="CB117">
        <v>138.397923076923</v>
      </c>
      <c r="CC117">
        <v>-4.43849572464608</v>
      </c>
      <c r="CD117">
        <v>-14.1070085216118</v>
      </c>
      <c r="CE117">
        <v>432.299923076923</v>
      </c>
      <c r="CF117">
        <v>15</v>
      </c>
      <c r="CG117">
        <v>1613517593.1</v>
      </c>
      <c r="CH117" t="s">
        <v>257</v>
      </c>
      <c r="CI117">
        <v>1613517590.6</v>
      </c>
      <c r="CJ117">
        <v>1613517593.1</v>
      </c>
      <c r="CK117">
        <v>2</v>
      </c>
      <c r="CL117">
        <v>-0.182</v>
      </c>
      <c r="CM117">
        <v>0.031</v>
      </c>
      <c r="CN117">
        <v>5.898</v>
      </c>
      <c r="CO117">
        <v>0.117</v>
      </c>
      <c r="CP117">
        <v>408</v>
      </c>
      <c r="CQ117">
        <v>19</v>
      </c>
      <c r="CR117">
        <v>0.39</v>
      </c>
      <c r="CS117">
        <v>0.23</v>
      </c>
      <c r="CT117">
        <v>-0.897045875</v>
      </c>
      <c r="CU117">
        <v>-0.369577272045027</v>
      </c>
      <c r="CV117">
        <v>0.0510667443940709</v>
      </c>
      <c r="CW117">
        <v>0</v>
      </c>
      <c r="CX117">
        <v>0.30438885</v>
      </c>
      <c r="CY117">
        <v>-0.82724451782364</v>
      </c>
      <c r="CZ117">
        <v>0.0819551984582278</v>
      </c>
      <c r="DA117">
        <v>0</v>
      </c>
      <c r="DB117">
        <v>0</v>
      </c>
      <c r="DC117">
        <v>2</v>
      </c>
      <c r="DD117" t="s">
        <v>258</v>
      </c>
      <c r="DE117">
        <v>100</v>
      </c>
      <c r="DF117">
        <v>100</v>
      </c>
      <c r="DG117">
        <v>5.902</v>
      </c>
      <c r="DH117">
        <v>0.0647</v>
      </c>
      <c r="DI117">
        <v>3.81994624640086</v>
      </c>
      <c r="DJ117">
        <v>0.00621434693501906</v>
      </c>
      <c r="DK117">
        <v>-2.84187309215212e-06</v>
      </c>
      <c r="DL117">
        <v>5.83187288444407e-10</v>
      </c>
      <c r="DM117">
        <v>-0.113050203154081</v>
      </c>
      <c r="DN117">
        <v>-0.0175213708561665</v>
      </c>
      <c r="DO117">
        <v>0.00201954594759898</v>
      </c>
      <c r="DP117">
        <v>-2.55958449284408e-05</v>
      </c>
      <c r="DQ117">
        <v>-1</v>
      </c>
      <c r="DR117">
        <v>2233</v>
      </c>
      <c r="DS117">
        <v>2</v>
      </c>
      <c r="DT117">
        <v>28</v>
      </c>
      <c r="DU117">
        <v>27.6</v>
      </c>
      <c r="DV117">
        <v>27.5</v>
      </c>
      <c r="DW117">
        <v>2</v>
      </c>
      <c r="DX117">
        <v>634.649</v>
      </c>
      <c r="DY117">
        <v>355.263</v>
      </c>
      <c r="DZ117">
        <v>25.0001</v>
      </c>
      <c r="EA117">
        <v>28.1231</v>
      </c>
      <c r="EB117">
        <v>30.0003</v>
      </c>
      <c r="EC117">
        <v>28.3683</v>
      </c>
      <c r="ED117">
        <v>28.3703</v>
      </c>
      <c r="EE117">
        <v>19.6836</v>
      </c>
      <c r="EF117">
        <v>45.8313</v>
      </c>
      <c r="EG117">
        <v>68.9378</v>
      </c>
      <c r="EH117">
        <v>25</v>
      </c>
      <c r="EI117">
        <v>410</v>
      </c>
      <c r="EJ117">
        <v>17.554</v>
      </c>
      <c r="EK117">
        <v>99.3886</v>
      </c>
      <c r="EL117">
        <v>101.361</v>
      </c>
    </row>
    <row r="118" spans="1:142">
      <c r="A118">
        <v>100</v>
      </c>
      <c r="B118">
        <v>1613519250</v>
      </c>
      <c r="C118">
        <v>1554.90000009537</v>
      </c>
      <c r="D118" t="s">
        <v>476</v>
      </c>
      <c r="E118" t="s">
        <v>477</v>
      </c>
      <c r="G118">
        <f>A/E</f>
        <v>0</v>
      </c>
      <c r="H118">
        <v>1613519242.06897</v>
      </c>
      <c r="I118">
        <f>AY118*AG118*(AU118-AV118)/(100*AN118*(1000-AG118*AU118))</f>
        <v>0</v>
      </c>
      <c r="J118">
        <f>AY118*AG118*(AT118-AS118*(1000-AG118*AV118)/(1000-AG118*AU118))/(100*AN118)</f>
        <v>0</v>
      </c>
      <c r="K118">
        <f>AS118 - IF(AG118&gt;1, J118*AN118*100.0/(AI118*BG118), 0)</f>
        <v>0</v>
      </c>
      <c r="L118">
        <f>((R118-I118/2)*K118-J118)/(R118+I118/2)</f>
        <v>0</v>
      </c>
      <c r="M118">
        <f>L118*(AZ118+BA118)/1000.0</f>
        <v>0</v>
      </c>
      <c r="N118">
        <f>(AS118 - IF(AG118&gt;1, J118*AN118*100.0/(AI118*BG118), 0))*(AZ118+BA118)/1000.0</f>
        <v>0</v>
      </c>
      <c r="O118">
        <f>2.0/((1/Q118-1/P118)+SIGN(Q118)*SQRT((1/Q118-1/P118)*(1/Q118-1/P118) + 4*AO118/((AO118+1)*(AO118+1))*(2*1/Q118*1/P118-1/P118*1/P118)))</f>
        <v>0</v>
      </c>
      <c r="P118">
        <f>IF(LEFT(AP118,1)&lt;&gt;"0",IF(LEFT(AP118,1)="1",3.0,AQ118),$D$5+$E$5*(BG118*AZ118/($K$5*1000))+$F$5*(BG118*AZ118/($K$5*1000))*MAX(MIN(AN118,$J$5),$I$5)*MAX(MIN(AN118,$J$5),$I$5)+$G$5*MAX(MIN(AN118,$J$5),$I$5)*(BG118*AZ118/($K$5*1000))+$H$5*(BG118*AZ118/($K$5*1000))*(BG118*AZ118/($K$5*1000)))</f>
        <v>0</v>
      </c>
      <c r="Q118">
        <f>I118*(1000-(1000*0.61365*exp(17.502*U118/(240.97+U118))/(AZ118+BA118)+AU118)/2)/(1000*0.61365*exp(17.502*U118/(240.97+U118))/(AZ118+BA118)-AU118)</f>
        <v>0</v>
      </c>
      <c r="R118">
        <f>1/((AO118+1)/(O118/1.6)+1/(P118/1.37)) + AO118/((AO118+1)/(O118/1.6) + AO118/(P118/1.37))</f>
        <v>0</v>
      </c>
      <c r="S118">
        <f>(AK118*AM118)</f>
        <v>0</v>
      </c>
      <c r="T118">
        <f>(BB118+(S118+2*0.95*5.67E-8*(((BB118+$B$9)+273)^4-(BB118+273)^4)-44100*I118)/(1.84*29.3*P118+8*0.95*5.67E-8*(BB118+273)^3))</f>
        <v>0</v>
      </c>
      <c r="U118">
        <f>($C$9*BC118+$D$9*BD118+$E$9*T118)</f>
        <v>0</v>
      </c>
      <c r="V118">
        <f>0.61365*exp(17.502*U118/(240.97+U118))</f>
        <v>0</v>
      </c>
      <c r="W118">
        <f>(X118/Y118*100)</f>
        <v>0</v>
      </c>
      <c r="X118">
        <f>AU118*(AZ118+BA118)/1000</f>
        <v>0</v>
      </c>
      <c r="Y118">
        <f>0.61365*exp(17.502*BB118/(240.97+BB118))</f>
        <v>0</v>
      </c>
      <c r="Z118">
        <f>(V118-AU118*(AZ118+BA118)/1000)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2*0.95*5.67E-8*(((BB118+$B$9)+273)^4-(U118+273)^4)</f>
        <v>0</v>
      </c>
      <c r="AD118">
        <f>S118+AC118+AA118+AB118</f>
        <v>0</v>
      </c>
      <c r="AE118">
        <v>0</v>
      </c>
      <c r="AF118">
        <v>0</v>
      </c>
      <c r="AG118">
        <f>IF(AE118*$H$15&gt;=AI118,1.0,(AI118/(AI118-AE118*$H$15)))</f>
        <v>0</v>
      </c>
      <c r="AH118">
        <f>(AG118-1)*100</f>
        <v>0</v>
      </c>
      <c r="AI118">
        <f>MAX(0,($B$15+$C$15*BG118)/(1+$D$15*BG118)*AZ118/(BB118+273)*$E$15)</f>
        <v>0</v>
      </c>
      <c r="AJ118">
        <f>$B$13*BH118+$C$13*BI118+$F$13*BJ118*(1-BM118)</f>
        <v>0</v>
      </c>
      <c r="AK118">
        <f>AJ118*AL118</f>
        <v>0</v>
      </c>
      <c r="AL118">
        <f>($B$13*$D$11+$C$13*$D$11+$F$13*((BW118+BO118)/MAX(BW118+BO118+BX118, 0.1)*$I$11+BX118/MAX(BW118+BO118+BX118, 0.1)*$J$11))/($B$13+$C$13+$F$13)</f>
        <v>0</v>
      </c>
      <c r="AM118">
        <f>($B$13*$K$11+$C$13*$K$11+$F$13*((BW118+BO118)/MAX(BW118+BO118+BX118, 0.1)*$P$11+BX118/MAX(BW118+BO118+BX118, 0.1)*$Q$11))/($B$13+$C$13+$F$13)</f>
        <v>0</v>
      </c>
      <c r="AN118">
        <v>2</v>
      </c>
      <c r="AO118">
        <v>0.5</v>
      </c>
      <c r="AP118" t="s">
        <v>256</v>
      </c>
      <c r="AQ118">
        <v>2</v>
      </c>
      <c r="AR118">
        <v>1613519242.06897</v>
      </c>
      <c r="AS118">
        <v>409.095551724138</v>
      </c>
      <c r="AT118">
        <v>410.010724137931</v>
      </c>
      <c r="AU118">
        <v>17.6807689655172</v>
      </c>
      <c r="AV118">
        <v>17.464124137931</v>
      </c>
      <c r="AW118">
        <v>403.193724137931</v>
      </c>
      <c r="AX118">
        <v>17.6156862068966</v>
      </c>
      <c r="AY118">
        <v>600.041068965517</v>
      </c>
      <c r="AZ118">
        <v>101.542793103448</v>
      </c>
      <c r="BA118">
        <v>0.0999889034482758</v>
      </c>
      <c r="BB118">
        <v>26.6793275862069</v>
      </c>
      <c r="BC118">
        <v>25.667924137931</v>
      </c>
      <c r="BD118">
        <v>999.9</v>
      </c>
      <c r="BE118">
        <v>0</v>
      </c>
      <c r="BF118">
        <v>0</v>
      </c>
      <c r="BG118">
        <v>5002.00379310345</v>
      </c>
      <c r="BH118">
        <v>0</v>
      </c>
      <c r="BI118">
        <v>9999.9</v>
      </c>
      <c r="BJ118">
        <v>299.987034482759</v>
      </c>
      <c r="BK118">
        <v>0.899978862068966</v>
      </c>
      <c r="BL118">
        <v>0.100021106896552</v>
      </c>
      <c r="BM118">
        <v>0</v>
      </c>
      <c r="BN118">
        <v>137.984034482759</v>
      </c>
      <c r="BO118">
        <v>5.00096</v>
      </c>
      <c r="BP118">
        <v>431.013965517241</v>
      </c>
      <c r="BQ118">
        <v>3225.51931034483</v>
      </c>
      <c r="BR118">
        <v>36.629275862069</v>
      </c>
      <c r="BS118">
        <v>40.687</v>
      </c>
      <c r="BT118">
        <v>38.75</v>
      </c>
      <c r="BU118">
        <v>40.562</v>
      </c>
      <c r="BV118">
        <v>39.5</v>
      </c>
      <c r="BW118">
        <v>265.481379310345</v>
      </c>
      <c r="BX118">
        <v>29.5010344827586</v>
      </c>
      <c r="BY118">
        <v>0</v>
      </c>
      <c r="BZ118">
        <v>1613519293</v>
      </c>
      <c r="CA118">
        <v>0</v>
      </c>
      <c r="CB118">
        <v>137.940730769231</v>
      </c>
      <c r="CC118">
        <v>-4.55476922772931</v>
      </c>
      <c r="CD118">
        <v>-13.820239296637</v>
      </c>
      <c r="CE118">
        <v>430.928923076923</v>
      </c>
      <c r="CF118">
        <v>15</v>
      </c>
      <c r="CG118">
        <v>1613517593.1</v>
      </c>
      <c r="CH118" t="s">
        <v>257</v>
      </c>
      <c r="CI118">
        <v>1613517590.6</v>
      </c>
      <c r="CJ118">
        <v>1613517593.1</v>
      </c>
      <c r="CK118">
        <v>2</v>
      </c>
      <c r="CL118">
        <v>-0.182</v>
      </c>
      <c r="CM118">
        <v>0.031</v>
      </c>
      <c r="CN118">
        <v>5.898</v>
      </c>
      <c r="CO118">
        <v>0.117</v>
      </c>
      <c r="CP118">
        <v>408</v>
      </c>
      <c r="CQ118">
        <v>19</v>
      </c>
      <c r="CR118">
        <v>0.39</v>
      </c>
      <c r="CS118">
        <v>0.23</v>
      </c>
      <c r="CT118">
        <v>-0.908228275</v>
      </c>
      <c r="CU118">
        <v>-0.0524244765478384</v>
      </c>
      <c r="CV118">
        <v>0.0454769765034943</v>
      </c>
      <c r="CW118">
        <v>1</v>
      </c>
      <c r="CX118">
        <v>0.237459575</v>
      </c>
      <c r="CY118">
        <v>-0.480612731707317</v>
      </c>
      <c r="CZ118">
        <v>0.0476280508722998</v>
      </c>
      <c r="DA118">
        <v>0</v>
      </c>
      <c r="DB118">
        <v>1</v>
      </c>
      <c r="DC118">
        <v>2</v>
      </c>
      <c r="DD118" t="s">
        <v>269</v>
      </c>
      <c r="DE118">
        <v>100</v>
      </c>
      <c r="DF118">
        <v>100</v>
      </c>
      <c r="DG118">
        <v>5.902</v>
      </c>
      <c r="DH118">
        <v>0.0649</v>
      </c>
      <c r="DI118">
        <v>3.81994624640086</v>
      </c>
      <c r="DJ118">
        <v>0.00621434693501906</v>
      </c>
      <c r="DK118">
        <v>-2.84187309215212e-06</v>
      </c>
      <c r="DL118">
        <v>5.83187288444407e-10</v>
      </c>
      <c r="DM118">
        <v>-0.113050203154081</v>
      </c>
      <c r="DN118">
        <v>-0.0175213708561665</v>
      </c>
      <c r="DO118">
        <v>0.00201954594759898</v>
      </c>
      <c r="DP118">
        <v>-2.55958449284408e-05</v>
      </c>
      <c r="DQ118">
        <v>-1</v>
      </c>
      <c r="DR118">
        <v>2233</v>
      </c>
      <c r="DS118">
        <v>2</v>
      </c>
      <c r="DT118">
        <v>28</v>
      </c>
      <c r="DU118">
        <v>27.7</v>
      </c>
      <c r="DV118">
        <v>27.6</v>
      </c>
      <c r="DW118">
        <v>2</v>
      </c>
      <c r="DX118">
        <v>634.796</v>
      </c>
      <c r="DY118">
        <v>355.391</v>
      </c>
      <c r="DZ118">
        <v>25</v>
      </c>
      <c r="EA118">
        <v>28.1231</v>
      </c>
      <c r="EB118">
        <v>30.0001</v>
      </c>
      <c r="EC118">
        <v>28.3684</v>
      </c>
      <c r="ED118">
        <v>28.3703</v>
      </c>
      <c r="EE118">
        <v>19.6843</v>
      </c>
      <c r="EF118">
        <v>45.8313</v>
      </c>
      <c r="EG118">
        <v>68.9378</v>
      </c>
      <c r="EH118">
        <v>25</v>
      </c>
      <c r="EI118">
        <v>410</v>
      </c>
      <c r="EJ118">
        <v>17.554</v>
      </c>
      <c r="EK118">
        <v>99.3875</v>
      </c>
      <c r="EL118">
        <v>101.362</v>
      </c>
    </row>
    <row r="119" spans="1:142">
      <c r="A119">
        <v>101</v>
      </c>
      <c r="B119">
        <v>1613519357.5</v>
      </c>
      <c r="C119">
        <v>1662.40000009537</v>
      </c>
      <c r="D119" t="s">
        <v>478</v>
      </c>
      <c r="E119" t="s">
        <v>479</v>
      </c>
      <c r="G119">
        <f>A/E</f>
        <v>0</v>
      </c>
      <c r="H119">
        <v>1613519349.75</v>
      </c>
      <c r="I119">
        <f>AY119*AG119*(AU119-AV119)/(100*AN119*(1000-AG119*AU119))</f>
        <v>0</v>
      </c>
      <c r="J119">
        <f>AY119*AG119*(AT119-AS119*(1000-AG119*AV119)/(1000-AG119*AU119))/(100*AN119)</f>
        <v>0</v>
      </c>
      <c r="K119">
        <f>AS119 - IF(AG119&gt;1, J119*AN119*100.0/(AI119*BG119), 0)</f>
        <v>0</v>
      </c>
      <c r="L119">
        <f>((R119-I119/2)*K119-J119)/(R119+I119/2)</f>
        <v>0</v>
      </c>
      <c r="M119">
        <f>L119*(AZ119+BA119)/1000.0</f>
        <v>0</v>
      </c>
      <c r="N119">
        <f>(AS119 - IF(AG119&gt;1, J119*AN119*100.0/(AI119*BG119), 0))*(AZ119+BA119)/1000.0</f>
        <v>0</v>
      </c>
      <c r="O119">
        <f>2.0/((1/Q119-1/P119)+SIGN(Q119)*SQRT((1/Q119-1/P119)*(1/Q119-1/P119) + 4*AO119/((AO119+1)*(AO119+1))*(2*1/Q119*1/P119-1/P119*1/P119)))</f>
        <v>0</v>
      </c>
      <c r="P119">
        <f>IF(LEFT(AP119,1)&lt;&gt;"0",IF(LEFT(AP119,1)="1",3.0,AQ119),$D$5+$E$5*(BG119*AZ119/($K$5*1000))+$F$5*(BG119*AZ119/($K$5*1000))*MAX(MIN(AN119,$J$5),$I$5)*MAX(MIN(AN119,$J$5),$I$5)+$G$5*MAX(MIN(AN119,$J$5),$I$5)*(BG119*AZ119/($K$5*1000))+$H$5*(BG119*AZ119/($K$5*1000))*(BG119*AZ119/($K$5*1000)))</f>
        <v>0</v>
      </c>
      <c r="Q119">
        <f>I119*(1000-(1000*0.61365*exp(17.502*U119/(240.97+U119))/(AZ119+BA119)+AU119)/2)/(1000*0.61365*exp(17.502*U119/(240.97+U119))/(AZ119+BA119)-AU119)</f>
        <v>0</v>
      </c>
      <c r="R119">
        <f>1/((AO119+1)/(O119/1.6)+1/(P119/1.37)) + AO119/((AO119+1)/(O119/1.6) + AO119/(P119/1.37))</f>
        <v>0</v>
      </c>
      <c r="S119">
        <f>(AK119*AM119)</f>
        <v>0</v>
      </c>
      <c r="T119">
        <f>(BB119+(S119+2*0.95*5.67E-8*(((BB119+$B$9)+273)^4-(BB119+273)^4)-44100*I119)/(1.84*29.3*P119+8*0.95*5.67E-8*(BB119+273)^3))</f>
        <v>0</v>
      </c>
      <c r="U119">
        <f>($C$9*BC119+$D$9*BD119+$E$9*T119)</f>
        <v>0</v>
      </c>
      <c r="V119">
        <f>0.61365*exp(17.502*U119/(240.97+U119))</f>
        <v>0</v>
      </c>
      <c r="W119">
        <f>(X119/Y119*100)</f>
        <v>0</v>
      </c>
      <c r="X119">
        <f>AU119*(AZ119+BA119)/1000</f>
        <v>0</v>
      </c>
      <c r="Y119">
        <f>0.61365*exp(17.502*BB119/(240.97+BB119))</f>
        <v>0</v>
      </c>
      <c r="Z119">
        <f>(V119-AU119*(AZ119+BA119)/1000)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2*0.95*5.67E-8*(((BB119+$B$9)+273)^4-(U119+273)^4)</f>
        <v>0</v>
      </c>
      <c r="AD119">
        <f>S119+AC119+AA119+AB119</f>
        <v>0</v>
      </c>
      <c r="AE119">
        <v>0</v>
      </c>
      <c r="AF119">
        <v>0</v>
      </c>
      <c r="AG119">
        <f>IF(AE119*$H$15&gt;=AI119,1.0,(AI119/(AI119-AE119*$H$15)))</f>
        <v>0</v>
      </c>
      <c r="AH119">
        <f>(AG119-1)*100</f>
        <v>0</v>
      </c>
      <c r="AI119">
        <f>MAX(0,($B$15+$C$15*BG119)/(1+$D$15*BG119)*AZ119/(BB119+273)*$E$15)</f>
        <v>0</v>
      </c>
      <c r="AJ119">
        <f>$B$13*BH119+$C$13*BI119+$F$13*BJ119*(1-BM119)</f>
        <v>0</v>
      </c>
      <c r="AK119">
        <f>AJ119*AL119</f>
        <v>0</v>
      </c>
      <c r="AL119">
        <f>($B$13*$D$11+$C$13*$D$11+$F$13*((BW119+BO119)/MAX(BW119+BO119+BX119, 0.1)*$I$11+BX119/MAX(BW119+BO119+BX119, 0.1)*$J$11))/($B$13+$C$13+$F$13)</f>
        <v>0</v>
      </c>
      <c r="AM119">
        <f>($B$13*$K$11+$C$13*$K$11+$F$13*((BW119+BO119)/MAX(BW119+BO119+BX119, 0.1)*$P$11+BX119/MAX(BW119+BO119+BX119, 0.1)*$Q$11))/($B$13+$C$13+$F$13)</f>
        <v>0</v>
      </c>
      <c r="AN119">
        <v>2</v>
      </c>
      <c r="AO119">
        <v>0.5</v>
      </c>
      <c r="AP119" t="s">
        <v>256</v>
      </c>
      <c r="AQ119">
        <v>2</v>
      </c>
      <c r="AR119">
        <v>1613519349.75</v>
      </c>
      <c r="AS119">
        <v>411.9625</v>
      </c>
      <c r="AT119">
        <v>409.9823</v>
      </c>
      <c r="AU119">
        <v>17.38164</v>
      </c>
      <c r="AV119">
        <v>17.6390966666667</v>
      </c>
      <c r="AW119">
        <v>406.048933333333</v>
      </c>
      <c r="AX119">
        <v>17.32516</v>
      </c>
      <c r="AY119">
        <v>598.5551</v>
      </c>
      <c r="AZ119">
        <v>101.536166666667</v>
      </c>
      <c r="BA119">
        <v>0.103794444</v>
      </c>
      <c r="BB119">
        <v>26.62747</v>
      </c>
      <c r="BC119">
        <v>25.5622666666667</v>
      </c>
      <c r="BD119">
        <v>999.9</v>
      </c>
      <c r="BE119">
        <v>0</v>
      </c>
      <c r="BF119">
        <v>0</v>
      </c>
      <c r="BG119">
        <v>4998.93766666667</v>
      </c>
      <c r="BH119">
        <v>0</v>
      </c>
      <c r="BI119">
        <v>9999.9</v>
      </c>
      <c r="BJ119">
        <v>300.237266666667</v>
      </c>
      <c r="BK119">
        <v>0.8999789</v>
      </c>
      <c r="BL119">
        <v>0.100021046666667</v>
      </c>
      <c r="BM119">
        <v>0</v>
      </c>
      <c r="BN119">
        <v>64.088</v>
      </c>
      <c r="BO119">
        <v>5.00096</v>
      </c>
      <c r="BP119">
        <v>217.751033333333</v>
      </c>
      <c r="BQ119">
        <v>3228.25666666667</v>
      </c>
      <c r="BR119">
        <v>36.687</v>
      </c>
      <c r="BS119">
        <v>40.7017</v>
      </c>
      <c r="BT119">
        <v>38.7624</v>
      </c>
      <c r="BU119">
        <v>40.5683</v>
      </c>
      <c r="BV119">
        <v>39.5</v>
      </c>
      <c r="BW119">
        <v>265.708</v>
      </c>
      <c r="BX119">
        <v>29.5303333333333</v>
      </c>
      <c r="BY119">
        <v>0</v>
      </c>
      <c r="BZ119">
        <v>1613519400.4</v>
      </c>
      <c r="CA119">
        <v>0</v>
      </c>
      <c r="CB119">
        <v>63.445524</v>
      </c>
      <c r="CC119">
        <v>-87.020192211877</v>
      </c>
      <c r="CD119">
        <v>-275.63038429743</v>
      </c>
      <c r="CE119">
        <v>215.7958</v>
      </c>
      <c r="CF119">
        <v>15</v>
      </c>
      <c r="CG119">
        <v>1613517593.1</v>
      </c>
      <c r="CH119" t="s">
        <v>257</v>
      </c>
      <c r="CI119">
        <v>1613517590.6</v>
      </c>
      <c r="CJ119">
        <v>1613517593.1</v>
      </c>
      <c r="CK119">
        <v>2</v>
      </c>
      <c r="CL119">
        <v>-0.182</v>
      </c>
      <c r="CM119">
        <v>0.031</v>
      </c>
      <c r="CN119">
        <v>5.898</v>
      </c>
      <c r="CO119">
        <v>0.117</v>
      </c>
      <c r="CP119">
        <v>408</v>
      </c>
      <c r="CQ119">
        <v>19</v>
      </c>
      <c r="CR119">
        <v>0.39</v>
      </c>
      <c r="CS119">
        <v>0.23</v>
      </c>
      <c r="CT119">
        <v>2.32382145</v>
      </c>
      <c r="CU119">
        <v>-9.3738580412758</v>
      </c>
      <c r="CV119">
        <v>1.02178681718451</v>
      </c>
      <c r="CW119">
        <v>0</v>
      </c>
      <c r="CX119">
        <v>-0.205939825</v>
      </c>
      <c r="CY119">
        <v>-1.02010357598499</v>
      </c>
      <c r="CZ119">
        <v>0.149789665711508</v>
      </c>
      <c r="DA119">
        <v>0</v>
      </c>
      <c r="DB119">
        <v>0</v>
      </c>
      <c r="DC119">
        <v>2</v>
      </c>
      <c r="DD119" t="s">
        <v>258</v>
      </c>
      <c r="DE119">
        <v>100</v>
      </c>
      <c r="DF119">
        <v>100</v>
      </c>
      <c r="DG119">
        <v>5.907</v>
      </c>
      <c r="DH119">
        <v>0.0598</v>
      </c>
      <c r="DI119">
        <v>3.81994624640086</v>
      </c>
      <c r="DJ119">
        <v>0.00621434693501906</v>
      </c>
      <c r="DK119">
        <v>-2.84187309215212e-06</v>
      </c>
      <c r="DL119">
        <v>5.83187288444407e-10</v>
      </c>
      <c r="DM119">
        <v>-0.113050203154081</v>
      </c>
      <c r="DN119">
        <v>-0.0175213708561665</v>
      </c>
      <c r="DO119">
        <v>0.00201954594759898</v>
      </c>
      <c r="DP119">
        <v>-2.55958449284408e-05</v>
      </c>
      <c r="DQ119">
        <v>-1</v>
      </c>
      <c r="DR119">
        <v>2233</v>
      </c>
      <c r="DS119">
        <v>2</v>
      </c>
      <c r="DT119">
        <v>28</v>
      </c>
      <c r="DU119">
        <v>29.4</v>
      </c>
      <c r="DV119">
        <v>29.4</v>
      </c>
      <c r="DW119">
        <v>2</v>
      </c>
      <c r="DX119">
        <v>630.649</v>
      </c>
      <c r="DY119">
        <v>355.016</v>
      </c>
      <c r="DZ119">
        <v>24.9992</v>
      </c>
      <c r="EA119">
        <v>28.1326</v>
      </c>
      <c r="EB119">
        <v>30.0001</v>
      </c>
      <c r="EC119">
        <v>28.3843</v>
      </c>
      <c r="ED119">
        <v>28.3785</v>
      </c>
      <c r="EE119">
        <v>19.6845</v>
      </c>
      <c r="EF119">
        <v>44.2905</v>
      </c>
      <c r="EG119">
        <v>67.0656</v>
      </c>
      <c r="EH119">
        <v>25</v>
      </c>
      <c r="EI119">
        <v>410</v>
      </c>
      <c r="EJ119">
        <v>17.6917</v>
      </c>
      <c r="EK119">
        <v>99.3755</v>
      </c>
      <c r="EL119">
        <v>101.341</v>
      </c>
    </row>
    <row r="120" spans="1:142">
      <c r="A120">
        <v>102</v>
      </c>
      <c r="B120">
        <v>1613519363.5</v>
      </c>
      <c r="C120">
        <v>1668.40000009537</v>
      </c>
      <c r="D120" t="s">
        <v>480</v>
      </c>
      <c r="E120" t="s">
        <v>481</v>
      </c>
      <c r="G120">
        <f>A/E</f>
        <v>0</v>
      </c>
      <c r="H120">
        <v>1613519355.68966</v>
      </c>
      <c r="I120">
        <f>AY120*AG120*(AU120-AV120)/(100*AN120*(1000-AG120*AU120))</f>
        <v>0</v>
      </c>
      <c r="J120">
        <f>AY120*AG120*(AT120-AS120*(1000-AG120*AV120)/(1000-AG120*AU120))/(100*AN120)</f>
        <v>0</v>
      </c>
      <c r="K120">
        <f>AS120 - IF(AG120&gt;1, J120*AN120*100.0/(AI120*BG120), 0)</f>
        <v>0</v>
      </c>
      <c r="L120">
        <f>((R120-I120/2)*K120-J120)/(R120+I120/2)</f>
        <v>0</v>
      </c>
      <c r="M120">
        <f>L120*(AZ120+BA120)/1000.0</f>
        <v>0</v>
      </c>
      <c r="N120">
        <f>(AS120 - IF(AG120&gt;1, J120*AN120*100.0/(AI120*BG120), 0))*(AZ120+BA120)/1000.0</f>
        <v>0</v>
      </c>
      <c r="O120">
        <f>2.0/((1/Q120-1/P120)+SIGN(Q120)*SQRT((1/Q120-1/P120)*(1/Q120-1/P120) + 4*AO120/((AO120+1)*(AO120+1))*(2*1/Q120*1/P120-1/P120*1/P120)))</f>
        <v>0</v>
      </c>
      <c r="P120">
        <f>IF(LEFT(AP120,1)&lt;&gt;"0",IF(LEFT(AP120,1)="1",3.0,AQ120),$D$5+$E$5*(BG120*AZ120/($K$5*1000))+$F$5*(BG120*AZ120/($K$5*1000))*MAX(MIN(AN120,$J$5),$I$5)*MAX(MIN(AN120,$J$5),$I$5)+$G$5*MAX(MIN(AN120,$J$5),$I$5)*(BG120*AZ120/($K$5*1000))+$H$5*(BG120*AZ120/($K$5*1000))*(BG120*AZ120/($K$5*1000)))</f>
        <v>0</v>
      </c>
      <c r="Q120">
        <f>I120*(1000-(1000*0.61365*exp(17.502*U120/(240.97+U120))/(AZ120+BA120)+AU120)/2)/(1000*0.61365*exp(17.502*U120/(240.97+U120))/(AZ120+BA120)-AU120)</f>
        <v>0</v>
      </c>
      <c r="R120">
        <f>1/((AO120+1)/(O120/1.6)+1/(P120/1.37)) + AO120/((AO120+1)/(O120/1.6) + AO120/(P120/1.37))</f>
        <v>0</v>
      </c>
      <c r="S120">
        <f>(AK120*AM120)</f>
        <v>0</v>
      </c>
      <c r="T120">
        <f>(BB120+(S120+2*0.95*5.67E-8*(((BB120+$B$9)+273)^4-(BB120+273)^4)-44100*I120)/(1.84*29.3*P120+8*0.95*5.67E-8*(BB120+273)^3))</f>
        <v>0</v>
      </c>
      <c r="U120">
        <f>($C$9*BC120+$D$9*BD120+$E$9*T120)</f>
        <v>0</v>
      </c>
      <c r="V120">
        <f>0.61365*exp(17.502*U120/(240.97+U120))</f>
        <v>0</v>
      </c>
      <c r="W120">
        <f>(X120/Y120*100)</f>
        <v>0</v>
      </c>
      <c r="X120">
        <f>AU120*(AZ120+BA120)/1000</f>
        <v>0</v>
      </c>
      <c r="Y120">
        <f>0.61365*exp(17.502*BB120/(240.97+BB120))</f>
        <v>0</v>
      </c>
      <c r="Z120">
        <f>(V120-AU120*(AZ120+BA120)/1000)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2*0.95*5.67E-8*(((BB120+$B$9)+273)^4-(U120+273)^4)</f>
        <v>0</v>
      </c>
      <c r="AD120">
        <f>S120+AC120+AA120+AB120</f>
        <v>0</v>
      </c>
      <c r="AE120">
        <v>0</v>
      </c>
      <c r="AF120">
        <v>0</v>
      </c>
      <c r="AG120">
        <f>IF(AE120*$H$15&gt;=AI120,1.0,(AI120/(AI120-AE120*$H$15)))</f>
        <v>0</v>
      </c>
      <c r="AH120">
        <f>(AG120-1)*100</f>
        <v>0</v>
      </c>
      <c r="AI120">
        <f>MAX(0,($B$15+$C$15*BG120)/(1+$D$15*BG120)*AZ120/(BB120+273)*$E$15)</f>
        <v>0</v>
      </c>
      <c r="AJ120">
        <f>$B$13*BH120+$C$13*BI120+$F$13*BJ120*(1-BM120)</f>
        <v>0</v>
      </c>
      <c r="AK120">
        <f>AJ120*AL120</f>
        <v>0</v>
      </c>
      <c r="AL120">
        <f>($B$13*$D$11+$C$13*$D$11+$F$13*((BW120+BO120)/MAX(BW120+BO120+BX120, 0.1)*$I$11+BX120/MAX(BW120+BO120+BX120, 0.1)*$J$11))/($B$13+$C$13+$F$13)</f>
        <v>0</v>
      </c>
      <c r="AM120">
        <f>($B$13*$K$11+$C$13*$K$11+$F$13*((BW120+BO120)/MAX(BW120+BO120+BX120, 0.1)*$P$11+BX120/MAX(BW120+BO120+BX120, 0.1)*$Q$11))/($B$13+$C$13+$F$13)</f>
        <v>0</v>
      </c>
      <c r="AN120">
        <v>2</v>
      </c>
      <c r="AO120">
        <v>0.5</v>
      </c>
      <c r="AP120" t="s">
        <v>256</v>
      </c>
      <c r="AQ120">
        <v>2</v>
      </c>
      <c r="AR120">
        <v>1613519355.68966</v>
      </c>
      <c r="AS120">
        <v>410.755586206897</v>
      </c>
      <c r="AT120">
        <v>410.016862068966</v>
      </c>
      <c r="AU120">
        <v>17.4082275862069</v>
      </c>
      <c r="AV120">
        <v>17.6390103448276</v>
      </c>
      <c r="AW120">
        <v>404.846965517241</v>
      </c>
      <c r="AX120">
        <v>17.3509793103448</v>
      </c>
      <c r="AY120">
        <v>601.097172413793</v>
      </c>
      <c r="AZ120">
        <v>101.535172413793</v>
      </c>
      <c r="BA120">
        <v>0.104634444827586</v>
      </c>
      <c r="BB120">
        <v>26.6296862068966</v>
      </c>
      <c r="BC120">
        <v>25.7474</v>
      </c>
      <c r="BD120">
        <v>999.9</v>
      </c>
      <c r="BE120">
        <v>0</v>
      </c>
      <c r="BF120">
        <v>0</v>
      </c>
      <c r="BG120">
        <v>5005.15068965517</v>
      </c>
      <c r="BH120">
        <v>0</v>
      </c>
      <c r="BI120">
        <v>9999.9</v>
      </c>
      <c r="BJ120">
        <v>300.046379310345</v>
      </c>
      <c r="BK120">
        <v>0.899973206896552</v>
      </c>
      <c r="BL120">
        <v>0.100026696551724</v>
      </c>
      <c r="BM120">
        <v>0</v>
      </c>
      <c r="BN120">
        <v>58.1684379310345</v>
      </c>
      <c r="BO120">
        <v>5.00096</v>
      </c>
      <c r="BP120">
        <v>198.773724137931</v>
      </c>
      <c r="BQ120">
        <v>3226.16517241379</v>
      </c>
      <c r="BR120">
        <v>36.687</v>
      </c>
      <c r="BS120">
        <v>40.6978620689655</v>
      </c>
      <c r="BT120">
        <v>38.7735172413793</v>
      </c>
      <c r="BU120">
        <v>40.5641724137931</v>
      </c>
      <c r="BV120">
        <v>39.5</v>
      </c>
      <c r="BW120">
        <v>265.533793103448</v>
      </c>
      <c r="BX120">
        <v>29.5120689655172</v>
      </c>
      <c r="BY120">
        <v>0</v>
      </c>
      <c r="BZ120">
        <v>1613519406.4</v>
      </c>
      <c r="CA120">
        <v>0</v>
      </c>
      <c r="CB120">
        <v>57.89862</v>
      </c>
      <c r="CC120">
        <v>-20.3335461292828</v>
      </c>
      <c r="CD120">
        <v>-64.0773845326666</v>
      </c>
      <c r="CE120">
        <v>198.0394</v>
      </c>
      <c r="CF120">
        <v>15</v>
      </c>
      <c r="CG120">
        <v>1613517593.1</v>
      </c>
      <c r="CH120" t="s">
        <v>257</v>
      </c>
      <c r="CI120">
        <v>1613517590.6</v>
      </c>
      <c r="CJ120">
        <v>1613517593.1</v>
      </c>
      <c r="CK120">
        <v>2</v>
      </c>
      <c r="CL120">
        <v>-0.182</v>
      </c>
      <c r="CM120">
        <v>0.031</v>
      </c>
      <c r="CN120">
        <v>5.898</v>
      </c>
      <c r="CO120">
        <v>0.117</v>
      </c>
      <c r="CP120">
        <v>408</v>
      </c>
      <c r="CQ120">
        <v>19</v>
      </c>
      <c r="CR120">
        <v>0.39</v>
      </c>
      <c r="CS120">
        <v>0.23</v>
      </c>
      <c r="CT120">
        <v>1.40082061</v>
      </c>
      <c r="CU120">
        <v>-12.8892999579737</v>
      </c>
      <c r="CV120">
        <v>1.2679027283996</v>
      </c>
      <c r="CW120">
        <v>0</v>
      </c>
      <c r="CX120">
        <v>-0.2155433775</v>
      </c>
      <c r="CY120">
        <v>0.455895598874297</v>
      </c>
      <c r="CZ120">
        <v>0.142206079477587</v>
      </c>
      <c r="DA120">
        <v>0</v>
      </c>
      <c r="DB120">
        <v>0</v>
      </c>
      <c r="DC120">
        <v>2</v>
      </c>
      <c r="DD120" t="s">
        <v>258</v>
      </c>
      <c r="DE120">
        <v>100</v>
      </c>
      <c r="DF120">
        <v>100</v>
      </c>
      <c r="DG120">
        <v>5.905</v>
      </c>
      <c r="DH120">
        <v>0.0623</v>
      </c>
      <c r="DI120">
        <v>3.81994624640086</v>
      </c>
      <c r="DJ120">
        <v>0.00621434693501906</v>
      </c>
      <c r="DK120">
        <v>-2.84187309215212e-06</v>
      </c>
      <c r="DL120">
        <v>5.83187288444407e-10</v>
      </c>
      <c r="DM120">
        <v>-0.113050203154081</v>
      </c>
      <c r="DN120">
        <v>-0.0175213708561665</v>
      </c>
      <c r="DO120">
        <v>0.00201954594759898</v>
      </c>
      <c r="DP120">
        <v>-2.55958449284408e-05</v>
      </c>
      <c r="DQ120">
        <v>-1</v>
      </c>
      <c r="DR120">
        <v>2233</v>
      </c>
      <c r="DS120">
        <v>2</v>
      </c>
      <c r="DT120">
        <v>28</v>
      </c>
      <c r="DU120">
        <v>29.5</v>
      </c>
      <c r="DV120">
        <v>29.5</v>
      </c>
      <c r="DW120">
        <v>2</v>
      </c>
      <c r="DX120">
        <v>632.818</v>
      </c>
      <c r="DY120">
        <v>355.279</v>
      </c>
      <c r="DZ120">
        <v>24.9993</v>
      </c>
      <c r="EA120">
        <v>28.1326</v>
      </c>
      <c r="EB120">
        <v>30.0002</v>
      </c>
      <c r="EC120">
        <v>28.3788</v>
      </c>
      <c r="ED120">
        <v>28.3773</v>
      </c>
      <c r="EE120">
        <v>19.6863</v>
      </c>
      <c r="EF120">
        <v>42.5475</v>
      </c>
      <c r="EG120">
        <v>67.0656</v>
      </c>
      <c r="EH120">
        <v>25</v>
      </c>
      <c r="EI120">
        <v>410</v>
      </c>
      <c r="EJ120">
        <v>18.0781</v>
      </c>
      <c r="EK120">
        <v>99.3772</v>
      </c>
      <c r="EL120">
        <v>101.339</v>
      </c>
    </row>
    <row r="121" spans="1:142">
      <c r="A121">
        <v>103</v>
      </c>
      <c r="B121">
        <v>1613519369.5</v>
      </c>
      <c r="C121">
        <v>1674.40000009537</v>
      </c>
      <c r="D121" t="s">
        <v>484</v>
      </c>
      <c r="E121" t="s">
        <v>485</v>
      </c>
      <c r="G121">
        <f>A/E</f>
        <v>0</v>
      </c>
      <c r="H121">
        <v>1613519361.83929</v>
      </c>
      <c r="I121">
        <f>AY121*AG121*(AU121-AV121)/(100*AN121*(1000-AG121*AU121))</f>
        <v>0</v>
      </c>
      <c r="J121">
        <f>AY121*AG121*(AT121-AS121*(1000-AG121*AV121)/(1000-AG121*AU121))/(100*AN121)</f>
        <v>0</v>
      </c>
      <c r="K121">
        <f>AS121 - IF(AG121&gt;1, J121*AN121*100.0/(AI121*BG121), 0)</f>
        <v>0</v>
      </c>
      <c r="L121">
        <f>((R121-I121/2)*K121-J121)/(R121+I121/2)</f>
        <v>0</v>
      </c>
      <c r="M121">
        <f>L121*(AZ121+BA121)/1000.0</f>
        <v>0</v>
      </c>
      <c r="N121">
        <f>(AS121 - IF(AG121&gt;1, J121*AN121*100.0/(AI121*BG121), 0))*(AZ121+BA121)/1000.0</f>
        <v>0</v>
      </c>
      <c r="O121">
        <f>2.0/((1/Q121-1/P121)+SIGN(Q121)*SQRT((1/Q121-1/P121)*(1/Q121-1/P121) + 4*AO121/((AO121+1)*(AO121+1))*(2*1/Q121*1/P121-1/P121*1/P121)))</f>
        <v>0</v>
      </c>
      <c r="P121">
        <f>IF(LEFT(AP121,1)&lt;&gt;"0",IF(LEFT(AP121,1)="1",3.0,AQ121),$D$5+$E$5*(BG121*AZ121/($K$5*1000))+$F$5*(BG121*AZ121/($K$5*1000))*MAX(MIN(AN121,$J$5),$I$5)*MAX(MIN(AN121,$J$5),$I$5)+$G$5*MAX(MIN(AN121,$J$5),$I$5)*(BG121*AZ121/($K$5*1000))+$H$5*(BG121*AZ121/($K$5*1000))*(BG121*AZ121/($K$5*1000)))</f>
        <v>0</v>
      </c>
      <c r="Q121">
        <f>I121*(1000-(1000*0.61365*exp(17.502*U121/(240.97+U121))/(AZ121+BA121)+AU121)/2)/(1000*0.61365*exp(17.502*U121/(240.97+U121))/(AZ121+BA121)-AU121)</f>
        <v>0</v>
      </c>
      <c r="R121">
        <f>1/((AO121+1)/(O121/1.6)+1/(P121/1.37)) + AO121/((AO121+1)/(O121/1.6) + AO121/(P121/1.37))</f>
        <v>0</v>
      </c>
      <c r="S121">
        <f>(AK121*AM121)</f>
        <v>0</v>
      </c>
      <c r="T121">
        <f>(BB121+(S121+2*0.95*5.67E-8*(((BB121+$B$9)+273)^4-(BB121+273)^4)-44100*I121)/(1.84*29.3*P121+8*0.95*5.67E-8*(BB121+273)^3))</f>
        <v>0</v>
      </c>
      <c r="U121">
        <f>($C$9*BC121+$D$9*BD121+$E$9*T121)</f>
        <v>0</v>
      </c>
      <c r="V121">
        <f>0.61365*exp(17.502*U121/(240.97+U121))</f>
        <v>0</v>
      </c>
      <c r="W121">
        <f>(X121/Y121*100)</f>
        <v>0</v>
      </c>
      <c r="X121">
        <f>AU121*(AZ121+BA121)/1000</f>
        <v>0</v>
      </c>
      <c r="Y121">
        <f>0.61365*exp(17.502*BB121/(240.97+BB121))</f>
        <v>0</v>
      </c>
      <c r="Z121">
        <f>(V121-AU121*(AZ121+BA121)/1000)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2*0.95*5.67E-8*(((BB121+$B$9)+273)^4-(U121+273)^4)</f>
        <v>0</v>
      </c>
      <c r="AD121">
        <f>S121+AC121+AA121+AB121</f>
        <v>0</v>
      </c>
      <c r="AE121">
        <v>0</v>
      </c>
      <c r="AF121">
        <v>0</v>
      </c>
      <c r="AG121">
        <f>IF(AE121*$H$15&gt;=AI121,1.0,(AI121/(AI121-AE121*$H$15)))</f>
        <v>0</v>
      </c>
      <c r="AH121">
        <f>(AG121-1)*100</f>
        <v>0</v>
      </c>
      <c r="AI121">
        <f>MAX(0,($B$15+$C$15*BG121)/(1+$D$15*BG121)*AZ121/(BB121+273)*$E$15)</f>
        <v>0</v>
      </c>
      <c r="AJ121">
        <f>$B$13*BH121+$C$13*BI121+$F$13*BJ121*(1-BM121)</f>
        <v>0</v>
      </c>
      <c r="AK121">
        <f>AJ121*AL121</f>
        <v>0</v>
      </c>
      <c r="AL121">
        <f>($B$13*$D$11+$C$13*$D$11+$F$13*((BW121+BO121)/MAX(BW121+BO121+BX121, 0.1)*$I$11+BX121/MAX(BW121+BO121+BX121, 0.1)*$J$11))/($B$13+$C$13+$F$13)</f>
        <v>0</v>
      </c>
      <c r="AM121">
        <f>($B$13*$K$11+$C$13*$K$11+$F$13*((BW121+BO121)/MAX(BW121+BO121+BX121, 0.1)*$P$11+BX121/MAX(BW121+BO121+BX121, 0.1)*$Q$11))/($B$13+$C$13+$F$13)</f>
        <v>0</v>
      </c>
      <c r="AN121">
        <v>2</v>
      </c>
      <c r="AO121">
        <v>0.5</v>
      </c>
      <c r="AP121" t="s">
        <v>256</v>
      </c>
      <c r="AQ121">
        <v>2</v>
      </c>
      <c r="AR121">
        <v>1613519361.83929</v>
      </c>
      <c r="AS121">
        <v>409.96425</v>
      </c>
      <c r="AT121">
        <v>409.960464285714</v>
      </c>
      <c r="AU121">
        <v>17.5596642857143</v>
      </c>
      <c r="AV121">
        <v>17.6884</v>
      </c>
      <c r="AW121">
        <v>404.058964285714</v>
      </c>
      <c r="AX121">
        <v>17.4980821428571</v>
      </c>
      <c r="AY121">
        <v>600.052571428571</v>
      </c>
      <c r="AZ121">
        <v>101.534964285714</v>
      </c>
      <c r="BA121">
        <v>0.0998889714285714</v>
      </c>
      <c r="BB121">
        <v>26.6292714285714</v>
      </c>
      <c r="BC121">
        <v>25.8381035714286</v>
      </c>
      <c r="BD121">
        <v>999.9</v>
      </c>
      <c r="BE121">
        <v>0</v>
      </c>
      <c r="BF121">
        <v>0</v>
      </c>
      <c r="BG121">
        <v>5007.7</v>
      </c>
      <c r="BH121">
        <v>0</v>
      </c>
      <c r="BI121">
        <v>9999.9</v>
      </c>
      <c r="BJ121">
        <v>300.023142857143</v>
      </c>
      <c r="BK121">
        <v>0.899967428571429</v>
      </c>
      <c r="BL121">
        <v>0.1000325</v>
      </c>
      <c r="BM121">
        <v>0</v>
      </c>
      <c r="BN121">
        <v>56.3942428571429</v>
      </c>
      <c r="BO121">
        <v>5.00096</v>
      </c>
      <c r="BP121">
        <v>193.492607142857</v>
      </c>
      <c r="BQ121">
        <v>3225.90714285714</v>
      </c>
      <c r="BR121">
        <v>36.687</v>
      </c>
      <c r="BS121">
        <v>40.714</v>
      </c>
      <c r="BT121">
        <v>38.7876428571428</v>
      </c>
      <c r="BU121">
        <v>40.5665</v>
      </c>
      <c r="BV121">
        <v>39.5</v>
      </c>
      <c r="BW121">
        <v>265.509642857143</v>
      </c>
      <c r="BX121">
        <v>29.5110714285714</v>
      </c>
      <c r="BY121">
        <v>0</v>
      </c>
      <c r="BZ121">
        <v>1613519412.4</v>
      </c>
      <c r="CA121">
        <v>0</v>
      </c>
      <c r="CB121">
        <v>56.30792</v>
      </c>
      <c r="CC121">
        <v>-10.2712846073087</v>
      </c>
      <c r="CD121">
        <v>-31.2196922676628</v>
      </c>
      <c r="CE121">
        <v>193.26884</v>
      </c>
      <c r="CF121">
        <v>15</v>
      </c>
      <c r="CG121">
        <v>1613517593.1</v>
      </c>
      <c r="CH121" t="s">
        <v>257</v>
      </c>
      <c r="CI121">
        <v>1613517590.6</v>
      </c>
      <c r="CJ121">
        <v>1613517593.1</v>
      </c>
      <c r="CK121">
        <v>2</v>
      </c>
      <c r="CL121">
        <v>-0.182</v>
      </c>
      <c r="CM121">
        <v>0.031</v>
      </c>
      <c r="CN121">
        <v>5.898</v>
      </c>
      <c r="CO121">
        <v>0.117</v>
      </c>
      <c r="CP121">
        <v>408</v>
      </c>
      <c r="CQ121">
        <v>19</v>
      </c>
      <c r="CR121">
        <v>0.39</v>
      </c>
      <c r="CS121">
        <v>0.23</v>
      </c>
      <c r="CT121">
        <v>0.42483206</v>
      </c>
      <c r="CU121">
        <v>-7.01340149943715</v>
      </c>
      <c r="CV121">
        <v>0.747333416922406</v>
      </c>
      <c r="CW121">
        <v>0</v>
      </c>
      <c r="CX121">
        <v>-0.195168275</v>
      </c>
      <c r="CY121">
        <v>1.06325087729831</v>
      </c>
      <c r="CZ121">
        <v>0.132697600638059</v>
      </c>
      <c r="DA121">
        <v>0</v>
      </c>
      <c r="DB121">
        <v>0</v>
      </c>
      <c r="DC121">
        <v>2</v>
      </c>
      <c r="DD121" t="s">
        <v>258</v>
      </c>
      <c r="DE121">
        <v>100</v>
      </c>
      <c r="DF121">
        <v>100</v>
      </c>
      <c r="DG121">
        <v>5.904</v>
      </c>
      <c r="DH121">
        <v>0.0658</v>
      </c>
      <c r="DI121">
        <v>3.81994624640086</v>
      </c>
      <c r="DJ121">
        <v>0.00621434693501906</v>
      </c>
      <c r="DK121">
        <v>-2.84187309215212e-06</v>
      </c>
      <c r="DL121">
        <v>5.83187288444407e-10</v>
      </c>
      <c r="DM121">
        <v>-0.113050203154081</v>
      </c>
      <c r="DN121">
        <v>-0.0175213708561665</v>
      </c>
      <c r="DO121">
        <v>0.00201954594759898</v>
      </c>
      <c r="DP121">
        <v>-2.55958449284408e-05</v>
      </c>
      <c r="DQ121">
        <v>-1</v>
      </c>
      <c r="DR121">
        <v>2233</v>
      </c>
      <c r="DS121">
        <v>2</v>
      </c>
      <c r="DT121">
        <v>28</v>
      </c>
      <c r="DU121">
        <v>29.6</v>
      </c>
      <c r="DV121">
        <v>29.6</v>
      </c>
      <c r="DW121">
        <v>2</v>
      </c>
      <c r="DX121">
        <v>633.725</v>
      </c>
      <c r="DY121">
        <v>355.525</v>
      </c>
      <c r="DZ121">
        <v>24.9994</v>
      </c>
      <c r="EA121">
        <v>28.132</v>
      </c>
      <c r="EB121">
        <v>30.0001</v>
      </c>
      <c r="EC121">
        <v>28.3777</v>
      </c>
      <c r="ED121">
        <v>28.3796</v>
      </c>
      <c r="EE121">
        <v>19.6928</v>
      </c>
      <c r="EF121">
        <v>41.3244</v>
      </c>
      <c r="EG121">
        <v>67.0656</v>
      </c>
      <c r="EH121">
        <v>25</v>
      </c>
      <c r="EI121">
        <v>410</v>
      </c>
      <c r="EJ121">
        <v>18.2985</v>
      </c>
      <c r="EK121">
        <v>99.3774</v>
      </c>
      <c r="EL121">
        <v>101.34</v>
      </c>
    </row>
    <row r="122" spans="1:142">
      <c r="A122">
        <v>104</v>
      </c>
      <c r="B122">
        <v>1613519375.5</v>
      </c>
      <c r="C122">
        <v>1680.40000009537</v>
      </c>
      <c r="D122" t="s">
        <v>486</v>
      </c>
      <c r="E122" t="s">
        <v>487</v>
      </c>
      <c r="G122">
        <f>A/E</f>
        <v>0</v>
      </c>
      <c r="H122">
        <v>1613519367.56897</v>
      </c>
      <c r="I122">
        <f>AY122*AG122*(AU122-AV122)/(100*AN122*(1000-AG122*AU122))</f>
        <v>0</v>
      </c>
      <c r="J122">
        <f>AY122*AG122*(AT122-AS122*(1000-AG122*AV122)/(1000-AG122*AU122))/(100*AN122)</f>
        <v>0</v>
      </c>
      <c r="K122">
        <f>AS122 - IF(AG122&gt;1, J122*AN122*100.0/(AI122*BG122), 0)</f>
        <v>0</v>
      </c>
      <c r="L122">
        <f>((R122-I122/2)*K122-J122)/(R122+I122/2)</f>
        <v>0</v>
      </c>
      <c r="M122">
        <f>L122*(AZ122+BA122)/1000.0</f>
        <v>0</v>
      </c>
      <c r="N122">
        <f>(AS122 - IF(AG122&gt;1, J122*AN122*100.0/(AI122*BG122), 0))*(AZ122+BA122)/1000.0</f>
        <v>0</v>
      </c>
      <c r="O122">
        <f>2.0/((1/Q122-1/P122)+SIGN(Q122)*SQRT((1/Q122-1/P122)*(1/Q122-1/P122) + 4*AO122/((AO122+1)*(AO122+1))*(2*1/Q122*1/P122-1/P122*1/P122)))</f>
        <v>0</v>
      </c>
      <c r="P122">
        <f>IF(LEFT(AP122,1)&lt;&gt;"0",IF(LEFT(AP122,1)="1",3.0,AQ122),$D$5+$E$5*(BG122*AZ122/($K$5*1000))+$F$5*(BG122*AZ122/($K$5*1000))*MAX(MIN(AN122,$J$5),$I$5)*MAX(MIN(AN122,$J$5),$I$5)+$G$5*MAX(MIN(AN122,$J$5),$I$5)*(BG122*AZ122/($K$5*1000))+$H$5*(BG122*AZ122/($K$5*1000))*(BG122*AZ122/($K$5*1000)))</f>
        <v>0</v>
      </c>
      <c r="Q122">
        <f>I122*(1000-(1000*0.61365*exp(17.502*U122/(240.97+U122))/(AZ122+BA122)+AU122)/2)/(1000*0.61365*exp(17.502*U122/(240.97+U122))/(AZ122+BA122)-AU122)</f>
        <v>0</v>
      </c>
      <c r="R122">
        <f>1/((AO122+1)/(O122/1.6)+1/(P122/1.37)) + AO122/((AO122+1)/(O122/1.6) + AO122/(P122/1.37))</f>
        <v>0</v>
      </c>
      <c r="S122">
        <f>(AK122*AM122)</f>
        <v>0</v>
      </c>
      <c r="T122">
        <f>(BB122+(S122+2*0.95*5.67E-8*(((BB122+$B$9)+273)^4-(BB122+273)^4)-44100*I122)/(1.84*29.3*P122+8*0.95*5.67E-8*(BB122+273)^3))</f>
        <v>0</v>
      </c>
      <c r="U122">
        <f>($C$9*BC122+$D$9*BD122+$E$9*T122)</f>
        <v>0</v>
      </c>
      <c r="V122">
        <f>0.61365*exp(17.502*U122/(240.97+U122))</f>
        <v>0</v>
      </c>
      <c r="W122">
        <f>(X122/Y122*100)</f>
        <v>0</v>
      </c>
      <c r="X122">
        <f>AU122*(AZ122+BA122)/1000</f>
        <v>0</v>
      </c>
      <c r="Y122">
        <f>0.61365*exp(17.502*BB122/(240.97+BB122))</f>
        <v>0</v>
      </c>
      <c r="Z122">
        <f>(V122-AU122*(AZ122+BA122)/1000)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2*0.95*5.67E-8*(((BB122+$B$9)+273)^4-(U122+273)^4)</f>
        <v>0</v>
      </c>
      <c r="AD122">
        <f>S122+AC122+AA122+AB122</f>
        <v>0</v>
      </c>
      <c r="AE122">
        <v>0</v>
      </c>
      <c r="AF122">
        <v>0</v>
      </c>
      <c r="AG122">
        <f>IF(AE122*$H$15&gt;=AI122,1.0,(AI122/(AI122-AE122*$H$15)))</f>
        <v>0</v>
      </c>
      <c r="AH122">
        <f>(AG122-1)*100</f>
        <v>0</v>
      </c>
      <c r="AI122">
        <f>MAX(0,($B$15+$C$15*BG122)/(1+$D$15*BG122)*AZ122/(BB122+273)*$E$15)</f>
        <v>0</v>
      </c>
      <c r="AJ122">
        <f>$B$13*BH122+$C$13*BI122+$F$13*BJ122*(1-BM122)</f>
        <v>0</v>
      </c>
      <c r="AK122">
        <f>AJ122*AL122</f>
        <v>0</v>
      </c>
      <c r="AL122">
        <f>($B$13*$D$11+$C$13*$D$11+$F$13*((BW122+BO122)/MAX(BW122+BO122+BX122, 0.1)*$I$11+BX122/MAX(BW122+BO122+BX122, 0.1)*$J$11))/($B$13+$C$13+$F$13)</f>
        <v>0</v>
      </c>
      <c r="AM122">
        <f>($B$13*$K$11+$C$13*$K$11+$F$13*((BW122+BO122)/MAX(BW122+BO122+BX122, 0.1)*$P$11+BX122/MAX(BW122+BO122+BX122, 0.1)*$Q$11))/($B$13+$C$13+$F$13)</f>
        <v>0</v>
      </c>
      <c r="AN122">
        <v>2</v>
      </c>
      <c r="AO122">
        <v>0.5</v>
      </c>
      <c r="AP122" t="s">
        <v>256</v>
      </c>
      <c r="AQ122">
        <v>2</v>
      </c>
      <c r="AR122">
        <v>1613519367.56897</v>
      </c>
      <c r="AS122">
        <v>409.677965517241</v>
      </c>
      <c r="AT122">
        <v>409.938034482759</v>
      </c>
      <c r="AU122">
        <v>17.6796586206897</v>
      </c>
      <c r="AV122">
        <v>17.8300034482759</v>
      </c>
      <c r="AW122">
        <v>403.773827586207</v>
      </c>
      <c r="AX122">
        <v>17.6146103448276</v>
      </c>
      <c r="AY122">
        <v>600.059310344828</v>
      </c>
      <c r="AZ122">
        <v>101.535551724138</v>
      </c>
      <c r="BA122">
        <v>0.0999689379310345</v>
      </c>
      <c r="BB122">
        <v>26.6315172413793</v>
      </c>
      <c r="BC122">
        <v>25.8862172413793</v>
      </c>
      <c r="BD122">
        <v>999.9</v>
      </c>
      <c r="BE122">
        <v>0</v>
      </c>
      <c r="BF122">
        <v>0</v>
      </c>
      <c r="BG122">
        <v>4993.90034482759</v>
      </c>
      <c r="BH122">
        <v>0</v>
      </c>
      <c r="BI122">
        <v>9999.9</v>
      </c>
      <c r="BJ122">
        <v>300.003482758621</v>
      </c>
      <c r="BK122">
        <v>0.89996051724138</v>
      </c>
      <c r="BL122">
        <v>0.10003944137931</v>
      </c>
      <c r="BM122">
        <v>0</v>
      </c>
      <c r="BN122">
        <v>55.5264655172414</v>
      </c>
      <c r="BO122">
        <v>5.00096</v>
      </c>
      <c r="BP122">
        <v>191.013827586207</v>
      </c>
      <c r="BQ122">
        <v>3225.68655172414</v>
      </c>
      <c r="BR122">
        <v>36.687</v>
      </c>
      <c r="BS122">
        <v>40.728275862069</v>
      </c>
      <c r="BT122">
        <v>38.7863448275862</v>
      </c>
      <c r="BU122">
        <v>40.5685172413793</v>
      </c>
      <c r="BV122">
        <v>39.5</v>
      </c>
      <c r="BW122">
        <v>265.489655172414</v>
      </c>
      <c r="BX122">
        <v>29.5110344827586</v>
      </c>
      <c r="BY122">
        <v>0</v>
      </c>
      <c r="BZ122">
        <v>1613519418.4</v>
      </c>
      <c r="CA122">
        <v>0</v>
      </c>
      <c r="CB122">
        <v>55.480164</v>
      </c>
      <c r="CC122">
        <v>-6.58617691124592</v>
      </c>
      <c r="CD122">
        <v>-18.8773845884141</v>
      </c>
      <c r="CE122">
        <v>190.74744</v>
      </c>
      <c r="CF122">
        <v>15</v>
      </c>
      <c r="CG122">
        <v>1613517593.1</v>
      </c>
      <c r="CH122" t="s">
        <v>257</v>
      </c>
      <c r="CI122">
        <v>1613517590.6</v>
      </c>
      <c r="CJ122">
        <v>1613517593.1</v>
      </c>
      <c r="CK122">
        <v>2</v>
      </c>
      <c r="CL122">
        <v>-0.182</v>
      </c>
      <c r="CM122">
        <v>0.031</v>
      </c>
      <c r="CN122">
        <v>5.898</v>
      </c>
      <c r="CO122">
        <v>0.117</v>
      </c>
      <c r="CP122">
        <v>408</v>
      </c>
      <c r="CQ122">
        <v>19</v>
      </c>
      <c r="CR122">
        <v>0.39</v>
      </c>
      <c r="CS122">
        <v>0.23</v>
      </c>
      <c r="CT122">
        <v>-0.12515339</v>
      </c>
      <c r="CU122">
        <v>-2.6529310108818</v>
      </c>
      <c r="CV122">
        <v>0.27435868926812</v>
      </c>
      <c r="CW122">
        <v>0</v>
      </c>
      <c r="CX122">
        <v>-0.1476966</v>
      </c>
      <c r="CY122">
        <v>-0.325730042026266</v>
      </c>
      <c r="CZ122">
        <v>0.062375530778411</v>
      </c>
      <c r="DA122">
        <v>0</v>
      </c>
      <c r="DB122">
        <v>0</v>
      </c>
      <c r="DC122">
        <v>2</v>
      </c>
      <c r="DD122" t="s">
        <v>258</v>
      </c>
      <c r="DE122">
        <v>100</v>
      </c>
      <c r="DF122">
        <v>100</v>
      </c>
      <c r="DG122">
        <v>5.904</v>
      </c>
      <c r="DH122">
        <v>0.0715</v>
      </c>
      <c r="DI122">
        <v>3.81994624640086</v>
      </c>
      <c r="DJ122">
        <v>0.00621434693501906</v>
      </c>
      <c r="DK122">
        <v>-2.84187309215212e-06</v>
      </c>
      <c r="DL122">
        <v>5.83187288444407e-10</v>
      </c>
      <c r="DM122">
        <v>-0.113050203154081</v>
      </c>
      <c r="DN122">
        <v>-0.0175213708561665</v>
      </c>
      <c r="DO122">
        <v>0.00201954594759898</v>
      </c>
      <c r="DP122">
        <v>-2.55958449284408e-05</v>
      </c>
      <c r="DQ122">
        <v>-1</v>
      </c>
      <c r="DR122">
        <v>2233</v>
      </c>
      <c r="DS122">
        <v>2</v>
      </c>
      <c r="DT122">
        <v>28</v>
      </c>
      <c r="DU122">
        <v>29.7</v>
      </c>
      <c r="DV122">
        <v>29.7</v>
      </c>
      <c r="DW122">
        <v>2</v>
      </c>
      <c r="DX122">
        <v>634.194</v>
      </c>
      <c r="DY122">
        <v>355.705</v>
      </c>
      <c r="DZ122">
        <v>24.9995</v>
      </c>
      <c r="EA122">
        <v>28.1326</v>
      </c>
      <c r="EB122">
        <v>30</v>
      </c>
      <c r="EC122">
        <v>28.3777</v>
      </c>
      <c r="ED122">
        <v>28.3796</v>
      </c>
      <c r="EE122">
        <v>19.6926</v>
      </c>
      <c r="EF122">
        <v>40.7387</v>
      </c>
      <c r="EG122">
        <v>67.0656</v>
      </c>
      <c r="EH122">
        <v>25</v>
      </c>
      <c r="EI122">
        <v>410</v>
      </c>
      <c r="EJ122">
        <v>18.3223</v>
      </c>
      <c r="EK122">
        <v>99.3811</v>
      </c>
      <c r="EL122">
        <v>101.34</v>
      </c>
    </row>
    <row r="123" spans="1:142">
      <c r="A123">
        <v>105</v>
      </c>
      <c r="B123">
        <v>1613519381.5</v>
      </c>
      <c r="C123">
        <v>1686.40000009537</v>
      </c>
      <c r="D123" t="s">
        <v>488</v>
      </c>
      <c r="E123" t="s">
        <v>489</v>
      </c>
      <c r="G123">
        <f>A/E</f>
        <v>0</v>
      </c>
      <c r="H123">
        <v>1613519373.56897</v>
      </c>
      <c r="I123">
        <f>AY123*AG123*(AU123-AV123)/(100*AN123*(1000-AG123*AU123))</f>
        <v>0</v>
      </c>
      <c r="J123">
        <f>AY123*AG123*(AT123-AS123*(1000-AG123*AV123)/(1000-AG123*AU123))/(100*AN123)</f>
        <v>0</v>
      </c>
      <c r="K123">
        <f>AS123 - IF(AG123&gt;1, J123*AN123*100.0/(AI123*BG123), 0)</f>
        <v>0</v>
      </c>
      <c r="L123">
        <f>((R123-I123/2)*K123-J123)/(R123+I123/2)</f>
        <v>0</v>
      </c>
      <c r="M123">
        <f>L123*(AZ123+BA123)/1000.0</f>
        <v>0</v>
      </c>
      <c r="N123">
        <f>(AS123 - IF(AG123&gt;1, J123*AN123*100.0/(AI123*BG123), 0))*(AZ123+BA123)/1000.0</f>
        <v>0</v>
      </c>
      <c r="O123">
        <f>2.0/((1/Q123-1/P123)+SIGN(Q123)*SQRT((1/Q123-1/P123)*(1/Q123-1/P123) + 4*AO123/((AO123+1)*(AO123+1))*(2*1/Q123*1/P123-1/P123*1/P123)))</f>
        <v>0</v>
      </c>
      <c r="P123">
        <f>IF(LEFT(AP123,1)&lt;&gt;"0",IF(LEFT(AP123,1)="1",3.0,AQ123),$D$5+$E$5*(BG123*AZ123/($K$5*1000))+$F$5*(BG123*AZ123/($K$5*1000))*MAX(MIN(AN123,$J$5),$I$5)*MAX(MIN(AN123,$J$5),$I$5)+$G$5*MAX(MIN(AN123,$J$5),$I$5)*(BG123*AZ123/($K$5*1000))+$H$5*(BG123*AZ123/($K$5*1000))*(BG123*AZ123/($K$5*1000)))</f>
        <v>0</v>
      </c>
      <c r="Q123">
        <f>I123*(1000-(1000*0.61365*exp(17.502*U123/(240.97+U123))/(AZ123+BA123)+AU123)/2)/(1000*0.61365*exp(17.502*U123/(240.97+U123))/(AZ123+BA123)-AU123)</f>
        <v>0</v>
      </c>
      <c r="R123">
        <f>1/((AO123+1)/(O123/1.6)+1/(P123/1.37)) + AO123/((AO123+1)/(O123/1.6) + AO123/(P123/1.37))</f>
        <v>0</v>
      </c>
      <c r="S123">
        <f>(AK123*AM123)</f>
        <v>0</v>
      </c>
      <c r="T123">
        <f>(BB123+(S123+2*0.95*5.67E-8*(((BB123+$B$9)+273)^4-(BB123+273)^4)-44100*I123)/(1.84*29.3*P123+8*0.95*5.67E-8*(BB123+273)^3))</f>
        <v>0</v>
      </c>
      <c r="U123">
        <f>($C$9*BC123+$D$9*BD123+$E$9*T123)</f>
        <v>0</v>
      </c>
      <c r="V123">
        <f>0.61365*exp(17.502*U123/(240.97+U123))</f>
        <v>0</v>
      </c>
      <c r="W123">
        <f>(X123/Y123*100)</f>
        <v>0</v>
      </c>
      <c r="X123">
        <f>AU123*(AZ123+BA123)/1000</f>
        <v>0</v>
      </c>
      <c r="Y123">
        <f>0.61365*exp(17.502*BB123/(240.97+BB123))</f>
        <v>0</v>
      </c>
      <c r="Z123">
        <f>(V123-AU123*(AZ123+BA123)/1000)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2*0.95*5.67E-8*(((BB123+$B$9)+273)^4-(U123+273)^4)</f>
        <v>0</v>
      </c>
      <c r="AD123">
        <f>S123+AC123+AA123+AB123</f>
        <v>0</v>
      </c>
      <c r="AE123">
        <v>0</v>
      </c>
      <c r="AF123">
        <v>0</v>
      </c>
      <c r="AG123">
        <f>IF(AE123*$H$15&gt;=AI123,1.0,(AI123/(AI123-AE123*$H$15)))</f>
        <v>0</v>
      </c>
      <c r="AH123">
        <f>(AG123-1)*100</f>
        <v>0</v>
      </c>
      <c r="AI123">
        <f>MAX(0,($B$15+$C$15*BG123)/(1+$D$15*BG123)*AZ123/(BB123+273)*$E$15)</f>
        <v>0</v>
      </c>
      <c r="AJ123">
        <f>$B$13*BH123+$C$13*BI123+$F$13*BJ123*(1-BM123)</f>
        <v>0</v>
      </c>
      <c r="AK123">
        <f>AJ123*AL123</f>
        <v>0</v>
      </c>
      <c r="AL123">
        <f>($B$13*$D$11+$C$13*$D$11+$F$13*((BW123+BO123)/MAX(BW123+BO123+BX123, 0.1)*$I$11+BX123/MAX(BW123+BO123+BX123, 0.1)*$J$11))/($B$13+$C$13+$F$13)</f>
        <v>0</v>
      </c>
      <c r="AM123">
        <f>($B$13*$K$11+$C$13*$K$11+$F$13*((BW123+BO123)/MAX(BW123+BO123+BX123, 0.1)*$P$11+BX123/MAX(BW123+BO123+BX123, 0.1)*$Q$11))/($B$13+$C$13+$F$13)</f>
        <v>0</v>
      </c>
      <c r="AN123">
        <v>2</v>
      </c>
      <c r="AO123">
        <v>0.5</v>
      </c>
      <c r="AP123" t="s">
        <v>256</v>
      </c>
      <c r="AQ123">
        <v>2</v>
      </c>
      <c r="AR123">
        <v>1613519373.56897</v>
      </c>
      <c r="AS123">
        <v>409.56</v>
      </c>
      <c r="AT123">
        <v>409.953689655172</v>
      </c>
      <c r="AU123">
        <v>17.8396034482759</v>
      </c>
      <c r="AV123">
        <v>18.0346275862069</v>
      </c>
      <c r="AW123">
        <v>403.656344827586</v>
      </c>
      <c r="AX123">
        <v>17.7699</v>
      </c>
      <c r="AY123">
        <v>600.057793103448</v>
      </c>
      <c r="AZ123">
        <v>101.535724137931</v>
      </c>
      <c r="BA123">
        <v>0.0999627448275862</v>
      </c>
      <c r="BB123">
        <v>26.6354275862069</v>
      </c>
      <c r="BC123">
        <v>25.921375862069</v>
      </c>
      <c r="BD123">
        <v>999.9</v>
      </c>
      <c r="BE123">
        <v>0</v>
      </c>
      <c r="BF123">
        <v>0</v>
      </c>
      <c r="BG123">
        <v>4996.57275862069</v>
      </c>
      <c r="BH123">
        <v>0</v>
      </c>
      <c r="BI123">
        <v>9999.9</v>
      </c>
      <c r="BJ123">
        <v>299.993931034483</v>
      </c>
      <c r="BK123">
        <v>0.899957344827586</v>
      </c>
      <c r="BL123">
        <v>0.100042627586207</v>
      </c>
      <c r="BM123">
        <v>0</v>
      </c>
      <c r="BN123">
        <v>54.9870793103448</v>
      </c>
      <c r="BO123">
        <v>5.00096</v>
      </c>
      <c r="BP123">
        <v>189.28624137931</v>
      </c>
      <c r="BQ123">
        <v>3225.57862068966</v>
      </c>
      <c r="BR123">
        <v>36.687</v>
      </c>
      <c r="BS123">
        <v>40.7347931034483</v>
      </c>
      <c r="BT123">
        <v>38.7820689655172</v>
      </c>
      <c r="BU123">
        <v>40.5728620689655</v>
      </c>
      <c r="BV123">
        <v>39.5</v>
      </c>
      <c r="BW123">
        <v>265.479655172414</v>
      </c>
      <c r="BX123">
        <v>29.5110344827586</v>
      </c>
      <c r="BY123">
        <v>0</v>
      </c>
      <c r="BZ123">
        <v>1613519424.4</v>
      </c>
      <c r="CA123">
        <v>0</v>
      </c>
      <c r="CB123">
        <v>54.949452</v>
      </c>
      <c r="CC123">
        <v>-3.96400768841645</v>
      </c>
      <c r="CD123">
        <v>-13.4551538197401</v>
      </c>
      <c r="CE123">
        <v>189.11436</v>
      </c>
      <c r="CF123">
        <v>15</v>
      </c>
      <c r="CG123">
        <v>1613517593.1</v>
      </c>
      <c r="CH123" t="s">
        <v>257</v>
      </c>
      <c r="CI123">
        <v>1613517590.6</v>
      </c>
      <c r="CJ123">
        <v>1613517593.1</v>
      </c>
      <c r="CK123">
        <v>2</v>
      </c>
      <c r="CL123">
        <v>-0.182</v>
      </c>
      <c r="CM123">
        <v>0.031</v>
      </c>
      <c r="CN123">
        <v>5.898</v>
      </c>
      <c r="CO123">
        <v>0.117</v>
      </c>
      <c r="CP123">
        <v>408</v>
      </c>
      <c r="CQ123">
        <v>19</v>
      </c>
      <c r="CR123">
        <v>0.39</v>
      </c>
      <c r="CS123">
        <v>0.23</v>
      </c>
      <c r="CT123">
        <v>-0.324329445</v>
      </c>
      <c r="CU123">
        <v>-1.43307387917448</v>
      </c>
      <c r="CV123">
        <v>0.147911471176151</v>
      </c>
      <c r="CW123">
        <v>0</v>
      </c>
      <c r="CX123">
        <v>-0.16516572</v>
      </c>
      <c r="CY123">
        <v>-0.475698126078799</v>
      </c>
      <c r="CZ123">
        <v>0.0621123961619144</v>
      </c>
      <c r="DA123">
        <v>0</v>
      </c>
      <c r="DB123">
        <v>0</v>
      </c>
      <c r="DC123">
        <v>2</v>
      </c>
      <c r="DD123" t="s">
        <v>258</v>
      </c>
      <c r="DE123">
        <v>100</v>
      </c>
      <c r="DF123">
        <v>100</v>
      </c>
      <c r="DG123">
        <v>5.904</v>
      </c>
      <c r="DH123">
        <v>0.0766</v>
      </c>
      <c r="DI123">
        <v>3.81994624640086</v>
      </c>
      <c r="DJ123">
        <v>0.00621434693501906</v>
      </c>
      <c r="DK123">
        <v>-2.84187309215212e-06</v>
      </c>
      <c r="DL123">
        <v>5.83187288444407e-10</v>
      </c>
      <c r="DM123">
        <v>-0.113050203154081</v>
      </c>
      <c r="DN123">
        <v>-0.0175213708561665</v>
      </c>
      <c r="DO123">
        <v>0.00201954594759898</v>
      </c>
      <c r="DP123">
        <v>-2.55958449284408e-05</v>
      </c>
      <c r="DQ123">
        <v>-1</v>
      </c>
      <c r="DR123">
        <v>2233</v>
      </c>
      <c r="DS123">
        <v>2</v>
      </c>
      <c r="DT123">
        <v>28</v>
      </c>
      <c r="DU123">
        <v>29.8</v>
      </c>
      <c r="DV123">
        <v>29.8</v>
      </c>
      <c r="DW123">
        <v>2</v>
      </c>
      <c r="DX123">
        <v>634.718</v>
      </c>
      <c r="DY123">
        <v>355.717</v>
      </c>
      <c r="DZ123">
        <v>24.9996</v>
      </c>
      <c r="EA123">
        <v>28.1326</v>
      </c>
      <c r="EB123">
        <v>30</v>
      </c>
      <c r="EC123">
        <v>28.3777</v>
      </c>
      <c r="ED123">
        <v>28.3796</v>
      </c>
      <c r="EE123">
        <v>19.692</v>
      </c>
      <c r="EF123">
        <v>40.4592</v>
      </c>
      <c r="EG123">
        <v>67.0656</v>
      </c>
      <c r="EH123">
        <v>25</v>
      </c>
      <c r="EI123">
        <v>410</v>
      </c>
      <c r="EJ123">
        <v>18.2874</v>
      </c>
      <c r="EK123">
        <v>99.3806</v>
      </c>
      <c r="EL123">
        <v>101.341</v>
      </c>
    </row>
    <row r="124" spans="1:142">
      <c r="A124">
        <v>106</v>
      </c>
      <c r="B124">
        <v>1613519387.5</v>
      </c>
      <c r="C124">
        <v>1692.40000009537</v>
      </c>
      <c r="D124" t="s">
        <v>490</v>
      </c>
      <c r="E124" t="s">
        <v>491</v>
      </c>
      <c r="G124">
        <f>A/E</f>
        <v>0</v>
      </c>
      <c r="H124">
        <v>1613519379.56897</v>
      </c>
      <c r="I124">
        <f>AY124*AG124*(AU124-AV124)/(100*AN124*(1000-AG124*AU124))</f>
        <v>0</v>
      </c>
      <c r="J124">
        <f>AY124*AG124*(AT124-AS124*(1000-AG124*AV124)/(1000-AG124*AU124))/(100*AN124)</f>
        <v>0</v>
      </c>
      <c r="K124">
        <f>AS124 - IF(AG124&gt;1, J124*AN124*100.0/(AI124*BG124), 0)</f>
        <v>0</v>
      </c>
      <c r="L124">
        <f>((R124-I124/2)*K124-J124)/(R124+I124/2)</f>
        <v>0</v>
      </c>
      <c r="M124">
        <f>L124*(AZ124+BA124)/1000.0</f>
        <v>0</v>
      </c>
      <c r="N124">
        <f>(AS124 - IF(AG124&gt;1, J124*AN124*100.0/(AI124*BG124), 0))*(AZ124+BA124)/1000.0</f>
        <v>0</v>
      </c>
      <c r="O124">
        <f>2.0/((1/Q124-1/P124)+SIGN(Q124)*SQRT((1/Q124-1/P124)*(1/Q124-1/P124) + 4*AO124/((AO124+1)*(AO124+1))*(2*1/Q124*1/P124-1/P124*1/P124)))</f>
        <v>0</v>
      </c>
      <c r="P124">
        <f>IF(LEFT(AP124,1)&lt;&gt;"0",IF(LEFT(AP124,1)="1",3.0,AQ124),$D$5+$E$5*(BG124*AZ124/($K$5*1000))+$F$5*(BG124*AZ124/($K$5*1000))*MAX(MIN(AN124,$J$5),$I$5)*MAX(MIN(AN124,$J$5),$I$5)+$G$5*MAX(MIN(AN124,$J$5),$I$5)*(BG124*AZ124/($K$5*1000))+$H$5*(BG124*AZ124/($K$5*1000))*(BG124*AZ124/($K$5*1000)))</f>
        <v>0</v>
      </c>
      <c r="Q124">
        <f>I124*(1000-(1000*0.61365*exp(17.502*U124/(240.97+U124))/(AZ124+BA124)+AU124)/2)/(1000*0.61365*exp(17.502*U124/(240.97+U124))/(AZ124+BA124)-AU124)</f>
        <v>0</v>
      </c>
      <c r="R124">
        <f>1/((AO124+1)/(O124/1.6)+1/(P124/1.37)) + AO124/((AO124+1)/(O124/1.6) + AO124/(P124/1.37))</f>
        <v>0</v>
      </c>
      <c r="S124">
        <f>(AK124*AM124)</f>
        <v>0</v>
      </c>
      <c r="T124">
        <f>(BB124+(S124+2*0.95*5.67E-8*(((BB124+$B$9)+273)^4-(BB124+273)^4)-44100*I124)/(1.84*29.3*P124+8*0.95*5.67E-8*(BB124+273)^3))</f>
        <v>0</v>
      </c>
      <c r="U124">
        <f>($C$9*BC124+$D$9*BD124+$E$9*T124)</f>
        <v>0</v>
      </c>
      <c r="V124">
        <f>0.61365*exp(17.502*U124/(240.97+U124))</f>
        <v>0</v>
      </c>
      <c r="W124">
        <f>(X124/Y124*100)</f>
        <v>0</v>
      </c>
      <c r="X124">
        <f>AU124*(AZ124+BA124)/1000</f>
        <v>0</v>
      </c>
      <c r="Y124">
        <f>0.61365*exp(17.502*BB124/(240.97+BB124))</f>
        <v>0</v>
      </c>
      <c r="Z124">
        <f>(V124-AU124*(AZ124+BA124)/1000)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2*0.95*5.67E-8*(((BB124+$B$9)+273)^4-(U124+273)^4)</f>
        <v>0</v>
      </c>
      <c r="AD124">
        <f>S124+AC124+AA124+AB124</f>
        <v>0</v>
      </c>
      <c r="AE124">
        <v>0</v>
      </c>
      <c r="AF124">
        <v>0</v>
      </c>
      <c r="AG124">
        <f>IF(AE124*$H$15&gt;=AI124,1.0,(AI124/(AI124-AE124*$H$15)))</f>
        <v>0</v>
      </c>
      <c r="AH124">
        <f>(AG124-1)*100</f>
        <v>0</v>
      </c>
      <c r="AI124">
        <f>MAX(0,($B$15+$C$15*BG124)/(1+$D$15*BG124)*AZ124/(BB124+273)*$E$15)</f>
        <v>0</v>
      </c>
      <c r="AJ124">
        <f>$B$13*BH124+$C$13*BI124+$F$13*BJ124*(1-BM124)</f>
        <v>0</v>
      </c>
      <c r="AK124">
        <f>AJ124*AL124</f>
        <v>0</v>
      </c>
      <c r="AL124">
        <f>($B$13*$D$11+$C$13*$D$11+$F$13*((BW124+BO124)/MAX(BW124+BO124+BX124, 0.1)*$I$11+BX124/MAX(BW124+BO124+BX124, 0.1)*$J$11))/($B$13+$C$13+$F$13)</f>
        <v>0</v>
      </c>
      <c r="AM124">
        <f>($B$13*$K$11+$C$13*$K$11+$F$13*((BW124+BO124)/MAX(BW124+BO124+BX124, 0.1)*$P$11+BX124/MAX(BW124+BO124+BX124, 0.1)*$Q$11))/($B$13+$C$13+$F$13)</f>
        <v>0</v>
      </c>
      <c r="AN124">
        <v>2</v>
      </c>
      <c r="AO124">
        <v>0.5</v>
      </c>
      <c r="AP124" t="s">
        <v>256</v>
      </c>
      <c r="AQ124">
        <v>2</v>
      </c>
      <c r="AR124">
        <v>1613519379.56897</v>
      </c>
      <c r="AS124">
        <v>409.552965517241</v>
      </c>
      <c r="AT124">
        <v>409.982551724138</v>
      </c>
      <c r="AU124">
        <v>18.0089448275862</v>
      </c>
      <c r="AV124">
        <v>18.1774965517241</v>
      </c>
      <c r="AW124">
        <v>403.649379310345</v>
      </c>
      <c r="AX124">
        <v>17.9342862068966</v>
      </c>
      <c r="AY124">
        <v>600.044620689655</v>
      </c>
      <c r="AZ124">
        <v>101.535655172414</v>
      </c>
      <c r="BA124">
        <v>0.0999643379310345</v>
      </c>
      <c r="BB124">
        <v>26.6419517241379</v>
      </c>
      <c r="BC124">
        <v>25.949924137931</v>
      </c>
      <c r="BD124">
        <v>999.9</v>
      </c>
      <c r="BE124">
        <v>0</v>
      </c>
      <c r="BF124">
        <v>0</v>
      </c>
      <c r="BG124">
        <v>4992.1975862069</v>
      </c>
      <c r="BH124">
        <v>0</v>
      </c>
      <c r="BI124">
        <v>9999.9</v>
      </c>
      <c r="BJ124">
        <v>299.993344827586</v>
      </c>
      <c r="BK124">
        <v>0.899954172413793</v>
      </c>
      <c r="BL124">
        <v>0.100045813793103</v>
      </c>
      <c r="BM124">
        <v>0</v>
      </c>
      <c r="BN124">
        <v>54.6434103448276</v>
      </c>
      <c r="BO124">
        <v>5.00096</v>
      </c>
      <c r="BP124">
        <v>188.067689655172</v>
      </c>
      <c r="BQ124">
        <v>3225.57103448276</v>
      </c>
      <c r="BR124">
        <v>36.687</v>
      </c>
      <c r="BS124">
        <v>40.7413103448276</v>
      </c>
      <c r="BT124">
        <v>38.7863448275862</v>
      </c>
      <c r="BU124">
        <v>40.5706896551724</v>
      </c>
      <c r="BV124">
        <v>39.5085517241379</v>
      </c>
      <c r="BW124">
        <v>265.478620689655</v>
      </c>
      <c r="BX124">
        <v>29.5120689655172</v>
      </c>
      <c r="BY124">
        <v>0</v>
      </c>
      <c r="BZ124">
        <v>1613519430.4</v>
      </c>
      <c r="CA124">
        <v>0</v>
      </c>
      <c r="CB124">
        <v>54.606864</v>
      </c>
      <c r="CC124">
        <v>-3.00384615857448</v>
      </c>
      <c r="CD124">
        <v>-8.9808461372452</v>
      </c>
      <c r="CE124">
        <v>187.95132</v>
      </c>
      <c r="CF124">
        <v>15</v>
      </c>
      <c r="CG124">
        <v>1613517593.1</v>
      </c>
      <c r="CH124" t="s">
        <v>257</v>
      </c>
      <c r="CI124">
        <v>1613517590.6</v>
      </c>
      <c r="CJ124">
        <v>1613517593.1</v>
      </c>
      <c r="CK124">
        <v>2</v>
      </c>
      <c r="CL124">
        <v>-0.182</v>
      </c>
      <c r="CM124">
        <v>0.031</v>
      </c>
      <c r="CN124">
        <v>5.898</v>
      </c>
      <c r="CO124">
        <v>0.117</v>
      </c>
      <c r="CP124">
        <v>408</v>
      </c>
      <c r="CQ124">
        <v>19</v>
      </c>
      <c r="CR124">
        <v>0.39</v>
      </c>
      <c r="CS124">
        <v>0.23</v>
      </c>
      <c r="CT124">
        <v>-0.411947675</v>
      </c>
      <c r="CU124">
        <v>-0.311176806754221</v>
      </c>
      <c r="CV124">
        <v>0.0697351971157275</v>
      </c>
      <c r="CW124">
        <v>0</v>
      </c>
      <c r="CX124">
        <v>-0.1781217</v>
      </c>
      <c r="CY124">
        <v>0.332203924953096</v>
      </c>
      <c r="CZ124">
        <v>0.0412776775686327</v>
      </c>
      <c r="DA124">
        <v>0</v>
      </c>
      <c r="DB124">
        <v>0</v>
      </c>
      <c r="DC124">
        <v>2</v>
      </c>
      <c r="DD124" t="s">
        <v>258</v>
      </c>
      <c r="DE124">
        <v>100</v>
      </c>
      <c r="DF124">
        <v>100</v>
      </c>
      <c r="DG124">
        <v>5.904</v>
      </c>
      <c r="DH124">
        <v>0.0797</v>
      </c>
      <c r="DI124">
        <v>3.81994624640086</v>
      </c>
      <c r="DJ124">
        <v>0.00621434693501906</v>
      </c>
      <c r="DK124">
        <v>-2.84187309215212e-06</v>
      </c>
      <c r="DL124">
        <v>5.83187288444407e-10</v>
      </c>
      <c r="DM124">
        <v>-0.113050203154081</v>
      </c>
      <c r="DN124">
        <v>-0.0175213708561665</v>
      </c>
      <c r="DO124">
        <v>0.00201954594759898</v>
      </c>
      <c r="DP124">
        <v>-2.55958449284408e-05</v>
      </c>
      <c r="DQ124">
        <v>-1</v>
      </c>
      <c r="DR124">
        <v>2233</v>
      </c>
      <c r="DS124">
        <v>2</v>
      </c>
      <c r="DT124">
        <v>28</v>
      </c>
      <c r="DU124">
        <v>29.9</v>
      </c>
      <c r="DV124">
        <v>29.9</v>
      </c>
      <c r="DW124">
        <v>2</v>
      </c>
      <c r="DX124">
        <v>634.808</v>
      </c>
      <c r="DY124">
        <v>355.717</v>
      </c>
      <c r="DZ124">
        <v>24.9997</v>
      </c>
      <c r="EA124">
        <v>28.132</v>
      </c>
      <c r="EB124">
        <v>30.0002</v>
      </c>
      <c r="EC124">
        <v>28.3777</v>
      </c>
      <c r="ED124">
        <v>28.3796</v>
      </c>
      <c r="EE124">
        <v>19.6951</v>
      </c>
      <c r="EF124">
        <v>40.4592</v>
      </c>
      <c r="EG124">
        <v>67.0656</v>
      </c>
      <c r="EH124">
        <v>25</v>
      </c>
      <c r="EI124">
        <v>410</v>
      </c>
      <c r="EJ124">
        <v>18.3907</v>
      </c>
      <c r="EK124">
        <v>99.3798</v>
      </c>
      <c r="EL124">
        <v>101.338</v>
      </c>
    </row>
    <row r="125" spans="1:142">
      <c r="A125">
        <v>107</v>
      </c>
      <c r="B125">
        <v>1613519393.5</v>
      </c>
      <c r="C125">
        <v>1698.40000009537</v>
      </c>
      <c r="D125" t="s">
        <v>492</v>
      </c>
      <c r="E125" t="s">
        <v>493</v>
      </c>
      <c r="G125">
        <f>A/E</f>
        <v>0</v>
      </c>
      <c r="H125">
        <v>1613519385.56897</v>
      </c>
      <c r="I125">
        <f>AY125*AG125*(AU125-AV125)/(100*AN125*(1000-AG125*AU125))</f>
        <v>0</v>
      </c>
      <c r="J125">
        <f>AY125*AG125*(AT125-AS125*(1000-AG125*AV125)/(1000-AG125*AU125))/(100*AN125)</f>
        <v>0</v>
      </c>
      <c r="K125">
        <f>AS125 - IF(AG125&gt;1, J125*AN125*100.0/(AI125*BG125), 0)</f>
        <v>0</v>
      </c>
      <c r="L125">
        <f>((R125-I125/2)*K125-J125)/(R125+I125/2)</f>
        <v>0</v>
      </c>
      <c r="M125">
        <f>L125*(AZ125+BA125)/1000.0</f>
        <v>0</v>
      </c>
      <c r="N125">
        <f>(AS125 - IF(AG125&gt;1, J125*AN125*100.0/(AI125*BG125), 0))*(AZ125+BA125)/1000.0</f>
        <v>0</v>
      </c>
      <c r="O125">
        <f>2.0/((1/Q125-1/P125)+SIGN(Q125)*SQRT((1/Q125-1/P125)*(1/Q125-1/P125) + 4*AO125/((AO125+1)*(AO125+1))*(2*1/Q125*1/P125-1/P125*1/P125)))</f>
        <v>0</v>
      </c>
      <c r="P125">
        <f>IF(LEFT(AP125,1)&lt;&gt;"0",IF(LEFT(AP125,1)="1",3.0,AQ125),$D$5+$E$5*(BG125*AZ125/($K$5*1000))+$F$5*(BG125*AZ125/($K$5*1000))*MAX(MIN(AN125,$J$5),$I$5)*MAX(MIN(AN125,$J$5),$I$5)+$G$5*MAX(MIN(AN125,$J$5),$I$5)*(BG125*AZ125/($K$5*1000))+$H$5*(BG125*AZ125/($K$5*1000))*(BG125*AZ125/($K$5*1000)))</f>
        <v>0</v>
      </c>
      <c r="Q125">
        <f>I125*(1000-(1000*0.61365*exp(17.502*U125/(240.97+U125))/(AZ125+BA125)+AU125)/2)/(1000*0.61365*exp(17.502*U125/(240.97+U125))/(AZ125+BA125)-AU125)</f>
        <v>0</v>
      </c>
      <c r="R125">
        <f>1/((AO125+1)/(O125/1.6)+1/(P125/1.37)) + AO125/((AO125+1)/(O125/1.6) + AO125/(P125/1.37))</f>
        <v>0</v>
      </c>
      <c r="S125">
        <f>(AK125*AM125)</f>
        <v>0</v>
      </c>
      <c r="T125">
        <f>(BB125+(S125+2*0.95*5.67E-8*(((BB125+$B$9)+273)^4-(BB125+273)^4)-44100*I125)/(1.84*29.3*P125+8*0.95*5.67E-8*(BB125+273)^3))</f>
        <v>0</v>
      </c>
      <c r="U125">
        <f>($C$9*BC125+$D$9*BD125+$E$9*T125)</f>
        <v>0</v>
      </c>
      <c r="V125">
        <f>0.61365*exp(17.502*U125/(240.97+U125))</f>
        <v>0</v>
      </c>
      <c r="W125">
        <f>(X125/Y125*100)</f>
        <v>0</v>
      </c>
      <c r="X125">
        <f>AU125*(AZ125+BA125)/1000</f>
        <v>0</v>
      </c>
      <c r="Y125">
        <f>0.61365*exp(17.502*BB125/(240.97+BB125))</f>
        <v>0</v>
      </c>
      <c r="Z125">
        <f>(V125-AU125*(AZ125+BA125)/1000)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2*0.95*5.67E-8*(((BB125+$B$9)+273)^4-(U125+273)^4)</f>
        <v>0</v>
      </c>
      <c r="AD125">
        <f>S125+AC125+AA125+AB125</f>
        <v>0</v>
      </c>
      <c r="AE125">
        <v>0</v>
      </c>
      <c r="AF125">
        <v>0</v>
      </c>
      <c r="AG125">
        <f>IF(AE125*$H$15&gt;=AI125,1.0,(AI125/(AI125-AE125*$H$15)))</f>
        <v>0</v>
      </c>
      <c r="AH125">
        <f>(AG125-1)*100</f>
        <v>0</v>
      </c>
      <c r="AI125">
        <f>MAX(0,($B$15+$C$15*BG125)/(1+$D$15*BG125)*AZ125/(BB125+273)*$E$15)</f>
        <v>0</v>
      </c>
      <c r="AJ125">
        <f>$B$13*BH125+$C$13*BI125+$F$13*BJ125*(1-BM125)</f>
        <v>0</v>
      </c>
      <c r="AK125">
        <f>AJ125*AL125</f>
        <v>0</v>
      </c>
      <c r="AL125">
        <f>($B$13*$D$11+$C$13*$D$11+$F$13*((BW125+BO125)/MAX(BW125+BO125+BX125, 0.1)*$I$11+BX125/MAX(BW125+BO125+BX125, 0.1)*$J$11))/($B$13+$C$13+$F$13)</f>
        <v>0</v>
      </c>
      <c r="AM125">
        <f>($B$13*$K$11+$C$13*$K$11+$F$13*((BW125+BO125)/MAX(BW125+BO125+BX125, 0.1)*$P$11+BX125/MAX(BW125+BO125+BX125, 0.1)*$Q$11))/($B$13+$C$13+$F$13)</f>
        <v>0</v>
      </c>
      <c r="AN125">
        <v>2</v>
      </c>
      <c r="AO125">
        <v>0.5</v>
      </c>
      <c r="AP125" t="s">
        <v>256</v>
      </c>
      <c r="AQ125">
        <v>2</v>
      </c>
      <c r="AR125">
        <v>1613519385.56897</v>
      </c>
      <c r="AS125">
        <v>409.553793103448</v>
      </c>
      <c r="AT125">
        <v>410.001793103448</v>
      </c>
      <c r="AU125">
        <v>18.1380413793103</v>
      </c>
      <c r="AV125">
        <v>18.2483310344828</v>
      </c>
      <c r="AW125">
        <v>403.650206896552</v>
      </c>
      <c r="AX125">
        <v>18.0595862068966</v>
      </c>
      <c r="AY125">
        <v>600.043965517241</v>
      </c>
      <c r="AZ125">
        <v>101.535517241379</v>
      </c>
      <c r="BA125">
        <v>0.0999294689655172</v>
      </c>
      <c r="BB125">
        <v>26.6457896551724</v>
      </c>
      <c r="BC125">
        <v>25.9782862068965</v>
      </c>
      <c r="BD125">
        <v>999.9</v>
      </c>
      <c r="BE125">
        <v>0</v>
      </c>
      <c r="BF125">
        <v>0</v>
      </c>
      <c r="BG125">
        <v>5007.88827586207</v>
      </c>
      <c r="BH125">
        <v>0</v>
      </c>
      <c r="BI125">
        <v>9999.9</v>
      </c>
      <c r="BJ125">
        <v>299.983344827586</v>
      </c>
      <c r="BK125">
        <v>0.899954172413793</v>
      </c>
      <c r="BL125">
        <v>0.100045813793103</v>
      </c>
      <c r="BM125">
        <v>0</v>
      </c>
      <c r="BN125">
        <v>54.4512172413793</v>
      </c>
      <c r="BO125">
        <v>5.00096</v>
      </c>
      <c r="BP125">
        <v>187.227931034483</v>
      </c>
      <c r="BQ125">
        <v>3225.46275862069</v>
      </c>
      <c r="BR125">
        <v>36.687</v>
      </c>
      <c r="BS125">
        <v>40.7413103448276</v>
      </c>
      <c r="BT125">
        <v>38.7927586206896</v>
      </c>
      <c r="BU125">
        <v>40.562</v>
      </c>
      <c r="BV125">
        <v>39.5085517241379</v>
      </c>
      <c r="BW125">
        <v>265.469310344828</v>
      </c>
      <c r="BX125">
        <v>29.5110344827586</v>
      </c>
      <c r="BY125">
        <v>0</v>
      </c>
      <c r="BZ125">
        <v>1613519436.4</v>
      </c>
      <c r="CA125">
        <v>0</v>
      </c>
      <c r="CB125">
        <v>54.38002</v>
      </c>
      <c r="CC125">
        <v>-1.95015386730225</v>
      </c>
      <c r="CD125">
        <v>-6.80746152284337</v>
      </c>
      <c r="CE125">
        <v>187.15548</v>
      </c>
      <c r="CF125">
        <v>15</v>
      </c>
      <c r="CG125">
        <v>1613517593.1</v>
      </c>
      <c r="CH125" t="s">
        <v>257</v>
      </c>
      <c r="CI125">
        <v>1613517590.6</v>
      </c>
      <c r="CJ125">
        <v>1613517593.1</v>
      </c>
      <c r="CK125">
        <v>2</v>
      </c>
      <c r="CL125">
        <v>-0.182</v>
      </c>
      <c r="CM125">
        <v>0.031</v>
      </c>
      <c r="CN125">
        <v>5.898</v>
      </c>
      <c r="CO125">
        <v>0.117</v>
      </c>
      <c r="CP125">
        <v>408</v>
      </c>
      <c r="CQ125">
        <v>19</v>
      </c>
      <c r="CR125">
        <v>0.39</v>
      </c>
      <c r="CS125">
        <v>0.23</v>
      </c>
      <c r="CT125">
        <v>-0.4452293</v>
      </c>
      <c r="CU125">
        <v>0.00997418386491689</v>
      </c>
      <c r="CV125">
        <v>0.0473448891667306</v>
      </c>
      <c r="CW125">
        <v>1</v>
      </c>
      <c r="CX125">
        <v>-0.1395493175</v>
      </c>
      <c r="CY125">
        <v>0.60306049868668</v>
      </c>
      <c r="CZ125">
        <v>0.0590072087207948</v>
      </c>
      <c r="DA125">
        <v>0</v>
      </c>
      <c r="DB125">
        <v>1</v>
      </c>
      <c r="DC125">
        <v>2</v>
      </c>
      <c r="DD125" t="s">
        <v>269</v>
      </c>
      <c r="DE125">
        <v>100</v>
      </c>
      <c r="DF125">
        <v>100</v>
      </c>
      <c r="DG125">
        <v>5.903</v>
      </c>
      <c r="DH125">
        <v>0.0815</v>
      </c>
      <c r="DI125">
        <v>3.81994624640086</v>
      </c>
      <c r="DJ125">
        <v>0.00621434693501906</v>
      </c>
      <c r="DK125">
        <v>-2.84187309215212e-06</v>
      </c>
      <c r="DL125">
        <v>5.83187288444407e-10</v>
      </c>
      <c r="DM125">
        <v>-0.113050203154081</v>
      </c>
      <c r="DN125">
        <v>-0.0175213708561665</v>
      </c>
      <c r="DO125">
        <v>0.00201954594759898</v>
      </c>
      <c r="DP125">
        <v>-2.55958449284408e-05</v>
      </c>
      <c r="DQ125">
        <v>-1</v>
      </c>
      <c r="DR125">
        <v>2233</v>
      </c>
      <c r="DS125">
        <v>2</v>
      </c>
      <c r="DT125">
        <v>28</v>
      </c>
      <c r="DU125">
        <v>30</v>
      </c>
      <c r="DV125">
        <v>30</v>
      </c>
      <c r="DW125">
        <v>2</v>
      </c>
      <c r="DX125">
        <v>635.061</v>
      </c>
      <c r="DY125">
        <v>355.717</v>
      </c>
      <c r="DZ125">
        <v>24.9999</v>
      </c>
      <c r="EA125">
        <v>28.1326</v>
      </c>
      <c r="EB125">
        <v>30.0001</v>
      </c>
      <c r="EC125">
        <v>28.3777</v>
      </c>
      <c r="ED125">
        <v>28.3796</v>
      </c>
      <c r="EE125">
        <v>19.6929</v>
      </c>
      <c r="EF125">
        <v>40.1691</v>
      </c>
      <c r="EG125">
        <v>67.0656</v>
      </c>
      <c r="EH125">
        <v>25</v>
      </c>
      <c r="EI125">
        <v>410</v>
      </c>
      <c r="EJ125">
        <v>18.4172</v>
      </c>
      <c r="EK125">
        <v>99.3787</v>
      </c>
      <c r="EL125">
        <v>101.339</v>
      </c>
    </row>
    <row r="126" spans="1:142">
      <c r="A126">
        <v>108</v>
      </c>
      <c r="B126">
        <v>1613519399.5</v>
      </c>
      <c r="C126">
        <v>1704.40000009537</v>
      </c>
      <c r="D126" t="s">
        <v>494</v>
      </c>
      <c r="E126" t="s">
        <v>495</v>
      </c>
      <c r="G126">
        <f>A/E</f>
        <v>0</v>
      </c>
      <c r="H126">
        <v>1613519391.56897</v>
      </c>
      <c r="I126">
        <f>AY126*AG126*(AU126-AV126)/(100*AN126*(1000-AG126*AU126))</f>
        <v>0</v>
      </c>
      <c r="J126">
        <f>AY126*AG126*(AT126-AS126*(1000-AG126*AV126)/(1000-AG126*AU126))/(100*AN126)</f>
        <v>0</v>
      </c>
      <c r="K126">
        <f>AS126 - IF(AG126&gt;1, J126*AN126*100.0/(AI126*BG126), 0)</f>
        <v>0</v>
      </c>
      <c r="L126">
        <f>((R126-I126/2)*K126-J126)/(R126+I126/2)</f>
        <v>0</v>
      </c>
      <c r="M126">
        <f>L126*(AZ126+BA126)/1000.0</f>
        <v>0</v>
      </c>
      <c r="N126">
        <f>(AS126 - IF(AG126&gt;1, J126*AN126*100.0/(AI126*BG126), 0))*(AZ126+BA126)/1000.0</f>
        <v>0</v>
      </c>
      <c r="O126">
        <f>2.0/((1/Q126-1/P126)+SIGN(Q126)*SQRT((1/Q126-1/P126)*(1/Q126-1/P126) + 4*AO126/((AO126+1)*(AO126+1))*(2*1/Q126*1/P126-1/P126*1/P126)))</f>
        <v>0</v>
      </c>
      <c r="P126">
        <f>IF(LEFT(AP126,1)&lt;&gt;"0",IF(LEFT(AP126,1)="1",3.0,AQ126),$D$5+$E$5*(BG126*AZ126/($K$5*1000))+$F$5*(BG126*AZ126/($K$5*1000))*MAX(MIN(AN126,$J$5),$I$5)*MAX(MIN(AN126,$J$5),$I$5)+$G$5*MAX(MIN(AN126,$J$5),$I$5)*(BG126*AZ126/($K$5*1000))+$H$5*(BG126*AZ126/($K$5*1000))*(BG126*AZ126/($K$5*1000)))</f>
        <v>0</v>
      </c>
      <c r="Q126">
        <f>I126*(1000-(1000*0.61365*exp(17.502*U126/(240.97+U126))/(AZ126+BA126)+AU126)/2)/(1000*0.61365*exp(17.502*U126/(240.97+U126))/(AZ126+BA126)-AU126)</f>
        <v>0</v>
      </c>
      <c r="R126">
        <f>1/((AO126+1)/(O126/1.6)+1/(P126/1.37)) + AO126/((AO126+1)/(O126/1.6) + AO126/(P126/1.37))</f>
        <v>0</v>
      </c>
      <c r="S126">
        <f>(AK126*AM126)</f>
        <v>0</v>
      </c>
      <c r="T126">
        <f>(BB126+(S126+2*0.95*5.67E-8*(((BB126+$B$9)+273)^4-(BB126+273)^4)-44100*I126)/(1.84*29.3*P126+8*0.95*5.67E-8*(BB126+273)^3))</f>
        <v>0</v>
      </c>
      <c r="U126">
        <f>($C$9*BC126+$D$9*BD126+$E$9*T126)</f>
        <v>0</v>
      </c>
      <c r="V126">
        <f>0.61365*exp(17.502*U126/(240.97+U126))</f>
        <v>0</v>
      </c>
      <c r="W126">
        <f>(X126/Y126*100)</f>
        <v>0</v>
      </c>
      <c r="X126">
        <f>AU126*(AZ126+BA126)/1000</f>
        <v>0</v>
      </c>
      <c r="Y126">
        <f>0.61365*exp(17.502*BB126/(240.97+BB126))</f>
        <v>0</v>
      </c>
      <c r="Z126">
        <f>(V126-AU126*(AZ126+BA126)/1000)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2*0.95*5.67E-8*(((BB126+$B$9)+273)^4-(U126+273)^4)</f>
        <v>0</v>
      </c>
      <c r="AD126">
        <f>S126+AC126+AA126+AB126</f>
        <v>0</v>
      </c>
      <c r="AE126">
        <v>0</v>
      </c>
      <c r="AF126">
        <v>0</v>
      </c>
      <c r="AG126">
        <f>IF(AE126*$H$15&gt;=AI126,1.0,(AI126/(AI126-AE126*$H$15)))</f>
        <v>0</v>
      </c>
      <c r="AH126">
        <f>(AG126-1)*100</f>
        <v>0</v>
      </c>
      <c r="AI126">
        <f>MAX(0,($B$15+$C$15*BG126)/(1+$D$15*BG126)*AZ126/(BB126+273)*$E$15)</f>
        <v>0</v>
      </c>
      <c r="AJ126">
        <f>$B$13*BH126+$C$13*BI126+$F$13*BJ126*(1-BM126)</f>
        <v>0</v>
      </c>
      <c r="AK126">
        <f>AJ126*AL126</f>
        <v>0</v>
      </c>
      <c r="AL126">
        <f>($B$13*$D$11+$C$13*$D$11+$F$13*((BW126+BO126)/MAX(BW126+BO126+BX126, 0.1)*$I$11+BX126/MAX(BW126+BO126+BX126, 0.1)*$J$11))/($B$13+$C$13+$F$13)</f>
        <v>0</v>
      </c>
      <c r="AM126">
        <f>($B$13*$K$11+$C$13*$K$11+$F$13*((BW126+BO126)/MAX(BW126+BO126+BX126, 0.1)*$P$11+BX126/MAX(BW126+BO126+BX126, 0.1)*$Q$11))/($B$13+$C$13+$F$13)</f>
        <v>0</v>
      </c>
      <c r="AN126">
        <v>2</v>
      </c>
      <c r="AO126">
        <v>0.5</v>
      </c>
      <c r="AP126" t="s">
        <v>256</v>
      </c>
      <c r="AQ126">
        <v>2</v>
      </c>
      <c r="AR126">
        <v>1613519391.56897</v>
      </c>
      <c r="AS126">
        <v>409.555931034483</v>
      </c>
      <c r="AT126">
        <v>409.984413793103</v>
      </c>
      <c r="AU126">
        <v>18.219624137931</v>
      </c>
      <c r="AV126">
        <v>18.2918724137931</v>
      </c>
      <c r="AW126">
        <v>403.652379310345</v>
      </c>
      <c r="AX126">
        <v>18.138775862069</v>
      </c>
      <c r="AY126">
        <v>600.050482758621</v>
      </c>
      <c r="AZ126">
        <v>101.535172413793</v>
      </c>
      <c r="BA126">
        <v>0.0999665931034483</v>
      </c>
      <c r="BB126">
        <v>26.6486965517241</v>
      </c>
      <c r="BC126">
        <v>26.0019482758621</v>
      </c>
      <c r="BD126">
        <v>999.9</v>
      </c>
      <c r="BE126">
        <v>0</v>
      </c>
      <c r="BF126">
        <v>0</v>
      </c>
      <c r="BG126">
        <v>5002.58689655172</v>
      </c>
      <c r="BH126">
        <v>0</v>
      </c>
      <c r="BI126">
        <v>9999.9</v>
      </c>
      <c r="BJ126">
        <v>299.975379310345</v>
      </c>
      <c r="BK126">
        <v>0.899951</v>
      </c>
      <c r="BL126">
        <v>0.100049</v>
      </c>
      <c r="BM126">
        <v>0</v>
      </c>
      <c r="BN126">
        <v>54.2464862068966</v>
      </c>
      <c r="BO126">
        <v>5.00096</v>
      </c>
      <c r="BP126">
        <v>186.582827586207</v>
      </c>
      <c r="BQ126">
        <v>3225.37310344828</v>
      </c>
      <c r="BR126">
        <v>36.687</v>
      </c>
      <c r="BS126">
        <v>40.7369655172414</v>
      </c>
      <c r="BT126">
        <v>38.807724137931</v>
      </c>
      <c r="BU126">
        <v>40.562</v>
      </c>
      <c r="BV126">
        <v>39.5</v>
      </c>
      <c r="BW126">
        <v>265.460689655172</v>
      </c>
      <c r="BX126">
        <v>29.5110344827586</v>
      </c>
      <c r="BY126">
        <v>0</v>
      </c>
      <c r="BZ126">
        <v>1613519442.4</v>
      </c>
      <c r="CA126">
        <v>0</v>
      </c>
      <c r="CB126">
        <v>54.223732</v>
      </c>
      <c r="CC126">
        <v>-1.39003847589028</v>
      </c>
      <c r="CD126">
        <v>-4.89892305972876</v>
      </c>
      <c r="CE126">
        <v>186.53784</v>
      </c>
      <c r="CF126">
        <v>15</v>
      </c>
      <c r="CG126">
        <v>1613517593.1</v>
      </c>
      <c r="CH126" t="s">
        <v>257</v>
      </c>
      <c r="CI126">
        <v>1613517590.6</v>
      </c>
      <c r="CJ126">
        <v>1613517593.1</v>
      </c>
      <c r="CK126">
        <v>2</v>
      </c>
      <c r="CL126">
        <v>-0.182</v>
      </c>
      <c r="CM126">
        <v>0.031</v>
      </c>
      <c r="CN126">
        <v>5.898</v>
      </c>
      <c r="CO126">
        <v>0.117</v>
      </c>
      <c r="CP126">
        <v>408</v>
      </c>
      <c r="CQ126">
        <v>19</v>
      </c>
      <c r="CR126">
        <v>0.39</v>
      </c>
      <c r="CS126">
        <v>0.23</v>
      </c>
      <c r="CT126">
        <v>-0.437142875</v>
      </c>
      <c r="CU126">
        <v>0.0720559136960598</v>
      </c>
      <c r="CV126">
        <v>0.0472876473691531</v>
      </c>
      <c r="CW126">
        <v>1</v>
      </c>
      <c r="CX126">
        <v>-0.0902763325</v>
      </c>
      <c r="CY126">
        <v>0.37928821575985</v>
      </c>
      <c r="CZ126">
        <v>0.0383598475959654</v>
      </c>
      <c r="DA126">
        <v>0</v>
      </c>
      <c r="DB126">
        <v>1</v>
      </c>
      <c r="DC126">
        <v>2</v>
      </c>
      <c r="DD126" t="s">
        <v>269</v>
      </c>
      <c r="DE126">
        <v>100</v>
      </c>
      <c r="DF126">
        <v>100</v>
      </c>
      <c r="DG126">
        <v>5.904</v>
      </c>
      <c r="DH126">
        <v>0.0831</v>
      </c>
      <c r="DI126">
        <v>3.81994624640086</v>
      </c>
      <c r="DJ126">
        <v>0.00621434693501906</v>
      </c>
      <c r="DK126">
        <v>-2.84187309215212e-06</v>
      </c>
      <c r="DL126">
        <v>5.83187288444407e-10</v>
      </c>
      <c r="DM126">
        <v>-0.113050203154081</v>
      </c>
      <c r="DN126">
        <v>-0.0175213708561665</v>
      </c>
      <c r="DO126">
        <v>0.00201954594759898</v>
      </c>
      <c r="DP126">
        <v>-2.55958449284408e-05</v>
      </c>
      <c r="DQ126">
        <v>-1</v>
      </c>
      <c r="DR126">
        <v>2233</v>
      </c>
      <c r="DS126">
        <v>2</v>
      </c>
      <c r="DT126">
        <v>28</v>
      </c>
      <c r="DU126">
        <v>30.1</v>
      </c>
      <c r="DV126">
        <v>30.1</v>
      </c>
      <c r="DW126">
        <v>2</v>
      </c>
      <c r="DX126">
        <v>635.333</v>
      </c>
      <c r="DY126">
        <v>355.833</v>
      </c>
      <c r="DZ126">
        <v>24.9997</v>
      </c>
      <c r="EA126">
        <v>28.1326</v>
      </c>
      <c r="EB126">
        <v>30.0002</v>
      </c>
      <c r="EC126">
        <v>28.3777</v>
      </c>
      <c r="ED126">
        <v>28.3796</v>
      </c>
      <c r="EE126">
        <v>19.6951</v>
      </c>
      <c r="EF126">
        <v>39.8815</v>
      </c>
      <c r="EG126">
        <v>67.0656</v>
      </c>
      <c r="EH126">
        <v>25</v>
      </c>
      <c r="EI126">
        <v>410</v>
      </c>
      <c r="EJ126">
        <v>18.4191</v>
      </c>
      <c r="EK126">
        <v>99.3785</v>
      </c>
      <c r="EL126">
        <v>101.337</v>
      </c>
    </row>
    <row r="127" spans="1:142">
      <c r="A127">
        <v>109</v>
      </c>
      <c r="B127">
        <v>1613519405.5</v>
      </c>
      <c r="C127">
        <v>1710.40000009537</v>
      </c>
      <c r="D127" t="s">
        <v>496</v>
      </c>
      <c r="E127" t="s">
        <v>497</v>
      </c>
      <c r="G127">
        <f>A/E</f>
        <v>0</v>
      </c>
      <c r="H127">
        <v>1613519397.56897</v>
      </c>
      <c r="I127">
        <f>AY127*AG127*(AU127-AV127)/(100*AN127*(1000-AG127*AU127))</f>
        <v>0</v>
      </c>
      <c r="J127">
        <f>AY127*AG127*(AT127-AS127*(1000-AG127*AV127)/(1000-AG127*AU127))/(100*AN127)</f>
        <v>0</v>
      </c>
      <c r="K127">
        <f>AS127 - IF(AG127&gt;1, J127*AN127*100.0/(AI127*BG127), 0)</f>
        <v>0</v>
      </c>
      <c r="L127">
        <f>((R127-I127/2)*K127-J127)/(R127+I127/2)</f>
        <v>0</v>
      </c>
      <c r="M127">
        <f>L127*(AZ127+BA127)/1000.0</f>
        <v>0</v>
      </c>
      <c r="N127">
        <f>(AS127 - IF(AG127&gt;1, J127*AN127*100.0/(AI127*BG127), 0))*(AZ127+BA127)/1000.0</f>
        <v>0</v>
      </c>
      <c r="O127">
        <f>2.0/((1/Q127-1/P127)+SIGN(Q127)*SQRT((1/Q127-1/P127)*(1/Q127-1/P127) + 4*AO127/((AO127+1)*(AO127+1))*(2*1/Q127*1/P127-1/P127*1/P127)))</f>
        <v>0</v>
      </c>
      <c r="P127">
        <f>IF(LEFT(AP127,1)&lt;&gt;"0",IF(LEFT(AP127,1)="1",3.0,AQ127),$D$5+$E$5*(BG127*AZ127/($K$5*1000))+$F$5*(BG127*AZ127/($K$5*1000))*MAX(MIN(AN127,$J$5),$I$5)*MAX(MIN(AN127,$J$5),$I$5)+$G$5*MAX(MIN(AN127,$J$5),$I$5)*(BG127*AZ127/($K$5*1000))+$H$5*(BG127*AZ127/($K$5*1000))*(BG127*AZ127/($K$5*1000)))</f>
        <v>0</v>
      </c>
      <c r="Q127">
        <f>I127*(1000-(1000*0.61365*exp(17.502*U127/(240.97+U127))/(AZ127+BA127)+AU127)/2)/(1000*0.61365*exp(17.502*U127/(240.97+U127))/(AZ127+BA127)-AU127)</f>
        <v>0</v>
      </c>
      <c r="R127">
        <f>1/((AO127+1)/(O127/1.6)+1/(P127/1.37)) + AO127/((AO127+1)/(O127/1.6) + AO127/(P127/1.37))</f>
        <v>0</v>
      </c>
      <c r="S127">
        <f>(AK127*AM127)</f>
        <v>0</v>
      </c>
      <c r="T127">
        <f>(BB127+(S127+2*0.95*5.67E-8*(((BB127+$B$9)+273)^4-(BB127+273)^4)-44100*I127)/(1.84*29.3*P127+8*0.95*5.67E-8*(BB127+273)^3))</f>
        <v>0</v>
      </c>
      <c r="U127">
        <f>($C$9*BC127+$D$9*BD127+$E$9*T127)</f>
        <v>0</v>
      </c>
      <c r="V127">
        <f>0.61365*exp(17.502*U127/(240.97+U127))</f>
        <v>0</v>
      </c>
      <c r="W127">
        <f>(X127/Y127*100)</f>
        <v>0</v>
      </c>
      <c r="X127">
        <f>AU127*(AZ127+BA127)/1000</f>
        <v>0</v>
      </c>
      <c r="Y127">
        <f>0.61365*exp(17.502*BB127/(240.97+BB127))</f>
        <v>0</v>
      </c>
      <c r="Z127">
        <f>(V127-AU127*(AZ127+BA127)/1000)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2*0.95*5.67E-8*(((BB127+$B$9)+273)^4-(U127+273)^4)</f>
        <v>0</v>
      </c>
      <c r="AD127">
        <f>S127+AC127+AA127+AB127</f>
        <v>0</v>
      </c>
      <c r="AE127">
        <v>0</v>
      </c>
      <c r="AF127">
        <v>0</v>
      </c>
      <c r="AG127">
        <f>IF(AE127*$H$15&gt;=AI127,1.0,(AI127/(AI127-AE127*$H$15)))</f>
        <v>0</v>
      </c>
      <c r="AH127">
        <f>(AG127-1)*100</f>
        <v>0</v>
      </c>
      <c r="AI127">
        <f>MAX(0,($B$15+$C$15*BG127)/(1+$D$15*BG127)*AZ127/(BB127+273)*$E$15)</f>
        <v>0</v>
      </c>
      <c r="AJ127">
        <f>$B$13*BH127+$C$13*BI127+$F$13*BJ127*(1-BM127)</f>
        <v>0</v>
      </c>
      <c r="AK127">
        <f>AJ127*AL127</f>
        <v>0</v>
      </c>
      <c r="AL127">
        <f>($B$13*$D$11+$C$13*$D$11+$F$13*((BW127+BO127)/MAX(BW127+BO127+BX127, 0.1)*$I$11+BX127/MAX(BW127+BO127+BX127, 0.1)*$J$11))/($B$13+$C$13+$F$13)</f>
        <v>0</v>
      </c>
      <c r="AM127">
        <f>($B$13*$K$11+$C$13*$K$11+$F$13*((BW127+BO127)/MAX(BW127+BO127+BX127, 0.1)*$P$11+BX127/MAX(BW127+BO127+BX127, 0.1)*$Q$11))/($B$13+$C$13+$F$13)</f>
        <v>0</v>
      </c>
      <c r="AN127">
        <v>2</v>
      </c>
      <c r="AO127">
        <v>0.5</v>
      </c>
      <c r="AP127" t="s">
        <v>256</v>
      </c>
      <c r="AQ127">
        <v>2</v>
      </c>
      <c r="AR127">
        <v>1613519397.56897</v>
      </c>
      <c r="AS127">
        <v>409.536</v>
      </c>
      <c r="AT127">
        <v>409.982103448276</v>
      </c>
      <c r="AU127">
        <v>18.2802931034483</v>
      </c>
      <c r="AV127">
        <v>18.335024137931</v>
      </c>
      <c r="AW127">
        <v>403.632586206897</v>
      </c>
      <c r="AX127">
        <v>18.1976551724138</v>
      </c>
      <c r="AY127">
        <v>600.067448275862</v>
      </c>
      <c r="AZ127">
        <v>101.535344827586</v>
      </c>
      <c r="BA127">
        <v>0.100036155172414</v>
      </c>
      <c r="BB127">
        <v>26.6509379310345</v>
      </c>
      <c r="BC127">
        <v>26.0231862068966</v>
      </c>
      <c r="BD127">
        <v>999.9</v>
      </c>
      <c r="BE127">
        <v>0</v>
      </c>
      <c r="BF127">
        <v>0</v>
      </c>
      <c r="BG127">
        <v>5005.62517241379</v>
      </c>
      <c r="BH127">
        <v>0</v>
      </c>
      <c r="BI127">
        <v>9999.9</v>
      </c>
      <c r="BJ127">
        <v>299.976413793103</v>
      </c>
      <c r="BK127">
        <v>0.899954172413793</v>
      </c>
      <c r="BL127">
        <v>0.100045813793103</v>
      </c>
      <c r="BM127">
        <v>0</v>
      </c>
      <c r="BN127">
        <v>54.0736034482759</v>
      </c>
      <c r="BO127">
        <v>5.00096</v>
      </c>
      <c r="BP127">
        <v>186.264724137931</v>
      </c>
      <c r="BQ127">
        <v>3225.38689655172</v>
      </c>
      <c r="BR127">
        <v>36.687</v>
      </c>
      <c r="BS127">
        <v>40.7369655172414</v>
      </c>
      <c r="BT127">
        <v>38.8034482758621</v>
      </c>
      <c r="BU127">
        <v>40.5663448275862</v>
      </c>
      <c r="BV127">
        <v>39.5</v>
      </c>
      <c r="BW127">
        <v>265.462413793103</v>
      </c>
      <c r="BX127">
        <v>29.51</v>
      </c>
      <c r="BY127">
        <v>0</v>
      </c>
      <c r="BZ127">
        <v>1613519448.4</v>
      </c>
      <c r="CA127">
        <v>0</v>
      </c>
      <c r="CB127">
        <v>54.056792</v>
      </c>
      <c r="CC127">
        <v>-1.93114615321827</v>
      </c>
      <c r="CD127">
        <v>-1.30707691294329</v>
      </c>
      <c r="CE127">
        <v>186.245</v>
      </c>
      <c r="CF127">
        <v>15</v>
      </c>
      <c r="CG127">
        <v>1613517593.1</v>
      </c>
      <c r="CH127" t="s">
        <v>257</v>
      </c>
      <c r="CI127">
        <v>1613517590.6</v>
      </c>
      <c r="CJ127">
        <v>1613517593.1</v>
      </c>
      <c r="CK127">
        <v>2</v>
      </c>
      <c r="CL127">
        <v>-0.182</v>
      </c>
      <c r="CM127">
        <v>0.031</v>
      </c>
      <c r="CN127">
        <v>5.898</v>
      </c>
      <c r="CO127">
        <v>0.117</v>
      </c>
      <c r="CP127">
        <v>408</v>
      </c>
      <c r="CQ127">
        <v>19</v>
      </c>
      <c r="CR127">
        <v>0.39</v>
      </c>
      <c r="CS127">
        <v>0.23</v>
      </c>
      <c r="CT127">
        <v>-0.430717425</v>
      </c>
      <c r="CU127">
        <v>-0.127349752345216</v>
      </c>
      <c r="CV127">
        <v>0.0484328127176646</v>
      </c>
      <c r="CW127">
        <v>0</v>
      </c>
      <c r="CX127">
        <v>-0.065585605</v>
      </c>
      <c r="CY127">
        <v>0.153777003377111</v>
      </c>
      <c r="CZ127">
        <v>0.019773886452958</v>
      </c>
      <c r="DA127">
        <v>0</v>
      </c>
      <c r="DB127">
        <v>0</v>
      </c>
      <c r="DC127">
        <v>2</v>
      </c>
      <c r="DD127" t="s">
        <v>258</v>
      </c>
      <c r="DE127">
        <v>100</v>
      </c>
      <c r="DF127">
        <v>100</v>
      </c>
      <c r="DG127">
        <v>5.903</v>
      </c>
      <c r="DH127">
        <v>0.0848</v>
      </c>
      <c r="DI127">
        <v>3.81994624640086</v>
      </c>
      <c r="DJ127">
        <v>0.00621434693501906</v>
      </c>
      <c r="DK127">
        <v>-2.84187309215212e-06</v>
      </c>
      <c r="DL127">
        <v>5.83187288444407e-10</v>
      </c>
      <c r="DM127">
        <v>-0.113050203154081</v>
      </c>
      <c r="DN127">
        <v>-0.0175213708561665</v>
      </c>
      <c r="DO127">
        <v>0.00201954594759898</v>
      </c>
      <c r="DP127">
        <v>-2.55958449284408e-05</v>
      </c>
      <c r="DQ127">
        <v>-1</v>
      </c>
      <c r="DR127">
        <v>2233</v>
      </c>
      <c r="DS127">
        <v>2</v>
      </c>
      <c r="DT127">
        <v>28</v>
      </c>
      <c r="DU127">
        <v>30.2</v>
      </c>
      <c r="DV127">
        <v>30.2</v>
      </c>
      <c r="DW127">
        <v>2</v>
      </c>
      <c r="DX127">
        <v>635.333</v>
      </c>
      <c r="DY127">
        <v>355.859</v>
      </c>
      <c r="DZ127">
        <v>24.9998</v>
      </c>
      <c r="EA127">
        <v>28.1326</v>
      </c>
      <c r="EB127">
        <v>30.0003</v>
      </c>
      <c r="EC127">
        <v>28.3777</v>
      </c>
      <c r="ED127">
        <v>28.3796</v>
      </c>
      <c r="EE127">
        <v>19.6961</v>
      </c>
      <c r="EF127">
        <v>39.8815</v>
      </c>
      <c r="EG127">
        <v>67.0656</v>
      </c>
      <c r="EH127">
        <v>25</v>
      </c>
      <c r="EI127">
        <v>410</v>
      </c>
      <c r="EJ127">
        <v>18.3924</v>
      </c>
      <c r="EK127">
        <v>99.3761</v>
      </c>
      <c r="EL127">
        <v>101.338</v>
      </c>
    </row>
    <row r="128" spans="1:142">
      <c r="A128">
        <v>110</v>
      </c>
      <c r="B128">
        <v>1613519411.5</v>
      </c>
      <c r="C128">
        <v>1716.40000009537</v>
      </c>
      <c r="D128" t="s">
        <v>498</v>
      </c>
      <c r="E128" t="s">
        <v>499</v>
      </c>
      <c r="G128">
        <f>A/E</f>
        <v>0</v>
      </c>
      <c r="H128">
        <v>1613519403.56897</v>
      </c>
      <c r="I128">
        <f>AY128*AG128*(AU128-AV128)/(100*AN128*(1000-AG128*AU128))</f>
        <v>0</v>
      </c>
      <c r="J128">
        <f>AY128*AG128*(AT128-AS128*(1000-AG128*AV128)/(1000-AG128*AU128))/(100*AN128)</f>
        <v>0</v>
      </c>
      <c r="K128">
        <f>AS128 - IF(AG128&gt;1, J128*AN128*100.0/(AI128*BG128), 0)</f>
        <v>0</v>
      </c>
      <c r="L128">
        <f>((R128-I128/2)*K128-J128)/(R128+I128/2)</f>
        <v>0</v>
      </c>
      <c r="M128">
        <f>L128*(AZ128+BA128)/1000.0</f>
        <v>0</v>
      </c>
      <c r="N128">
        <f>(AS128 - IF(AG128&gt;1, J128*AN128*100.0/(AI128*BG128), 0))*(AZ128+BA128)/1000.0</f>
        <v>0</v>
      </c>
      <c r="O128">
        <f>2.0/((1/Q128-1/P128)+SIGN(Q128)*SQRT((1/Q128-1/P128)*(1/Q128-1/P128) + 4*AO128/((AO128+1)*(AO128+1))*(2*1/Q128*1/P128-1/P128*1/P128)))</f>
        <v>0</v>
      </c>
      <c r="P128">
        <f>IF(LEFT(AP128,1)&lt;&gt;"0",IF(LEFT(AP128,1)="1",3.0,AQ128),$D$5+$E$5*(BG128*AZ128/($K$5*1000))+$F$5*(BG128*AZ128/($K$5*1000))*MAX(MIN(AN128,$J$5),$I$5)*MAX(MIN(AN128,$J$5),$I$5)+$G$5*MAX(MIN(AN128,$J$5),$I$5)*(BG128*AZ128/($K$5*1000))+$H$5*(BG128*AZ128/($K$5*1000))*(BG128*AZ128/($K$5*1000)))</f>
        <v>0</v>
      </c>
      <c r="Q128">
        <f>I128*(1000-(1000*0.61365*exp(17.502*U128/(240.97+U128))/(AZ128+BA128)+AU128)/2)/(1000*0.61365*exp(17.502*U128/(240.97+U128))/(AZ128+BA128)-AU128)</f>
        <v>0</v>
      </c>
      <c r="R128">
        <f>1/((AO128+1)/(O128/1.6)+1/(P128/1.37)) + AO128/((AO128+1)/(O128/1.6) + AO128/(P128/1.37))</f>
        <v>0</v>
      </c>
      <c r="S128">
        <f>(AK128*AM128)</f>
        <v>0</v>
      </c>
      <c r="T128">
        <f>(BB128+(S128+2*0.95*5.67E-8*(((BB128+$B$9)+273)^4-(BB128+273)^4)-44100*I128)/(1.84*29.3*P128+8*0.95*5.67E-8*(BB128+273)^3))</f>
        <v>0</v>
      </c>
      <c r="U128">
        <f>($C$9*BC128+$D$9*BD128+$E$9*T128)</f>
        <v>0</v>
      </c>
      <c r="V128">
        <f>0.61365*exp(17.502*U128/(240.97+U128))</f>
        <v>0</v>
      </c>
      <c r="W128">
        <f>(X128/Y128*100)</f>
        <v>0</v>
      </c>
      <c r="X128">
        <f>AU128*(AZ128+BA128)/1000</f>
        <v>0</v>
      </c>
      <c r="Y128">
        <f>0.61365*exp(17.502*BB128/(240.97+BB128))</f>
        <v>0</v>
      </c>
      <c r="Z128">
        <f>(V128-AU128*(AZ128+BA128)/1000)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2*0.95*5.67E-8*(((BB128+$B$9)+273)^4-(U128+273)^4)</f>
        <v>0</v>
      </c>
      <c r="AD128">
        <f>S128+AC128+AA128+AB128</f>
        <v>0</v>
      </c>
      <c r="AE128">
        <v>0</v>
      </c>
      <c r="AF128">
        <v>0</v>
      </c>
      <c r="AG128">
        <f>IF(AE128*$H$15&gt;=AI128,1.0,(AI128/(AI128-AE128*$H$15)))</f>
        <v>0</v>
      </c>
      <c r="AH128">
        <f>(AG128-1)*100</f>
        <v>0</v>
      </c>
      <c r="AI128">
        <f>MAX(0,($B$15+$C$15*BG128)/(1+$D$15*BG128)*AZ128/(BB128+273)*$E$15)</f>
        <v>0</v>
      </c>
      <c r="AJ128">
        <f>$B$13*BH128+$C$13*BI128+$F$13*BJ128*(1-BM128)</f>
        <v>0</v>
      </c>
      <c r="AK128">
        <f>AJ128*AL128</f>
        <v>0</v>
      </c>
      <c r="AL128">
        <f>($B$13*$D$11+$C$13*$D$11+$F$13*((BW128+BO128)/MAX(BW128+BO128+BX128, 0.1)*$I$11+BX128/MAX(BW128+BO128+BX128, 0.1)*$J$11))/($B$13+$C$13+$F$13)</f>
        <v>0</v>
      </c>
      <c r="AM128">
        <f>($B$13*$K$11+$C$13*$K$11+$F$13*((BW128+BO128)/MAX(BW128+BO128+BX128, 0.1)*$P$11+BX128/MAX(BW128+BO128+BX128, 0.1)*$Q$11))/($B$13+$C$13+$F$13)</f>
        <v>0</v>
      </c>
      <c r="AN128">
        <v>2</v>
      </c>
      <c r="AO128">
        <v>0.5</v>
      </c>
      <c r="AP128" t="s">
        <v>256</v>
      </c>
      <c r="AQ128">
        <v>2</v>
      </c>
      <c r="AR128">
        <v>1613519403.56897</v>
      </c>
      <c r="AS128">
        <v>409.517034482759</v>
      </c>
      <c r="AT128">
        <v>409.978379310345</v>
      </c>
      <c r="AU128">
        <v>18.330424137931</v>
      </c>
      <c r="AV128">
        <v>18.3706413793103</v>
      </c>
      <c r="AW128">
        <v>403.613586206897</v>
      </c>
      <c r="AX128">
        <v>18.2462896551724</v>
      </c>
      <c r="AY128">
        <v>600.041137931035</v>
      </c>
      <c r="AZ128">
        <v>101.535517241379</v>
      </c>
      <c r="BA128">
        <v>0.0999499482758621</v>
      </c>
      <c r="BB128">
        <v>26.6543689655172</v>
      </c>
      <c r="BC128">
        <v>26.0360965517241</v>
      </c>
      <c r="BD128">
        <v>999.9</v>
      </c>
      <c r="BE128">
        <v>0</v>
      </c>
      <c r="BF128">
        <v>0</v>
      </c>
      <c r="BG128">
        <v>5001.89586206896</v>
      </c>
      <c r="BH128">
        <v>0</v>
      </c>
      <c r="BI128">
        <v>9999.9</v>
      </c>
      <c r="BJ128">
        <v>299.996172413793</v>
      </c>
      <c r="BK128">
        <v>0.899957344827586</v>
      </c>
      <c r="BL128">
        <v>0.100042627586207</v>
      </c>
      <c r="BM128">
        <v>0</v>
      </c>
      <c r="BN128">
        <v>53.9462793103448</v>
      </c>
      <c r="BO128">
        <v>5.00096</v>
      </c>
      <c r="BP128">
        <v>186.093862068966</v>
      </c>
      <c r="BQ128">
        <v>3225.60517241379</v>
      </c>
      <c r="BR128">
        <v>36.687</v>
      </c>
      <c r="BS128">
        <v>40.7413103448276</v>
      </c>
      <c r="BT128">
        <v>38.807724137931</v>
      </c>
      <c r="BU128">
        <v>40.5663448275862</v>
      </c>
      <c r="BV128">
        <v>39.5</v>
      </c>
      <c r="BW128">
        <v>265.48275862069</v>
      </c>
      <c r="BX128">
        <v>29.5110344827586</v>
      </c>
      <c r="BY128">
        <v>0</v>
      </c>
      <c r="BZ128">
        <v>1613519454.4</v>
      </c>
      <c r="CA128">
        <v>0</v>
      </c>
      <c r="CB128">
        <v>53.922644</v>
      </c>
      <c r="CC128">
        <v>-0.618861534213075</v>
      </c>
      <c r="CD128">
        <v>-1.84723076942876</v>
      </c>
      <c r="CE128">
        <v>186.07924</v>
      </c>
      <c r="CF128">
        <v>15</v>
      </c>
      <c r="CG128">
        <v>1613517593.1</v>
      </c>
      <c r="CH128" t="s">
        <v>257</v>
      </c>
      <c r="CI128">
        <v>1613517590.6</v>
      </c>
      <c r="CJ128">
        <v>1613517593.1</v>
      </c>
      <c r="CK128">
        <v>2</v>
      </c>
      <c r="CL128">
        <v>-0.182</v>
      </c>
      <c r="CM128">
        <v>0.031</v>
      </c>
      <c r="CN128">
        <v>5.898</v>
      </c>
      <c r="CO128">
        <v>0.117</v>
      </c>
      <c r="CP128">
        <v>408</v>
      </c>
      <c r="CQ128">
        <v>19</v>
      </c>
      <c r="CR128">
        <v>0.39</v>
      </c>
      <c r="CS128">
        <v>0.23</v>
      </c>
      <c r="CT128">
        <v>-0.458351875</v>
      </c>
      <c r="CU128">
        <v>-0.221400596622889</v>
      </c>
      <c r="CV128">
        <v>0.044079610920009</v>
      </c>
      <c r="CW128">
        <v>0</v>
      </c>
      <c r="CX128">
        <v>-0.0452281025</v>
      </c>
      <c r="CY128">
        <v>0.138280031144466</v>
      </c>
      <c r="CZ128">
        <v>0.0168153215827335</v>
      </c>
      <c r="DA128">
        <v>0</v>
      </c>
      <c r="DB128">
        <v>0</v>
      </c>
      <c r="DC128">
        <v>2</v>
      </c>
      <c r="DD128" t="s">
        <v>258</v>
      </c>
      <c r="DE128">
        <v>100</v>
      </c>
      <c r="DF128">
        <v>100</v>
      </c>
      <c r="DG128">
        <v>5.904</v>
      </c>
      <c r="DH128">
        <v>0.0856</v>
      </c>
      <c r="DI128">
        <v>3.81994624640086</v>
      </c>
      <c r="DJ128">
        <v>0.00621434693501906</v>
      </c>
      <c r="DK128">
        <v>-2.84187309215212e-06</v>
      </c>
      <c r="DL128">
        <v>5.83187288444407e-10</v>
      </c>
      <c r="DM128">
        <v>-0.113050203154081</v>
      </c>
      <c r="DN128">
        <v>-0.0175213708561665</v>
      </c>
      <c r="DO128">
        <v>0.00201954594759898</v>
      </c>
      <c r="DP128">
        <v>-2.55958449284408e-05</v>
      </c>
      <c r="DQ128">
        <v>-1</v>
      </c>
      <c r="DR128">
        <v>2233</v>
      </c>
      <c r="DS128">
        <v>2</v>
      </c>
      <c r="DT128">
        <v>28</v>
      </c>
      <c r="DU128">
        <v>30.3</v>
      </c>
      <c r="DV128">
        <v>30.3</v>
      </c>
      <c r="DW128">
        <v>2</v>
      </c>
      <c r="DX128">
        <v>635.513</v>
      </c>
      <c r="DY128">
        <v>355.846</v>
      </c>
      <c r="DZ128">
        <v>24.9995</v>
      </c>
      <c r="EA128">
        <v>28.1326</v>
      </c>
      <c r="EB128">
        <v>30.0002</v>
      </c>
      <c r="EC128">
        <v>28.3777</v>
      </c>
      <c r="ED128">
        <v>28.3796</v>
      </c>
      <c r="EE128">
        <v>19.6944</v>
      </c>
      <c r="EF128">
        <v>39.5947</v>
      </c>
      <c r="EG128">
        <v>67.0656</v>
      </c>
      <c r="EH128">
        <v>25</v>
      </c>
      <c r="EI128">
        <v>410</v>
      </c>
      <c r="EJ128">
        <v>18.525</v>
      </c>
      <c r="EK128">
        <v>99.3773</v>
      </c>
      <c r="EL128">
        <v>101.339</v>
      </c>
    </row>
    <row r="129" spans="1:142">
      <c r="A129">
        <v>111</v>
      </c>
      <c r="B129">
        <v>1613519507.5</v>
      </c>
      <c r="C129">
        <v>1812.40000009537</v>
      </c>
      <c r="D129" t="s">
        <v>500</v>
      </c>
      <c r="E129" t="s">
        <v>501</v>
      </c>
      <c r="G129">
        <f>A/E</f>
        <v>0</v>
      </c>
      <c r="H129">
        <v>1613519499.5</v>
      </c>
      <c r="I129">
        <f>AY129*AG129*(AU129-AV129)/(100*AN129*(1000-AG129*AU129))</f>
        <v>0</v>
      </c>
      <c r="J129">
        <f>AY129*AG129*(AT129-AS129*(1000-AG129*AV129)/(1000-AG129*AU129))/(100*AN129)</f>
        <v>0</v>
      </c>
      <c r="K129">
        <f>AS129 - IF(AG129&gt;1, J129*AN129*100.0/(AI129*BG129), 0)</f>
        <v>0</v>
      </c>
      <c r="L129">
        <f>((R129-I129/2)*K129-J129)/(R129+I129/2)</f>
        <v>0</v>
      </c>
      <c r="M129">
        <f>L129*(AZ129+BA129)/1000.0</f>
        <v>0</v>
      </c>
      <c r="N129">
        <f>(AS129 - IF(AG129&gt;1, J129*AN129*100.0/(AI129*BG129), 0))*(AZ129+BA129)/1000.0</f>
        <v>0</v>
      </c>
      <c r="O129">
        <f>2.0/((1/Q129-1/P129)+SIGN(Q129)*SQRT((1/Q129-1/P129)*(1/Q129-1/P129) + 4*AO129/((AO129+1)*(AO129+1))*(2*1/Q129*1/P129-1/P129*1/P129)))</f>
        <v>0</v>
      </c>
      <c r="P129">
        <f>IF(LEFT(AP129,1)&lt;&gt;"0",IF(LEFT(AP129,1)="1",3.0,AQ129),$D$5+$E$5*(BG129*AZ129/($K$5*1000))+$F$5*(BG129*AZ129/($K$5*1000))*MAX(MIN(AN129,$J$5),$I$5)*MAX(MIN(AN129,$J$5),$I$5)+$G$5*MAX(MIN(AN129,$J$5),$I$5)*(BG129*AZ129/($K$5*1000))+$H$5*(BG129*AZ129/($K$5*1000))*(BG129*AZ129/($K$5*1000)))</f>
        <v>0</v>
      </c>
      <c r="Q129">
        <f>I129*(1000-(1000*0.61365*exp(17.502*U129/(240.97+U129))/(AZ129+BA129)+AU129)/2)/(1000*0.61365*exp(17.502*U129/(240.97+U129))/(AZ129+BA129)-AU129)</f>
        <v>0</v>
      </c>
      <c r="R129">
        <f>1/((AO129+1)/(O129/1.6)+1/(P129/1.37)) + AO129/((AO129+1)/(O129/1.6) + AO129/(P129/1.37))</f>
        <v>0</v>
      </c>
      <c r="S129">
        <f>(AK129*AM129)</f>
        <v>0</v>
      </c>
      <c r="T129">
        <f>(BB129+(S129+2*0.95*5.67E-8*(((BB129+$B$9)+273)^4-(BB129+273)^4)-44100*I129)/(1.84*29.3*P129+8*0.95*5.67E-8*(BB129+273)^3))</f>
        <v>0</v>
      </c>
      <c r="U129">
        <f>($C$9*BC129+$D$9*BD129+$E$9*T129)</f>
        <v>0</v>
      </c>
      <c r="V129">
        <f>0.61365*exp(17.502*U129/(240.97+U129))</f>
        <v>0</v>
      </c>
      <c r="W129">
        <f>(X129/Y129*100)</f>
        <v>0</v>
      </c>
      <c r="X129">
        <f>AU129*(AZ129+BA129)/1000</f>
        <v>0</v>
      </c>
      <c r="Y129">
        <f>0.61365*exp(17.502*BB129/(240.97+BB129))</f>
        <v>0</v>
      </c>
      <c r="Z129">
        <f>(V129-AU129*(AZ129+BA129)/1000)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2*0.95*5.67E-8*(((BB129+$B$9)+273)^4-(U129+273)^4)</f>
        <v>0</v>
      </c>
      <c r="AD129">
        <f>S129+AC129+AA129+AB129</f>
        <v>0</v>
      </c>
      <c r="AE129">
        <v>1</v>
      </c>
      <c r="AF129">
        <v>0</v>
      </c>
      <c r="AG129">
        <f>IF(AE129*$H$15&gt;=AI129,1.0,(AI129/(AI129-AE129*$H$15)))</f>
        <v>0</v>
      </c>
      <c r="AH129">
        <f>(AG129-1)*100</f>
        <v>0</v>
      </c>
      <c r="AI129">
        <f>MAX(0,($B$15+$C$15*BG129)/(1+$D$15*BG129)*AZ129/(BB129+273)*$E$15)</f>
        <v>0</v>
      </c>
      <c r="AJ129">
        <f>$B$13*BH129+$C$13*BI129+$F$13*BJ129*(1-BM129)</f>
        <v>0</v>
      </c>
      <c r="AK129">
        <f>AJ129*AL129</f>
        <v>0</v>
      </c>
      <c r="AL129">
        <f>($B$13*$D$11+$C$13*$D$11+$F$13*((BW129+BO129)/MAX(BW129+BO129+BX129, 0.1)*$I$11+BX129/MAX(BW129+BO129+BX129, 0.1)*$J$11))/($B$13+$C$13+$F$13)</f>
        <v>0</v>
      </c>
      <c r="AM129">
        <f>($B$13*$K$11+$C$13*$K$11+$F$13*((BW129+BO129)/MAX(BW129+BO129+BX129, 0.1)*$P$11+BX129/MAX(BW129+BO129+BX129, 0.1)*$Q$11))/($B$13+$C$13+$F$13)</f>
        <v>0</v>
      </c>
      <c r="AN129">
        <v>2</v>
      </c>
      <c r="AO129">
        <v>0.5</v>
      </c>
      <c r="AP129" t="s">
        <v>256</v>
      </c>
      <c r="AQ129">
        <v>2</v>
      </c>
      <c r="AR129">
        <v>1613519499.5</v>
      </c>
      <c r="AS129">
        <v>411.229225806452</v>
      </c>
      <c r="AT129">
        <v>409.928709677419</v>
      </c>
      <c r="AU129">
        <v>18.0246161290323</v>
      </c>
      <c r="AV129">
        <v>18.4981193548387</v>
      </c>
      <c r="AW129">
        <v>405.318677419355</v>
      </c>
      <c r="AX129">
        <v>17.9495129032258</v>
      </c>
      <c r="AY129">
        <v>598.908677419355</v>
      </c>
      <c r="AZ129">
        <v>101.537451612903</v>
      </c>
      <c r="BA129">
        <v>0.0815000667096774</v>
      </c>
      <c r="BB129">
        <v>26.630435483871</v>
      </c>
      <c r="BC129">
        <v>23.7067225806452</v>
      </c>
      <c r="BD129">
        <v>999.9</v>
      </c>
      <c r="BE129">
        <v>0</v>
      </c>
      <c r="BF129">
        <v>0</v>
      </c>
      <c r="BG129">
        <v>5005.58387096774</v>
      </c>
      <c r="BH129">
        <v>0</v>
      </c>
      <c r="BI129">
        <v>9999.9</v>
      </c>
      <c r="BJ129">
        <v>300.376806451613</v>
      </c>
      <c r="BK129">
        <v>0.899990322580645</v>
      </c>
      <c r="BL129">
        <v>0.100009761290323</v>
      </c>
      <c r="BM129">
        <v>0</v>
      </c>
      <c r="BN129">
        <v>28.0588225806452</v>
      </c>
      <c r="BO129">
        <v>5.00096</v>
      </c>
      <c r="BP129">
        <v>108.377564516129</v>
      </c>
      <c r="BQ129">
        <v>3229.78903225806</v>
      </c>
      <c r="BR129">
        <v>36.687</v>
      </c>
      <c r="BS129">
        <v>40.7418709677419</v>
      </c>
      <c r="BT129">
        <v>38.812</v>
      </c>
      <c r="BU129">
        <v>40.5802903225806</v>
      </c>
      <c r="BV129">
        <v>39.514</v>
      </c>
      <c r="BW129">
        <v>265.834838709677</v>
      </c>
      <c r="BX129">
        <v>29.5393548387097</v>
      </c>
      <c r="BY129">
        <v>0</v>
      </c>
      <c r="BZ129">
        <v>1613519550.4</v>
      </c>
      <c r="CA129">
        <v>0</v>
      </c>
      <c r="CB129">
        <v>28.706944</v>
      </c>
      <c r="CC129">
        <v>-41.0109692990712</v>
      </c>
      <c r="CD129">
        <v>-148.363753967382</v>
      </c>
      <c r="CE129">
        <v>109.741348</v>
      </c>
      <c r="CF129">
        <v>15</v>
      </c>
      <c r="CG129">
        <v>1613517593.1</v>
      </c>
      <c r="CH129" t="s">
        <v>257</v>
      </c>
      <c r="CI129">
        <v>1613517590.6</v>
      </c>
      <c r="CJ129">
        <v>1613517593.1</v>
      </c>
      <c r="CK129">
        <v>2</v>
      </c>
      <c r="CL129">
        <v>-0.182</v>
      </c>
      <c r="CM129">
        <v>0.031</v>
      </c>
      <c r="CN129">
        <v>5.898</v>
      </c>
      <c r="CO129">
        <v>0.117</v>
      </c>
      <c r="CP129">
        <v>408</v>
      </c>
      <c r="CQ129">
        <v>19</v>
      </c>
      <c r="CR129">
        <v>0.39</v>
      </c>
      <c r="CS129">
        <v>0.23</v>
      </c>
      <c r="CT129">
        <v>0.87708368</v>
      </c>
      <c r="CU129">
        <v>8.43781263939963</v>
      </c>
      <c r="CV129">
        <v>1.03557287642056</v>
      </c>
      <c r="CW129">
        <v>0</v>
      </c>
      <c r="CX129">
        <v>-0.433803175</v>
      </c>
      <c r="CY129">
        <v>-1.07179424015009</v>
      </c>
      <c r="CZ129">
        <v>0.152175483519831</v>
      </c>
      <c r="DA129">
        <v>0</v>
      </c>
      <c r="DB129">
        <v>0</v>
      </c>
      <c r="DC129">
        <v>2</v>
      </c>
      <c r="DD129" t="s">
        <v>258</v>
      </c>
      <c r="DE129">
        <v>100</v>
      </c>
      <c r="DF129">
        <v>100</v>
      </c>
      <c r="DG129">
        <v>5.908</v>
      </c>
      <c r="DH129">
        <v>0.0788</v>
      </c>
      <c r="DI129">
        <v>3.81994624640086</v>
      </c>
      <c r="DJ129">
        <v>0.00621434693501906</v>
      </c>
      <c r="DK129">
        <v>-2.84187309215212e-06</v>
      </c>
      <c r="DL129">
        <v>5.83187288444407e-10</v>
      </c>
      <c r="DM129">
        <v>-0.113050203154081</v>
      </c>
      <c r="DN129">
        <v>-0.0175213708561665</v>
      </c>
      <c r="DO129">
        <v>0.00201954594759898</v>
      </c>
      <c r="DP129">
        <v>-2.55958449284408e-05</v>
      </c>
      <c r="DQ129">
        <v>-1</v>
      </c>
      <c r="DR129">
        <v>2233</v>
      </c>
      <c r="DS129">
        <v>2</v>
      </c>
      <c r="DT129">
        <v>28</v>
      </c>
      <c r="DU129">
        <v>31.9</v>
      </c>
      <c r="DV129">
        <v>31.9</v>
      </c>
      <c r="DW129">
        <v>2</v>
      </c>
      <c r="DX129">
        <v>629.208</v>
      </c>
      <c r="DY129">
        <v>355.889</v>
      </c>
      <c r="DZ129">
        <v>25.0013</v>
      </c>
      <c r="EA129">
        <v>28.144</v>
      </c>
      <c r="EB129">
        <v>30.0002</v>
      </c>
      <c r="EC129">
        <v>28.4035</v>
      </c>
      <c r="ED129">
        <v>28.3889</v>
      </c>
      <c r="EE129">
        <v>19.6923</v>
      </c>
      <c r="EF129">
        <v>38.7268</v>
      </c>
      <c r="EG129">
        <v>66.324</v>
      </c>
      <c r="EH129">
        <v>25</v>
      </c>
      <c r="EI129">
        <v>410</v>
      </c>
      <c r="EJ129">
        <v>18.5533</v>
      </c>
      <c r="EK129">
        <v>99.4114</v>
      </c>
      <c r="EL129">
        <v>101.362</v>
      </c>
    </row>
    <row r="130" spans="1:142">
      <c r="A130">
        <v>112</v>
      </c>
      <c r="B130">
        <v>1613519513.5</v>
      </c>
      <c r="C130">
        <v>1818.40000009537</v>
      </c>
      <c r="D130" t="s">
        <v>502</v>
      </c>
      <c r="E130" t="s">
        <v>503</v>
      </c>
      <c r="G130">
        <f>A/E</f>
        <v>0</v>
      </c>
      <c r="H130">
        <v>1613519505.68966</v>
      </c>
      <c r="I130">
        <f>AY130*AG130*(AU130-AV130)/(100*AN130*(1000-AG130*AU130))</f>
        <v>0</v>
      </c>
      <c r="J130">
        <f>AY130*AG130*(AT130-AS130*(1000-AG130*AV130)/(1000-AG130*AU130))/(100*AN130)</f>
        <v>0</v>
      </c>
      <c r="K130">
        <f>AS130 - IF(AG130&gt;1, J130*AN130*100.0/(AI130*BG130), 0)</f>
        <v>0</v>
      </c>
      <c r="L130">
        <f>((R130-I130/2)*K130-J130)/(R130+I130/2)</f>
        <v>0</v>
      </c>
      <c r="M130">
        <f>L130*(AZ130+BA130)/1000.0</f>
        <v>0</v>
      </c>
      <c r="N130">
        <f>(AS130 - IF(AG130&gt;1, J130*AN130*100.0/(AI130*BG130), 0))*(AZ130+BA130)/1000.0</f>
        <v>0</v>
      </c>
      <c r="O130">
        <f>2.0/((1/Q130-1/P130)+SIGN(Q130)*SQRT((1/Q130-1/P130)*(1/Q130-1/P130) + 4*AO130/((AO130+1)*(AO130+1))*(2*1/Q130*1/P130-1/P130*1/P130)))</f>
        <v>0</v>
      </c>
      <c r="P130">
        <f>IF(LEFT(AP130,1)&lt;&gt;"0",IF(LEFT(AP130,1)="1",3.0,AQ130),$D$5+$E$5*(BG130*AZ130/($K$5*1000))+$F$5*(BG130*AZ130/($K$5*1000))*MAX(MIN(AN130,$J$5),$I$5)*MAX(MIN(AN130,$J$5),$I$5)+$G$5*MAX(MIN(AN130,$J$5),$I$5)*(BG130*AZ130/($K$5*1000))+$H$5*(BG130*AZ130/($K$5*1000))*(BG130*AZ130/($K$5*1000)))</f>
        <v>0</v>
      </c>
      <c r="Q130">
        <f>I130*(1000-(1000*0.61365*exp(17.502*U130/(240.97+U130))/(AZ130+BA130)+AU130)/2)/(1000*0.61365*exp(17.502*U130/(240.97+U130))/(AZ130+BA130)-AU130)</f>
        <v>0</v>
      </c>
      <c r="R130">
        <f>1/((AO130+1)/(O130/1.6)+1/(P130/1.37)) + AO130/((AO130+1)/(O130/1.6) + AO130/(P130/1.37))</f>
        <v>0</v>
      </c>
      <c r="S130">
        <f>(AK130*AM130)</f>
        <v>0</v>
      </c>
      <c r="T130">
        <f>(BB130+(S130+2*0.95*5.67E-8*(((BB130+$B$9)+273)^4-(BB130+273)^4)-44100*I130)/(1.84*29.3*P130+8*0.95*5.67E-8*(BB130+273)^3))</f>
        <v>0</v>
      </c>
      <c r="U130">
        <f>($C$9*BC130+$D$9*BD130+$E$9*T130)</f>
        <v>0</v>
      </c>
      <c r="V130">
        <f>0.61365*exp(17.502*U130/(240.97+U130))</f>
        <v>0</v>
      </c>
      <c r="W130">
        <f>(X130/Y130*100)</f>
        <v>0</v>
      </c>
      <c r="X130">
        <f>AU130*(AZ130+BA130)/1000</f>
        <v>0</v>
      </c>
      <c r="Y130">
        <f>0.61365*exp(17.502*BB130/(240.97+BB130))</f>
        <v>0</v>
      </c>
      <c r="Z130">
        <f>(V130-AU130*(AZ130+BA130)/1000)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2*0.95*5.67E-8*(((BB130+$B$9)+273)^4-(U130+273)^4)</f>
        <v>0</v>
      </c>
      <c r="AD130">
        <f>S130+AC130+AA130+AB130</f>
        <v>0</v>
      </c>
      <c r="AE130">
        <v>0</v>
      </c>
      <c r="AF130">
        <v>0</v>
      </c>
      <c r="AG130">
        <f>IF(AE130*$H$15&gt;=AI130,1.0,(AI130/(AI130-AE130*$H$15)))</f>
        <v>0</v>
      </c>
      <c r="AH130">
        <f>(AG130-1)*100</f>
        <v>0</v>
      </c>
      <c r="AI130">
        <f>MAX(0,($B$15+$C$15*BG130)/(1+$D$15*BG130)*AZ130/(BB130+273)*$E$15)</f>
        <v>0</v>
      </c>
      <c r="AJ130">
        <f>$B$13*BH130+$C$13*BI130+$F$13*BJ130*(1-BM130)</f>
        <v>0</v>
      </c>
      <c r="AK130">
        <f>AJ130*AL130</f>
        <v>0</v>
      </c>
      <c r="AL130">
        <f>($B$13*$D$11+$C$13*$D$11+$F$13*((BW130+BO130)/MAX(BW130+BO130+BX130, 0.1)*$I$11+BX130/MAX(BW130+BO130+BX130, 0.1)*$J$11))/($B$13+$C$13+$F$13)</f>
        <v>0</v>
      </c>
      <c r="AM130">
        <f>($B$13*$K$11+$C$13*$K$11+$F$13*((BW130+BO130)/MAX(BW130+BO130+BX130, 0.1)*$P$11+BX130/MAX(BW130+BO130+BX130, 0.1)*$Q$11))/($B$13+$C$13+$F$13)</f>
        <v>0</v>
      </c>
      <c r="AN130">
        <v>2</v>
      </c>
      <c r="AO130">
        <v>0.5</v>
      </c>
      <c r="AP130" t="s">
        <v>256</v>
      </c>
      <c r="AQ130">
        <v>2</v>
      </c>
      <c r="AR130">
        <v>1613519505.68966</v>
      </c>
      <c r="AS130">
        <v>411.219103448276</v>
      </c>
      <c r="AT130">
        <v>410.072310344828</v>
      </c>
      <c r="AU130">
        <v>18.0486551724138</v>
      </c>
      <c r="AV130">
        <v>18.4980103448276</v>
      </c>
      <c r="AW130">
        <v>405.308655172414</v>
      </c>
      <c r="AX130">
        <v>17.9728379310345</v>
      </c>
      <c r="AY130">
        <v>599.615344827586</v>
      </c>
      <c r="AZ130">
        <v>101.537655172414</v>
      </c>
      <c r="BA130">
        <v>0.118172275862069</v>
      </c>
      <c r="BB130">
        <v>26.6438172413793</v>
      </c>
      <c r="BC130">
        <v>25.2672724137931</v>
      </c>
      <c r="BD130">
        <v>999.9</v>
      </c>
      <c r="BE130">
        <v>0</v>
      </c>
      <c r="BF130">
        <v>0</v>
      </c>
      <c r="BG130">
        <v>4999.76275862069</v>
      </c>
      <c r="BH130">
        <v>0</v>
      </c>
      <c r="BI130">
        <v>9999.9</v>
      </c>
      <c r="BJ130">
        <v>300.183689655172</v>
      </c>
      <c r="BK130">
        <v>0.899998275862069</v>
      </c>
      <c r="BL130">
        <v>0.100001817241379</v>
      </c>
      <c r="BM130">
        <v>0</v>
      </c>
      <c r="BN130">
        <v>24.8186</v>
      </c>
      <c r="BO130">
        <v>5.00096</v>
      </c>
      <c r="BP130">
        <v>96.7677068965517</v>
      </c>
      <c r="BQ130">
        <v>3227.68310344828</v>
      </c>
      <c r="BR130">
        <v>36.687</v>
      </c>
      <c r="BS130">
        <v>40.7391379310345</v>
      </c>
      <c r="BT130">
        <v>38.812</v>
      </c>
      <c r="BU130">
        <v>40.6054482758621</v>
      </c>
      <c r="BV130">
        <v>39.5149655172414</v>
      </c>
      <c r="BW130">
        <v>265.664137931035</v>
      </c>
      <c r="BX130">
        <v>29.5172413793103</v>
      </c>
      <c r="BY130">
        <v>0</v>
      </c>
      <c r="BZ130">
        <v>1613519556.4</v>
      </c>
      <c r="CA130">
        <v>0</v>
      </c>
      <c r="CB130">
        <v>24.645896</v>
      </c>
      <c r="CC130">
        <v>-14.5712692115151</v>
      </c>
      <c r="CD130">
        <v>-42.1802614788438</v>
      </c>
      <c r="CE130">
        <v>96.162408</v>
      </c>
      <c r="CF130">
        <v>15</v>
      </c>
      <c r="CG130">
        <v>1613517593.1</v>
      </c>
      <c r="CH130" t="s">
        <v>257</v>
      </c>
      <c r="CI130">
        <v>1613517590.6</v>
      </c>
      <c r="CJ130">
        <v>1613517593.1</v>
      </c>
      <c r="CK130">
        <v>2</v>
      </c>
      <c r="CL130">
        <v>-0.182</v>
      </c>
      <c r="CM130">
        <v>0.031</v>
      </c>
      <c r="CN130">
        <v>5.898</v>
      </c>
      <c r="CO130">
        <v>0.117</v>
      </c>
      <c r="CP130">
        <v>408</v>
      </c>
      <c r="CQ130">
        <v>19</v>
      </c>
      <c r="CR130">
        <v>0.39</v>
      </c>
      <c r="CS130">
        <v>0.23</v>
      </c>
      <c r="CT130">
        <v>1.0433014775</v>
      </c>
      <c r="CU130">
        <v>-3.06124093621013</v>
      </c>
      <c r="CV130">
        <v>0.848813814483991</v>
      </c>
      <c r="CW130">
        <v>0</v>
      </c>
      <c r="CX130">
        <v>-0.4232904</v>
      </c>
      <c r="CY130">
        <v>0.485622821763602</v>
      </c>
      <c r="CZ130">
        <v>0.162741657532084</v>
      </c>
      <c r="DA130">
        <v>0</v>
      </c>
      <c r="DB130">
        <v>0</v>
      </c>
      <c r="DC130">
        <v>2</v>
      </c>
      <c r="DD130" t="s">
        <v>258</v>
      </c>
      <c r="DE130">
        <v>100</v>
      </c>
      <c r="DF130">
        <v>100</v>
      </c>
      <c r="DG130">
        <v>5.904</v>
      </c>
      <c r="DH130">
        <v>0.0843</v>
      </c>
      <c r="DI130">
        <v>3.81994624640086</v>
      </c>
      <c r="DJ130">
        <v>0.00621434693501906</v>
      </c>
      <c r="DK130">
        <v>-2.84187309215212e-06</v>
      </c>
      <c r="DL130">
        <v>5.83187288444407e-10</v>
      </c>
      <c r="DM130">
        <v>-0.113050203154081</v>
      </c>
      <c r="DN130">
        <v>-0.0175213708561665</v>
      </c>
      <c r="DO130">
        <v>0.00201954594759898</v>
      </c>
      <c r="DP130">
        <v>-2.55958449284408e-05</v>
      </c>
      <c r="DQ130">
        <v>-1</v>
      </c>
      <c r="DR130">
        <v>2233</v>
      </c>
      <c r="DS130">
        <v>2</v>
      </c>
      <c r="DT130">
        <v>28</v>
      </c>
      <c r="DU130">
        <v>32</v>
      </c>
      <c r="DV130">
        <v>32</v>
      </c>
      <c r="DW130">
        <v>2</v>
      </c>
      <c r="DX130">
        <v>632.035</v>
      </c>
      <c r="DY130">
        <v>355.89</v>
      </c>
      <c r="DZ130">
        <v>25.0015</v>
      </c>
      <c r="EA130">
        <v>28.1441</v>
      </c>
      <c r="EB130">
        <v>30.0001</v>
      </c>
      <c r="EC130">
        <v>28.3928</v>
      </c>
      <c r="ED130">
        <v>28.3912</v>
      </c>
      <c r="EE130">
        <v>19.6966</v>
      </c>
      <c r="EF130">
        <v>38.7268</v>
      </c>
      <c r="EG130">
        <v>66.324</v>
      </c>
      <c r="EH130">
        <v>25</v>
      </c>
      <c r="EI130">
        <v>410</v>
      </c>
      <c r="EJ130">
        <v>18.4414</v>
      </c>
      <c r="EK130">
        <v>99.4121</v>
      </c>
      <c r="EL130">
        <v>101.365</v>
      </c>
    </row>
    <row r="131" spans="1:142">
      <c r="A131">
        <v>113</v>
      </c>
      <c r="B131">
        <v>1613519519.5</v>
      </c>
      <c r="C131">
        <v>1824.40000009537</v>
      </c>
      <c r="D131" t="s">
        <v>504</v>
      </c>
      <c r="E131" t="s">
        <v>505</v>
      </c>
      <c r="G131">
        <f>A/E</f>
        <v>0</v>
      </c>
      <c r="H131">
        <v>1613519511.83929</v>
      </c>
      <c r="I131">
        <f>AY131*AG131*(AU131-AV131)/(100*AN131*(1000-AG131*AU131))</f>
        <v>0</v>
      </c>
      <c r="J131">
        <f>AY131*AG131*(AT131-AS131*(1000-AG131*AV131)/(1000-AG131*AU131))/(100*AN131)</f>
        <v>0</v>
      </c>
      <c r="K131">
        <f>AS131 - IF(AG131&gt;1, J131*AN131*100.0/(AI131*BG131), 0)</f>
        <v>0</v>
      </c>
      <c r="L131">
        <f>((R131-I131/2)*K131-J131)/(R131+I131/2)</f>
        <v>0</v>
      </c>
      <c r="M131">
        <f>L131*(AZ131+BA131)/1000.0</f>
        <v>0</v>
      </c>
      <c r="N131">
        <f>(AS131 - IF(AG131&gt;1, J131*AN131*100.0/(AI131*BG131), 0))*(AZ131+BA131)/1000.0</f>
        <v>0</v>
      </c>
      <c r="O131">
        <f>2.0/((1/Q131-1/P131)+SIGN(Q131)*SQRT((1/Q131-1/P131)*(1/Q131-1/P131) + 4*AO131/((AO131+1)*(AO131+1))*(2*1/Q131*1/P131-1/P131*1/P131)))</f>
        <v>0</v>
      </c>
      <c r="P131">
        <f>IF(LEFT(AP131,1)&lt;&gt;"0",IF(LEFT(AP131,1)="1",3.0,AQ131),$D$5+$E$5*(BG131*AZ131/($K$5*1000))+$F$5*(BG131*AZ131/($K$5*1000))*MAX(MIN(AN131,$J$5),$I$5)*MAX(MIN(AN131,$J$5),$I$5)+$G$5*MAX(MIN(AN131,$J$5),$I$5)*(BG131*AZ131/($K$5*1000))+$H$5*(BG131*AZ131/($K$5*1000))*(BG131*AZ131/($K$5*1000)))</f>
        <v>0</v>
      </c>
      <c r="Q131">
        <f>I131*(1000-(1000*0.61365*exp(17.502*U131/(240.97+U131))/(AZ131+BA131)+AU131)/2)/(1000*0.61365*exp(17.502*U131/(240.97+U131))/(AZ131+BA131)-AU131)</f>
        <v>0</v>
      </c>
      <c r="R131">
        <f>1/((AO131+1)/(O131/1.6)+1/(P131/1.37)) + AO131/((AO131+1)/(O131/1.6) + AO131/(P131/1.37))</f>
        <v>0</v>
      </c>
      <c r="S131">
        <f>(AK131*AM131)</f>
        <v>0</v>
      </c>
      <c r="T131">
        <f>(BB131+(S131+2*0.95*5.67E-8*(((BB131+$B$9)+273)^4-(BB131+273)^4)-44100*I131)/(1.84*29.3*P131+8*0.95*5.67E-8*(BB131+273)^3))</f>
        <v>0</v>
      </c>
      <c r="U131">
        <f>($C$9*BC131+$D$9*BD131+$E$9*T131)</f>
        <v>0</v>
      </c>
      <c r="V131">
        <f>0.61365*exp(17.502*U131/(240.97+U131))</f>
        <v>0</v>
      </c>
      <c r="W131">
        <f>(X131/Y131*100)</f>
        <v>0</v>
      </c>
      <c r="X131">
        <f>AU131*(AZ131+BA131)/1000</f>
        <v>0</v>
      </c>
      <c r="Y131">
        <f>0.61365*exp(17.502*BB131/(240.97+BB131))</f>
        <v>0</v>
      </c>
      <c r="Z131">
        <f>(V131-AU131*(AZ131+BA131)/1000)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2*0.95*5.67E-8*(((BB131+$B$9)+273)^4-(U131+273)^4)</f>
        <v>0</v>
      </c>
      <c r="AD131">
        <f>S131+AC131+AA131+AB131</f>
        <v>0</v>
      </c>
      <c r="AE131">
        <v>0</v>
      </c>
      <c r="AF131">
        <v>0</v>
      </c>
      <c r="AG131">
        <f>IF(AE131*$H$15&gt;=AI131,1.0,(AI131/(AI131-AE131*$H$15)))</f>
        <v>0</v>
      </c>
      <c r="AH131">
        <f>(AG131-1)*100</f>
        <v>0</v>
      </c>
      <c r="AI131">
        <f>MAX(0,($B$15+$C$15*BG131)/(1+$D$15*BG131)*AZ131/(BB131+273)*$E$15)</f>
        <v>0</v>
      </c>
      <c r="AJ131">
        <f>$B$13*BH131+$C$13*BI131+$F$13*BJ131*(1-BM131)</f>
        <v>0</v>
      </c>
      <c r="AK131">
        <f>AJ131*AL131</f>
        <v>0</v>
      </c>
      <c r="AL131">
        <f>($B$13*$D$11+$C$13*$D$11+$F$13*((BW131+BO131)/MAX(BW131+BO131+BX131, 0.1)*$I$11+BX131/MAX(BW131+BO131+BX131, 0.1)*$J$11))/($B$13+$C$13+$F$13)</f>
        <v>0</v>
      </c>
      <c r="AM131">
        <f>($B$13*$K$11+$C$13*$K$11+$F$13*((BW131+BO131)/MAX(BW131+BO131+BX131, 0.1)*$P$11+BX131/MAX(BW131+BO131+BX131, 0.1)*$Q$11))/($B$13+$C$13+$F$13)</f>
        <v>0</v>
      </c>
      <c r="AN131">
        <v>2</v>
      </c>
      <c r="AO131">
        <v>0.5</v>
      </c>
      <c r="AP131" t="s">
        <v>256</v>
      </c>
      <c r="AQ131">
        <v>2</v>
      </c>
      <c r="AR131">
        <v>1613519511.83929</v>
      </c>
      <c r="AS131">
        <v>410.107071428571</v>
      </c>
      <c r="AT131">
        <v>410.021035714286</v>
      </c>
      <c r="AU131">
        <v>18.2651964285714</v>
      </c>
      <c r="AV131">
        <v>18.5139357142857</v>
      </c>
      <c r="AW131">
        <v>404.201178571428</v>
      </c>
      <c r="AX131">
        <v>18.183</v>
      </c>
      <c r="AY131">
        <v>600.07575</v>
      </c>
      <c r="AZ131">
        <v>101.537321428571</v>
      </c>
      <c r="BA131">
        <v>0.0999551714285714</v>
      </c>
      <c r="BB131">
        <v>26.6432428571429</v>
      </c>
      <c r="BC131">
        <v>25.9113035714286</v>
      </c>
      <c r="BD131">
        <v>999.9</v>
      </c>
      <c r="BE131">
        <v>0</v>
      </c>
      <c r="BF131">
        <v>0</v>
      </c>
      <c r="BG131">
        <v>5000.60321428571</v>
      </c>
      <c r="BH131">
        <v>0</v>
      </c>
      <c r="BI131">
        <v>9999.9</v>
      </c>
      <c r="BJ131">
        <v>300.036142857143</v>
      </c>
      <c r="BK131">
        <v>0.900009785714286</v>
      </c>
      <c r="BL131">
        <v>0.0999903428571429</v>
      </c>
      <c r="BM131">
        <v>0</v>
      </c>
      <c r="BN131">
        <v>23.7673357142857</v>
      </c>
      <c r="BO131">
        <v>5.00096</v>
      </c>
      <c r="BP131">
        <v>93.6473964285714</v>
      </c>
      <c r="BQ131">
        <v>3226.07714285714</v>
      </c>
      <c r="BR131">
        <v>36.687</v>
      </c>
      <c r="BS131">
        <v>40.7455</v>
      </c>
      <c r="BT131">
        <v>38.812</v>
      </c>
      <c r="BU131">
        <v>40.60475</v>
      </c>
      <c r="BV131">
        <v>39.5221428571428</v>
      </c>
      <c r="BW131">
        <v>265.535357142857</v>
      </c>
      <c r="BX131">
        <v>29.5007142857143</v>
      </c>
      <c r="BY131">
        <v>0</v>
      </c>
      <c r="BZ131">
        <v>1613519562.4</v>
      </c>
      <c r="CA131">
        <v>0</v>
      </c>
      <c r="CB131">
        <v>23.719192</v>
      </c>
      <c r="CC131">
        <v>-4.54767692189552</v>
      </c>
      <c r="CD131">
        <v>-12.3394384356218</v>
      </c>
      <c r="CE131">
        <v>93.548468</v>
      </c>
      <c r="CF131">
        <v>15</v>
      </c>
      <c r="CG131">
        <v>1613517593.1</v>
      </c>
      <c r="CH131" t="s">
        <v>257</v>
      </c>
      <c r="CI131">
        <v>1613517590.6</v>
      </c>
      <c r="CJ131">
        <v>1613517593.1</v>
      </c>
      <c r="CK131">
        <v>2</v>
      </c>
      <c r="CL131">
        <v>-0.182</v>
      </c>
      <c r="CM131">
        <v>0.031</v>
      </c>
      <c r="CN131">
        <v>5.898</v>
      </c>
      <c r="CO131">
        <v>0.117</v>
      </c>
      <c r="CP131">
        <v>408</v>
      </c>
      <c r="CQ131">
        <v>19</v>
      </c>
      <c r="CR131">
        <v>0.39</v>
      </c>
      <c r="CS131">
        <v>0.23</v>
      </c>
      <c r="CT131">
        <v>0.6981736275</v>
      </c>
      <c r="CU131">
        <v>-10.6491180213884</v>
      </c>
      <c r="CV131">
        <v>1.08877927354546</v>
      </c>
      <c r="CW131">
        <v>0</v>
      </c>
      <c r="CX131">
        <v>-0.36566605</v>
      </c>
      <c r="CY131">
        <v>1.99294777485929</v>
      </c>
      <c r="CZ131">
        <v>0.204375732693604</v>
      </c>
      <c r="DA131">
        <v>0</v>
      </c>
      <c r="DB131">
        <v>0</v>
      </c>
      <c r="DC131">
        <v>2</v>
      </c>
      <c r="DD131" t="s">
        <v>258</v>
      </c>
      <c r="DE131">
        <v>100</v>
      </c>
      <c r="DF131">
        <v>100</v>
      </c>
      <c r="DG131">
        <v>5.903</v>
      </c>
      <c r="DH131">
        <v>0.0872</v>
      </c>
      <c r="DI131">
        <v>3.81994624640086</v>
      </c>
      <c r="DJ131">
        <v>0.00621434693501906</v>
      </c>
      <c r="DK131">
        <v>-2.84187309215212e-06</v>
      </c>
      <c r="DL131">
        <v>5.83187288444407e-10</v>
      </c>
      <c r="DM131">
        <v>-0.113050203154081</v>
      </c>
      <c r="DN131">
        <v>-0.0175213708561665</v>
      </c>
      <c r="DO131">
        <v>0.00201954594759898</v>
      </c>
      <c r="DP131">
        <v>-2.55958449284408e-05</v>
      </c>
      <c r="DQ131">
        <v>-1</v>
      </c>
      <c r="DR131">
        <v>2233</v>
      </c>
      <c r="DS131">
        <v>2</v>
      </c>
      <c r="DT131">
        <v>28</v>
      </c>
      <c r="DU131">
        <v>32.1</v>
      </c>
      <c r="DV131">
        <v>32.1</v>
      </c>
      <c r="DW131">
        <v>2</v>
      </c>
      <c r="DX131">
        <v>633.428</v>
      </c>
      <c r="DY131">
        <v>355.943</v>
      </c>
      <c r="DZ131">
        <v>25.0015</v>
      </c>
      <c r="EA131">
        <v>28.147</v>
      </c>
      <c r="EB131">
        <v>30.0003</v>
      </c>
      <c r="EC131">
        <v>28.3917</v>
      </c>
      <c r="ED131">
        <v>28.3936</v>
      </c>
      <c r="EE131">
        <v>19.6947</v>
      </c>
      <c r="EF131">
        <v>38.7268</v>
      </c>
      <c r="EG131">
        <v>66.324</v>
      </c>
      <c r="EH131">
        <v>25</v>
      </c>
      <c r="EI131">
        <v>410</v>
      </c>
      <c r="EJ131">
        <v>18.6085</v>
      </c>
      <c r="EK131">
        <v>99.4164</v>
      </c>
      <c r="EL131">
        <v>101.366</v>
      </c>
    </row>
    <row r="132" spans="1:142">
      <c r="A132">
        <v>114</v>
      </c>
      <c r="B132">
        <v>1613519525.5</v>
      </c>
      <c r="C132">
        <v>1830.40000009537</v>
      </c>
      <c r="D132" t="s">
        <v>506</v>
      </c>
      <c r="E132" t="s">
        <v>507</v>
      </c>
      <c r="G132">
        <f>A/E</f>
        <v>0</v>
      </c>
      <c r="H132">
        <v>1613519517.56897</v>
      </c>
      <c r="I132">
        <f>AY132*AG132*(AU132-AV132)/(100*AN132*(1000-AG132*AU132))</f>
        <v>0</v>
      </c>
      <c r="J132">
        <f>AY132*AG132*(AT132-AS132*(1000-AG132*AV132)/(1000-AG132*AU132))/(100*AN132)</f>
        <v>0</v>
      </c>
      <c r="K132">
        <f>AS132 - IF(AG132&gt;1, J132*AN132*100.0/(AI132*BG132), 0)</f>
        <v>0</v>
      </c>
      <c r="L132">
        <f>((R132-I132/2)*K132-J132)/(R132+I132/2)</f>
        <v>0</v>
      </c>
      <c r="M132">
        <f>L132*(AZ132+BA132)/1000.0</f>
        <v>0</v>
      </c>
      <c r="N132">
        <f>(AS132 - IF(AG132&gt;1, J132*AN132*100.0/(AI132*BG132), 0))*(AZ132+BA132)/1000.0</f>
        <v>0</v>
      </c>
      <c r="O132">
        <f>2.0/((1/Q132-1/P132)+SIGN(Q132)*SQRT((1/Q132-1/P132)*(1/Q132-1/P132) + 4*AO132/((AO132+1)*(AO132+1))*(2*1/Q132*1/P132-1/P132*1/P132)))</f>
        <v>0</v>
      </c>
      <c r="P132">
        <f>IF(LEFT(AP132,1)&lt;&gt;"0",IF(LEFT(AP132,1)="1",3.0,AQ132),$D$5+$E$5*(BG132*AZ132/($K$5*1000))+$F$5*(BG132*AZ132/($K$5*1000))*MAX(MIN(AN132,$J$5),$I$5)*MAX(MIN(AN132,$J$5),$I$5)+$G$5*MAX(MIN(AN132,$J$5),$I$5)*(BG132*AZ132/($K$5*1000))+$H$5*(BG132*AZ132/($K$5*1000))*(BG132*AZ132/($K$5*1000)))</f>
        <v>0</v>
      </c>
      <c r="Q132">
        <f>I132*(1000-(1000*0.61365*exp(17.502*U132/(240.97+U132))/(AZ132+BA132)+AU132)/2)/(1000*0.61365*exp(17.502*U132/(240.97+U132))/(AZ132+BA132)-AU132)</f>
        <v>0</v>
      </c>
      <c r="R132">
        <f>1/((AO132+1)/(O132/1.6)+1/(P132/1.37)) + AO132/((AO132+1)/(O132/1.6) + AO132/(P132/1.37))</f>
        <v>0</v>
      </c>
      <c r="S132">
        <f>(AK132*AM132)</f>
        <v>0</v>
      </c>
      <c r="T132">
        <f>(BB132+(S132+2*0.95*5.67E-8*(((BB132+$B$9)+273)^4-(BB132+273)^4)-44100*I132)/(1.84*29.3*P132+8*0.95*5.67E-8*(BB132+273)^3))</f>
        <v>0</v>
      </c>
      <c r="U132">
        <f>($C$9*BC132+$D$9*BD132+$E$9*T132)</f>
        <v>0</v>
      </c>
      <c r="V132">
        <f>0.61365*exp(17.502*U132/(240.97+U132))</f>
        <v>0</v>
      </c>
      <c r="W132">
        <f>(X132/Y132*100)</f>
        <v>0</v>
      </c>
      <c r="X132">
        <f>AU132*(AZ132+BA132)/1000</f>
        <v>0</v>
      </c>
      <c r="Y132">
        <f>0.61365*exp(17.502*BB132/(240.97+BB132))</f>
        <v>0</v>
      </c>
      <c r="Z132">
        <f>(V132-AU132*(AZ132+BA132)/1000)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2*0.95*5.67E-8*(((BB132+$B$9)+273)^4-(U132+273)^4)</f>
        <v>0</v>
      </c>
      <c r="AD132">
        <f>S132+AC132+AA132+AB132</f>
        <v>0</v>
      </c>
      <c r="AE132">
        <v>0</v>
      </c>
      <c r="AF132">
        <v>0</v>
      </c>
      <c r="AG132">
        <f>IF(AE132*$H$15&gt;=AI132,1.0,(AI132/(AI132-AE132*$H$15)))</f>
        <v>0</v>
      </c>
      <c r="AH132">
        <f>(AG132-1)*100</f>
        <v>0</v>
      </c>
      <c r="AI132">
        <f>MAX(0,($B$15+$C$15*BG132)/(1+$D$15*BG132)*AZ132/(BB132+273)*$E$15)</f>
        <v>0</v>
      </c>
      <c r="AJ132">
        <f>$B$13*BH132+$C$13*BI132+$F$13*BJ132*(1-BM132)</f>
        <v>0</v>
      </c>
      <c r="AK132">
        <f>AJ132*AL132</f>
        <v>0</v>
      </c>
      <c r="AL132">
        <f>($B$13*$D$11+$C$13*$D$11+$F$13*((BW132+BO132)/MAX(BW132+BO132+BX132, 0.1)*$I$11+BX132/MAX(BW132+BO132+BX132, 0.1)*$J$11))/($B$13+$C$13+$F$13)</f>
        <v>0</v>
      </c>
      <c r="AM132">
        <f>($B$13*$K$11+$C$13*$K$11+$F$13*((BW132+BO132)/MAX(BW132+BO132+BX132, 0.1)*$P$11+BX132/MAX(BW132+BO132+BX132, 0.1)*$Q$11))/($B$13+$C$13+$F$13)</f>
        <v>0</v>
      </c>
      <c r="AN132">
        <v>2</v>
      </c>
      <c r="AO132">
        <v>0.5</v>
      </c>
      <c r="AP132" t="s">
        <v>256</v>
      </c>
      <c r="AQ132">
        <v>2</v>
      </c>
      <c r="AR132">
        <v>1613519517.56897</v>
      </c>
      <c r="AS132">
        <v>409.592413793103</v>
      </c>
      <c r="AT132">
        <v>409.981172413793</v>
      </c>
      <c r="AU132">
        <v>18.3913896551724</v>
      </c>
      <c r="AV132">
        <v>18.5381896551724</v>
      </c>
      <c r="AW132">
        <v>403.688586206897</v>
      </c>
      <c r="AX132">
        <v>18.3054586206897</v>
      </c>
      <c r="AY132">
        <v>600.049896551724</v>
      </c>
      <c r="AZ132">
        <v>101.536586206897</v>
      </c>
      <c r="BA132">
        <v>0.0999282413793104</v>
      </c>
      <c r="BB132">
        <v>26.6440482758621</v>
      </c>
      <c r="BC132">
        <v>26.1067</v>
      </c>
      <c r="BD132">
        <v>999.9</v>
      </c>
      <c r="BE132">
        <v>0</v>
      </c>
      <c r="BF132">
        <v>0</v>
      </c>
      <c r="BG132">
        <v>5000.60413793104</v>
      </c>
      <c r="BH132">
        <v>0</v>
      </c>
      <c r="BI132">
        <v>9999.9</v>
      </c>
      <c r="BJ132">
        <v>299.990310344828</v>
      </c>
      <c r="BK132">
        <v>0.899998103448276</v>
      </c>
      <c r="BL132">
        <v>0.100002</v>
      </c>
      <c r="BM132">
        <v>0</v>
      </c>
      <c r="BN132">
        <v>23.4513517241379</v>
      </c>
      <c r="BO132">
        <v>5.00096</v>
      </c>
      <c r="BP132">
        <v>92.7113344827586</v>
      </c>
      <c r="BQ132">
        <v>3225.56965517241</v>
      </c>
      <c r="BR132">
        <v>36.687</v>
      </c>
      <c r="BS132">
        <v>40.7456551724138</v>
      </c>
      <c r="BT132">
        <v>38.812</v>
      </c>
      <c r="BU132">
        <v>40.6076206896552</v>
      </c>
      <c r="BV132">
        <v>39.5235172413793</v>
      </c>
      <c r="BW132">
        <v>265.489655172414</v>
      </c>
      <c r="BX132">
        <v>29.5020689655172</v>
      </c>
      <c r="BY132">
        <v>0</v>
      </c>
      <c r="BZ132">
        <v>1613519568.4</v>
      </c>
      <c r="CA132">
        <v>0</v>
      </c>
      <c r="CB132">
        <v>23.429028</v>
      </c>
      <c r="CC132">
        <v>-0.969569230911111</v>
      </c>
      <c r="CD132">
        <v>-2.31394614183354</v>
      </c>
      <c r="CE132">
        <v>92.679196</v>
      </c>
      <c r="CF132">
        <v>15</v>
      </c>
      <c r="CG132">
        <v>1613517593.1</v>
      </c>
      <c r="CH132" t="s">
        <v>257</v>
      </c>
      <c r="CI132">
        <v>1613517590.6</v>
      </c>
      <c r="CJ132">
        <v>1613517593.1</v>
      </c>
      <c r="CK132">
        <v>2</v>
      </c>
      <c r="CL132">
        <v>-0.182</v>
      </c>
      <c r="CM132">
        <v>0.031</v>
      </c>
      <c r="CN132">
        <v>5.898</v>
      </c>
      <c r="CO132">
        <v>0.117</v>
      </c>
      <c r="CP132">
        <v>408</v>
      </c>
      <c r="CQ132">
        <v>19</v>
      </c>
      <c r="CR132">
        <v>0.39</v>
      </c>
      <c r="CS132">
        <v>0.23</v>
      </c>
      <c r="CT132">
        <v>-0.1208321475</v>
      </c>
      <c r="CU132">
        <v>-4.91463521538462</v>
      </c>
      <c r="CV132">
        <v>0.516072281185357</v>
      </c>
      <c r="CW132">
        <v>0</v>
      </c>
      <c r="CX132">
        <v>-0.19915822</v>
      </c>
      <c r="CY132">
        <v>1.05359157523452</v>
      </c>
      <c r="CZ132">
        <v>0.105121756886434</v>
      </c>
      <c r="DA132">
        <v>0</v>
      </c>
      <c r="DB132">
        <v>0</v>
      </c>
      <c r="DC132">
        <v>2</v>
      </c>
      <c r="DD132" t="s">
        <v>258</v>
      </c>
      <c r="DE132">
        <v>100</v>
      </c>
      <c r="DF132">
        <v>100</v>
      </c>
      <c r="DG132">
        <v>5.902</v>
      </c>
      <c r="DH132">
        <v>0.0887</v>
      </c>
      <c r="DI132">
        <v>3.81994624640086</v>
      </c>
      <c r="DJ132">
        <v>0.00621434693501906</v>
      </c>
      <c r="DK132">
        <v>-2.84187309215212e-06</v>
      </c>
      <c r="DL132">
        <v>5.83187288444407e-10</v>
      </c>
      <c r="DM132">
        <v>-0.113050203154081</v>
      </c>
      <c r="DN132">
        <v>-0.0175213708561665</v>
      </c>
      <c r="DO132">
        <v>0.00201954594759898</v>
      </c>
      <c r="DP132">
        <v>-2.55958449284408e-05</v>
      </c>
      <c r="DQ132">
        <v>-1</v>
      </c>
      <c r="DR132">
        <v>2233</v>
      </c>
      <c r="DS132">
        <v>2</v>
      </c>
      <c r="DT132">
        <v>28</v>
      </c>
      <c r="DU132">
        <v>32.2</v>
      </c>
      <c r="DV132">
        <v>32.2</v>
      </c>
      <c r="DW132">
        <v>2</v>
      </c>
      <c r="DX132">
        <v>634.469</v>
      </c>
      <c r="DY132">
        <v>355.895</v>
      </c>
      <c r="DZ132">
        <v>25.0013</v>
      </c>
      <c r="EA132">
        <v>28.1494</v>
      </c>
      <c r="EB132">
        <v>30.0003</v>
      </c>
      <c r="EC132">
        <v>28.3929</v>
      </c>
      <c r="ED132">
        <v>28.3964</v>
      </c>
      <c r="EE132">
        <v>19.6969</v>
      </c>
      <c r="EF132">
        <v>37.7587</v>
      </c>
      <c r="EG132">
        <v>66.324</v>
      </c>
      <c r="EH132">
        <v>25</v>
      </c>
      <c r="EI132">
        <v>410</v>
      </c>
      <c r="EJ132">
        <v>18.8178</v>
      </c>
      <c r="EK132">
        <v>99.416</v>
      </c>
      <c r="EL132">
        <v>101.363</v>
      </c>
    </row>
    <row r="133" spans="1:142">
      <c r="A133">
        <v>115</v>
      </c>
      <c r="B133">
        <v>1613519531.5</v>
      </c>
      <c r="C133">
        <v>1836.40000009537</v>
      </c>
      <c r="D133" t="s">
        <v>510</v>
      </c>
      <c r="E133" t="s">
        <v>511</v>
      </c>
      <c r="G133">
        <f>A/E</f>
        <v>0</v>
      </c>
      <c r="H133">
        <v>1613519523.56897</v>
      </c>
      <c r="I133">
        <f>AY133*AG133*(AU133-AV133)/(100*AN133*(1000-AG133*AU133))</f>
        <v>0</v>
      </c>
      <c r="J133">
        <f>AY133*AG133*(AT133-AS133*(1000-AG133*AV133)/(1000-AG133*AU133))/(100*AN133)</f>
        <v>0</v>
      </c>
      <c r="K133">
        <f>AS133 - IF(AG133&gt;1, J133*AN133*100.0/(AI133*BG133), 0)</f>
        <v>0</v>
      </c>
      <c r="L133">
        <f>((R133-I133/2)*K133-J133)/(R133+I133/2)</f>
        <v>0</v>
      </c>
      <c r="M133">
        <f>L133*(AZ133+BA133)/1000.0</f>
        <v>0</v>
      </c>
      <c r="N133">
        <f>(AS133 - IF(AG133&gt;1, J133*AN133*100.0/(AI133*BG133), 0))*(AZ133+BA133)/1000.0</f>
        <v>0</v>
      </c>
      <c r="O133">
        <f>2.0/((1/Q133-1/P133)+SIGN(Q133)*SQRT((1/Q133-1/P133)*(1/Q133-1/P133) + 4*AO133/((AO133+1)*(AO133+1))*(2*1/Q133*1/P133-1/P133*1/P133)))</f>
        <v>0</v>
      </c>
      <c r="P133">
        <f>IF(LEFT(AP133,1)&lt;&gt;"0",IF(LEFT(AP133,1)="1",3.0,AQ133),$D$5+$E$5*(BG133*AZ133/($K$5*1000))+$F$5*(BG133*AZ133/($K$5*1000))*MAX(MIN(AN133,$J$5),$I$5)*MAX(MIN(AN133,$J$5),$I$5)+$G$5*MAX(MIN(AN133,$J$5),$I$5)*(BG133*AZ133/($K$5*1000))+$H$5*(BG133*AZ133/($K$5*1000))*(BG133*AZ133/($K$5*1000)))</f>
        <v>0</v>
      </c>
      <c r="Q133">
        <f>I133*(1000-(1000*0.61365*exp(17.502*U133/(240.97+U133))/(AZ133+BA133)+AU133)/2)/(1000*0.61365*exp(17.502*U133/(240.97+U133))/(AZ133+BA133)-AU133)</f>
        <v>0</v>
      </c>
      <c r="R133">
        <f>1/((AO133+1)/(O133/1.6)+1/(P133/1.37)) + AO133/((AO133+1)/(O133/1.6) + AO133/(P133/1.37))</f>
        <v>0</v>
      </c>
      <c r="S133">
        <f>(AK133*AM133)</f>
        <v>0</v>
      </c>
      <c r="T133">
        <f>(BB133+(S133+2*0.95*5.67E-8*(((BB133+$B$9)+273)^4-(BB133+273)^4)-44100*I133)/(1.84*29.3*P133+8*0.95*5.67E-8*(BB133+273)^3))</f>
        <v>0</v>
      </c>
      <c r="U133">
        <f>($C$9*BC133+$D$9*BD133+$E$9*T133)</f>
        <v>0</v>
      </c>
      <c r="V133">
        <f>0.61365*exp(17.502*U133/(240.97+U133))</f>
        <v>0</v>
      </c>
      <c r="W133">
        <f>(X133/Y133*100)</f>
        <v>0</v>
      </c>
      <c r="X133">
        <f>AU133*(AZ133+BA133)/1000</f>
        <v>0</v>
      </c>
      <c r="Y133">
        <f>0.61365*exp(17.502*BB133/(240.97+BB133))</f>
        <v>0</v>
      </c>
      <c r="Z133">
        <f>(V133-AU133*(AZ133+BA133)/1000)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2*0.95*5.67E-8*(((BB133+$B$9)+273)^4-(U133+273)^4)</f>
        <v>0</v>
      </c>
      <c r="AD133">
        <f>S133+AC133+AA133+AB133</f>
        <v>0</v>
      </c>
      <c r="AE133">
        <v>0</v>
      </c>
      <c r="AF133">
        <v>0</v>
      </c>
      <c r="AG133">
        <f>IF(AE133*$H$15&gt;=AI133,1.0,(AI133/(AI133-AE133*$H$15)))</f>
        <v>0</v>
      </c>
      <c r="AH133">
        <f>(AG133-1)*100</f>
        <v>0</v>
      </c>
      <c r="AI133">
        <f>MAX(0,($B$15+$C$15*BG133)/(1+$D$15*BG133)*AZ133/(BB133+273)*$E$15)</f>
        <v>0</v>
      </c>
      <c r="AJ133">
        <f>$B$13*BH133+$C$13*BI133+$F$13*BJ133*(1-BM133)</f>
        <v>0</v>
      </c>
      <c r="AK133">
        <f>AJ133*AL133</f>
        <v>0</v>
      </c>
      <c r="AL133">
        <f>($B$13*$D$11+$C$13*$D$11+$F$13*((BW133+BO133)/MAX(BW133+BO133+BX133, 0.1)*$I$11+BX133/MAX(BW133+BO133+BX133, 0.1)*$J$11))/($B$13+$C$13+$F$13)</f>
        <v>0</v>
      </c>
      <c r="AM133">
        <f>($B$13*$K$11+$C$13*$K$11+$F$13*((BW133+BO133)/MAX(BW133+BO133+BX133, 0.1)*$P$11+BX133/MAX(BW133+BO133+BX133, 0.1)*$Q$11))/($B$13+$C$13+$F$13)</f>
        <v>0</v>
      </c>
      <c r="AN133">
        <v>2</v>
      </c>
      <c r="AO133">
        <v>0.5</v>
      </c>
      <c r="AP133" t="s">
        <v>256</v>
      </c>
      <c r="AQ133">
        <v>2</v>
      </c>
      <c r="AR133">
        <v>1613519523.56897</v>
      </c>
      <c r="AS133">
        <v>409.393275862069</v>
      </c>
      <c r="AT133">
        <v>409.992827586207</v>
      </c>
      <c r="AU133">
        <v>18.4704724137931</v>
      </c>
      <c r="AV133">
        <v>18.5830413793103</v>
      </c>
      <c r="AW133">
        <v>403.490275862069</v>
      </c>
      <c r="AX133">
        <v>18.3821931034483</v>
      </c>
      <c r="AY133">
        <v>600.042896551724</v>
      </c>
      <c r="AZ133">
        <v>101.536137931034</v>
      </c>
      <c r="BA133">
        <v>0.0998879310344828</v>
      </c>
      <c r="BB133">
        <v>26.644624137931</v>
      </c>
      <c r="BC133">
        <v>26.2018379310345</v>
      </c>
      <c r="BD133">
        <v>999.9</v>
      </c>
      <c r="BE133">
        <v>0</v>
      </c>
      <c r="BF133">
        <v>0</v>
      </c>
      <c r="BG133">
        <v>5000.81931034483</v>
      </c>
      <c r="BH133">
        <v>0</v>
      </c>
      <c r="BI133">
        <v>9999.9</v>
      </c>
      <c r="BJ133">
        <v>299.970275862069</v>
      </c>
      <c r="BK133">
        <v>0.899998103448276</v>
      </c>
      <c r="BL133">
        <v>0.100002</v>
      </c>
      <c r="BM133">
        <v>0</v>
      </c>
      <c r="BN133">
        <v>23.3311689655172</v>
      </c>
      <c r="BO133">
        <v>5.00096</v>
      </c>
      <c r="BP133">
        <v>92.3977379310345</v>
      </c>
      <c r="BQ133">
        <v>3225.34896551724</v>
      </c>
      <c r="BR133">
        <v>36.687</v>
      </c>
      <c r="BS133">
        <v>40.75</v>
      </c>
      <c r="BT133">
        <v>38.812</v>
      </c>
      <c r="BU133">
        <v>40.6076206896552</v>
      </c>
      <c r="BV133">
        <v>39.5235172413793</v>
      </c>
      <c r="BW133">
        <v>265.470689655172</v>
      </c>
      <c r="BX133">
        <v>29.5013793103448</v>
      </c>
      <c r="BY133">
        <v>0</v>
      </c>
      <c r="BZ133">
        <v>1613519574.4</v>
      </c>
      <c r="CA133">
        <v>0</v>
      </c>
      <c r="CB133">
        <v>23.320476</v>
      </c>
      <c r="CC133">
        <v>-0.70823076454478</v>
      </c>
      <c r="CD133">
        <v>-4.20348459282858</v>
      </c>
      <c r="CE133">
        <v>92.387592</v>
      </c>
      <c r="CF133">
        <v>15</v>
      </c>
      <c r="CG133">
        <v>1613517593.1</v>
      </c>
      <c r="CH133" t="s">
        <v>257</v>
      </c>
      <c r="CI133">
        <v>1613517590.6</v>
      </c>
      <c r="CJ133">
        <v>1613517593.1</v>
      </c>
      <c r="CK133">
        <v>2</v>
      </c>
      <c r="CL133">
        <v>-0.182</v>
      </c>
      <c r="CM133">
        <v>0.031</v>
      </c>
      <c r="CN133">
        <v>5.898</v>
      </c>
      <c r="CO133">
        <v>0.117</v>
      </c>
      <c r="CP133">
        <v>408</v>
      </c>
      <c r="CQ133">
        <v>19</v>
      </c>
      <c r="CR133">
        <v>0.39</v>
      </c>
      <c r="CS133">
        <v>0.23</v>
      </c>
      <c r="CT133">
        <v>-0.4934547475</v>
      </c>
      <c r="CU133">
        <v>-1.91672220675422</v>
      </c>
      <c r="CV133">
        <v>0.201897908505961</v>
      </c>
      <c r="CW133">
        <v>0</v>
      </c>
      <c r="CX133">
        <v>-0.1346076425</v>
      </c>
      <c r="CY133">
        <v>0.349644775609756</v>
      </c>
      <c r="CZ133">
        <v>0.0490268649405348</v>
      </c>
      <c r="DA133">
        <v>0</v>
      </c>
      <c r="DB133">
        <v>0</v>
      </c>
      <c r="DC133">
        <v>2</v>
      </c>
      <c r="DD133" t="s">
        <v>258</v>
      </c>
      <c r="DE133">
        <v>100</v>
      </c>
      <c r="DF133">
        <v>100</v>
      </c>
      <c r="DG133">
        <v>5.903</v>
      </c>
      <c r="DH133">
        <v>0.0913</v>
      </c>
      <c r="DI133">
        <v>3.81994624640086</v>
      </c>
      <c r="DJ133">
        <v>0.00621434693501906</v>
      </c>
      <c r="DK133">
        <v>-2.84187309215212e-06</v>
      </c>
      <c r="DL133">
        <v>5.83187288444407e-10</v>
      </c>
      <c r="DM133">
        <v>-0.113050203154081</v>
      </c>
      <c r="DN133">
        <v>-0.0175213708561665</v>
      </c>
      <c r="DO133">
        <v>0.00201954594759898</v>
      </c>
      <c r="DP133">
        <v>-2.55958449284408e-05</v>
      </c>
      <c r="DQ133">
        <v>-1</v>
      </c>
      <c r="DR133">
        <v>2233</v>
      </c>
      <c r="DS133">
        <v>2</v>
      </c>
      <c r="DT133">
        <v>28</v>
      </c>
      <c r="DU133">
        <v>32.3</v>
      </c>
      <c r="DV133">
        <v>32.3</v>
      </c>
      <c r="DW133">
        <v>2</v>
      </c>
      <c r="DX133">
        <v>634.898</v>
      </c>
      <c r="DY133">
        <v>356.08</v>
      </c>
      <c r="DZ133">
        <v>25.0014</v>
      </c>
      <c r="EA133">
        <v>28.1501</v>
      </c>
      <c r="EB133">
        <v>30.0004</v>
      </c>
      <c r="EC133">
        <v>28.3941</v>
      </c>
      <c r="ED133">
        <v>28.3993</v>
      </c>
      <c r="EE133">
        <v>19.6945</v>
      </c>
      <c r="EF133">
        <v>36.768</v>
      </c>
      <c r="EG133">
        <v>66.324</v>
      </c>
      <c r="EH133">
        <v>25</v>
      </c>
      <c r="EI133">
        <v>410</v>
      </c>
      <c r="EJ133">
        <v>19.0095</v>
      </c>
      <c r="EK133">
        <v>99.4136</v>
      </c>
      <c r="EL133">
        <v>101.36</v>
      </c>
    </row>
    <row r="134" spans="1:142">
      <c r="A134">
        <v>116</v>
      </c>
      <c r="B134">
        <v>1613519537.5</v>
      </c>
      <c r="C134">
        <v>1842.40000009537</v>
      </c>
      <c r="D134" t="s">
        <v>512</v>
      </c>
      <c r="E134" t="s">
        <v>513</v>
      </c>
      <c r="G134">
        <f>A/E</f>
        <v>0</v>
      </c>
      <c r="H134">
        <v>1613519529.56897</v>
      </c>
      <c r="I134">
        <f>AY134*AG134*(AU134-AV134)/(100*AN134*(1000-AG134*AU134))</f>
        <v>0</v>
      </c>
      <c r="J134">
        <f>AY134*AG134*(AT134-AS134*(1000-AG134*AV134)/(1000-AG134*AU134))/(100*AN134)</f>
        <v>0</v>
      </c>
      <c r="K134">
        <f>AS134 - IF(AG134&gt;1, J134*AN134*100.0/(AI134*BG134), 0)</f>
        <v>0</v>
      </c>
      <c r="L134">
        <f>((R134-I134/2)*K134-J134)/(R134+I134/2)</f>
        <v>0</v>
      </c>
      <c r="M134">
        <f>L134*(AZ134+BA134)/1000.0</f>
        <v>0</v>
      </c>
      <c r="N134">
        <f>(AS134 - IF(AG134&gt;1, J134*AN134*100.0/(AI134*BG134), 0))*(AZ134+BA134)/1000.0</f>
        <v>0</v>
      </c>
      <c r="O134">
        <f>2.0/((1/Q134-1/P134)+SIGN(Q134)*SQRT((1/Q134-1/P134)*(1/Q134-1/P134) + 4*AO134/((AO134+1)*(AO134+1))*(2*1/Q134*1/P134-1/P134*1/P134)))</f>
        <v>0</v>
      </c>
      <c r="P134">
        <f>IF(LEFT(AP134,1)&lt;&gt;"0",IF(LEFT(AP134,1)="1",3.0,AQ134),$D$5+$E$5*(BG134*AZ134/($K$5*1000))+$F$5*(BG134*AZ134/($K$5*1000))*MAX(MIN(AN134,$J$5),$I$5)*MAX(MIN(AN134,$J$5),$I$5)+$G$5*MAX(MIN(AN134,$J$5),$I$5)*(BG134*AZ134/($K$5*1000))+$H$5*(BG134*AZ134/($K$5*1000))*(BG134*AZ134/($K$5*1000)))</f>
        <v>0</v>
      </c>
      <c r="Q134">
        <f>I134*(1000-(1000*0.61365*exp(17.502*U134/(240.97+U134))/(AZ134+BA134)+AU134)/2)/(1000*0.61365*exp(17.502*U134/(240.97+U134))/(AZ134+BA134)-AU134)</f>
        <v>0</v>
      </c>
      <c r="R134">
        <f>1/((AO134+1)/(O134/1.6)+1/(P134/1.37)) + AO134/((AO134+1)/(O134/1.6) + AO134/(P134/1.37))</f>
        <v>0</v>
      </c>
      <c r="S134">
        <f>(AK134*AM134)</f>
        <v>0</v>
      </c>
      <c r="T134">
        <f>(BB134+(S134+2*0.95*5.67E-8*(((BB134+$B$9)+273)^4-(BB134+273)^4)-44100*I134)/(1.84*29.3*P134+8*0.95*5.67E-8*(BB134+273)^3))</f>
        <v>0</v>
      </c>
      <c r="U134">
        <f>($C$9*BC134+$D$9*BD134+$E$9*T134)</f>
        <v>0</v>
      </c>
      <c r="V134">
        <f>0.61365*exp(17.502*U134/(240.97+U134))</f>
        <v>0</v>
      </c>
      <c r="W134">
        <f>(X134/Y134*100)</f>
        <v>0</v>
      </c>
      <c r="X134">
        <f>AU134*(AZ134+BA134)/1000</f>
        <v>0</v>
      </c>
      <c r="Y134">
        <f>0.61365*exp(17.502*BB134/(240.97+BB134))</f>
        <v>0</v>
      </c>
      <c r="Z134">
        <f>(V134-AU134*(AZ134+BA134)/1000)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2*0.95*5.67E-8*(((BB134+$B$9)+273)^4-(U134+273)^4)</f>
        <v>0</v>
      </c>
      <c r="AD134">
        <f>S134+AC134+AA134+AB134</f>
        <v>0</v>
      </c>
      <c r="AE134">
        <v>0</v>
      </c>
      <c r="AF134">
        <v>0</v>
      </c>
      <c r="AG134">
        <f>IF(AE134*$H$15&gt;=AI134,1.0,(AI134/(AI134-AE134*$H$15)))</f>
        <v>0</v>
      </c>
      <c r="AH134">
        <f>(AG134-1)*100</f>
        <v>0</v>
      </c>
      <c r="AI134">
        <f>MAX(0,($B$15+$C$15*BG134)/(1+$D$15*BG134)*AZ134/(BB134+273)*$E$15)</f>
        <v>0</v>
      </c>
      <c r="AJ134">
        <f>$B$13*BH134+$C$13*BI134+$F$13*BJ134*(1-BM134)</f>
        <v>0</v>
      </c>
      <c r="AK134">
        <f>AJ134*AL134</f>
        <v>0</v>
      </c>
      <c r="AL134">
        <f>($B$13*$D$11+$C$13*$D$11+$F$13*((BW134+BO134)/MAX(BW134+BO134+BX134, 0.1)*$I$11+BX134/MAX(BW134+BO134+BX134, 0.1)*$J$11))/($B$13+$C$13+$F$13)</f>
        <v>0</v>
      </c>
      <c r="AM134">
        <f>($B$13*$K$11+$C$13*$K$11+$F$13*((BW134+BO134)/MAX(BW134+BO134+BX134, 0.1)*$P$11+BX134/MAX(BW134+BO134+BX134, 0.1)*$Q$11))/($B$13+$C$13+$F$13)</f>
        <v>0</v>
      </c>
      <c r="AN134">
        <v>2</v>
      </c>
      <c r="AO134">
        <v>0.5</v>
      </c>
      <c r="AP134" t="s">
        <v>256</v>
      </c>
      <c r="AQ134">
        <v>2</v>
      </c>
      <c r="AR134">
        <v>1613519529.56897</v>
      </c>
      <c r="AS134">
        <v>409.307689655172</v>
      </c>
      <c r="AT134">
        <v>409.968034482759</v>
      </c>
      <c r="AU134">
        <v>18.5476068965517</v>
      </c>
      <c r="AV134">
        <v>18.6772689655172</v>
      </c>
      <c r="AW134">
        <v>403.405137931034</v>
      </c>
      <c r="AX134">
        <v>18.4570206896552</v>
      </c>
      <c r="AY134">
        <v>600.046655172414</v>
      </c>
      <c r="AZ134">
        <v>101.535</v>
      </c>
      <c r="BA134">
        <v>0.0999433413793104</v>
      </c>
      <c r="BB134">
        <v>26.6462275862069</v>
      </c>
      <c r="BC134">
        <v>26.2498655172414</v>
      </c>
      <c r="BD134">
        <v>999.9</v>
      </c>
      <c r="BE134">
        <v>0</v>
      </c>
      <c r="BF134">
        <v>0</v>
      </c>
      <c r="BG134">
        <v>4989.00931034483</v>
      </c>
      <c r="BH134">
        <v>0</v>
      </c>
      <c r="BI134">
        <v>9999.9</v>
      </c>
      <c r="BJ134">
        <v>299.995896551724</v>
      </c>
      <c r="BK134">
        <v>0.900014137931034</v>
      </c>
      <c r="BL134">
        <v>0.099986</v>
      </c>
      <c r="BM134">
        <v>0</v>
      </c>
      <c r="BN134">
        <v>23.2939896551724</v>
      </c>
      <c r="BO134">
        <v>5.00096</v>
      </c>
      <c r="BP134">
        <v>92.0114</v>
      </c>
      <c r="BQ134">
        <v>3225.64103448276</v>
      </c>
      <c r="BR134">
        <v>36.687</v>
      </c>
      <c r="BS134">
        <v>40.75</v>
      </c>
      <c r="BT134">
        <v>38.812</v>
      </c>
      <c r="BU134">
        <v>40.6119655172414</v>
      </c>
      <c r="BV134">
        <v>39.5406206896552</v>
      </c>
      <c r="BW134">
        <v>265.498965517241</v>
      </c>
      <c r="BX134">
        <v>29.4996551724138</v>
      </c>
      <c r="BY134">
        <v>0</v>
      </c>
      <c r="BZ134">
        <v>1613519580.4</v>
      </c>
      <c r="CA134">
        <v>0</v>
      </c>
      <c r="CB134">
        <v>23.285004</v>
      </c>
      <c r="CC134">
        <v>-0.81136922804029</v>
      </c>
      <c r="CD134">
        <v>-3.66628460145595</v>
      </c>
      <c r="CE134">
        <v>91.970732</v>
      </c>
      <c r="CF134">
        <v>15</v>
      </c>
      <c r="CG134">
        <v>1613517593.1</v>
      </c>
      <c r="CH134" t="s">
        <v>257</v>
      </c>
      <c r="CI134">
        <v>1613517590.6</v>
      </c>
      <c r="CJ134">
        <v>1613517593.1</v>
      </c>
      <c r="CK134">
        <v>2</v>
      </c>
      <c r="CL134">
        <v>-0.182</v>
      </c>
      <c r="CM134">
        <v>0.031</v>
      </c>
      <c r="CN134">
        <v>5.898</v>
      </c>
      <c r="CO134">
        <v>0.117</v>
      </c>
      <c r="CP134">
        <v>408</v>
      </c>
      <c r="CQ134">
        <v>19</v>
      </c>
      <c r="CR134">
        <v>0.39</v>
      </c>
      <c r="CS134">
        <v>0.23</v>
      </c>
      <c r="CT134">
        <v>-0.62595215</v>
      </c>
      <c r="CU134">
        <v>-0.630635459662288</v>
      </c>
      <c r="CV134">
        <v>0.0752628810173216</v>
      </c>
      <c r="CW134">
        <v>0</v>
      </c>
      <c r="CX134">
        <v>-0.1231517175</v>
      </c>
      <c r="CY134">
        <v>-0.236252705065666</v>
      </c>
      <c r="CZ134">
        <v>0.0322146798956694</v>
      </c>
      <c r="DA134">
        <v>0</v>
      </c>
      <c r="DB134">
        <v>0</v>
      </c>
      <c r="DC134">
        <v>2</v>
      </c>
      <c r="DD134" t="s">
        <v>258</v>
      </c>
      <c r="DE134">
        <v>100</v>
      </c>
      <c r="DF134">
        <v>100</v>
      </c>
      <c r="DG134">
        <v>5.903</v>
      </c>
      <c r="DH134">
        <v>0.0949</v>
      </c>
      <c r="DI134">
        <v>3.81994624640086</v>
      </c>
      <c r="DJ134">
        <v>0.00621434693501906</v>
      </c>
      <c r="DK134">
        <v>-2.84187309215212e-06</v>
      </c>
      <c r="DL134">
        <v>5.83187288444407e-10</v>
      </c>
      <c r="DM134">
        <v>-0.113050203154081</v>
      </c>
      <c r="DN134">
        <v>-0.0175213708561665</v>
      </c>
      <c r="DO134">
        <v>0.00201954594759898</v>
      </c>
      <c r="DP134">
        <v>-2.55958449284408e-05</v>
      </c>
      <c r="DQ134">
        <v>-1</v>
      </c>
      <c r="DR134">
        <v>2233</v>
      </c>
      <c r="DS134">
        <v>2</v>
      </c>
      <c r="DT134">
        <v>28</v>
      </c>
      <c r="DU134">
        <v>32.4</v>
      </c>
      <c r="DV134">
        <v>32.4</v>
      </c>
      <c r="DW134">
        <v>2</v>
      </c>
      <c r="DX134">
        <v>635.123</v>
      </c>
      <c r="DY134">
        <v>356.365</v>
      </c>
      <c r="DZ134">
        <v>25.0014</v>
      </c>
      <c r="EA134">
        <v>28.1524</v>
      </c>
      <c r="EB134">
        <v>30.0003</v>
      </c>
      <c r="EC134">
        <v>28.3963</v>
      </c>
      <c r="ED134">
        <v>28.4016</v>
      </c>
      <c r="EE134">
        <v>19.6998</v>
      </c>
      <c r="EF134">
        <v>36.1732</v>
      </c>
      <c r="EG134">
        <v>66.324</v>
      </c>
      <c r="EH134">
        <v>25</v>
      </c>
      <c r="EI134">
        <v>410</v>
      </c>
      <c r="EJ134">
        <v>19.0438</v>
      </c>
      <c r="EK134">
        <v>99.415</v>
      </c>
      <c r="EL134">
        <v>101.358</v>
      </c>
    </row>
    <row r="135" spans="1:142">
      <c r="A135">
        <v>117</v>
      </c>
      <c r="B135">
        <v>1613519543.5</v>
      </c>
      <c r="C135">
        <v>1848.40000009537</v>
      </c>
      <c r="D135" t="s">
        <v>514</v>
      </c>
      <c r="E135" t="s">
        <v>515</v>
      </c>
      <c r="G135">
        <f>A/E</f>
        <v>0</v>
      </c>
      <c r="H135">
        <v>1613519535.56897</v>
      </c>
      <c r="I135">
        <f>AY135*AG135*(AU135-AV135)/(100*AN135*(1000-AG135*AU135))</f>
        <v>0</v>
      </c>
      <c r="J135">
        <f>AY135*AG135*(AT135-AS135*(1000-AG135*AV135)/(1000-AG135*AU135))/(100*AN135)</f>
        <v>0</v>
      </c>
      <c r="K135">
        <f>AS135 - IF(AG135&gt;1, J135*AN135*100.0/(AI135*BG135), 0)</f>
        <v>0</v>
      </c>
      <c r="L135">
        <f>((R135-I135/2)*K135-J135)/(R135+I135/2)</f>
        <v>0</v>
      </c>
      <c r="M135">
        <f>L135*(AZ135+BA135)/1000.0</f>
        <v>0</v>
      </c>
      <c r="N135">
        <f>(AS135 - IF(AG135&gt;1, J135*AN135*100.0/(AI135*BG135), 0))*(AZ135+BA135)/1000.0</f>
        <v>0</v>
      </c>
      <c r="O135">
        <f>2.0/((1/Q135-1/P135)+SIGN(Q135)*SQRT((1/Q135-1/P135)*(1/Q135-1/P135) + 4*AO135/((AO135+1)*(AO135+1))*(2*1/Q135*1/P135-1/P135*1/P135)))</f>
        <v>0</v>
      </c>
      <c r="P135">
        <f>IF(LEFT(AP135,1)&lt;&gt;"0",IF(LEFT(AP135,1)="1",3.0,AQ135),$D$5+$E$5*(BG135*AZ135/($K$5*1000))+$F$5*(BG135*AZ135/($K$5*1000))*MAX(MIN(AN135,$J$5),$I$5)*MAX(MIN(AN135,$J$5),$I$5)+$G$5*MAX(MIN(AN135,$J$5),$I$5)*(BG135*AZ135/($K$5*1000))+$H$5*(BG135*AZ135/($K$5*1000))*(BG135*AZ135/($K$5*1000)))</f>
        <v>0</v>
      </c>
      <c r="Q135">
        <f>I135*(1000-(1000*0.61365*exp(17.502*U135/(240.97+U135))/(AZ135+BA135)+AU135)/2)/(1000*0.61365*exp(17.502*U135/(240.97+U135))/(AZ135+BA135)-AU135)</f>
        <v>0</v>
      </c>
      <c r="R135">
        <f>1/((AO135+1)/(O135/1.6)+1/(P135/1.37)) + AO135/((AO135+1)/(O135/1.6) + AO135/(P135/1.37))</f>
        <v>0</v>
      </c>
      <c r="S135">
        <f>(AK135*AM135)</f>
        <v>0</v>
      </c>
      <c r="T135">
        <f>(BB135+(S135+2*0.95*5.67E-8*(((BB135+$B$9)+273)^4-(BB135+273)^4)-44100*I135)/(1.84*29.3*P135+8*0.95*5.67E-8*(BB135+273)^3))</f>
        <v>0</v>
      </c>
      <c r="U135">
        <f>($C$9*BC135+$D$9*BD135+$E$9*T135)</f>
        <v>0</v>
      </c>
      <c r="V135">
        <f>0.61365*exp(17.502*U135/(240.97+U135))</f>
        <v>0</v>
      </c>
      <c r="W135">
        <f>(X135/Y135*100)</f>
        <v>0</v>
      </c>
      <c r="X135">
        <f>AU135*(AZ135+BA135)/1000</f>
        <v>0</v>
      </c>
      <c r="Y135">
        <f>0.61365*exp(17.502*BB135/(240.97+BB135))</f>
        <v>0</v>
      </c>
      <c r="Z135">
        <f>(V135-AU135*(AZ135+BA135)/1000)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2*0.95*5.67E-8*(((BB135+$B$9)+273)^4-(U135+273)^4)</f>
        <v>0</v>
      </c>
      <c r="AD135">
        <f>S135+AC135+AA135+AB135</f>
        <v>0</v>
      </c>
      <c r="AE135">
        <v>0</v>
      </c>
      <c r="AF135">
        <v>0</v>
      </c>
      <c r="AG135">
        <f>IF(AE135*$H$15&gt;=AI135,1.0,(AI135/(AI135-AE135*$H$15)))</f>
        <v>0</v>
      </c>
      <c r="AH135">
        <f>(AG135-1)*100</f>
        <v>0</v>
      </c>
      <c r="AI135">
        <f>MAX(0,($B$15+$C$15*BG135)/(1+$D$15*BG135)*AZ135/(BB135+273)*$E$15)</f>
        <v>0</v>
      </c>
      <c r="AJ135">
        <f>$B$13*BH135+$C$13*BI135+$F$13*BJ135*(1-BM135)</f>
        <v>0</v>
      </c>
      <c r="AK135">
        <f>AJ135*AL135</f>
        <v>0</v>
      </c>
      <c r="AL135">
        <f>($B$13*$D$11+$C$13*$D$11+$F$13*((BW135+BO135)/MAX(BW135+BO135+BX135, 0.1)*$I$11+BX135/MAX(BW135+BO135+BX135, 0.1)*$J$11))/($B$13+$C$13+$F$13)</f>
        <v>0</v>
      </c>
      <c r="AM135">
        <f>($B$13*$K$11+$C$13*$K$11+$F$13*((BW135+BO135)/MAX(BW135+BO135+BX135, 0.1)*$P$11+BX135/MAX(BW135+BO135+BX135, 0.1)*$Q$11))/($B$13+$C$13+$F$13)</f>
        <v>0</v>
      </c>
      <c r="AN135">
        <v>2</v>
      </c>
      <c r="AO135">
        <v>0.5</v>
      </c>
      <c r="AP135" t="s">
        <v>256</v>
      </c>
      <c r="AQ135">
        <v>2</v>
      </c>
      <c r="AR135">
        <v>1613519535.56897</v>
      </c>
      <c r="AS135">
        <v>409.260620689655</v>
      </c>
      <c r="AT135">
        <v>409.962068965517</v>
      </c>
      <c r="AU135">
        <v>18.6544862068966</v>
      </c>
      <c r="AV135">
        <v>18.816224137931</v>
      </c>
      <c r="AW135">
        <v>403.35824137931</v>
      </c>
      <c r="AX135">
        <v>18.560675862069</v>
      </c>
      <c r="AY135">
        <v>600.058724137931</v>
      </c>
      <c r="AZ135">
        <v>101.534413793103</v>
      </c>
      <c r="BA135">
        <v>0.100027820689655</v>
      </c>
      <c r="BB135">
        <v>26.6490862068966</v>
      </c>
      <c r="BC135">
        <v>26.2784206896552</v>
      </c>
      <c r="BD135">
        <v>999.9</v>
      </c>
      <c r="BE135">
        <v>0</v>
      </c>
      <c r="BF135">
        <v>0</v>
      </c>
      <c r="BG135">
        <v>4984.07310344828</v>
      </c>
      <c r="BH135">
        <v>0</v>
      </c>
      <c r="BI135">
        <v>9999.9</v>
      </c>
      <c r="BJ135">
        <v>300.033206896552</v>
      </c>
      <c r="BK135">
        <v>0.900020551724138</v>
      </c>
      <c r="BL135">
        <v>0.0999796</v>
      </c>
      <c r="BM135">
        <v>0</v>
      </c>
      <c r="BN135">
        <v>23.1804275862069</v>
      </c>
      <c r="BO135">
        <v>5.00096</v>
      </c>
      <c r="BP135">
        <v>91.6915793103448</v>
      </c>
      <c r="BQ135">
        <v>3226.05310344828</v>
      </c>
      <c r="BR135">
        <v>36.687</v>
      </c>
      <c r="BS135">
        <v>40.75</v>
      </c>
      <c r="BT135">
        <v>38.812</v>
      </c>
      <c r="BU135">
        <v>40.6141379310345</v>
      </c>
      <c r="BV135">
        <v>39.5555862068965</v>
      </c>
      <c r="BW135">
        <v>265.535172413793</v>
      </c>
      <c r="BX135">
        <v>29.4996551724138</v>
      </c>
      <c r="BY135">
        <v>0</v>
      </c>
      <c r="BZ135">
        <v>1613519586.4</v>
      </c>
      <c r="CA135">
        <v>0</v>
      </c>
      <c r="CB135">
        <v>23.17468</v>
      </c>
      <c r="CC135">
        <v>-1.00383846650716</v>
      </c>
      <c r="CD135">
        <v>-2.34968460380547</v>
      </c>
      <c r="CE135">
        <v>91.668856</v>
      </c>
      <c r="CF135">
        <v>15</v>
      </c>
      <c r="CG135">
        <v>1613517593.1</v>
      </c>
      <c r="CH135" t="s">
        <v>257</v>
      </c>
      <c r="CI135">
        <v>1613517590.6</v>
      </c>
      <c r="CJ135">
        <v>1613517593.1</v>
      </c>
      <c r="CK135">
        <v>2</v>
      </c>
      <c r="CL135">
        <v>-0.182</v>
      </c>
      <c r="CM135">
        <v>0.031</v>
      </c>
      <c r="CN135">
        <v>5.898</v>
      </c>
      <c r="CO135">
        <v>0.117</v>
      </c>
      <c r="CP135">
        <v>408</v>
      </c>
      <c r="CQ135">
        <v>19</v>
      </c>
      <c r="CR135">
        <v>0.39</v>
      </c>
      <c r="CS135">
        <v>0.23</v>
      </c>
      <c r="CT135">
        <v>-0.685035725</v>
      </c>
      <c r="CU135">
        <v>-0.279770532833019</v>
      </c>
      <c r="CV135">
        <v>0.044125689993465</v>
      </c>
      <c r="CW135">
        <v>0</v>
      </c>
      <c r="CX135">
        <v>-0.14375428</v>
      </c>
      <c r="CY135">
        <v>-0.339387939962476</v>
      </c>
      <c r="CZ135">
        <v>0.03638436574257</v>
      </c>
      <c r="DA135">
        <v>0</v>
      </c>
      <c r="DB135">
        <v>0</v>
      </c>
      <c r="DC135">
        <v>2</v>
      </c>
      <c r="DD135" t="s">
        <v>258</v>
      </c>
      <c r="DE135">
        <v>100</v>
      </c>
      <c r="DF135">
        <v>100</v>
      </c>
      <c r="DG135">
        <v>5.903</v>
      </c>
      <c r="DH135">
        <v>0.099</v>
      </c>
      <c r="DI135">
        <v>3.81994624640086</v>
      </c>
      <c r="DJ135">
        <v>0.00621434693501906</v>
      </c>
      <c r="DK135">
        <v>-2.84187309215212e-06</v>
      </c>
      <c r="DL135">
        <v>5.83187288444407e-10</v>
      </c>
      <c r="DM135">
        <v>-0.113050203154081</v>
      </c>
      <c r="DN135">
        <v>-0.0175213708561665</v>
      </c>
      <c r="DO135">
        <v>0.00201954594759898</v>
      </c>
      <c r="DP135">
        <v>-2.55958449284408e-05</v>
      </c>
      <c r="DQ135">
        <v>-1</v>
      </c>
      <c r="DR135">
        <v>2233</v>
      </c>
      <c r="DS135">
        <v>2</v>
      </c>
      <c r="DT135">
        <v>28</v>
      </c>
      <c r="DU135">
        <v>32.5</v>
      </c>
      <c r="DV135">
        <v>32.5</v>
      </c>
      <c r="DW135">
        <v>2</v>
      </c>
      <c r="DX135">
        <v>635.31</v>
      </c>
      <c r="DY135">
        <v>356.237</v>
      </c>
      <c r="DZ135">
        <v>25.0014</v>
      </c>
      <c r="EA135">
        <v>28.1561</v>
      </c>
      <c r="EB135">
        <v>30.0001</v>
      </c>
      <c r="EC135">
        <v>28.3987</v>
      </c>
      <c r="ED135">
        <v>28.404</v>
      </c>
      <c r="EE135">
        <v>19.6997</v>
      </c>
      <c r="EF135">
        <v>36.1732</v>
      </c>
      <c r="EG135">
        <v>66.324</v>
      </c>
      <c r="EH135">
        <v>25</v>
      </c>
      <c r="EI135">
        <v>410</v>
      </c>
      <c r="EJ135">
        <v>19.0162</v>
      </c>
      <c r="EK135">
        <v>99.4146</v>
      </c>
      <c r="EL135">
        <v>101.36</v>
      </c>
    </row>
    <row r="136" spans="1:142">
      <c r="A136">
        <v>118</v>
      </c>
      <c r="B136">
        <v>1613519549.5</v>
      </c>
      <c r="C136">
        <v>1854.40000009537</v>
      </c>
      <c r="D136" t="s">
        <v>516</v>
      </c>
      <c r="E136" t="s">
        <v>517</v>
      </c>
      <c r="G136">
        <f>A/E</f>
        <v>0</v>
      </c>
      <c r="H136">
        <v>1613519541.56897</v>
      </c>
      <c r="I136">
        <f>AY136*AG136*(AU136-AV136)/(100*AN136*(1000-AG136*AU136))</f>
        <v>0</v>
      </c>
      <c r="J136">
        <f>AY136*AG136*(AT136-AS136*(1000-AG136*AV136)/(1000-AG136*AU136))/(100*AN136)</f>
        <v>0</v>
      </c>
      <c r="K136">
        <f>AS136 - IF(AG136&gt;1, J136*AN136*100.0/(AI136*BG136), 0)</f>
        <v>0</v>
      </c>
      <c r="L136">
        <f>((R136-I136/2)*K136-J136)/(R136+I136/2)</f>
        <v>0</v>
      </c>
      <c r="M136">
        <f>L136*(AZ136+BA136)/1000.0</f>
        <v>0</v>
      </c>
      <c r="N136">
        <f>(AS136 - IF(AG136&gt;1, J136*AN136*100.0/(AI136*BG136), 0))*(AZ136+BA136)/1000.0</f>
        <v>0</v>
      </c>
      <c r="O136">
        <f>2.0/((1/Q136-1/P136)+SIGN(Q136)*SQRT((1/Q136-1/P136)*(1/Q136-1/P136) + 4*AO136/((AO136+1)*(AO136+1))*(2*1/Q136*1/P136-1/P136*1/P136)))</f>
        <v>0</v>
      </c>
      <c r="P136">
        <f>IF(LEFT(AP136,1)&lt;&gt;"0",IF(LEFT(AP136,1)="1",3.0,AQ136),$D$5+$E$5*(BG136*AZ136/($K$5*1000))+$F$5*(BG136*AZ136/($K$5*1000))*MAX(MIN(AN136,$J$5),$I$5)*MAX(MIN(AN136,$J$5),$I$5)+$G$5*MAX(MIN(AN136,$J$5),$I$5)*(BG136*AZ136/($K$5*1000))+$H$5*(BG136*AZ136/($K$5*1000))*(BG136*AZ136/($K$5*1000)))</f>
        <v>0</v>
      </c>
      <c r="Q136">
        <f>I136*(1000-(1000*0.61365*exp(17.502*U136/(240.97+U136))/(AZ136+BA136)+AU136)/2)/(1000*0.61365*exp(17.502*U136/(240.97+U136))/(AZ136+BA136)-AU136)</f>
        <v>0</v>
      </c>
      <c r="R136">
        <f>1/((AO136+1)/(O136/1.6)+1/(P136/1.37)) + AO136/((AO136+1)/(O136/1.6) + AO136/(P136/1.37))</f>
        <v>0</v>
      </c>
      <c r="S136">
        <f>(AK136*AM136)</f>
        <v>0</v>
      </c>
      <c r="T136">
        <f>(BB136+(S136+2*0.95*5.67E-8*(((BB136+$B$9)+273)^4-(BB136+273)^4)-44100*I136)/(1.84*29.3*P136+8*0.95*5.67E-8*(BB136+273)^3))</f>
        <v>0</v>
      </c>
      <c r="U136">
        <f>($C$9*BC136+$D$9*BD136+$E$9*T136)</f>
        <v>0</v>
      </c>
      <c r="V136">
        <f>0.61365*exp(17.502*U136/(240.97+U136))</f>
        <v>0</v>
      </c>
      <c r="W136">
        <f>(X136/Y136*100)</f>
        <v>0</v>
      </c>
      <c r="X136">
        <f>AU136*(AZ136+BA136)/1000</f>
        <v>0</v>
      </c>
      <c r="Y136">
        <f>0.61365*exp(17.502*BB136/(240.97+BB136))</f>
        <v>0</v>
      </c>
      <c r="Z136">
        <f>(V136-AU136*(AZ136+BA136)/1000)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2*0.95*5.67E-8*(((BB136+$B$9)+273)^4-(U136+273)^4)</f>
        <v>0</v>
      </c>
      <c r="AD136">
        <f>S136+AC136+AA136+AB136</f>
        <v>0</v>
      </c>
      <c r="AE136">
        <v>0</v>
      </c>
      <c r="AF136">
        <v>0</v>
      </c>
      <c r="AG136">
        <f>IF(AE136*$H$15&gt;=AI136,1.0,(AI136/(AI136-AE136*$H$15)))</f>
        <v>0</v>
      </c>
      <c r="AH136">
        <f>(AG136-1)*100</f>
        <v>0</v>
      </c>
      <c r="AI136">
        <f>MAX(0,($B$15+$C$15*BG136)/(1+$D$15*BG136)*AZ136/(BB136+273)*$E$15)</f>
        <v>0</v>
      </c>
      <c r="AJ136">
        <f>$B$13*BH136+$C$13*BI136+$F$13*BJ136*(1-BM136)</f>
        <v>0</v>
      </c>
      <c r="AK136">
        <f>AJ136*AL136</f>
        <v>0</v>
      </c>
      <c r="AL136">
        <f>($B$13*$D$11+$C$13*$D$11+$F$13*((BW136+BO136)/MAX(BW136+BO136+BX136, 0.1)*$I$11+BX136/MAX(BW136+BO136+BX136, 0.1)*$J$11))/($B$13+$C$13+$F$13)</f>
        <v>0</v>
      </c>
      <c r="AM136">
        <f>($B$13*$K$11+$C$13*$K$11+$F$13*((BW136+BO136)/MAX(BW136+BO136+BX136, 0.1)*$P$11+BX136/MAX(BW136+BO136+BX136, 0.1)*$Q$11))/($B$13+$C$13+$F$13)</f>
        <v>0</v>
      </c>
      <c r="AN136">
        <v>2</v>
      </c>
      <c r="AO136">
        <v>0.5</v>
      </c>
      <c r="AP136" t="s">
        <v>256</v>
      </c>
      <c r="AQ136">
        <v>2</v>
      </c>
      <c r="AR136">
        <v>1613519541.56897</v>
      </c>
      <c r="AS136">
        <v>409.246310344828</v>
      </c>
      <c r="AT136">
        <v>409.955931034483</v>
      </c>
      <c r="AU136">
        <v>18.7766275862069</v>
      </c>
      <c r="AV136">
        <v>18.9307034482759</v>
      </c>
      <c r="AW136">
        <v>403.343896551724</v>
      </c>
      <c r="AX136">
        <v>18.6791344827586</v>
      </c>
      <c r="AY136">
        <v>600.053931034483</v>
      </c>
      <c r="AZ136">
        <v>101.533931034483</v>
      </c>
      <c r="BA136">
        <v>0.100027544827586</v>
      </c>
      <c r="BB136">
        <v>26.6533137931035</v>
      </c>
      <c r="BC136">
        <v>26.2995689655172</v>
      </c>
      <c r="BD136">
        <v>999.9</v>
      </c>
      <c r="BE136">
        <v>0</v>
      </c>
      <c r="BF136">
        <v>0</v>
      </c>
      <c r="BG136">
        <v>4985.90517241379</v>
      </c>
      <c r="BH136">
        <v>0</v>
      </c>
      <c r="BI136">
        <v>9999.9</v>
      </c>
      <c r="BJ136">
        <v>300.014</v>
      </c>
      <c r="BK136">
        <v>0.900014137931034</v>
      </c>
      <c r="BL136">
        <v>0.099986</v>
      </c>
      <c r="BM136">
        <v>0</v>
      </c>
      <c r="BN136">
        <v>23.0988586206897</v>
      </c>
      <c r="BO136">
        <v>5.00096</v>
      </c>
      <c r="BP136">
        <v>91.6267931034483</v>
      </c>
      <c r="BQ136">
        <v>3225.83793103448</v>
      </c>
      <c r="BR136">
        <v>36.687</v>
      </c>
      <c r="BS136">
        <v>40.75</v>
      </c>
      <c r="BT136">
        <v>38.812</v>
      </c>
      <c r="BU136">
        <v>40.6184827586207</v>
      </c>
      <c r="BV136">
        <v>39.557724137931</v>
      </c>
      <c r="BW136">
        <v>265.516206896552</v>
      </c>
      <c r="BX136">
        <v>29.4989655172414</v>
      </c>
      <c r="BY136">
        <v>0</v>
      </c>
      <c r="BZ136">
        <v>1613519592.4</v>
      </c>
      <c r="CA136">
        <v>0</v>
      </c>
      <c r="CB136">
        <v>23.103892</v>
      </c>
      <c r="CC136">
        <v>-0.652215386492073</v>
      </c>
      <c r="CD136">
        <v>0.38965384193577</v>
      </c>
      <c r="CE136">
        <v>91.605672</v>
      </c>
      <c r="CF136">
        <v>15</v>
      </c>
      <c r="CG136">
        <v>1613517593.1</v>
      </c>
      <c r="CH136" t="s">
        <v>257</v>
      </c>
      <c r="CI136">
        <v>1613517590.6</v>
      </c>
      <c r="CJ136">
        <v>1613517593.1</v>
      </c>
      <c r="CK136">
        <v>2</v>
      </c>
      <c r="CL136">
        <v>-0.182</v>
      </c>
      <c r="CM136">
        <v>0.031</v>
      </c>
      <c r="CN136">
        <v>5.898</v>
      </c>
      <c r="CO136">
        <v>0.117</v>
      </c>
      <c r="CP136">
        <v>408</v>
      </c>
      <c r="CQ136">
        <v>19</v>
      </c>
      <c r="CR136">
        <v>0.39</v>
      </c>
      <c r="CS136">
        <v>0.23</v>
      </c>
      <c r="CT136">
        <v>-0.712618275</v>
      </c>
      <c r="CU136">
        <v>-0.12543504315197</v>
      </c>
      <c r="CV136">
        <v>0.0358267110310083</v>
      </c>
      <c r="CW136">
        <v>0</v>
      </c>
      <c r="CX136">
        <v>-0.1543744825</v>
      </c>
      <c r="CY136">
        <v>0.0891354517823643</v>
      </c>
      <c r="CZ136">
        <v>0.0242322376402685</v>
      </c>
      <c r="DA136">
        <v>1</v>
      </c>
      <c r="DB136">
        <v>1</v>
      </c>
      <c r="DC136">
        <v>2</v>
      </c>
      <c r="DD136" t="s">
        <v>269</v>
      </c>
      <c r="DE136">
        <v>100</v>
      </c>
      <c r="DF136">
        <v>100</v>
      </c>
      <c r="DG136">
        <v>5.903</v>
      </c>
      <c r="DH136">
        <v>0.1017</v>
      </c>
      <c r="DI136">
        <v>3.81994624640086</v>
      </c>
      <c r="DJ136">
        <v>0.00621434693501906</v>
      </c>
      <c r="DK136">
        <v>-2.84187309215212e-06</v>
      </c>
      <c r="DL136">
        <v>5.83187288444407e-10</v>
      </c>
      <c r="DM136">
        <v>-0.113050203154081</v>
      </c>
      <c r="DN136">
        <v>-0.0175213708561665</v>
      </c>
      <c r="DO136">
        <v>0.00201954594759898</v>
      </c>
      <c r="DP136">
        <v>-2.55958449284408e-05</v>
      </c>
      <c r="DQ136">
        <v>-1</v>
      </c>
      <c r="DR136">
        <v>2233</v>
      </c>
      <c r="DS136">
        <v>2</v>
      </c>
      <c r="DT136">
        <v>28</v>
      </c>
      <c r="DU136">
        <v>32.6</v>
      </c>
      <c r="DV136">
        <v>32.6</v>
      </c>
      <c r="DW136">
        <v>2</v>
      </c>
      <c r="DX136">
        <v>635.427</v>
      </c>
      <c r="DY136">
        <v>356.302</v>
      </c>
      <c r="DZ136">
        <v>25.0014</v>
      </c>
      <c r="EA136">
        <v>28.1585</v>
      </c>
      <c r="EB136">
        <v>30.0004</v>
      </c>
      <c r="EC136">
        <v>28.401</v>
      </c>
      <c r="ED136">
        <v>28.4063</v>
      </c>
      <c r="EE136">
        <v>19.7011</v>
      </c>
      <c r="EF136">
        <v>36.1732</v>
      </c>
      <c r="EG136">
        <v>66.324</v>
      </c>
      <c r="EH136">
        <v>25</v>
      </c>
      <c r="EI136">
        <v>410</v>
      </c>
      <c r="EJ136">
        <v>18.9804</v>
      </c>
      <c r="EK136">
        <v>99.4132</v>
      </c>
      <c r="EL136">
        <v>101.357</v>
      </c>
    </row>
    <row r="137" spans="1:142">
      <c r="A137">
        <v>119</v>
      </c>
      <c r="B137">
        <v>1613519555.5</v>
      </c>
      <c r="C137">
        <v>1860.40000009537</v>
      </c>
      <c r="D137" t="s">
        <v>518</v>
      </c>
      <c r="E137" t="s">
        <v>519</v>
      </c>
      <c r="G137">
        <f>A/E</f>
        <v>0</v>
      </c>
      <c r="H137">
        <v>1613519547.56897</v>
      </c>
      <c r="I137">
        <f>AY137*AG137*(AU137-AV137)/(100*AN137*(1000-AG137*AU137))</f>
        <v>0</v>
      </c>
      <c r="J137">
        <f>AY137*AG137*(AT137-AS137*(1000-AG137*AV137)/(1000-AG137*AU137))/(100*AN137)</f>
        <v>0</v>
      </c>
      <c r="K137">
        <f>AS137 - IF(AG137&gt;1, J137*AN137*100.0/(AI137*BG137), 0)</f>
        <v>0</v>
      </c>
      <c r="L137">
        <f>((R137-I137/2)*K137-J137)/(R137+I137/2)</f>
        <v>0</v>
      </c>
      <c r="M137">
        <f>L137*(AZ137+BA137)/1000.0</f>
        <v>0</v>
      </c>
      <c r="N137">
        <f>(AS137 - IF(AG137&gt;1, J137*AN137*100.0/(AI137*BG137), 0))*(AZ137+BA137)/1000.0</f>
        <v>0</v>
      </c>
      <c r="O137">
        <f>2.0/((1/Q137-1/P137)+SIGN(Q137)*SQRT((1/Q137-1/P137)*(1/Q137-1/P137) + 4*AO137/((AO137+1)*(AO137+1))*(2*1/Q137*1/P137-1/P137*1/P137)))</f>
        <v>0</v>
      </c>
      <c r="P137">
        <f>IF(LEFT(AP137,1)&lt;&gt;"0",IF(LEFT(AP137,1)="1",3.0,AQ137),$D$5+$E$5*(BG137*AZ137/($K$5*1000))+$F$5*(BG137*AZ137/($K$5*1000))*MAX(MIN(AN137,$J$5),$I$5)*MAX(MIN(AN137,$J$5),$I$5)+$G$5*MAX(MIN(AN137,$J$5),$I$5)*(BG137*AZ137/($K$5*1000))+$H$5*(BG137*AZ137/($K$5*1000))*(BG137*AZ137/($K$5*1000)))</f>
        <v>0</v>
      </c>
      <c r="Q137">
        <f>I137*(1000-(1000*0.61365*exp(17.502*U137/(240.97+U137))/(AZ137+BA137)+AU137)/2)/(1000*0.61365*exp(17.502*U137/(240.97+U137))/(AZ137+BA137)-AU137)</f>
        <v>0</v>
      </c>
      <c r="R137">
        <f>1/((AO137+1)/(O137/1.6)+1/(P137/1.37)) + AO137/((AO137+1)/(O137/1.6) + AO137/(P137/1.37))</f>
        <v>0</v>
      </c>
      <c r="S137">
        <f>(AK137*AM137)</f>
        <v>0</v>
      </c>
      <c r="T137">
        <f>(BB137+(S137+2*0.95*5.67E-8*(((BB137+$B$9)+273)^4-(BB137+273)^4)-44100*I137)/(1.84*29.3*P137+8*0.95*5.67E-8*(BB137+273)^3))</f>
        <v>0</v>
      </c>
      <c r="U137">
        <f>($C$9*BC137+$D$9*BD137+$E$9*T137)</f>
        <v>0</v>
      </c>
      <c r="V137">
        <f>0.61365*exp(17.502*U137/(240.97+U137))</f>
        <v>0</v>
      </c>
      <c r="W137">
        <f>(X137/Y137*100)</f>
        <v>0</v>
      </c>
      <c r="X137">
        <f>AU137*(AZ137+BA137)/1000</f>
        <v>0</v>
      </c>
      <c r="Y137">
        <f>0.61365*exp(17.502*BB137/(240.97+BB137))</f>
        <v>0</v>
      </c>
      <c r="Z137">
        <f>(V137-AU137*(AZ137+BA137)/1000)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2*0.95*5.67E-8*(((BB137+$B$9)+273)^4-(U137+273)^4)</f>
        <v>0</v>
      </c>
      <c r="AD137">
        <f>S137+AC137+AA137+AB137</f>
        <v>0</v>
      </c>
      <c r="AE137">
        <v>0</v>
      </c>
      <c r="AF137">
        <v>0</v>
      </c>
      <c r="AG137">
        <f>IF(AE137*$H$15&gt;=AI137,1.0,(AI137/(AI137-AE137*$H$15)))</f>
        <v>0</v>
      </c>
      <c r="AH137">
        <f>(AG137-1)*100</f>
        <v>0</v>
      </c>
      <c r="AI137">
        <f>MAX(0,($B$15+$C$15*BG137)/(1+$D$15*BG137)*AZ137/(BB137+273)*$E$15)</f>
        <v>0</v>
      </c>
      <c r="AJ137">
        <f>$B$13*BH137+$C$13*BI137+$F$13*BJ137*(1-BM137)</f>
        <v>0</v>
      </c>
      <c r="AK137">
        <f>AJ137*AL137</f>
        <v>0</v>
      </c>
      <c r="AL137">
        <f>($B$13*$D$11+$C$13*$D$11+$F$13*((BW137+BO137)/MAX(BW137+BO137+BX137, 0.1)*$I$11+BX137/MAX(BW137+BO137+BX137, 0.1)*$J$11))/($B$13+$C$13+$F$13)</f>
        <v>0</v>
      </c>
      <c r="AM137">
        <f>($B$13*$K$11+$C$13*$K$11+$F$13*((BW137+BO137)/MAX(BW137+BO137+BX137, 0.1)*$P$11+BX137/MAX(BW137+BO137+BX137, 0.1)*$Q$11))/($B$13+$C$13+$F$13)</f>
        <v>0</v>
      </c>
      <c r="AN137">
        <v>2</v>
      </c>
      <c r="AO137">
        <v>0.5</v>
      </c>
      <c r="AP137" t="s">
        <v>256</v>
      </c>
      <c r="AQ137">
        <v>2</v>
      </c>
      <c r="AR137">
        <v>1613519547.56897</v>
      </c>
      <c r="AS137">
        <v>409.25</v>
      </c>
      <c r="AT137">
        <v>409.984586206897</v>
      </c>
      <c r="AU137">
        <v>18.8781482758621</v>
      </c>
      <c r="AV137">
        <v>18.9894</v>
      </c>
      <c r="AW137">
        <v>403.347517241379</v>
      </c>
      <c r="AX137">
        <v>18.7775965517241</v>
      </c>
      <c r="AY137">
        <v>600.050103448276</v>
      </c>
      <c r="AZ137">
        <v>101.533551724138</v>
      </c>
      <c r="BA137">
        <v>0.0999954931034483</v>
      </c>
      <c r="BB137">
        <v>26.6571793103448</v>
      </c>
      <c r="BC137">
        <v>26.3216</v>
      </c>
      <c r="BD137">
        <v>999.9</v>
      </c>
      <c r="BE137">
        <v>0</v>
      </c>
      <c r="BF137">
        <v>0</v>
      </c>
      <c r="BG137">
        <v>4997.93172413793</v>
      </c>
      <c r="BH137">
        <v>0</v>
      </c>
      <c r="BI137">
        <v>9999.9</v>
      </c>
      <c r="BJ137">
        <v>299.983517241379</v>
      </c>
      <c r="BK137">
        <v>0.900004517241379</v>
      </c>
      <c r="BL137">
        <v>0.0999956</v>
      </c>
      <c r="BM137">
        <v>0</v>
      </c>
      <c r="BN137">
        <v>22.9856275862069</v>
      </c>
      <c r="BO137">
        <v>5.00096</v>
      </c>
      <c r="BP137">
        <v>91.5946689655172</v>
      </c>
      <c r="BQ137">
        <v>3225.49862068966</v>
      </c>
      <c r="BR137">
        <v>36.687</v>
      </c>
      <c r="BS137">
        <v>40.75</v>
      </c>
      <c r="BT137">
        <v>38.812</v>
      </c>
      <c r="BU137">
        <v>40.625</v>
      </c>
      <c r="BV137">
        <v>39.557724137931</v>
      </c>
      <c r="BW137">
        <v>265.485172413793</v>
      </c>
      <c r="BX137">
        <v>29.4965517241379</v>
      </c>
      <c r="BY137">
        <v>0</v>
      </c>
      <c r="BZ137">
        <v>1613519598.4</v>
      </c>
      <c r="CA137">
        <v>0</v>
      </c>
      <c r="CB137">
        <v>23.016432</v>
      </c>
      <c r="CC137">
        <v>-0.484853843727252</v>
      </c>
      <c r="CD137">
        <v>-0.633676919008216</v>
      </c>
      <c r="CE137">
        <v>91.583204</v>
      </c>
      <c r="CF137">
        <v>15</v>
      </c>
      <c r="CG137">
        <v>1613517593.1</v>
      </c>
      <c r="CH137" t="s">
        <v>257</v>
      </c>
      <c r="CI137">
        <v>1613517590.6</v>
      </c>
      <c r="CJ137">
        <v>1613517593.1</v>
      </c>
      <c r="CK137">
        <v>2</v>
      </c>
      <c r="CL137">
        <v>-0.182</v>
      </c>
      <c r="CM137">
        <v>0.031</v>
      </c>
      <c r="CN137">
        <v>5.898</v>
      </c>
      <c r="CO137">
        <v>0.117</v>
      </c>
      <c r="CP137">
        <v>408</v>
      </c>
      <c r="CQ137">
        <v>19</v>
      </c>
      <c r="CR137">
        <v>0.39</v>
      </c>
      <c r="CS137">
        <v>0.23</v>
      </c>
      <c r="CT137">
        <v>-0.724464425</v>
      </c>
      <c r="CU137">
        <v>-0.199794405253283</v>
      </c>
      <c r="CV137">
        <v>0.0347237560856307</v>
      </c>
      <c r="CW137">
        <v>0</v>
      </c>
      <c r="CX137">
        <v>-0.1313799675</v>
      </c>
      <c r="CY137">
        <v>0.47096419249531</v>
      </c>
      <c r="CZ137">
        <v>0.0466165409951521</v>
      </c>
      <c r="DA137">
        <v>0</v>
      </c>
      <c r="DB137">
        <v>0</v>
      </c>
      <c r="DC137">
        <v>2</v>
      </c>
      <c r="DD137" t="s">
        <v>258</v>
      </c>
      <c r="DE137">
        <v>100</v>
      </c>
      <c r="DF137">
        <v>100</v>
      </c>
      <c r="DG137">
        <v>5.902</v>
      </c>
      <c r="DH137">
        <v>0.103</v>
      </c>
      <c r="DI137">
        <v>3.81994624640086</v>
      </c>
      <c r="DJ137">
        <v>0.00621434693501906</v>
      </c>
      <c r="DK137">
        <v>-2.84187309215212e-06</v>
      </c>
      <c r="DL137">
        <v>5.83187288444407e-10</v>
      </c>
      <c r="DM137">
        <v>-0.113050203154081</v>
      </c>
      <c r="DN137">
        <v>-0.0175213708561665</v>
      </c>
      <c r="DO137">
        <v>0.00201954594759898</v>
      </c>
      <c r="DP137">
        <v>-2.55958449284408e-05</v>
      </c>
      <c r="DQ137">
        <v>-1</v>
      </c>
      <c r="DR137">
        <v>2233</v>
      </c>
      <c r="DS137">
        <v>2</v>
      </c>
      <c r="DT137">
        <v>28</v>
      </c>
      <c r="DU137">
        <v>32.7</v>
      </c>
      <c r="DV137">
        <v>32.7</v>
      </c>
      <c r="DW137">
        <v>2</v>
      </c>
      <c r="DX137">
        <v>635.724</v>
      </c>
      <c r="DY137">
        <v>356.304</v>
      </c>
      <c r="DZ137">
        <v>25.0012</v>
      </c>
      <c r="EA137">
        <v>28.1609</v>
      </c>
      <c r="EB137">
        <v>30.0004</v>
      </c>
      <c r="EC137">
        <v>28.4033</v>
      </c>
      <c r="ED137">
        <v>28.4086</v>
      </c>
      <c r="EE137">
        <v>19.7012</v>
      </c>
      <c r="EF137">
        <v>36.1732</v>
      </c>
      <c r="EG137">
        <v>66.324</v>
      </c>
      <c r="EH137">
        <v>25</v>
      </c>
      <c r="EI137">
        <v>410</v>
      </c>
      <c r="EJ137">
        <v>18.9804</v>
      </c>
      <c r="EK137">
        <v>99.4113</v>
      </c>
      <c r="EL137">
        <v>101.357</v>
      </c>
    </row>
    <row r="138" spans="1:142">
      <c r="A138">
        <v>120</v>
      </c>
      <c r="B138">
        <v>1613519561.5</v>
      </c>
      <c r="C138">
        <v>1866.40000009537</v>
      </c>
      <c r="D138" t="s">
        <v>520</v>
      </c>
      <c r="E138" t="s">
        <v>521</v>
      </c>
      <c r="G138">
        <f>A/E</f>
        <v>0</v>
      </c>
      <c r="H138">
        <v>1613519553.56897</v>
      </c>
      <c r="I138">
        <f>AY138*AG138*(AU138-AV138)/(100*AN138*(1000-AG138*AU138))</f>
        <v>0</v>
      </c>
      <c r="J138">
        <f>AY138*AG138*(AT138-AS138*(1000-AG138*AV138)/(1000-AG138*AU138))/(100*AN138)</f>
        <v>0</v>
      </c>
      <c r="K138">
        <f>AS138 - IF(AG138&gt;1, J138*AN138*100.0/(AI138*BG138), 0)</f>
        <v>0</v>
      </c>
      <c r="L138">
        <f>((R138-I138/2)*K138-J138)/(R138+I138/2)</f>
        <v>0</v>
      </c>
      <c r="M138">
        <f>L138*(AZ138+BA138)/1000.0</f>
        <v>0</v>
      </c>
      <c r="N138">
        <f>(AS138 - IF(AG138&gt;1, J138*AN138*100.0/(AI138*BG138), 0))*(AZ138+BA138)/1000.0</f>
        <v>0</v>
      </c>
      <c r="O138">
        <f>2.0/((1/Q138-1/P138)+SIGN(Q138)*SQRT((1/Q138-1/P138)*(1/Q138-1/P138) + 4*AO138/((AO138+1)*(AO138+1))*(2*1/Q138*1/P138-1/P138*1/P138)))</f>
        <v>0</v>
      </c>
      <c r="P138">
        <f>IF(LEFT(AP138,1)&lt;&gt;"0",IF(LEFT(AP138,1)="1",3.0,AQ138),$D$5+$E$5*(BG138*AZ138/($K$5*1000))+$F$5*(BG138*AZ138/($K$5*1000))*MAX(MIN(AN138,$J$5),$I$5)*MAX(MIN(AN138,$J$5),$I$5)+$G$5*MAX(MIN(AN138,$J$5),$I$5)*(BG138*AZ138/($K$5*1000))+$H$5*(BG138*AZ138/($K$5*1000))*(BG138*AZ138/($K$5*1000)))</f>
        <v>0</v>
      </c>
      <c r="Q138">
        <f>I138*(1000-(1000*0.61365*exp(17.502*U138/(240.97+U138))/(AZ138+BA138)+AU138)/2)/(1000*0.61365*exp(17.502*U138/(240.97+U138))/(AZ138+BA138)-AU138)</f>
        <v>0</v>
      </c>
      <c r="R138">
        <f>1/((AO138+1)/(O138/1.6)+1/(P138/1.37)) + AO138/((AO138+1)/(O138/1.6) + AO138/(P138/1.37))</f>
        <v>0</v>
      </c>
      <c r="S138">
        <f>(AK138*AM138)</f>
        <v>0</v>
      </c>
      <c r="T138">
        <f>(BB138+(S138+2*0.95*5.67E-8*(((BB138+$B$9)+273)^4-(BB138+273)^4)-44100*I138)/(1.84*29.3*P138+8*0.95*5.67E-8*(BB138+273)^3))</f>
        <v>0</v>
      </c>
      <c r="U138">
        <f>($C$9*BC138+$D$9*BD138+$E$9*T138)</f>
        <v>0</v>
      </c>
      <c r="V138">
        <f>0.61365*exp(17.502*U138/(240.97+U138))</f>
        <v>0</v>
      </c>
      <c r="W138">
        <f>(X138/Y138*100)</f>
        <v>0</v>
      </c>
      <c r="X138">
        <f>AU138*(AZ138+BA138)/1000</f>
        <v>0</v>
      </c>
      <c r="Y138">
        <f>0.61365*exp(17.502*BB138/(240.97+BB138))</f>
        <v>0</v>
      </c>
      <c r="Z138">
        <f>(V138-AU138*(AZ138+BA138)/1000)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2*0.95*5.67E-8*(((BB138+$B$9)+273)^4-(U138+273)^4)</f>
        <v>0</v>
      </c>
      <c r="AD138">
        <f>S138+AC138+AA138+AB138</f>
        <v>0</v>
      </c>
      <c r="AE138">
        <v>0</v>
      </c>
      <c r="AF138">
        <v>0</v>
      </c>
      <c r="AG138">
        <f>IF(AE138*$H$15&gt;=AI138,1.0,(AI138/(AI138-AE138*$H$15)))</f>
        <v>0</v>
      </c>
      <c r="AH138">
        <f>(AG138-1)*100</f>
        <v>0</v>
      </c>
      <c r="AI138">
        <f>MAX(0,($B$15+$C$15*BG138)/(1+$D$15*BG138)*AZ138/(BB138+273)*$E$15)</f>
        <v>0</v>
      </c>
      <c r="AJ138">
        <f>$B$13*BH138+$C$13*BI138+$F$13*BJ138*(1-BM138)</f>
        <v>0</v>
      </c>
      <c r="AK138">
        <f>AJ138*AL138</f>
        <v>0</v>
      </c>
      <c r="AL138">
        <f>($B$13*$D$11+$C$13*$D$11+$F$13*((BW138+BO138)/MAX(BW138+BO138+BX138, 0.1)*$I$11+BX138/MAX(BW138+BO138+BX138, 0.1)*$J$11))/($B$13+$C$13+$F$13)</f>
        <v>0</v>
      </c>
      <c r="AM138">
        <f>($B$13*$K$11+$C$13*$K$11+$F$13*((BW138+BO138)/MAX(BW138+BO138+BX138, 0.1)*$P$11+BX138/MAX(BW138+BO138+BX138, 0.1)*$Q$11))/($B$13+$C$13+$F$13)</f>
        <v>0</v>
      </c>
      <c r="AN138">
        <v>2</v>
      </c>
      <c r="AO138">
        <v>0.5</v>
      </c>
      <c r="AP138" t="s">
        <v>256</v>
      </c>
      <c r="AQ138">
        <v>2</v>
      </c>
      <c r="AR138">
        <v>1613519553.56897</v>
      </c>
      <c r="AS138">
        <v>409.249517241379</v>
      </c>
      <c r="AT138">
        <v>410.001586206896</v>
      </c>
      <c r="AU138">
        <v>18.9410103448276</v>
      </c>
      <c r="AV138">
        <v>19.0056862068966</v>
      </c>
      <c r="AW138">
        <v>403.347172413793</v>
      </c>
      <c r="AX138">
        <v>18.8385586206897</v>
      </c>
      <c r="AY138">
        <v>600.029379310345</v>
      </c>
      <c r="AZ138">
        <v>101.532379310345</v>
      </c>
      <c r="BA138">
        <v>0.0999222862068966</v>
      </c>
      <c r="BB138">
        <v>26.660275862069</v>
      </c>
      <c r="BC138">
        <v>26.3377586206897</v>
      </c>
      <c r="BD138">
        <v>999.9</v>
      </c>
      <c r="BE138">
        <v>0</v>
      </c>
      <c r="BF138">
        <v>0</v>
      </c>
      <c r="BG138">
        <v>5005.1724137931</v>
      </c>
      <c r="BH138">
        <v>0</v>
      </c>
      <c r="BI138">
        <v>9999.9</v>
      </c>
      <c r="BJ138">
        <v>299.98275862069</v>
      </c>
      <c r="BK138">
        <v>0.900001310344828</v>
      </c>
      <c r="BL138">
        <v>0.0999988</v>
      </c>
      <c r="BM138">
        <v>0</v>
      </c>
      <c r="BN138">
        <v>22.9957</v>
      </c>
      <c r="BO138">
        <v>5.00096</v>
      </c>
      <c r="BP138">
        <v>91.5096517241379</v>
      </c>
      <c r="BQ138">
        <v>3225.48862068966</v>
      </c>
      <c r="BR138">
        <v>36.6891724137931</v>
      </c>
      <c r="BS138">
        <v>40.75</v>
      </c>
      <c r="BT138">
        <v>38.812</v>
      </c>
      <c r="BU138">
        <v>40.625</v>
      </c>
      <c r="BV138">
        <v>39.557724137931</v>
      </c>
      <c r="BW138">
        <v>265.483448275862</v>
      </c>
      <c r="BX138">
        <v>29.4968965517241</v>
      </c>
      <c r="BY138">
        <v>0</v>
      </c>
      <c r="BZ138">
        <v>1613519604.4</v>
      </c>
      <c r="CA138">
        <v>0</v>
      </c>
      <c r="CB138">
        <v>22.992468</v>
      </c>
      <c r="CC138">
        <v>0.257653847794633</v>
      </c>
      <c r="CD138">
        <v>-2.18104615718212</v>
      </c>
      <c r="CE138">
        <v>91.47684</v>
      </c>
      <c r="CF138">
        <v>15</v>
      </c>
      <c r="CG138">
        <v>1613517593.1</v>
      </c>
      <c r="CH138" t="s">
        <v>257</v>
      </c>
      <c r="CI138">
        <v>1613517590.6</v>
      </c>
      <c r="CJ138">
        <v>1613517593.1</v>
      </c>
      <c r="CK138">
        <v>2</v>
      </c>
      <c r="CL138">
        <v>-0.182</v>
      </c>
      <c r="CM138">
        <v>0.031</v>
      </c>
      <c r="CN138">
        <v>5.898</v>
      </c>
      <c r="CO138">
        <v>0.117</v>
      </c>
      <c r="CP138">
        <v>408</v>
      </c>
      <c r="CQ138">
        <v>19</v>
      </c>
      <c r="CR138">
        <v>0.39</v>
      </c>
      <c r="CS138">
        <v>0.23</v>
      </c>
      <c r="CT138">
        <v>-0.74748305</v>
      </c>
      <c r="CU138">
        <v>-0.197720532833019</v>
      </c>
      <c r="CV138">
        <v>0.0313438263418412</v>
      </c>
      <c r="CW138">
        <v>0</v>
      </c>
      <c r="CX138">
        <v>-0.08865938</v>
      </c>
      <c r="CY138">
        <v>0.475007720825516</v>
      </c>
      <c r="CZ138">
        <v>0.0465779352618125</v>
      </c>
      <c r="DA138">
        <v>0</v>
      </c>
      <c r="DB138">
        <v>0</v>
      </c>
      <c r="DC138">
        <v>2</v>
      </c>
      <c r="DD138" t="s">
        <v>258</v>
      </c>
      <c r="DE138">
        <v>100</v>
      </c>
      <c r="DF138">
        <v>100</v>
      </c>
      <c r="DG138">
        <v>5.902</v>
      </c>
      <c r="DH138">
        <v>0.1037</v>
      </c>
      <c r="DI138">
        <v>3.81994624640086</v>
      </c>
      <c r="DJ138">
        <v>0.00621434693501906</v>
      </c>
      <c r="DK138">
        <v>-2.84187309215212e-06</v>
      </c>
      <c r="DL138">
        <v>5.83187288444407e-10</v>
      </c>
      <c r="DM138">
        <v>-0.113050203154081</v>
      </c>
      <c r="DN138">
        <v>-0.0175213708561665</v>
      </c>
      <c r="DO138">
        <v>0.00201954594759898</v>
      </c>
      <c r="DP138">
        <v>-2.55958449284408e-05</v>
      </c>
      <c r="DQ138">
        <v>-1</v>
      </c>
      <c r="DR138">
        <v>2233</v>
      </c>
      <c r="DS138">
        <v>2</v>
      </c>
      <c r="DT138">
        <v>28</v>
      </c>
      <c r="DU138">
        <v>32.8</v>
      </c>
      <c r="DV138">
        <v>32.8</v>
      </c>
      <c r="DW138">
        <v>2</v>
      </c>
      <c r="DX138">
        <v>635.948</v>
      </c>
      <c r="DY138">
        <v>356.147</v>
      </c>
      <c r="DZ138">
        <v>25.0012</v>
      </c>
      <c r="EA138">
        <v>28.1639</v>
      </c>
      <c r="EB138">
        <v>30.0003</v>
      </c>
      <c r="EC138">
        <v>28.4056</v>
      </c>
      <c r="ED138">
        <v>28.4104</v>
      </c>
      <c r="EE138">
        <v>19.6995</v>
      </c>
      <c r="EF138">
        <v>36.1732</v>
      </c>
      <c r="EG138">
        <v>66.324</v>
      </c>
      <c r="EH138">
        <v>25</v>
      </c>
      <c r="EI138">
        <v>410</v>
      </c>
      <c r="EJ138">
        <v>19.0919</v>
      </c>
      <c r="EK138">
        <v>99.4128</v>
      </c>
      <c r="EL138">
        <v>101.355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270</v>
      </c>
      <c r="B15" t="s">
        <v>271</v>
      </c>
    </row>
    <row r="16" spans="1:2">
      <c r="A16" t="s">
        <v>287</v>
      </c>
      <c r="B16" t="s">
        <v>288</v>
      </c>
    </row>
    <row r="17" spans="1:2">
      <c r="A17" t="s">
        <v>307</v>
      </c>
      <c r="B17" t="s">
        <v>308</v>
      </c>
    </row>
    <row r="18" spans="1:2">
      <c r="A18" t="s">
        <v>329</v>
      </c>
      <c r="B18" t="s">
        <v>330</v>
      </c>
    </row>
    <row r="19" spans="1:2">
      <c r="A19" t="s">
        <v>353</v>
      </c>
      <c r="B19" t="s">
        <v>354</v>
      </c>
    </row>
    <row r="20" spans="1:2">
      <c r="A20" t="s">
        <v>370</v>
      </c>
      <c r="B20" t="s">
        <v>379</v>
      </c>
    </row>
    <row r="21" spans="1:2">
      <c r="A21" t="s">
        <v>392</v>
      </c>
      <c r="B21" t="s">
        <v>393</v>
      </c>
    </row>
    <row r="22" spans="1:2">
      <c r="A22" t="s">
        <v>416</v>
      </c>
      <c r="B22" t="s">
        <v>417</v>
      </c>
    </row>
    <row r="23" spans="1:2">
      <c r="A23" t="s">
        <v>440</v>
      </c>
      <c r="B23" t="s">
        <v>441</v>
      </c>
    </row>
    <row r="24" spans="1:2">
      <c r="A24" t="s">
        <v>458</v>
      </c>
      <c r="B24" t="s">
        <v>459</v>
      </c>
    </row>
    <row r="25" spans="1:2">
      <c r="A25" t="s">
        <v>482</v>
      </c>
      <c r="B25" t="s">
        <v>483</v>
      </c>
    </row>
    <row r="26" spans="1:2">
      <c r="A26" t="s">
        <v>508</v>
      </c>
      <c r="B26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2021-02-16T13:53:17Z</dcterms:created>
  <dcterms:modified xsi:type="dcterms:W3CDTF">2021-02-16T13:53:17Z</dcterms:modified>
</cp:coreProperties>
</file>