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<sst xmlns="http://schemas.openxmlformats.org/spreadsheetml/2006/main" count="674" uniqueCount="317">
  <si>
    <t>File opened</t>
  </si>
  <si>
    <t>2020-11-05 11:10:47</t>
  </si>
  <si>
    <t>Console s/n</t>
  </si>
  <si>
    <t>68C-811937</t>
  </si>
  <si>
    <t>Console ver</t>
  </si>
  <si>
    <t>Bluestem v.1.4.02</t>
  </si>
  <si>
    <t>Scripts ver</t>
  </si>
  <si>
    <t>2020.02  1.4.02, Jan 2020</t>
  </si>
  <si>
    <t>Head s/n</t>
  </si>
  <si>
    <t>68H-711927</t>
  </si>
  <si>
    <t>Head ver</t>
  </si>
  <si>
    <t>1.4.0</t>
  </si>
  <si>
    <t>Head cal</t>
  </si>
  <si>
    <t>{"co2bspan2b": "0.317663", "flowazero": "0.322", "h2obspan2b": "0.0693454", "h2obspanconc1": "12.15", "co2aspan2": "-0.0279671", "h2obspan2": "0", "tazero": "0.958033", "co2aspanconc2": "305.4", "oxygen": "21", "ssa_ref": "41656.1", "h2oaspan1": "1.0003", "h2obspan2a": "0.0695052", "h2obzero": "0.981967", "ssb_ref": "36365.4", "flowmeterzero": "0.996429", "h2oaspan2": "0", "co2bspanconc2": "305.4", "co2aspan1": "1.00185", "h2oaspan2a": "0.0690057", "co2aspanconc1": "2486", "co2bzero": "0.954914", "co2aspan2a": "0.318783", "co2bspan1": "1.00162", "h2oaspan2b": "0.0690266", "co2bspanconc1": "2486", "tbzero": "0.999458", "co2bspan2a": "0.319978", "chamberpressurezero": "2.66603", "flowbzero": "0.27545", "co2aspan2b": "0.31653", "h2obspan1": "0.997702", "h2oaspanconc1": "12.15", "co2bspan2": "-0.0276768", "h2oaspanconc2": "0", "h2oazero": "0.97468", "h2obspanconc2": "0", "co2azero": "0.924055"}</t>
  </si>
  <si>
    <t>Chamber type</t>
  </si>
  <si>
    <t>6800-01A</t>
  </si>
  <si>
    <t>Chamber s/n</t>
  </si>
  <si>
    <t>MPF-831711</t>
  </si>
  <si>
    <t>Chamber rev</t>
  </si>
  <si>
    <t>0</t>
  </si>
  <si>
    <t>Chamber cal</t>
  </si>
  <si>
    <t>Fluorometer</t>
  </si>
  <si>
    <t>Flr. Version</t>
  </si>
  <si>
    <t>11:10:47</t>
  </si>
  <si>
    <t>Stability Definition:	ΔCO2 (Meas2): Slp&lt;0.1 Per=20	ΔH2O (Meas2): Slp&lt;0.1 Per=20</t>
  </si>
  <si>
    <t>11:11:13</t>
  </si>
  <si>
    <t>assimilation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</si>
  <si>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</si>
  <si>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</si>
  <si>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</si>
  <si>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</si>
  <si>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</si>
  <si>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</si>
  <si>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</si>
  <si>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</si>
  <si>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</si>
  <si>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</si>
  <si>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</si>
  <si>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</si>
  <si>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</si>
  <si>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</si>
  <si>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</si>
  <si>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</si>
  <si>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UserDefCon</t>
  </si>
  <si>
    <t>test_constant_2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</si>
  <si>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</si>
  <si>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</si>
  <si>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</si>
  <si>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</si>
  <si>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</si>
  <si>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</si>
  <si>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</si>
  <si>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</si>
  <si>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</si>
  <si>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</si>
  <si>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</si>
  <si>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</si>
  <si>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</si>
  <si>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</si>
  <si>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</si>
  <si>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</si>
  <si>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</si>
  <si>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</si>
  <si>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</si>
  <si>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</si>
  <si>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</si>
  <si>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</si>
  <si>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</si>
  <si>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</si>
  <si>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</si>
  <si>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</si>
  <si>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</si>
  <si>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</si>
  <si>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</si>
  <si>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</si>
  <si>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</si>
  <si>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</si>
  <si>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</si>
  <si>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</si>
  <si>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</si>
  <si>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</si>
  <si>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0.502934 95.6278 375.323 616.247 865.044 1060.66 1237.57 1398.24</t>
  </si>
  <si>
    <t>Fs_true</t>
  </si>
  <si>
    <t>0.0534044 115.383 404.335 601.616 801.831 1000.84 1203.05 1400.74</t>
  </si>
  <si>
    <t>leak_wt</t>
  </si>
  <si>
    <t>Sys</t>
  </si>
  <si>
    <t>UserDefVar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</si>
  <si>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</si>
  <si>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</si>
  <si>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</si>
  <si>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</si>
  <si>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</si>
  <si>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</si>
  <si>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</si>
  <si>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</si>
  <si>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</si>
  <si>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</si>
  <si>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</si>
  <si>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</si>
  <si>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</si>
  <si>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</si>
  <si>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</si>
  <si>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</si>
  <si>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</si>
  <si>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test_constant</t>
  </si>
  <si>
    <t>user_variable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</si>
  <si>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</si>
  <si>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</si>
  <si>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</si>
  <si>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</si>
  <si>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</si>
  <si>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</si>
  <si>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</si>
  <si>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</si>
  <si>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</si>
  <si>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</si>
  <si>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</si>
  <si>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</si>
  <si>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</si>
  <si>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</si>
  <si>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</si>
  <si>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</si>
  <si>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</si>
  <si>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</si>
  <si>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</si>
  <si>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</si>
  <si>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</si>
  <si>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</si>
  <si>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</si>
  <si>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</si>
  <si>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</si>
  <si>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</si>
  <si>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</si>
  <si>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</si>
  <si>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</si>
  <si>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</si>
  <si>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</si>
  <si>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</si>
  <si>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</si>
  <si>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</si>
  <si>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</si>
  <si>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</si>
  <si>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</si>
  <si>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</si>
  <si>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</si>
  <si>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</si>
  <si>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</si>
  <si>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</si>
  <si>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</si>
  <si>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</si>
  <si>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</si>
  <si>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</si>
  <si>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</si>
  <si>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</si>
  <si>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</si>
  <si>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</si>
  <si>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</si>
  <si>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</si>
  <si>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</si>
  <si>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</si>
  <si>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</si>
  <si>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</si>
  <si>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</si>
  <si>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</si>
  <si>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</si>
  <si>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</si>
  <si>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</si>
  <si>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</si>
  <si>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</si>
  <si>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</si>
  <si>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</si>
  <si>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</si>
  <si>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</si>
  <si>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</si>
  <si>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</si>
  <si>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</si>
  <si>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</si>
  <si>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</si>
  <si>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</si>
  <si>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</si>
  <si>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</si>
  <si>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</si>
  <si>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</si>
  <si>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</si>
  <si>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</si>
  <si>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</si>
  <si>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</si>
  <si>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</si>
  <si>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</si>
  <si>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</si>
  <si>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</si>
  <si>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</si>
  <si>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</si>
  <si>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</si>
  <si>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</si>
  <si>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</si>
  <si>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</si>
  <si>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</si>
  <si>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</si>
  <si>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</si>
  <si>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</si>
  <si>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</si>
  <si>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</si>
  <si>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</si>
  <si>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</si>
  <si>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</si>
  <si>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</si>
  <si>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</si>
  <si>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</si>
  <si>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</si>
  <si>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</si>
  <si>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</si>
  <si>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</si>
  <si>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</si>
  <si>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</si>
  <si>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</si>
  <si>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</si>
  <si>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</si>
  <si>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</si>
  <si>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</si>
  <si>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</si>
  <si>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</si>
  <si>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</si>
  <si>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</si>
  <si>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</si>
  <si>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</si>
  <si>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</si>
  <si>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</si>
  <si>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</si>
  <si>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</si>
  <si>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</si>
  <si>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</si>
  <si>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</si>
  <si>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</si>
  <si>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</si>
  <si>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</si>
  <si>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</si>
  <si>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</si>
  <si>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</si>
  <si>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</si>
  <si>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</si>
  <si>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</si>
  <si>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</si>
  <si>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</si>
  <si>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</si>
  <si>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</si>
  <si>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</si>
  <si>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</si>
  <si>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</si>
  <si>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</si>
  <si>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</si>
  <si>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</si>
  <si>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</si>
  <si>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</si>
  <si>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</si>
  <si>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</si>
  <si>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</si>
  <si>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</si>
  <si>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</si>
  <si>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</si>
  <si>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</si>
  <si>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</si>
  <si>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°C</t>
  </si>
  <si>
    <t>mol m⁻² s⁻¹</t>
  </si>
  <si>
    <t>µmol m⁻² s⁻¹</t>
  </si>
  <si>
    <t>µmol mol⁻¹</t>
  </si>
  <si>
    <t>W m⁻²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</si>
  <si>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</si>
  <si>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</si>
  <si>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</si>
  <si>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</si>
  <si>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</si>
  <si>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</si>
  <si>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</si>
  <si>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</si>
  <si>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</si>
  <si>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</si>
  <si>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</si>
  <si>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</si>
  <si>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</si>
  <si>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>mmol mol⁻¹ min⁻¹</t>
  </si>
  <si>
    <t>min</t>
  </si>
  <si>
    <t>20201105 11:18:39</t>
  </si>
  <si>
    <t>11:18:39</t>
  </si>
  <si>
    <t>RECT-285-20200707-13_17_31</t>
  </si>
  <si>
    <t>MPF-408-20201105-11_18_44</t>
  </si>
  <si>
    <t>-</t>
  </si>
  <si>
    <t>0: Broadleaf</t>
  </si>
  <si>
    <t>11:13:40</t>
  </si>
  <si>
    <t>2/2</t>
  </si>
  <si>
    <t>20201105 11:18:59</t>
  </si>
  <si>
    <t>11:18:59</t>
  </si>
  <si>
    <t>MPF-409-20201105-11_19_04</t>
  </si>
  <si>
    <t>0/2</t>
  </si>
  <si>
    <t>20201105 11:19:19</t>
  </si>
  <si>
    <t>11:19:19</t>
  </si>
  <si>
    <t>MPF-410-20201105-11_19_24</t>
  </si>
  <si>
    <t>11:25:52</t>
  </si>
  <si>
    <t xml:space="preserve">assimilation 2nd </t>
  </si>
  <si>
    <t>20201105 11:27:04</t>
  </si>
  <si>
    <t>11:27:04</t>
  </si>
  <si>
    <t>MPF-411-20201105-11_27_09</t>
  </si>
  <si>
    <t>20201105 11:27:24</t>
  </si>
  <si>
    <t>11:27:24</t>
  </si>
  <si>
    <t>MPF-412-20201105-11_27_29</t>
  </si>
  <si>
    <t>20201105 11:27:44</t>
  </si>
  <si>
    <t>11:27:44</t>
  </si>
  <si>
    <t>MPF-413-20201105-11_27_49</t>
  </si>
  <si>
    <t>20201105 11:30:08</t>
  </si>
  <si>
    <t>11:30:08</t>
  </si>
  <si>
    <t>MPF-414-20201105-11_30_12</t>
  </si>
  <si>
    <t>20201105 11:30:28</t>
  </si>
  <si>
    <t>11:30:28</t>
  </si>
  <si>
    <t>MPF-415-20201105-11_30_32</t>
  </si>
  <si>
    <t>20201105 11:30:48</t>
  </si>
  <si>
    <t>11:30:48</t>
  </si>
  <si>
    <t>MPF-416-20201105-11_30_52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</si>
</sst>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J27"/>
  <sheetViews>
    <sheetView tabSelected="1" workbookViewId="0"/>
  </sheetViews>
  <sheetFormatPr defaultRowHeight="15"/>
  <sheetData>
    <row r="2" spans="1:166">
      <c r="A2" t="s">
        <v>27</v>
      </c>
      <c r="B2" t="s">
        <v>28</v>
      </c>
      <c r="C2" t="s">
        <v>30</v>
      </c>
    </row>
    <row r="3" spans="1:166">
      <c r="B3" t="s">
        <v>29</v>
      </c>
      <c r="C3">
        <v>21</v>
      </c>
    </row>
    <row r="4" spans="1:166">
      <c r="A4" t="s">
        <v>31</v>
      </c>
      <c r="B4" t="s">
        <v>32</v>
      </c>
      <c r="C4" t="s">
        <v>33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66">
      <c r="B5" t="s">
        <v>15</v>
      </c>
      <c r="C5" t="s">
        <v>34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66">
      <c r="A6" t="s">
        <v>43</v>
      </c>
      <c r="B6" t="s">
        <v>44</v>
      </c>
    </row>
    <row r="8" spans="1:166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166">
      <c r="B9">
        <v>0</v>
      </c>
      <c r="C9">
        <v>1</v>
      </c>
      <c r="D9">
        <v>0</v>
      </c>
      <c r="E9">
        <v>0</v>
      </c>
    </row>
    <row r="10" spans="1:166">
      <c r="A10" t="s">
        <v>50</v>
      </c>
      <c r="B10" t="s">
        <v>51</v>
      </c>
      <c r="C10" t="s">
        <v>53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  <c r="P10" t="s">
        <v>67</v>
      </c>
      <c r="Q10" t="s">
        <v>68</v>
      </c>
    </row>
    <row r="11" spans="1:166">
      <c r="B11" t="s">
        <v>52</v>
      </c>
      <c r="C11" t="s">
        <v>54</v>
      </c>
      <c r="D11">
        <v>0.49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0.39</v>
      </c>
      <c r="L11">
        <v>0.18</v>
      </c>
      <c r="M11">
        <v>0.23</v>
      </c>
      <c r="N11">
        <v>0.26</v>
      </c>
      <c r="O11">
        <v>0.21</v>
      </c>
      <c r="P11">
        <v>0.19</v>
      </c>
      <c r="Q11">
        <v>0.25</v>
      </c>
    </row>
    <row r="12" spans="1:16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r="13" spans="1:166">
      <c r="B13">
        <v>0</v>
      </c>
      <c r="C13">
        <v>0</v>
      </c>
      <c r="D13">
        <v>0</v>
      </c>
      <c r="E13">
        <v>0</v>
      </c>
      <c r="F13">
        <v>1</v>
      </c>
    </row>
    <row r="14" spans="1:166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82</v>
      </c>
      <c r="H14" t="s">
        <v>84</v>
      </c>
    </row>
    <row r="15" spans="1:166">
      <c r="B15">
        <v>-6276</v>
      </c>
      <c r="C15">
        <v>6.6</v>
      </c>
      <c r="D15">
        <v>1.709e-05</v>
      </c>
      <c r="E15">
        <v>3.11</v>
      </c>
      <c r="F15" t="s">
        <v>81</v>
      </c>
      <c r="G15" t="s">
        <v>83</v>
      </c>
      <c r="H15">
        <v>0</v>
      </c>
    </row>
    <row r="16" spans="1:166">
      <c r="A16" t="s">
        <v>85</v>
      </c>
      <c r="B16" t="s">
        <v>85</v>
      </c>
      <c r="C16" t="s">
        <v>85</v>
      </c>
      <c r="D16" t="s">
        <v>85</v>
      </c>
      <c r="E16" t="s">
        <v>85</v>
      </c>
      <c r="F16" t="s">
        <v>43</v>
      </c>
      <c r="G16" t="s">
        <v>86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90</v>
      </c>
      <c r="BI16" t="s">
        <v>90</v>
      </c>
      <c r="BJ16" t="s">
        <v>90</v>
      </c>
      <c r="BK16" t="s">
        <v>90</v>
      </c>
      <c r="BL16" t="s">
        <v>91</v>
      </c>
      <c r="BM16" t="s">
        <v>91</v>
      </c>
      <c r="BN16" t="s">
        <v>91</v>
      </c>
      <c r="BO16" t="s">
        <v>91</v>
      </c>
      <c r="BP16" t="s">
        <v>92</v>
      </c>
      <c r="BQ16" t="s">
        <v>92</v>
      </c>
      <c r="BR16" t="s">
        <v>92</v>
      </c>
      <c r="BS16" t="s">
        <v>92</v>
      </c>
      <c r="BT16" t="s">
        <v>92</v>
      </c>
      <c r="BU16" t="s">
        <v>92</v>
      </c>
      <c r="BV16" t="s">
        <v>92</v>
      </c>
      <c r="BW16" t="s">
        <v>92</v>
      </c>
      <c r="BX16" t="s">
        <v>92</v>
      </c>
      <c r="BY16" t="s">
        <v>92</v>
      </c>
      <c r="BZ16" t="s">
        <v>92</v>
      </c>
      <c r="CA16" t="s">
        <v>92</v>
      </c>
      <c r="CB16" t="s">
        <v>92</v>
      </c>
      <c r="CC16" t="s">
        <v>92</v>
      </c>
      <c r="CD16" t="s">
        <v>92</v>
      </c>
      <c r="CE16" t="s">
        <v>92</v>
      </c>
      <c r="CF16" t="s">
        <v>92</v>
      </c>
      <c r="CG16" t="s">
        <v>92</v>
      </c>
      <c r="CH16" t="s">
        <v>93</v>
      </c>
      <c r="CI16" t="s">
        <v>93</v>
      </c>
      <c r="CJ16" t="s">
        <v>93</v>
      </c>
      <c r="CK16" t="s">
        <v>93</v>
      </c>
      <c r="CL16" t="s">
        <v>93</v>
      </c>
      <c r="CM16" t="s">
        <v>93</v>
      </c>
      <c r="CN16" t="s">
        <v>93</v>
      </c>
      <c r="CO16" t="s">
        <v>93</v>
      </c>
      <c r="CP16" t="s">
        <v>93</v>
      </c>
      <c r="CQ16" t="s">
        <v>93</v>
      </c>
      <c r="CR16" t="s">
        <v>93</v>
      </c>
      <c r="CS16" t="s">
        <v>93</v>
      </c>
      <c r="CT16" t="s">
        <v>93</v>
      </c>
      <c r="CU16" t="s">
        <v>93</v>
      </c>
      <c r="CV16" t="s">
        <v>93</v>
      </c>
      <c r="CW16" t="s">
        <v>93</v>
      </c>
      <c r="CX16" t="s">
        <v>93</v>
      </c>
      <c r="CY16" t="s">
        <v>93</v>
      </c>
      <c r="CZ16" t="s">
        <v>94</v>
      </c>
      <c r="DA16" t="s">
        <v>94</v>
      </c>
      <c r="DB16" t="s">
        <v>94</v>
      </c>
      <c r="DC16" t="s">
        <v>94</v>
      </c>
      <c r="DD16" t="s">
        <v>94</v>
      </c>
      <c r="DE16" t="s">
        <v>95</v>
      </c>
      <c r="DF16" t="s">
        <v>95</v>
      </c>
      <c r="DG16" t="s">
        <v>95</v>
      </c>
      <c r="DH16" t="s">
        <v>95</v>
      </c>
      <c r="DI16" t="s">
        <v>95</v>
      </c>
      <c r="DJ16" t="s">
        <v>95</v>
      </c>
      <c r="DK16" t="s">
        <v>95</v>
      </c>
      <c r="DL16" t="s">
        <v>95</v>
      </c>
      <c r="DM16" t="s">
        <v>95</v>
      </c>
      <c r="DN16" t="s">
        <v>95</v>
      </c>
      <c r="DO16" t="s">
        <v>95</v>
      </c>
      <c r="DP16" t="s">
        <v>95</v>
      </c>
      <c r="DQ16" t="s">
        <v>95</v>
      </c>
      <c r="DR16" t="s">
        <v>96</v>
      </c>
      <c r="DS16" t="s">
        <v>96</v>
      </c>
      <c r="DT16" t="s">
        <v>96</v>
      </c>
      <c r="DU16" t="s">
        <v>96</v>
      </c>
      <c r="DV16" t="s">
        <v>96</v>
      </c>
      <c r="DW16" t="s">
        <v>96</v>
      </c>
      <c r="DX16" t="s">
        <v>96</v>
      </c>
      <c r="DY16" t="s">
        <v>96</v>
      </c>
      <c r="DZ16" t="s">
        <v>96</v>
      </c>
      <c r="EA16" t="s">
        <v>96</v>
      </c>
      <c r="EB16" t="s">
        <v>96</v>
      </c>
      <c r="EC16" t="s">
        <v>97</v>
      </c>
      <c r="ED16" t="s">
        <v>97</v>
      </c>
      <c r="EE16" t="s">
        <v>97</v>
      </c>
      <c r="EF16" t="s">
        <v>97</v>
      </c>
      <c r="EG16" t="s">
        <v>97</v>
      </c>
      <c r="EH16" t="s">
        <v>97</v>
      </c>
      <c r="EI16" t="s">
        <v>97</v>
      </c>
      <c r="EJ16" t="s">
        <v>97</v>
      </c>
      <c r="EK16" t="s">
        <v>97</v>
      </c>
      <c r="EL16" t="s">
        <v>97</v>
      </c>
      <c r="EM16" t="s">
        <v>97</v>
      </c>
      <c r="EN16" t="s">
        <v>97</v>
      </c>
      <c r="EO16" t="s">
        <v>97</v>
      </c>
      <c r="EP16" t="s">
        <v>97</v>
      </c>
      <c r="EQ16" t="s">
        <v>97</v>
      </c>
      <c r="ER16" t="s">
        <v>97</v>
      </c>
      <c r="ES16" t="s">
        <v>97</v>
      </c>
      <c r="ET16" t="s">
        <v>97</v>
      </c>
      <c r="EU16" t="s">
        <v>98</v>
      </c>
      <c r="EV16" t="s">
        <v>98</v>
      </c>
      <c r="EW16" t="s">
        <v>98</v>
      </c>
      <c r="EX16" t="s">
        <v>98</v>
      </c>
      <c r="EY16" t="s">
        <v>98</v>
      </c>
      <c r="EZ16" t="s">
        <v>98</v>
      </c>
      <c r="FA16" t="s">
        <v>98</v>
      </c>
      <c r="FB16" t="s">
        <v>98</v>
      </c>
      <c r="FC16" t="s">
        <v>98</v>
      </c>
      <c r="FD16" t="s">
        <v>98</v>
      </c>
      <c r="FE16" t="s">
        <v>98</v>
      </c>
      <c r="FF16" t="s">
        <v>98</v>
      </c>
      <c r="FG16" t="s">
        <v>98</v>
      </c>
      <c r="FH16" t="s">
        <v>98</v>
      </c>
      <c r="FI16" t="s">
        <v>98</v>
      </c>
      <c r="FJ16" t="s">
        <v>98</v>
      </c>
    </row>
    <row r="17" spans="1:166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  <c r="R17" t="s">
        <v>116</v>
      </c>
      <c r="S17" t="s">
        <v>117</v>
      </c>
      <c r="T17" t="s">
        <v>118</v>
      </c>
      <c r="U17" t="s">
        <v>119</v>
      </c>
      <c r="V17" t="s">
        <v>120</v>
      </c>
      <c r="W17" t="s">
        <v>121</v>
      </c>
      <c r="X17" t="s">
        <v>122</v>
      </c>
      <c r="Y17" t="s">
        <v>123</v>
      </c>
      <c r="Z17" t="s">
        <v>124</v>
      </c>
      <c r="AA17" t="s">
        <v>125</v>
      </c>
      <c r="AB17" t="s">
        <v>126</v>
      </c>
      <c r="AC17" t="s">
        <v>127</v>
      </c>
      <c r="AD17" t="s">
        <v>128</v>
      </c>
      <c r="AE17" t="s">
        <v>88</v>
      </c>
      <c r="AF17" t="s">
        <v>129</v>
      </c>
      <c r="AG17" t="s">
        <v>130</v>
      </c>
      <c r="AH17" t="s">
        <v>131</v>
      </c>
      <c r="AI17" t="s">
        <v>132</v>
      </c>
      <c r="AJ17" t="s">
        <v>133</v>
      </c>
      <c r="AK17" t="s">
        <v>134</v>
      </c>
      <c r="AL17" t="s">
        <v>135</v>
      </c>
      <c r="AM17" t="s">
        <v>136</v>
      </c>
      <c r="AN17" t="s">
        <v>137</v>
      </c>
      <c r="AO17" t="s">
        <v>138</v>
      </c>
      <c r="AP17" t="s">
        <v>139</v>
      </c>
      <c r="AQ17" t="s">
        <v>140</v>
      </c>
      <c r="AR17" t="s">
        <v>141</v>
      </c>
      <c r="AS17" t="s">
        <v>142</v>
      </c>
      <c r="AT17" t="s">
        <v>143</v>
      </c>
      <c r="AU17" t="s">
        <v>144</v>
      </c>
      <c r="AV17" t="s">
        <v>145</v>
      </c>
      <c r="AW17" t="s">
        <v>146</v>
      </c>
      <c r="AX17" t="s">
        <v>147</v>
      </c>
      <c r="AY17" t="s">
        <v>148</v>
      </c>
      <c r="AZ17" t="s">
        <v>149</v>
      </c>
      <c r="BA17" t="s">
        <v>150</v>
      </c>
      <c r="BB17" t="s">
        <v>151</v>
      </c>
      <c r="BC17" t="s">
        <v>152</v>
      </c>
      <c r="BD17" t="s">
        <v>153</v>
      </c>
      <c r="BE17" t="s">
        <v>154</v>
      </c>
      <c r="BF17" t="s">
        <v>155</v>
      </c>
      <c r="BG17" t="s">
        <v>156</v>
      </c>
      <c r="BH17" t="s">
        <v>157</v>
      </c>
      <c r="BI17" t="s">
        <v>158</v>
      </c>
      <c r="BJ17" t="s">
        <v>159</v>
      </c>
      <c r="BK17" t="s">
        <v>160</v>
      </c>
      <c r="BL17" t="s">
        <v>161</v>
      </c>
      <c r="BM17" t="s">
        <v>162</v>
      </c>
      <c r="BN17" t="s">
        <v>163</v>
      </c>
      <c r="BO17" t="s">
        <v>164</v>
      </c>
      <c r="BP17" t="s">
        <v>106</v>
      </c>
      <c r="BQ17" t="s">
        <v>165</v>
      </c>
      <c r="BR17" t="s">
        <v>166</v>
      </c>
      <c r="BS17" t="s">
        <v>167</v>
      </c>
      <c r="BT17" t="s">
        <v>168</v>
      </c>
      <c r="BU17" t="s">
        <v>169</v>
      </c>
      <c r="BV17" t="s">
        <v>170</v>
      </c>
      <c r="BW17" t="s">
        <v>171</v>
      </c>
      <c r="BX17" t="s">
        <v>172</v>
      </c>
      <c r="BY17" t="s">
        <v>173</v>
      </c>
      <c r="BZ17" t="s">
        <v>174</v>
      </c>
      <c r="CA17" t="s">
        <v>175</v>
      </c>
      <c r="CB17" t="s">
        <v>176</v>
      </c>
      <c r="CC17" t="s">
        <v>177</v>
      </c>
      <c r="CD17" t="s">
        <v>178</v>
      </c>
      <c r="CE17" t="s">
        <v>179</v>
      </c>
      <c r="CF17" t="s">
        <v>180</v>
      </c>
      <c r="CG17" t="s">
        <v>181</v>
      </c>
      <c r="CH17" t="s">
        <v>182</v>
      </c>
      <c r="CI17" t="s">
        <v>183</v>
      </c>
      <c r="CJ17" t="s">
        <v>184</v>
      </c>
      <c r="CK17" t="s">
        <v>185</v>
      </c>
      <c r="CL17" t="s">
        <v>186</v>
      </c>
      <c r="CM17" t="s">
        <v>187</v>
      </c>
      <c r="CN17" t="s">
        <v>188</v>
      </c>
      <c r="CO17" t="s">
        <v>189</v>
      </c>
      <c r="CP17" t="s">
        <v>190</v>
      </c>
      <c r="CQ17" t="s">
        <v>191</v>
      </c>
      <c r="CR17" t="s">
        <v>192</v>
      </c>
      <c r="CS17" t="s">
        <v>193</v>
      </c>
      <c r="CT17" t="s">
        <v>194</v>
      </c>
      <c r="CU17" t="s">
        <v>195</v>
      </c>
      <c r="CV17" t="s">
        <v>196</v>
      </c>
      <c r="CW17" t="s">
        <v>197</v>
      </c>
      <c r="CX17" t="s">
        <v>198</v>
      </c>
      <c r="CY17" t="s">
        <v>199</v>
      </c>
      <c r="CZ17" t="s">
        <v>200</v>
      </c>
      <c r="DA17" t="s">
        <v>201</v>
      </c>
      <c r="DB17" t="s">
        <v>202</v>
      </c>
      <c r="DC17" t="s">
        <v>203</v>
      </c>
      <c r="DD17" t="s">
        <v>204</v>
      </c>
      <c r="DE17" t="s">
        <v>100</v>
      </c>
      <c r="DF17" t="s">
        <v>103</v>
      </c>
      <c r="DG17" t="s">
        <v>205</v>
      </c>
      <c r="DH17" t="s">
        <v>206</v>
      </c>
      <c r="DI17" t="s">
        <v>207</v>
      </c>
      <c r="DJ17" t="s">
        <v>208</v>
      </c>
      <c r="DK17" t="s">
        <v>209</v>
      </c>
      <c r="DL17" t="s">
        <v>210</v>
      </c>
      <c r="DM17" t="s">
        <v>211</v>
      </c>
      <c r="DN17" t="s">
        <v>212</v>
      </c>
      <c r="DO17" t="s">
        <v>213</v>
      </c>
      <c r="DP17" t="s">
        <v>214</v>
      </c>
      <c r="DQ17" t="s">
        <v>215</v>
      </c>
      <c r="DR17" t="s">
        <v>216</v>
      </c>
      <c r="DS17" t="s">
        <v>217</v>
      </c>
      <c r="DT17" t="s">
        <v>218</v>
      </c>
      <c r="DU17" t="s">
        <v>219</v>
      </c>
      <c r="DV17" t="s">
        <v>220</v>
      </c>
      <c r="DW17" t="s">
        <v>221</v>
      </c>
      <c r="DX17" t="s">
        <v>222</v>
      </c>
      <c r="DY17" t="s">
        <v>223</v>
      </c>
      <c r="DZ17" t="s">
        <v>224</v>
      </c>
      <c r="EA17" t="s">
        <v>225</v>
      </c>
      <c r="EB17" t="s">
        <v>226</v>
      </c>
      <c r="EC17" t="s">
        <v>227</v>
      </c>
      <c r="ED17" t="s">
        <v>228</v>
      </c>
      <c r="EE17" t="s">
        <v>229</v>
      </c>
      <c r="EF17" t="s">
        <v>230</v>
      </c>
      <c r="EG17" t="s">
        <v>231</v>
      </c>
      <c r="EH17" t="s">
        <v>232</v>
      </c>
      <c r="EI17" t="s">
        <v>233</v>
      </c>
      <c r="EJ17" t="s">
        <v>234</v>
      </c>
      <c r="EK17" t="s">
        <v>235</v>
      </c>
      <c r="EL17" t="s">
        <v>236</v>
      </c>
      <c r="EM17" t="s">
        <v>237</v>
      </c>
      <c r="EN17" t="s">
        <v>238</v>
      </c>
      <c r="EO17" t="s">
        <v>239</v>
      </c>
      <c r="EP17" t="s">
        <v>240</v>
      </c>
      <c r="EQ17" t="s">
        <v>241</v>
      </c>
      <c r="ER17" t="s">
        <v>242</v>
      </c>
      <c r="ES17" t="s">
        <v>243</v>
      </c>
      <c r="ET17" t="s">
        <v>244</v>
      </c>
      <c r="EU17" t="s">
        <v>245</v>
      </c>
      <c r="EV17" t="s">
        <v>246</v>
      </c>
      <c r="EW17" t="s">
        <v>247</v>
      </c>
      <c r="EX17" t="s">
        <v>248</v>
      </c>
      <c r="EY17" t="s">
        <v>249</v>
      </c>
      <c r="EZ17" t="s">
        <v>250</v>
      </c>
      <c r="FA17" t="s">
        <v>251</v>
      </c>
      <c r="FB17" t="s">
        <v>252</v>
      </c>
      <c r="FC17" t="s">
        <v>253</v>
      </c>
      <c r="FD17" t="s">
        <v>254</v>
      </c>
      <c r="FE17" t="s">
        <v>255</v>
      </c>
      <c r="FF17" t="s">
        <v>256</v>
      </c>
      <c r="FG17" t="s">
        <v>257</v>
      </c>
      <c r="FH17" t="s">
        <v>258</v>
      </c>
      <c r="FI17" t="s">
        <v>259</v>
      </c>
      <c r="FJ17" t="s">
        <v>260</v>
      </c>
    </row>
    <row r="18" spans="1:166">
      <c r="B18" t="s">
        <v>261</v>
      </c>
      <c r="C18" t="s">
        <v>261</v>
      </c>
      <c r="F18" t="s">
        <v>262</v>
      </c>
      <c r="H18" t="s">
        <v>261</v>
      </c>
      <c r="I18" t="s">
        <v>263</v>
      </c>
      <c r="J18" t="s">
        <v>264</v>
      </c>
      <c r="K18" t="s">
        <v>265</v>
      </c>
      <c r="L18" t="s">
        <v>265</v>
      </c>
      <c r="M18" t="s">
        <v>172</v>
      </c>
      <c r="N18" t="s">
        <v>172</v>
      </c>
      <c r="O18" t="s">
        <v>263</v>
      </c>
      <c r="P18" t="s">
        <v>263</v>
      </c>
      <c r="Q18" t="s">
        <v>263</v>
      </c>
      <c r="R18" t="s">
        <v>263</v>
      </c>
      <c r="S18" t="s">
        <v>266</v>
      </c>
      <c r="T18" t="s">
        <v>262</v>
      </c>
      <c r="U18" t="s">
        <v>262</v>
      </c>
      <c r="V18" t="s">
        <v>267</v>
      </c>
      <c r="W18" t="s">
        <v>268</v>
      </c>
      <c r="X18" t="s">
        <v>267</v>
      </c>
      <c r="Y18" t="s">
        <v>267</v>
      </c>
      <c r="Z18" t="s">
        <v>267</v>
      </c>
      <c r="AA18" t="s">
        <v>266</v>
      </c>
      <c r="AB18" t="s">
        <v>266</v>
      </c>
      <c r="AC18" t="s">
        <v>266</v>
      </c>
      <c r="AD18" t="s">
        <v>266</v>
      </c>
      <c r="AE18" t="s">
        <v>269</v>
      </c>
      <c r="AF18" t="s">
        <v>268</v>
      </c>
      <c r="AH18" t="s">
        <v>268</v>
      </c>
      <c r="AI18" t="s">
        <v>269</v>
      </c>
      <c r="AO18" t="s">
        <v>264</v>
      </c>
      <c r="AU18" t="s">
        <v>264</v>
      </c>
      <c r="AV18" t="s">
        <v>264</v>
      </c>
      <c r="AW18" t="s">
        <v>264</v>
      </c>
      <c r="AY18" t="s">
        <v>270</v>
      </c>
      <c r="BH18" t="s">
        <v>264</v>
      </c>
      <c r="BI18" t="s">
        <v>264</v>
      </c>
      <c r="BK18" t="s">
        <v>271</v>
      </c>
      <c r="BL18" t="s">
        <v>272</v>
      </c>
      <c r="BO18" t="s">
        <v>263</v>
      </c>
      <c r="BP18" t="s">
        <v>261</v>
      </c>
      <c r="BQ18" t="s">
        <v>265</v>
      </c>
      <c r="BR18" t="s">
        <v>265</v>
      </c>
      <c r="BS18" t="s">
        <v>273</v>
      </c>
      <c r="BT18" t="s">
        <v>273</v>
      </c>
      <c r="BU18" t="s">
        <v>265</v>
      </c>
      <c r="BV18" t="s">
        <v>273</v>
      </c>
      <c r="BW18" t="s">
        <v>269</v>
      </c>
      <c r="BX18" t="s">
        <v>267</v>
      </c>
      <c r="BY18" t="s">
        <v>267</v>
      </c>
      <c r="BZ18" t="s">
        <v>262</v>
      </c>
      <c r="CA18" t="s">
        <v>262</v>
      </c>
      <c r="CB18" t="s">
        <v>262</v>
      </c>
      <c r="CC18" t="s">
        <v>262</v>
      </c>
      <c r="CD18" t="s">
        <v>262</v>
      </c>
      <c r="CE18" t="s">
        <v>274</v>
      </c>
      <c r="CF18" t="s">
        <v>264</v>
      </c>
      <c r="CG18" t="s">
        <v>264</v>
      </c>
      <c r="CH18" t="s">
        <v>264</v>
      </c>
      <c r="CM18" t="s">
        <v>264</v>
      </c>
      <c r="CP18" t="s">
        <v>262</v>
      </c>
      <c r="CQ18" t="s">
        <v>262</v>
      </c>
      <c r="CR18" t="s">
        <v>262</v>
      </c>
      <c r="CS18" t="s">
        <v>262</v>
      </c>
      <c r="CT18" t="s">
        <v>262</v>
      </c>
      <c r="CU18" t="s">
        <v>264</v>
      </c>
      <c r="CV18" t="s">
        <v>264</v>
      </c>
      <c r="CW18" t="s">
        <v>264</v>
      </c>
      <c r="CX18" t="s">
        <v>261</v>
      </c>
      <c r="DA18" t="s">
        <v>275</v>
      </c>
      <c r="DB18" t="s">
        <v>275</v>
      </c>
      <c r="DD18" t="s">
        <v>261</v>
      </c>
      <c r="DE18" t="s">
        <v>276</v>
      </c>
      <c r="DG18" t="s">
        <v>261</v>
      </c>
      <c r="DH18" t="s">
        <v>261</v>
      </c>
      <c r="DJ18" t="s">
        <v>277</v>
      </c>
      <c r="DK18" t="s">
        <v>278</v>
      </c>
      <c r="DL18" t="s">
        <v>277</v>
      </c>
      <c r="DM18" t="s">
        <v>278</v>
      </c>
      <c r="DN18" t="s">
        <v>277</v>
      </c>
      <c r="DO18" t="s">
        <v>278</v>
      </c>
      <c r="DP18" t="s">
        <v>268</v>
      </c>
      <c r="DQ18" t="s">
        <v>268</v>
      </c>
      <c r="DR18" t="s">
        <v>265</v>
      </c>
      <c r="DS18" t="s">
        <v>279</v>
      </c>
      <c r="DT18" t="s">
        <v>265</v>
      </c>
      <c r="DV18" t="s">
        <v>273</v>
      </c>
      <c r="DW18" t="s">
        <v>280</v>
      </c>
      <c r="DX18" t="s">
        <v>273</v>
      </c>
      <c r="EC18" t="s">
        <v>268</v>
      </c>
      <c r="ED18" t="s">
        <v>268</v>
      </c>
      <c r="EE18" t="s">
        <v>277</v>
      </c>
      <c r="EF18" t="s">
        <v>278</v>
      </c>
      <c r="EG18" t="s">
        <v>278</v>
      </c>
      <c r="EK18" t="s">
        <v>278</v>
      </c>
      <c r="EO18" t="s">
        <v>265</v>
      </c>
      <c r="EP18" t="s">
        <v>265</v>
      </c>
      <c r="EQ18" t="s">
        <v>273</v>
      </c>
      <c r="ER18" t="s">
        <v>273</v>
      </c>
      <c r="ES18" t="s">
        <v>281</v>
      </c>
      <c r="ET18" t="s">
        <v>281</v>
      </c>
      <c r="EV18" t="s">
        <v>269</v>
      </c>
      <c r="EW18" t="s">
        <v>269</v>
      </c>
      <c r="EX18" t="s">
        <v>262</v>
      </c>
      <c r="EY18" t="s">
        <v>262</v>
      </c>
      <c r="EZ18" t="s">
        <v>262</v>
      </c>
      <c r="FA18" t="s">
        <v>262</v>
      </c>
      <c r="FB18" t="s">
        <v>262</v>
      </c>
      <c r="FC18" t="s">
        <v>268</v>
      </c>
      <c r="FD18" t="s">
        <v>268</v>
      </c>
      <c r="FE18" t="s">
        <v>268</v>
      </c>
      <c r="FF18" t="s">
        <v>262</v>
      </c>
      <c r="FG18" t="s">
        <v>265</v>
      </c>
      <c r="FH18" t="s">
        <v>273</v>
      </c>
      <c r="FI18" t="s">
        <v>268</v>
      </c>
      <c r="FJ18" t="s">
        <v>268</v>
      </c>
    </row>
    <row r="19" spans="1:166">
      <c r="A19">
        <v>1</v>
      </c>
      <c r="B19">
        <v>1604611119.5</v>
      </c>
      <c r="C19">
        <v>0</v>
      </c>
      <c r="D19" t="s">
        <v>282</v>
      </c>
      <c r="E19" t="s">
        <v>283</v>
      </c>
      <c r="G19">
        <f>A/E</f>
        <v>0</v>
      </c>
      <c r="H19">
        <v>1604611111.75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(BZ19+(S19+2*0.95*5.67E-8*(((BZ19+$B$9)+273)^4-(BZ19+273)^4)-44100*I19)/(1.84*29.3*P19+8*0.95*5.67E-8*(BZ19+273)^3))</f>
        <v>0</v>
      </c>
      <c r="U19">
        <f>($C$9*CA19+$D$9*CB19+$E$9*T19)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2*0.95*5.67E-8*(((BZ19+$B$9)+273)^4-(U19+273)^4)</f>
        <v>0</v>
      </c>
      <c r="AD19">
        <f>S19+AC19+AA19+AB19</f>
        <v>0</v>
      </c>
      <c r="AE19">
        <v>0</v>
      </c>
      <c r="AF19">
        <v>0</v>
      </c>
      <c r="AG19">
        <f>IF(AE19*$H$15&gt;=AI19,1.0,(AI19/(AI19-AE19*$H$15)))</f>
        <v>0</v>
      </c>
      <c r="AH19">
        <f>(AG19-1)*100</f>
        <v>0</v>
      </c>
      <c r="AI19">
        <f>MAX(0,($B$15+$C$15*CE19)/(1+$D$15*CE19)*BX19/(BZ19+273)*$E$15)</f>
        <v>0</v>
      </c>
      <c r="AJ19" t="s">
        <v>284</v>
      </c>
      <c r="AK19">
        <v>934.8668</v>
      </c>
      <c r="AL19">
        <v>3284.32</v>
      </c>
      <c r="AM19">
        <f>AL19-AK19</f>
        <v>0</v>
      </c>
      <c r="AN19">
        <f>AM19/AL19</f>
        <v>0</v>
      </c>
      <c r="AO19">
        <v>-1</v>
      </c>
      <c r="AP19" t="s">
        <v>285</v>
      </c>
      <c r="AQ19">
        <v>857.02352</v>
      </c>
      <c r="AR19">
        <v>1154.72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286</v>
      </c>
      <c r="BB19">
        <v>0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$B$13*CF19+$C$13*CG19+$F$13*CH19*(1-CK19)</f>
        <v>0</v>
      </c>
      <c r="BI19">
        <f>BH19*BJ19</f>
        <v>0</v>
      </c>
      <c r="BJ19">
        <f>($B$13*$D$11+$C$13*$D$11+$F$13*((CU19+CM19)/MAX(CU19+CM19+CV19, 0.1)*$I$11+CV19/MAX(CU19+CM19+CV19, 0.1)*$J$11))/($B$13+$C$13+$F$13)</f>
        <v>0</v>
      </c>
      <c r="BK19">
        <f>($B$13*$K$11+$C$13*$K$11+$F$13*((CU19+CM19)/MAX(CU19+CM19+CV19, 0.1)*$P$11+CV19/MAX(CU19+CM19+CV19, 0.1)*$Q$11))/($B$13+$C$13+$F$13)</f>
        <v>0</v>
      </c>
      <c r="BL19">
        <v>6</v>
      </c>
      <c r="BM19">
        <v>0.5</v>
      </c>
      <c r="BN19" t="s">
        <v>287</v>
      </c>
      <c r="BO19">
        <v>2</v>
      </c>
      <c r="BP19">
        <v>1604611111.75</v>
      </c>
      <c r="BQ19">
        <v>407.6312</v>
      </c>
      <c r="BR19">
        <v>409.9895</v>
      </c>
      <c r="BS19">
        <v>18.5486433333333</v>
      </c>
      <c r="BT19">
        <v>18.22493</v>
      </c>
      <c r="BU19">
        <v>402.2236</v>
      </c>
      <c r="BV19">
        <v>18.4388033333333</v>
      </c>
      <c r="BW19">
        <v>600.024066666667</v>
      </c>
      <c r="BX19">
        <v>101.4047</v>
      </c>
      <c r="BY19">
        <v>0.0999650466666667</v>
      </c>
      <c r="BZ19">
        <v>26.4868433333333</v>
      </c>
      <c r="CA19">
        <v>26.01127</v>
      </c>
      <c r="CB19">
        <v>999.9</v>
      </c>
      <c r="CC19">
        <v>0</v>
      </c>
      <c r="CD19">
        <v>0</v>
      </c>
      <c r="CE19">
        <v>10010.439</v>
      </c>
      <c r="CF19">
        <v>0</v>
      </c>
      <c r="CG19">
        <v>9999.9</v>
      </c>
      <c r="CH19">
        <v>299.9743</v>
      </c>
      <c r="CI19">
        <v>0.8999904</v>
      </c>
      <c r="CJ19">
        <v>0.10000962</v>
      </c>
      <c r="CK19">
        <v>0</v>
      </c>
      <c r="CL19">
        <v>857.340433333333</v>
      </c>
      <c r="CM19">
        <v>5.00059</v>
      </c>
      <c r="CN19">
        <v>2533.22466666667</v>
      </c>
      <c r="CO19">
        <v>2806.09233333333</v>
      </c>
      <c r="CP19">
        <v>37.062</v>
      </c>
      <c r="CQ19">
        <v>41.3225</v>
      </c>
      <c r="CR19">
        <v>39.312</v>
      </c>
      <c r="CS19">
        <v>40.9266666666667</v>
      </c>
      <c r="CT19">
        <v>39.6436</v>
      </c>
      <c r="CU19">
        <v>265.473666666667</v>
      </c>
      <c r="CV19">
        <v>29.5</v>
      </c>
      <c r="CW19">
        <v>0</v>
      </c>
      <c r="CX19">
        <v>1604611123.6</v>
      </c>
      <c r="CY19">
        <v>0</v>
      </c>
      <c r="CZ19">
        <v>857.02352</v>
      </c>
      <c r="DA19">
        <v>-25.5957692674627</v>
      </c>
      <c r="DB19">
        <v>-75.5100001658221</v>
      </c>
      <c r="DC19">
        <v>2532.5264</v>
      </c>
      <c r="DD19">
        <v>15</v>
      </c>
      <c r="DE19">
        <v>1604610820.5</v>
      </c>
      <c r="DF19" t="s">
        <v>288</v>
      </c>
      <c r="DG19">
        <v>1604610818.5</v>
      </c>
      <c r="DH19">
        <v>1604610820.5</v>
      </c>
      <c r="DI19">
        <v>1</v>
      </c>
      <c r="DJ19">
        <v>0.042</v>
      </c>
      <c r="DK19">
        <v>0.091</v>
      </c>
      <c r="DL19">
        <v>5.417</v>
      </c>
      <c r="DM19">
        <v>0.141</v>
      </c>
      <c r="DN19">
        <v>410</v>
      </c>
      <c r="DO19">
        <v>20</v>
      </c>
      <c r="DP19">
        <v>0.48</v>
      </c>
      <c r="DQ19">
        <v>0.17</v>
      </c>
      <c r="DR19">
        <v>-2.34911414634146</v>
      </c>
      <c r="DS19">
        <v>-0.087865714285717</v>
      </c>
      <c r="DT19">
        <v>0.0254355959502512</v>
      </c>
      <c r="DU19">
        <v>1</v>
      </c>
      <c r="DV19">
        <v>0.324948365853659</v>
      </c>
      <c r="DW19">
        <v>-0.0644290871080133</v>
      </c>
      <c r="DX19">
        <v>0.0101030400659142</v>
      </c>
      <c r="DY19">
        <v>1</v>
      </c>
      <c r="DZ19">
        <v>2</v>
      </c>
      <c r="EA19">
        <v>2</v>
      </c>
      <c r="EB19" t="s">
        <v>289</v>
      </c>
      <c r="EC19">
        <v>100</v>
      </c>
      <c r="ED19">
        <v>100</v>
      </c>
      <c r="EE19">
        <v>5.407</v>
      </c>
      <c r="EF19">
        <v>0.1101</v>
      </c>
      <c r="EG19">
        <v>3.3297500052529</v>
      </c>
      <c r="EH19">
        <v>0.00621434693501906</v>
      </c>
      <c r="EI19">
        <v>-2.84187309215212e-06</v>
      </c>
      <c r="EJ19">
        <v>5.83187288444407e-10</v>
      </c>
      <c r="EK19">
        <v>-0.0932453558103644</v>
      </c>
      <c r="EL19">
        <v>-0.0175213708561665</v>
      </c>
      <c r="EM19">
        <v>0.00201954594759898</v>
      </c>
      <c r="EN19">
        <v>-2.55958449284408e-05</v>
      </c>
      <c r="EO19">
        <v>-1</v>
      </c>
      <c r="EP19">
        <v>2233</v>
      </c>
      <c r="EQ19">
        <v>2</v>
      </c>
      <c r="ER19">
        <v>28</v>
      </c>
      <c r="ES19">
        <v>5</v>
      </c>
      <c r="ET19">
        <v>5</v>
      </c>
      <c r="EU19">
        <v>2</v>
      </c>
      <c r="EV19">
        <v>633.72</v>
      </c>
      <c r="EW19">
        <v>368.22</v>
      </c>
      <c r="EX19">
        <v>24.9995</v>
      </c>
      <c r="EY19">
        <v>27.0384</v>
      </c>
      <c r="EZ19">
        <v>30.0001</v>
      </c>
      <c r="FA19">
        <v>27.2489</v>
      </c>
      <c r="FB19">
        <v>27.2486</v>
      </c>
      <c r="FC19">
        <v>19.3116</v>
      </c>
      <c r="FD19">
        <v>35.6899</v>
      </c>
      <c r="FE19">
        <v>94.382</v>
      </c>
      <c r="FF19">
        <v>25</v>
      </c>
      <c r="FG19">
        <v>410</v>
      </c>
      <c r="FH19">
        <v>18.2937</v>
      </c>
      <c r="FI19">
        <v>99.4468</v>
      </c>
      <c r="FJ19">
        <v>101.225</v>
      </c>
    </row>
    <row r="20" spans="1:166">
      <c r="A20">
        <v>2</v>
      </c>
      <c r="B20">
        <v>1604611139.5</v>
      </c>
      <c r="C20">
        <v>20</v>
      </c>
      <c r="D20" t="s">
        <v>290</v>
      </c>
      <c r="E20" t="s">
        <v>291</v>
      </c>
      <c r="G20">
        <f>A/E</f>
        <v>0</v>
      </c>
      <c r="H20">
        <v>1604611131.75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(BZ20+(S20+2*0.95*5.67E-8*(((BZ20+$B$9)+273)^4-(BZ20+273)^4)-44100*I20)/(1.84*29.3*P20+8*0.95*5.67E-8*(BZ20+273)^3))</f>
        <v>0</v>
      </c>
      <c r="U20">
        <f>($C$9*CA20+$D$9*CB20+$E$9*T20)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2*0.95*5.67E-8*(((BZ20+$B$9)+273)^4-(U20+273)^4)</f>
        <v>0</v>
      </c>
      <c r="AD20">
        <f>S20+AC20+AA20+AB20</f>
        <v>0</v>
      </c>
      <c r="AE20">
        <v>0</v>
      </c>
      <c r="AF20">
        <v>0</v>
      </c>
      <c r="AG20">
        <f>IF(AE20*$H$15&gt;=AI20,1.0,(AI20/(AI20-AE20*$H$15)))</f>
        <v>0</v>
      </c>
      <c r="AH20">
        <f>(AG20-1)*100</f>
        <v>0</v>
      </c>
      <c r="AI20">
        <f>MAX(0,($B$15+$C$15*CE20)/(1+$D$15*CE20)*BX20/(BZ20+273)*$E$15)</f>
        <v>0</v>
      </c>
      <c r="AJ20" t="s">
        <v>284</v>
      </c>
      <c r="AK20">
        <v>934.8668</v>
      </c>
      <c r="AL20">
        <v>3284.32</v>
      </c>
      <c r="AM20">
        <f>AL20-AK20</f>
        <v>0</v>
      </c>
      <c r="AN20">
        <f>AM20/AL20</f>
        <v>0</v>
      </c>
      <c r="AO20">
        <v>-1</v>
      </c>
      <c r="AP20" t="s">
        <v>292</v>
      </c>
      <c r="AQ20">
        <v>848.00352</v>
      </c>
      <c r="AR20">
        <v>1150.32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286</v>
      </c>
      <c r="BB20">
        <v>0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$B$13*CF20+$C$13*CG20+$F$13*CH20*(1-CK20)</f>
        <v>0</v>
      </c>
      <c r="BI20">
        <f>BH20*BJ20</f>
        <v>0</v>
      </c>
      <c r="BJ20">
        <f>($B$13*$D$11+$C$13*$D$11+$F$13*((CU20+CM20)/MAX(CU20+CM20+CV20, 0.1)*$I$11+CV20/MAX(CU20+CM20+CV20, 0.1)*$J$11))/($B$13+$C$13+$F$13)</f>
        <v>0</v>
      </c>
      <c r="BK20">
        <f>($B$13*$K$11+$C$13*$K$11+$F$13*((CU20+CM20)/MAX(CU20+CM20+CV20, 0.1)*$P$11+CV20/MAX(CU20+CM20+CV20, 0.1)*$Q$11))/($B$13+$C$13+$F$13)</f>
        <v>0</v>
      </c>
      <c r="BL20">
        <v>6</v>
      </c>
      <c r="BM20">
        <v>0.5</v>
      </c>
      <c r="BN20" t="s">
        <v>287</v>
      </c>
      <c r="BO20">
        <v>2</v>
      </c>
      <c r="BP20">
        <v>1604611131.75</v>
      </c>
      <c r="BQ20">
        <v>407.5319</v>
      </c>
      <c r="BR20">
        <v>409.959233333333</v>
      </c>
      <c r="BS20">
        <v>18.5912066666667</v>
      </c>
      <c r="BT20">
        <v>18.2473366666667</v>
      </c>
      <c r="BU20">
        <v>402.124766666667</v>
      </c>
      <c r="BV20">
        <v>18.4800766666667</v>
      </c>
      <c r="BW20">
        <v>600.026933333333</v>
      </c>
      <c r="BX20">
        <v>101.4072</v>
      </c>
      <c r="BY20">
        <v>0.09992455</v>
      </c>
      <c r="BZ20">
        <v>26.5645066666667</v>
      </c>
      <c r="CA20">
        <v>26.29342</v>
      </c>
      <c r="CB20">
        <v>999.9</v>
      </c>
      <c r="CC20">
        <v>0</v>
      </c>
      <c r="CD20">
        <v>0</v>
      </c>
      <c r="CE20">
        <v>9997.74766666667</v>
      </c>
      <c r="CF20">
        <v>0</v>
      </c>
      <c r="CG20">
        <v>9841.57233333334</v>
      </c>
      <c r="CH20">
        <v>300.018233333333</v>
      </c>
      <c r="CI20">
        <v>0.900000966666667</v>
      </c>
      <c r="CJ20">
        <v>0.0999988666666666</v>
      </c>
      <c r="CK20">
        <v>0</v>
      </c>
      <c r="CL20">
        <v>847.856533333333</v>
      </c>
      <c r="CM20">
        <v>5.00059</v>
      </c>
      <c r="CN20">
        <v>2507.17633333333</v>
      </c>
      <c r="CO20">
        <v>2806.51533333333</v>
      </c>
      <c r="CP20">
        <v>37.1790333333333</v>
      </c>
      <c r="CQ20">
        <v>41.3016666666667</v>
      </c>
      <c r="CR20">
        <v>39.2644666666667</v>
      </c>
      <c r="CS20">
        <v>40.9142666666667</v>
      </c>
      <c r="CT20">
        <v>39.687</v>
      </c>
      <c r="CU20">
        <v>265.515666666667</v>
      </c>
      <c r="CV20">
        <v>29.5016666666667</v>
      </c>
      <c r="CW20">
        <v>0</v>
      </c>
      <c r="CX20">
        <v>19.2000000476837</v>
      </c>
      <c r="CY20">
        <v>0</v>
      </c>
      <c r="CZ20">
        <v>848.00352</v>
      </c>
      <c r="DA20">
        <v>16.295384619971</v>
      </c>
      <c r="DB20">
        <v>39.8353845290589</v>
      </c>
      <c r="DC20">
        <v>2507.452</v>
      </c>
      <c r="DD20">
        <v>15</v>
      </c>
      <c r="DE20">
        <v>1604610820.5</v>
      </c>
      <c r="DF20" t="s">
        <v>288</v>
      </c>
      <c r="DG20">
        <v>1604610818.5</v>
      </c>
      <c r="DH20">
        <v>1604610820.5</v>
      </c>
      <c r="DI20">
        <v>1</v>
      </c>
      <c r="DJ20">
        <v>0.042</v>
      </c>
      <c r="DK20">
        <v>0.091</v>
      </c>
      <c r="DL20">
        <v>5.417</v>
      </c>
      <c r="DM20">
        <v>0.141</v>
      </c>
      <c r="DN20">
        <v>410</v>
      </c>
      <c r="DO20">
        <v>20</v>
      </c>
      <c r="DP20">
        <v>0.48</v>
      </c>
      <c r="DQ20">
        <v>0.17</v>
      </c>
      <c r="DR20">
        <v>-2.41721682926829</v>
      </c>
      <c r="DS20">
        <v>-0.414454912891986</v>
      </c>
      <c r="DT20">
        <v>0.0554805684040302</v>
      </c>
      <c r="DU20">
        <v>0</v>
      </c>
      <c r="DV20">
        <v>0.33461056097561</v>
      </c>
      <c r="DW20">
        <v>0.108051282229965</v>
      </c>
      <c r="DX20">
        <v>0.0167561862737738</v>
      </c>
      <c r="DY20">
        <v>0</v>
      </c>
      <c r="DZ20">
        <v>0</v>
      </c>
      <c r="EA20">
        <v>2</v>
      </c>
      <c r="EB20" t="s">
        <v>293</v>
      </c>
      <c r="EC20">
        <v>100</v>
      </c>
      <c r="ED20">
        <v>100</v>
      </c>
      <c r="EE20">
        <v>5.407</v>
      </c>
      <c r="EF20">
        <v>0.1108</v>
      </c>
      <c r="EG20">
        <v>3.3297500052529</v>
      </c>
      <c r="EH20">
        <v>0.00621434693501906</v>
      </c>
      <c r="EI20">
        <v>-2.84187309215212e-06</v>
      </c>
      <c r="EJ20">
        <v>5.83187288444407e-10</v>
      </c>
      <c r="EK20">
        <v>-0.0932453558103644</v>
      </c>
      <c r="EL20">
        <v>-0.0175213708561665</v>
      </c>
      <c r="EM20">
        <v>0.00201954594759898</v>
      </c>
      <c r="EN20">
        <v>-2.55958449284408e-05</v>
      </c>
      <c r="EO20">
        <v>-1</v>
      </c>
      <c r="EP20">
        <v>2233</v>
      </c>
      <c r="EQ20">
        <v>2</v>
      </c>
      <c r="ER20">
        <v>28</v>
      </c>
      <c r="ES20">
        <v>5.3</v>
      </c>
      <c r="ET20">
        <v>5.3</v>
      </c>
      <c r="EU20">
        <v>2</v>
      </c>
      <c r="EV20">
        <v>633.96</v>
      </c>
      <c r="EW20">
        <v>368.352</v>
      </c>
      <c r="EX20">
        <v>24.9999</v>
      </c>
      <c r="EY20">
        <v>27.0378</v>
      </c>
      <c r="EZ20">
        <v>30.0002</v>
      </c>
      <c r="FA20">
        <v>27.2511</v>
      </c>
      <c r="FB20">
        <v>27.2509</v>
      </c>
      <c r="FC20">
        <v>19.317</v>
      </c>
      <c r="FD20">
        <v>35.4139</v>
      </c>
      <c r="FE20">
        <v>94.0067</v>
      </c>
      <c r="FF20">
        <v>25</v>
      </c>
      <c r="FG20">
        <v>410</v>
      </c>
      <c r="FH20">
        <v>18.32</v>
      </c>
      <c r="FI20">
        <v>99.4435</v>
      </c>
      <c r="FJ20">
        <v>101.222</v>
      </c>
    </row>
    <row r="21" spans="1:166">
      <c r="A21">
        <v>3</v>
      </c>
      <c r="B21">
        <v>1604611159.5</v>
      </c>
      <c r="C21">
        <v>40</v>
      </c>
      <c r="D21" t="s">
        <v>294</v>
      </c>
      <c r="E21" t="s">
        <v>295</v>
      </c>
      <c r="G21">
        <f>A/E</f>
        <v>0</v>
      </c>
      <c r="H21">
        <v>1604611151.5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(BZ21+(S21+2*0.95*5.67E-8*(((BZ21+$B$9)+273)^4-(BZ21+273)^4)-44100*I21)/(1.84*29.3*P21+8*0.95*5.67E-8*(BZ21+273)^3))</f>
        <v>0</v>
      </c>
      <c r="U21">
        <f>($C$9*CA21+$D$9*CB21+$E$9*T21)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2*0.95*5.67E-8*(((BZ21+$B$9)+273)^4-(U21+273)^4)</f>
        <v>0</v>
      </c>
      <c r="AD21">
        <f>S21+AC21+AA21+AB21</f>
        <v>0</v>
      </c>
      <c r="AE21">
        <v>0</v>
      </c>
      <c r="AF21">
        <v>0</v>
      </c>
      <c r="AG21">
        <f>IF(AE21*$H$15&gt;=AI21,1.0,(AI21/(AI21-AE21*$H$15)))</f>
        <v>0</v>
      </c>
      <c r="AH21">
        <f>(AG21-1)*100</f>
        <v>0</v>
      </c>
      <c r="AI21">
        <f>MAX(0,($B$15+$C$15*CE21)/(1+$D$15*CE21)*BX21/(BZ21+273)*$E$15)</f>
        <v>0</v>
      </c>
      <c r="AJ21" t="s">
        <v>284</v>
      </c>
      <c r="AK21">
        <v>934.8668</v>
      </c>
      <c r="AL21">
        <v>3284.32</v>
      </c>
      <c r="AM21">
        <f>AL21-AK21</f>
        <v>0</v>
      </c>
      <c r="AN21">
        <f>AM21/AL21</f>
        <v>0</v>
      </c>
      <c r="AO21">
        <v>-1</v>
      </c>
      <c r="AP21" t="s">
        <v>296</v>
      </c>
      <c r="AQ21">
        <v>842.90668</v>
      </c>
      <c r="AR21">
        <v>1149.77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286</v>
      </c>
      <c r="BB21">
        <v>0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$B$13*CF21+$C$13*CG21+$F$13*CH21*(1-CK21)</f>
        <v>0</v>
      </c>
      <c r="BI21">
        <f>BH21*BJ21</f>
        <v>0</v>
      </c>
      <c r="BJ21">
        <f>($B$13*$D$11+$C$13*$D$11+$F$13*((CU21+CM21)/MAX(CU21+CM21+CV21, 0.1)*$I$11+CV21/MAX(CU21+CM21+CV21, 0.1)*$J$11))/($B$13+$C$13+$F$13)</f>
        <v>0</v>
      </c>
      <c r="BK21">
        <f>($B$13*$K$11+$C$13*$K$11+$F$13*((CU21+CM21)/MAX(CU21+CM21+CV21, 0.1)*$P$11+CV21/MAX(CU21+CM21+CV21, 0.1)*$Q$11))/($B$13+$C$13+$F$13)</f>
        <v>0</v>
      </c>
      <c r="BL21">
        <v>6</v>
      </c>
      <c r="BM21">
        <v>0.5</v>
      </c>
      <c r="BN21" t="s">
        <v>287</v>
      </c>
      <c r="BO21">
        <v>2</v>
      </c>
      <c r="BP21">
        <v>1604611151.5</v>
      </c>
      <c r="BQ21">
        <v>407.439</v>
      </c>
      <c r="BR21">
        <v>409.958612903226</v>
      </c>
      <c r="BS21">
        <v>18.6610419354839</v>
      </c>
      <c r="BT21">
        <v>18.3349290322581</v>
      </c>
      <c r="BU21">
        <v>402.032322580645</v>
      </c>
      <c r="BV21">
        <v>18.5478322580645</v>
      </c>
      <c r="BW21">
        <v>600.033935483871</v>
      </c>
      <c r="BX21">
        <v>101.408677419355</v>
      </c>
      <c r="BY21">
        <v>0.099987064516129</v>
      </c>
      <c r="BZ21">
        <v>26.5843709677419</v>
      </c>
      <c r="CA21">
        <v>26.3135612903226</v>
      </c>
      <c r="CB21">
        <v>999.9</v>
      </c>
      <c r="CC21">
        <v>0</v>
      </c>
      <c r="CD21">
        <v>0</v>
      </c>
      <c r="CE21">
        <v>10004.5422580645</v>
      </c>
      <c r="CF21">
        <v>0</v>
      </c>
      <c r="CG21">
        <v>9766.03741935484</v>
      </c>
      <c r="CH21">
        <v>300.011258064516</v>
      </c>
      <c r="CI21">
        <v>0.900000967741935</v>
      </c>
      <c r="CJ21">
        <v>0.0999988516129032</v>
      </c>
      <c r="CK21">
        <v>0</v>
      </c>
      <c r="CL21">
        <v>842.43135483871</v>
      </c>
      <c r="CM21">
        <v>5.00059</v>
      </c>
      <c r="CN21">
        <v>2491.65161290323</v>
      </c>
      <c r="CO21">
        <v>2806.44935483871</v>
      </c>
      <c r="CP21">
        <v>37.2476451612903</v>
      </c>
      <c r="CQ21">
        <v>41.25</v>
      </c>
      <c r="CR21">
        <v>39.25</v>
      </c>
      <c r="CS21">
        <v>40.875</v>
      </c>
      <c r="CT21">
        <v>39.7418709677419</v>
      </c>
      <c r="CU21">
        <v>265.508709677419</v>
      </c>
      <c r="CV21">
        <v>29.5006451612903</v>
      </c>
      <c r="CW21">
        <v>0</v>
      </c>
      <c r="CX21">
        <v>19.4000000953674</v>
      </c>
      <c r="CY21">
        <v>0</v>
      </c>
      <c r="CZ21">
        <v>842.90668</v>
      </c>
      <c r="DA21">
        <v>21.7153076831491</v>
      </c>
      <c r="DB21">
        <v>53.63999987664</v>
      </c>
      <c r="DC21">
        <v>2492.6892</v>
      </c>
      <c r="DD21">
        <v>15</v>
      </c>
      <c r="DE21">
        <v>1604610820.5</v>
      </c>
      <c r="DF21" t="s">
        <v>288</v>
      </c>
      <c r="DG21">
        <v>1604610818.5</v>
      </c>
      <c r="DH21">
        <v>1604610820.5</v>
      </c>
      <c r="DI21">
        <v>1</v>
      </c>
      <c r="DJ21">
        <v>0.042</v>
      </c>
      <c r="DK21">
        <v>0.091</v>
      </c>
      <c r="DL21">
        <v>5.417</v>
      </c>
      <c r="DM21">
        <v>0.141</v>
      </c>
      <c r="DN21">
        <v>410</v>
      </c>
      <c r="DO21">
        <v>20</v>
      </c>
      <c r="DP21">
        <v>0.48</v>
      </c>
      <c r="DQ21">
        <v>0.17</v>
      </c>
      <c r="DR21">
        <v>-2.50490829268293</v>
      </c>
      <c r="DS21">
        <v>-0.511608292682934</v>
      </c>
      <c r="DT21">
        <v>0.0668407855591048</v>
      </c>
      <c r="DU21">
        <v>0</v>
      </c>
      <c r="DV21">
        <v>0.317550073170732</v>
      </c>
      <c r="DW21">
        <v>0.214945714285715</v>
      </c>
      <c r="DX21">
        <v>0.0254097899093745</v>
      </c>
      <c r="DY21">
        <v>0</v>
      </c>
      <c r="DZ21">
        <v>0</v>
      </c>
      <c r="EA21">
        <v>2</v>
      </c>
      <c r="EB21" t="s">
        <v>293</v>
      </c>
      <c r="EC21">
        <v>100</v>
      </c>
      <c r="ED21">
        <v>100</v>
      </c>
      <c r="EE21">
        <v>5.406</v>
      </c>
      <c r="EF21">
        <v>0.1132</v>
      </c>
      <c r="EG21">
        <v>3.3297500052529</v>
      </c>
      <c r="EH21">
        <v>0.00621434693501906</v>
      </c>
      <c r="EI21">
        <v>-2.84187309215212e-06</v>
      </c>
      <c r="EJ21">
        <v>5.83187288444407e-10</v>
      </c>
      <c r="EK21">
        <v>-0.0932453558103644</v>
      </c>
      <c r="EL21">
        <v>-0.0175213708561665</v>
      </c>
      <c r="EM21">
        <v>0.00201954594759898</v>
      </c>
      <c r="EN21">
        <v>-2.55958449284408e-05</v>
      </c>
      <c r="EO21">
        <v>-1</v>
      </c>
      <c r="EP21">
        <v>2233</v>
      </c>
      <c r="EQ21">
        <v>2</v>
      </c>
      <c r="ER21">
        <v>28</v>
      </c>
      <c r="ES21">
        <v>5.7</v>
      </c>
      <c r="ET21">
        <v>5.7</v>
      </c>
      <c r="EU21">
        <v>2</v>
      </c>
      <c r="EV21">
        <v>633.967</v>
      </c>
      <c r="EW21">
        <v>368.115</v>
      </c>
      <c r="EX21">
        <v>24.9995</v>
      </c>
      <c r="EY21">
        <v>27.039</v>
      </c>
      <c r="EZ21">
        <v>30.0002</v>
      </c>
      <c r="FA21">
        <v>27.2533</v>
      </c>
      <c r="FB21">
        <v>27.2526</v>
      </c>
      <c r="FC21">
        <v>19.3171</v>
      </c>
      <c r="FD21">
        <v>35.6933</v>
      </c>
      <c r="FE21">
        <v>93.6293</v>
      </c>
      <c r="FF21">
        <v>25</v>
      </c>
      <c r="FG21">
        <v>410</v>
      </c>
      <c r="FH21">
        <v>18.1957</v>
      </c>
      <c r="FI21">
        <v>99.4446</v>
      </c>
      <c r="FJ21">
        <v>101.224</v>
      </c>
    </row>
    <row r="22" spans="1:166">
      <c r="A22">
        <v>4</v>
      </c>
      <c r="B22">
        <v>1604611624.5</v>
      </c>
      <c r="C22">
        <v>505</v>
      </c>
      <c r="D22" t="s">
        <v>299</v>
      </c>
      <c r="E22" t="s">
        <v>300</v>
      </c>
      <c r="G22">
        <f>A/E</f>
        <v>0</v>
      </c>
      <c r="H22">
        <v>1604611616.75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(BZ22+(S22+2*0.95*5.67E-8*(((BZ22+$B$9)+273)^4-(BZ22+273)^4)-44100*I22)/(1.84*29.3*P22+8*0.95*5.67E-8*(BZ22+273)^3))</f>
        <v>0</v>
      </c>
      <c r="U22">
        <f>($C$9*CA22+$D$9*CB22+$E$9*T22)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2*0.95*5.67E-8*(((BZ22+$B$9)+273)^4-(U22+273)^4)</f>
        <v>0</v>
      </c>
      <c r="AD22">
        <f>S22+AC22+AA22+AB22</f>
        <v>0</v>
      </c>
      <c r="AE22">
        <v>0</v>
      </c>
      <c r="AF22">
        <v>0</v>
      </c>
      <c r="AG22">
        <f>IF(AE22*$H$15&gt;=AI22,1.0,(AI22/(AI22-AE22*$H$15)))</f>
        <v>0</v>
      </c>
      <c r="AH22">
        <f>(AG22-1)*100</f>
        <v>0</v>
      </c>
      <c r="AI22">
        <f>MAX(0,($B$15+$C$15*CE22)/(1+$D$15*CE22)*BX22/(BZ22+273)*$E$15)</f>
        <v>0</v>
      </c>
      <c r="AJ22" t="s">
        <v>284</v>
      </c>
      <c r="AK22">
        <v>934.8668</v>
      </c>
      <c r="AL22">
        <v>3284.32</v>
      </c>
      <c r="AM22">
        <f>AL22-AK22</f>
        <v>0</v>
      </c>
      <c r="AN22">
        <f>AM22/AL22</f>
        <v>0</v>
      </c>
      <c r="AO22">
        <v>-1</v>
      </c>
      <c r="AP22" t="s">
        <v>301</v>
      </c>
      <c r="AQ22">
        <v>2142.806</v>
      </c>
      <c r="AR22">
        <v>2686.61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286</v>
      </c>
      <c r="BB22">
        <v>0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$B$13*CF22+$C$13*CG22+$F$13*CH22*(1-CK22)</f>
        <v>0</v>
      </c>
      <c r="BI22">
        <f>BH22*BJ22</f>
        <v>0</v>
      </c>
      <c r="BJ22">
        <f>($B$13*$D$11+$C$13*$D$11+$F$13*((CU22+CM22)/MAX(CU22+CM22+CV22, 0.1)*$I$11+CV22/MAX(CU22+CM22+CV22, 0.1)*$J$11))/($B$13+$C$13+$F$13)</f>
        <v>0</v>
      </c>
      <c r="BK22">
        <f>($B$13*$K$11+$C$13*$K$11+$F$13*((CU22+CM22)/MAX(CU22+CM22+CV22, 0.1)*$P$11+CV22/MAX(CU22+CM22+CV22, 0.1)*$Q$11))/($B$13+$C$13+$F$13)</f>
        <v>0</v>
      </c>
      <c r="BL22">
        <v>6</v>
      </c>
      <c r="BM22">
        <v>0.5</v>
      </c>
      <c r="BN22" t="s">
        <v>287</v>
      </c>
      <c r="BO22">
        <v>2</v>
      </c>
      <c r="BP22">
        <v>1604611616.75</v>
      </c>
      <c r="BQ22">
        <v>407.295133333333</v>
      </c>
      <c r="BR22">
        <v>410.1863</v>
      </c>
      <c r="BS22">
        <v>18.9134833333333</v>
      </c>
      <c r="BT22">
        <v>17.9841</v>
      </c>
      <c r="BU22">
        <v>401.889133333333</v>
      </c>
      <c r="BV22">
        <v>18.7926333333333</v>
      </c>
      <c r="BW22">
        <v>600.0083</v>
      </c>
      <c r="BX22">
        <v>101.3898</v>
      </c>
      <c r="BY22">
        <v>0.100010106666667</v>
      </c>
      <c r="BZ22">
        <v>26.3002666666667</v>
      </c>
      <c r="CA22">
        <v>25.7472333333333</v>
      </c>
      <c r="CB22">
        <v>999.9</v>
      </c>
      <c r="CC22">
        <v>0</v>
      </c>
      <c r="CD22">
        <v>0</v>
      </c>
      <c r="CE22">
        <v>9990.47766666667</v>
      </c>
      <c r="CF22">
        <v>0</v>
      </c>
      <c r="CG22">
        <v>9999.9</v>
      </c>
      <c r="CH22">
        <v>299.9959</v>
      </c>
      <c r="CI22">
        <v>0.8999759</v>
      </c>
      <c r="CJ22">
        <v>0.100024006666667</v>
      </c>
      <c r="CK22">
        <v>0</v>
      </c>
      <c r="CL22">
        <v>2148.26466666667</v>
      </c>
      <c r="CM22">
        <v>5.00059</v>
      </c>
      <c r="CN22">
        <v>6442.42133333333</v>
      </c>
      <c r="CO22">
        <v>2806.288</v>
      </c>
      <c r="CP22">
        <v>36.5289333333333</v>
      </c>
      <c r="CQ22">
        <v>40.7374</v>
      </c>
      <c r="CR22">
        <v>38.7164</v>
      </c>
      <c r="CS22">
        <v>40.437</v>
      </c>
      <c r="CT22">
        <v>39.1415333333333</v>
      </c>
      <c r="CU22">
        <v>265.487666666667</v>
      </c>
      <c r="CV22">
        <v>29.506</v>
      </c>
      <c r="CW22">
        <v>0</v>
      </c>
      <c r="CX22">
        <v>464.400000095367</v>
      </c>
      <c r="CY22">
        <v>0</v>
      </c>
      <c r="CZ22">
        <v>2142.806</v>
      </c>
      <c r="DA22">
        <v>-556.265383707048</v>
      </c>
      <c r="DB22">
        <v>-1664.89615087057</v>
      </c>
      <c r="DC22">
        <v>6425.8996</v>
      </c>
      <c r="DD22">
        <v>15</v>
      </c>
      <c r="DE22">
        <v>1604610820.5</v>
      </c>
      <c r="DF22" t="s">
        <v>288</v>
      </c>
      <c r="DG22">
        <v>1604610818.5</v>
      </c>
      <c r="DH22">
        <v>1604610820.5</v>
      </c>
      <c r="DI22">
        <v>1</v>
      </c>
      <c r="DJ22">
        <v>0.042</v>
      </c>
      <c r="DK22">
        <v>0.091</v>
      </c>
      <c r="DL22">
        <v>5.417</v>
      </c>
      <c r="DM22">
        <v>0.141</v>
      </c>
      <c r="DN22">
        <v>410</v>
      </c>
      <c r="DO22">
        <v>20</v>
      </c>
      <c r="DP22">
        <v>0.48</v>
      </c>
      <c r="DQ22">
        <v>0.17</v>
      </c>
      <c r="DR22">
        <v>-1.88258003658537</v>
      </c>
      <c r="DS22">
        <v>-17.2371755853659</v>
      </c>
      <c r="DT22">
        <v>1.89121896770124</v>
      </c>
      <c r="DU22">
        <v>0</v>
      </c>
      <c r="DV22">
        <v>0.663847532878049</v>
      </c>
      <c r="DW22">
        <v>5.52720491974913</v>
      </c>
      <c r="DX22">
        <v>0.56582356414429</v>
      </c>
      <c r="DY22">
        <v>0</v>
      </c>
      <c r="DZ22">
        <v>0</v>
      </c>
      <c r="EA22">
        <v>2</v>
      </c>
      <c r="EB22" t="s">
        <v>293</v>
      </c>
      <c r="EC22">
        <v>100</v>
      </c>
      <c r="ED22">
        <v>100</v>
      </c>
      <c r="EE22">
        <v>5.403</v>
      </c>
      <c r="EF22">
        <v>0.1077</v>
      </c>
      <c r="EG22">
        <v>3.3297500052529</v>
      </c>
      <c r="EH22">
        <v>0.00621434693501906</v>
      </c>
      <c r="EI22">
        <v>-2.84187309215212e-06</v>
      </c>
      <c r="EJ22">
        <v>5.83187288444407e-10</v>
      </c>
      <c r="EK22">
        <v>-0.0932453558103644</v>
      </c>
      <c r="EL22">
        <v>-0.0175213708561665</v>
      </c>
      <c r="EM22">
        <v>0.00201954594759898</v>
      </c>
      <c r="EN22">
        <v>-2.55958449284408e-05</v>
      </c>
      <c r="EO22">
        <v>-1</v>
      </c>
      <c r="EP22">
        <v>2233</v>
      </c>
      <c r="EQ22">
        <v>2</v>
      </c>
      <c r="ER22">
        <v>28</v>
      </c>
      <c r="ES22">
        <v>13.4</v>
      </c>
      <c r="ET22">
        <v>13.4</v>
      </c>
      <c r="EU22">
        <v>2</v>
      </c>
      <c r="EV22">
        <v>633.985</v>
      </c>
      <c r="EW22">
        <v>363.59</v>
      </c>
      <c r="EX22">
        <v>25.0001</v>
      </c>
      <c r="EY22">
        <v>27.0766</v>
      </c>
      <c r="EZ22">
        <v>30.0002</v>
      </c>
      <c r="FA22">
        <v>27.3059</v>
      </c>
      <c r="FB22">
        <v>27.3058</v>
      </c>
      <c r="FC22">
        <v>19.3495</v>
      </c>
      <c r="FD22">
        <v>37.1861</v>
      </c>
      <c r="FE22">
        <v>82.6933</v>
      </c>
      <c r="FF22">
        <v>25</v>
      </c>
      <c r="FG22">
        <v>410</v>
      </c>
      <c r="FH22">
        <v>17.3433</v>
      </c>
      <c r="FI22">
        <v>99.4628</v>
      </c>
      <c r="FJ22">
        <v>101.235</v>
      </c>
    </row>
    <row r="23" spans="1:166">
      <c r="A23">
        <v>5</v>
      </c>
      <c r="B23">
        <v>1604611644.5</v>
      </c>
      <c r="C23">
        <v>525</v>
      </c>
      <c r="D23" t="s">
        <v>302</v>
      </c>
      <c r="E23" t="s">
        <v>303</v>
      </c>
      <c r="G23">
        <f>A/E</f>
        <v>0</v>
      </c>
      <c r="H23">
        <v>1604611636.75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(BZ23+(S23+2*0.95*5.67E-8*(((BZ23+$B$9)+273)^4-(BZ23+273)^4)-44100*I23)/(1.84*29.3*P23+8*0.95*5.67E-8*(BZ23+273)^3))</f>
        <v>0</v>
      </c>
      <c r="U23">
        <f>($C$9*CA23+$D$9*CB23+$E$9*T23)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2*0.95*5.67E-8*(((BZ23+$B$9)+273)^4-(U23+273)^4)</f>
        <v>0</v>
      </c>
      <c r="AD23">
        <f>S23+AC23+AA23+AB23</f>
        <v>0</v>
      </c>
      <c r="AE23">
        <v>0</v>
      </c>
      <c r="AF23">
        <v>0</v>
      </c>
      <c r="AG23">
        <f>IF(AE23*$H$15&gt;=AI23,1.0,(AI23/(AI23-AE23*$H$15)))</f>
        <v>0</v>
      </c>
      <c r="AH23">
        <f>(AG23-1)*100</f>
        <v>0</v>
      </c>
      <c r="AI23">
        <f>MAX(0,($B$15+$C$15*CE23)/(1+$D$15*CE23)*BX23/(BZ23+273)*$E$15)</f>
        <v>0</v>
      </c>
      <c r="AJ23" t="s">
        <v>284</v>
      </c>
      <c r="AK23">
        <v>934.8668</v>
      </c>
      <c r="AL23">
        <v>3284.32</v>
      </c>
      <c r="AM23">
        <f>AL23-AK23</f>
        <v>0</v>
      </c>
      <c r="AN23">
        <f>AM23/AL23</f>
        <v>0</v>
      </c>
      <c r="AO23">
        <v>-1</v>
      </c>
      <c r="AP23" t="s">
        <v>304</v>
      </c>
      <c r="AQ23">
        <v>1999.5176</v>
      </c>
      <c r="AR23">
        <v>2557.17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286</v>
      </c>
      <c r="BB23">
        <v>0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$B$13*CF23+$C$13*CG23+$F$13*CH23*(1-CK23)</f>
        <v>0</v>
      </c>
      <c r="BI23">
        <f>BH23*BJ23</f>
        <v>0</v>
      </c>
      <c r="BJ23">
        <f>($B$13*$D$11+$C$13*$D$11+$F$13*((CU23+CM23)/MAX(CU23+CM23+CV23, 0.1)*$I$11+CV23/MAX(CU23+CM23+CV23, 0.1)*$J$11))/($B$13+$C$13+$F$13)</f>
        <v>0</v>
      </c>
      <c r="BK23">
        <f>($B$13*$K$11+$C$13*$K$11+$F$13*((CU23+CM23)/MAX(CU23+CM23+CV23, 0.1)*$P$11+CV23/MAX(CU23+CM23+CV23, 0.1)*$Q$11))/($B$13+$C$13+$F$13)</f>
        <v>0</v>
      </c>
      <c r="BL23">
        <v>6</v>
      </c>
      <c r="BM23">
        <v>0.5</v>
      </c>
      <c r="BN23" t="s">
        <v>287</v>
      </c>
      <c r="BO23">
        <v>2</v>
      </c>
      <c r="BP23">
        <v>1604611636.75</v>
      </c>
      <c r="BQ23">
        <v>405.937266666667</v>
      </c>
      <c r="BR23">
        <v>409.919866666667</v>
      </c>
      <c r="BS23">
        <v>18.3851333333333</v>
      </c>
      <c r="BT23">
        <v>17.5626733333333</v>
      </c>
      <c r="BU23">
        <v>400.536866666667</v>
      </c>
      <c r="BV23">
        <v>18.28016</v>
      </c>
      <c r="BW23">
        <v>600.0225</v>
      </c>
      <c r="BX23">
        <v>101.3941</v>
      </c>
      <c r="BY23">
        <v>0.0999343566666667</v>
      </c>
      <c r="BZ23">
        <v>26.3923866666667</v>
      </c>
      <c r="CA23">
        <v>26.0136333333333</v>
      </c>
      <c r="CB23">
        <v>999.9</v>
      </c>
      <c r="CC23">
        <v>0</v>
      </c>
      <c r="CD23">
        <v>0</v>
      </c>
      <c r="CE23">
        <v>10004.6486666667</v>
      </c>
      <c r="CF23">
        <v>0</v>
      </c>
      <c r="CG23">
        <v>9891.57033333333</v>
      </c>
      <c r="CH23">
        <v>300.0052</v>
      </c>
      <c r="CI23">
        <v>0.900001</v>
      </c>
      <c r="CJ23">
        <v>0.0999992</v>
      </c>
      <c r="CK23">
        <v>0</v>
      </c>
      <c r="CL23">
        <v>2003.45733333333</v>
      </c>
      <c r="CM23">
        <v>5.00059</v>
      </c>
      <c r="CN23">
        <v>6009.82633333333</v>
      </c>
      <c r="CO23">
        <v>2806.39066666667</v>
      </c>
      <c r="CP23">
        <v>36.6748</v>
      </c>
      <c r="CQ23">
        <v>40.7038</v>
      </c>
      <c r="CR23">
        <v>38.6954</v>
      </c>
      <c r="CS23">
        <v>40.4328666666667</v>
      </c>
      <c r="CT23">
        <v>39.1912</v>
      </c>
      <c r="CU23">
        <v>265.503333333333</v>
      </c>
      <c r="CV23">
        <v>29.4993333333333</v>
      </c>
      <c r="CW23">
        <v>0</v>
      </c>
      <c r="CX23">
        <v>19.5999999046326</v>
      </c>
      <c r="CY23">
        <v>0</v>
      </c>
      <c r="CZ23">
        <v>1999.5176</v>
      </c>
      <c r="DA23">
        <v>-294.491538899467</v>
      </c>
      <c r="DB23">
        <v>-911.166924386535</v>
      </c>
      <c r="DC23">
        <v>5997.5024</v>
      </c>
      <c r="DD23">
        <v>15</v>
      </c>
      <c r="DE23">
        <v>1604610820.5</v>
      </c>
      <c r="DF23" t="s">
        <v>288</v>
      </c>
      <c r="DG23">
        <v>1604610818.5</v>
      </c>
      <c r="DH23">
        <v>1604610820.5</v>
      </c>
      <c r="DI23">
        <v>1</v>
      </c>
      <c r="DJ23">
        <v>0.042</v>
      </c>
      <c r="DK23">
        <v>0.091</v>
      </c>
      <c r="DL23">
        <v>5.417</v>
      </c>
      <c r="DM23">
        <v>0.141</v>
      </c>
      <c r="DN23">
        <v>410</v>
      </c>
      <c r="DO23">
        <v>20</v>
      </c>
      <c r="DP23">
        <v>0.48</v>
      </c>
      <c r="DQ23">
        <v>0.17</v>
      </c>
      <c r="DR23">
        <v>-3.90592390243902</v>
      </c>
      <c r="DS23">
        <v>-1.8181599303136</v>
      </c>
      <c r="DT23">
        <v>0.18409658390172</v>
      </c>
      <c r="DU23">
        <v>0</v>
      </c>
      <c r="DV23">
        <v>0.898074121951219</v>
      </c>
      <c r="DW23">
        <v>-1.20814530313589</v>
      </c>
      <c r="DX23">
        <v>0.146019024972975</v>
      </c>
      <c r="DY23">
        <v>0</v>
      </c>
      <c r="DZ23">
        <v>0</v>
      </c>
      <c r="EA23">
        <v>2</v>
      </c>
      <c r="EB23" t="s">
        <v>293</v>
      </c>
      <c r="EC23">
        <v>100</v>
      </c>
      <c r="ED23">
        <v>100</v>
      </c>
      <c r="EE23">
        <v>5.4</v>
      </c>
      <c r="EF23">
        <v>0.1071</v>
      </c>
      <c r="EG23">
        <v>3.3297500052529</v>
      </c>
      <c r="EH23">
        <v>0.00621434693501906</v>
      </c>
      <c r="EI23">
        <v>-2.84187309215212e-06</v>
      </c>
      <c r="EJ23">
        <v>5.83187288444407e-10</v>
      </c>
      <c r="EK23">
        <v>-0.0932453558103644</v>
      </c>
      <c r="EL23">
        <v>-0.0175213708561665</v>
      </c>
      <c r="EM23">
        <v>0.00201954594759898</v>
      </c>
      <c r="EN23">
        <v>-2.55958449284408e-05</v>
      </c>
      <c r="EO23">
        <v>-1</v>
      </c>
      <c r="EP23">
        <v>2233</v>
      </c>
      <c r="EQ23">
        <v>2</v>
      </c>
      <c r="ER23">
        <v>28</v>
      </c>
      <c r="ES23">
        <v>13.8</v>
      </c>
      <c r="ET23">
        <v>13.7</v>
      </c>
      <c r="EU23">
        <v>2</v>
      </c>
      <c r="EV23">
        <v>634.628</v>
      </c>
      <c r="EW23">
        <v>363.294</v>
      </c>
      <c r="EX23">
        <v>25</v>
      </c>
      <c r="EY23">
        <v>27.0804</v>
      </c>
      <c r="EZ23">
        <v>30.0001</v>
      </c>
      <c r="FA23">
        <v>27.3088</v>
      </c>
      <c r="FB23">
        <v>27.3125</v>
      </c>
      <c r="FC23">
        <v>19.3511</v>
      </c>
      <c r="FD23">
        <v>37.291</v>
      </c>
      <c r="FE23">
        <v>81.9442</v>
      </c>
      <c r="FF23">
        <v>25</v>
      </c>
      <c r="FG23">
        <v>410</v>
      </c>
      <c r="FH23">
        <v>17.2743</v>
      </c>
      <c r="FI23">
        <v>99.4611</v>
      </c>
      <c r="FJ23">
        <v>101.237</v>
      </c>
    </row>
    <row r="24" spans="1:166">
      <c r="A24">
        <v>6</v>
      </c>
      <c r="B24">
        <v>1604611664.5</v>
      </c>
      <c r="C24">
        <v>545</v>
      </c>
      <c r="D24" t="s">
        <v>305</v>
      </c>
      <c r="E24" t="s">
        <v>306</v>
      </c>
      <c r="G24">
        <f>A/E</f>
        <v>0</v>
      </c>
      <c r="H24">
        <v>1604611656.75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(BZ24+(S24+2*0.95*5.67E-8*(((BZ24+$B$9)+273)^4-(BZ24+273)^4)-44100*I24)/(1.84*29.3*P24+8*0.95*5.67E-8*(BZ24+273)^3))</f>
        <v>0</v>
      </c>
      <c r="U24">
        <f>($C$9*CA24+$D$9*CB24+$E$9*T24)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2*0.95*5.67E-8*(((BZ24+$B$9)+273)^4-(U24+273)^4)</f>
        <v>0</v>
      </c>
      <c r="AD24">
        <f>S24+AC24+AA24+AB24</f>
        <v>0</v>
      </c>
      <c r="AE24">
        <v>0</v>
      </c>
      <c r="AF24">
        <v>0</v>
      </c>
      <c r="AG24">
        <f>IF(AE24*$H$15&gt;=AI24,1.0,(AI24/(AI24-AE24*$H$15)))</f>
        <v>0</v>
      </c>
      <c r="AH24">
        <f>(AG24-1)*100</f>
        <v>0</v>
      </c>
      <c r="AI24">
        <f>MAX(0,($B$15+$C$15*CE24)/(1+$D$15*CE24)*BX24/(BZ24+273)*$E$15)</f>
        <v>0</v>
      </c>
      <c r="AJ24" t="s">
        <v>284</v>
      </c>
      <c r="AK24">
        <v>934.8668</v>
      </c>
      <c r="AL24">
        <v>3284.32</v>
      </c>
      <c r="AM24">
        <f>AL24-AK24</f>
        <v>0</v>
      </c>
      <c r="AN24">
        <f>AM24/AL24</f>
        <v>0</v>
      </c>
      <c r="AO24">
        <v>-1</v>
      </c>
      <c r="AP24" t="s">
        <v>307</v>
      </c>
      <c r="AQ24">
        <v>1888.2072</v>
      </c>
      <c r="AR24">
        <v>2438.56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286</v>
      </c>
      <c r="BB24">
        <v>0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$B$13*CF24+$C$13*CG24+$F$13*CH24*(1-CK24)</f>
        <v>0</v>
      </c>
      <c r="BI24">
        <f>BH24*BJ24</f>
        <v>0</v>
      </c>
      <c r="BJ24">
        <f>($B$13*$D$11+$C$13*$D$11+$F$13*((CU24+CM24)/MAX(CU24+CM24+CV24, 0.1)*$I$11+CV24/MAX(CU24+CM24+CV24, 0.1)*$J$11))/($B$13+$C$13+$F$13)</f>
        <v>0</v>
      </c>
      <c r="BK24">
        <f>($B$13*$K$11+$C$13*$K$11+$F$13*((CU24+CM24)/MAX(CU24+CM24+CV24, 0.1)*$P$11+CV24/MAX(CU24+CM24+CV24, 0.1)*$Q$11))/($B$13+$C$13+$F$13)</f>
        <v>0</v>
      </c>
      <c r="BL24">
        <v>6</v>
      </c>
      <c r="BM24">
        <v>0.5</v>
      </c>
      <c r="BN24" t="s">
        <v>287</v>
      </c>
      <c r="BO24">
        <v>2</v>
      </c>
      <c r="BP24">
        <v>1604611656.75</v>
      </c>
      <c r="BQ24">
        <v>405.796066666667</v>
      </c>
      <c r="BR24">
        <v>409.926566666667</v>
      </c>
      <c r="BS24">
        <v>18.3349933333333</v>
      </c>
      <c r="BT24">
        <v>17.41867</v>
      </c>
      <c r="BU24">
        <v>400.3963</v>
      </c>
      <c r="BV24">
        <v>18.2315133333333</v>
      </c>
      <c r="BW24">
        <v>600.036266666667</v>
      </c>
      <c r="BX24">
        <v>101.394666666667</v>
      </c>
      <c r="BY24">
        <v>0.100020013333333</v>
      </c>
      <c r="BZ24">
        <v>26.42522</v>
      </c>
      <c r="CA24">
        <v>26.0235233333333</v>
      </c>
      <c r="CB24">
        <v>999.9</v>
      </c>
      <c r="CC24">
        <v>0</v>
      </c>
      <c r="CD24">
        <v>0</v>
      </c>
      <c r="CE24">
        <v>10000.195</v>
      </c>
      <c r="CF24">
        <v>0</v>
      </c>
      <c r="CG24">
        <v>9891.57033333333</v>
      </c>
      <c r="CH24">
        <v>300.0161</v>
      </c>
      <c r="CI24">
        <v>0.899993966666667</v>
      </c>
      <c r="CJ24">
        <v>0.100006173333333</v>
      </c>
      <c r="CK24">
        <v>0</v>
      </c>
      <c r="CL24">
        <v>1889.827</v>
      </c>
      <c r="CM24">
        <v>5.00059</v>
      </c>
      <c r="CN24">
        <v>5666.26433333333</v>
      </c>
      <c r="CO24">
        <v>2806.49033333333</v>
      </c>
      <c r="CP24">
        <v>36.7205333333333</v>
      </c>
      <c r="CQ24">
        <v>40.6622666666667</v>
      </c>
      <c r="CR24">
        <v>38.6496666666667</v>
      </c>
      <c r="CS24">
        <v>40.2748</v>
      </c>
      <c r="CT24">
        <v>39.2374</v>
      </c>
      <c r="CU24">
        <v>265.512333333333</v>
      </c>
      <c r="CV24">
        <v>29.5033333333333</v>
      </c>
      <c r="CW24">
        <v>0</v>
      </c>
      <c r="CX24">
        <v>19.2000000476837</v>
      </c>
      <c r="CY24">
        <v>0</v>
      </c>
      <c r="CZ24">
        <v>1888.2072</v>
      </c>
      <c r="DA24">
        <v>-258.009999972737</v>
      </c>
      <c r="DB24">
        <v>-808.227692057515</v>
      </c>
      <c r="DC24">
        <v>5661.4856</v>
      </c>
      <c r="DD24">
        <v>15</v>
      </c>
      <c r="DE24">
        <v>1604610820.5</v>
      </c>
      <c r="DF24" t="s">
        <v>288</v>
      </c>
      <c r="DG24">
        <v>1604610818.5</v>
      </c>
      <c r="DH24">
        <v>1604610820.5</v>
      </c>
      <c r="DI24">
        <v>1</v>
      </c>
      <c r="DJ24">
        <v>0.042</v>
      </c>
      <c r="DK24">
        <v>0.091</v>
      </c>
      <c r="DL24">
        <v>5.417</v>
      </c>
      <c r="DM24">
        <v>0.141</v>
      </c>
      <c r="DN24">
        <v>410</v>
      </c>
      <c r="DO24">
        <v>20</v>
      </c>
      <c r="DP24">
        <v>0.48</v>
      </c>
      <c r="DQ24">
        <v>0.17</v>
      </c>
      <c r="DR24">
        <v>-4.13474195121951</v>
      </c>
      <c r="DS24">
        <v>-0.234712055749138</v>
      </c>
      <c r="DT24">
        <v>0.066307519943599</v>
      </c>
      <c r="DU24">
        <v>0</v>
      </c>
      <c r="DV24">
        <v>0.949109926829268</v>
      </c>
      <c r="DW24">
        <v>-0.781437951219511</v>
      </c>
      <c r="DX24">
        <v>0.100417407286612</v>
      </c>
      <c r="DY24">
        <v>0</v>
      </c>
      <c r="DZ24">
        <v>0</v>
      </c>
      <c r="EA24">
        <v>2</v>
      </c>
      <c r="EB24" t="s">
        <v>293</v>
      </c>
      <c r="EC24">
        <v>100</v>
      </c>
      <c r="ED24">
        <v>100</v>
      </c>
      <c r="EE24">
        <v>5.399</v>
      </c>
      <c r="EF24">
        <v>0.1043</v>
      </c>
      <c r="EG24">
        <v>3.3297500052529</v>
      </c>
      <c r="EH24">
        <v>0.00621434693501906</v>
      </c>
      <c r="EI24">
        <v>-2.84187309215212e-06</v>
      </c>
      <c r="EJ24">
        <v>5.83187288444407e-10</v>
      </c>
      <c r="EK24">
        <v>-0.0932453558103644</v>
      </c>
      <c r="EL24">
        <v>-0.0175213708561665</v>
      </c>
      <c r="EM24">
        <v>0.00201954594759898</v>
      </c>
      <c r="EN24">
        <v>-2.55958449284408e-05</v>
      </c>
      <c r="EO24">
        <v>-1</v>
      </c>
      <c r="EP24">
        <v>2233</v>
      </c>
      <c r="EQ24">
        <v>2</v>
      </c>
      <c r="ER24">
        <v>28</v>
      </c>
      <c r="ES24">
        <v>14.1</v>
      </c>
      <c r="ET24">
        <v>14.1</v>
      </c>
      <c r="EU24">
        <v>2</v>
      </c>
      <c r="EV24">
        <v>634.858</v>
      </c>
      <c r="EW24">
        <v>363.231</v>
      </c>
      <c r="EX24">
        <v>24.9995</v>
      </c>
      <c r="EY24">
        <v>27.0848</v>
      </c>
      <c r="EZ24">
        <v>30.0001</v>
      </c>
      <c r="FA24">
        <v>27.3133</v>
      </c>
      <c r="FB24">
        <v>27.3169</v>
      </c>
      <c r="FC24">
        <v>19.3561</v>
      </c>
      <c r="FD24">
        <v>36.609</v>
      </c>
      <c r="FE24">
        <v>81.5593</v>
      </c>
      <c r="FF24">
        <v>25</v>
      </c>
      <c r="FG24">
        <v>410</v>
      </c>
      <c r="FH24">
        <v>17.2796</v>
      </c>
      <c r="FI24">
        <v>99.4655</v>
      </c>
      <c r="FJ24">
        <v>101.234</v>
      </c>
    </row>
    <row r="25" spans="1:166">
      <c r="A25">
        <v>7</v>
      </c>
      <c r="B25">
        <v>1604611808.1</v>
      </c>
      <c r="C25">
        <v>688.599999904633</v>
      </c>
      <c r="D25" t="s">
        <v>308</v>
      </c>
      <c r="E25" t="s">
        <v>309</v>
      </c>
      <c r="G25">
        <f>A/E</f>
        <v>0</v>
      </c>
      <c r="H25">
        <v>1604611800.1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(BZ25+(S25+2*0.95*5.67E-8*(((BZ25+$B$9)+273)^4-(BZ25+273)^4)-44100*I25)/(1.84*29.3*P25+8*0.95*5.67E-8*(BZ25+273)^3))</f>
        <v>0</v>
      </c>
      <c r="U25">
        <f>($C$9*CA25+$D$9*CB25+$E$9*T25)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2*0.95*5.67E-8*(((BZ25+$B$9)+273)^4-(U25+273)^4)</f>
        <v>0</v>
      </c>
      <c r="AD25">
        <f>S25+AC25+AA25+AB25</f>
        <v>0</v>
      </c>
      <c r="AE25">
        <v>0</v>
      </c>
      <c r="AF25">
        <v>0</v>
      </c>
      <c r="AG25">
        <f>IF(AE25*$H$15&gt;=AI25,1.0,(AI25/(AI25-AE25*$H$15)))</f>
        <v>0</v>
      </c>
      <c r="AH25">
        <f>(AG25-1)*100</f>
        <v>0</v>
      </c>
      <c r="AI25">
        <f>MAX(0,($B$15+$C$15*CE25)/(1+$D$15*CE25)*BX25/(BZ25+273)*$E$15)</f>
        <v>0</v>
      </c>
      <c r="AJ25" t="s">
        <v>284</v>
      </c>
      <c r="AK25">
        <v>934.8668</v>
      </c>
      <c r="AL25">
        <v>3284.32</v>
      </c>
      <c r="AM25">
        <f>AL25-AK25</f>
        <v>0</v>
      </c>
      <c r="AN25">
        <f>AM25/AL25</f>
        <v>0</v>
      </c>
      <c r="AO25">
        <v>-1</v>
      </c>
      <c r="AP25" t="s">
        <v>310</v>
      </c>
      <c r="AQ25">
        <v>620.38104</v>
      </c>
      <c r="AR25">
        <v>786.44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286</v>
      </c>
      <c r="BB25">
        <v>0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$B$13*CF25+$C$13*CG25+$F$13*CH25*(1-CK25)</f>
        <v>0</v>
      </c>
      <c r="BI25">
        <f>BH25*BJ25</f>
        <v>0</v>
      </c>
      <c r="BJ25">
        <f>($B$13*$D$11+$C$13*$D$11+$F$13*((CU25+CM25)/MAX(CU25+CM25+CV25, 0.1)*$I$11+CV25/MAX(CU25+CM25+CV25, 0.1)*$J$11))/($B$13+$C$13+$F$13)</f>
        <v>0</v>
      </c>
      <c r="BK25">
        <f>($B$13*$K$11+$C$13*$K$11+$F$13*((CU25+CM25)/MAX(CU25+CM25+CV25, 0.1)*$P$11+CV25/MAX(CU25+CM25+CV25, 0.1)*$Q$11))/($B$13+$C$13+$F$13)</f>
        <v>0</v>
      </c>
      <c r="BL25">
        <v>6</v>
      </c>
      <c r="BM25">
        <v>0.5</v>
      </c>
      <c r="BN25" t="s">
        <v>287</v>
      </c>
      <c r="BO25">
        <v>2</v>
      </c>
      <c r="BP25">
        <v>1604611800.1</v>
      </c>
      <c r="BQ25">
        <v>408.973483870968</v>
      </c>
      <c r="BR25">
        <v>409.996548387097</v>
      </c>
      <c r="BS25">
        <v>18.3477193548387</v>
      </c>
      <c r="BT25">
        <v>18.2941</v>
      </c>
      <c r="BU25">
        <v>403.560451612903</v>
      </c>
      <c r="BV25">
        <v>18.2438741935484</v>
      </c>
      <c r="BW25">
        <v>600.01864516129</v>
      </c>
      <c r="BX25">
        <v>101.399677419355</v>
      </c>
      <c r="BY25">
        <v>0.0999278322580645</v>
      </c>
      <c r="BZ25">
        <v>26.3035</v>
      </c>
      <c r="CA25">
        <v>25.9458129032258</v>
      </c>
      <c r="CB25">
        <v>999.9</v>
      </c>
      <c r="CC25">
        <v>0</v>
      </c>
      <c r="CD25">
        <v>0</v>
      </c>
      <c r="CE25">
        <v>9994.85129032258</v>
      </c>
      <c r="CF25">
        <v>0</v>
      </c>
      <c r="CG25">
        <v>9999.9</v>
      </c>
      <c r="CH25">
        <v>300.010322580645</v>
      </c>
      <c r="CI25">
        <v>0.900010161290322</v>
      </c>
      <c r="CJ25">
        <v>0.0999898774193549</v>
      </c>
      <c r="CK25">
        <v>0</v>
      </c>
      <c r="CL25">
        <v>621.718838709677</v>
      </c>
      <c r="CM25">
        <v>5.00059</v>
      </c>
      <c r="CN25">
        <v>1862.56</v>
      </c>
      <c r="CO25">
        <v>2806.44548387097</v>
      </c>
      <c r="CP25">
        <v>36.55</v>
      </c>
      <c r="CQ25">
        <v>40.625</v>
      </c>
      <c r="CR25">
        <v>38.687</v>
      </c>
      <c r="CS25">
        <v>40.375</v>
      </c>
      <c r="CT25">
        <v>39.177</v>
      </c>
      <c r="CU25">
        <v>265.510967741935</v>
      </c>
      <c r="CV25">
        <v>29.4964516129032</v>
      </c>
      <c r="CW25">
        <v>0</v>
      </c>
      <c r="CX25">
        <v>143</v>
      </c>
      <c r="CY25">
        <v>0</v>
      </c>
      <c r="CZ25">
        <v>620.38104</v>
      </c>
      <c r="DA25">
        <v>-87.5572306294473</v>
      </c>
      <c r="DB25">
        <v>-260.283076538061</v>
      </c>
      <c r="DC25">
        <v>1858.7288</v>
      </c>
      <c r="DD25">
        <v>15</v>
      </c>
      <c r="DE25">
        <v>1604610820.5</v>
      </c>
      <c r="DF25" t="s">
        <v>288</v>
      </c>
      <c r="DG25">
        <v>1604610818.5</v>
      </c>
      <c r="DH25">
        <v>1604610820.5</v>
      </c>
      <c r="DI25">
        <v>1</v>
      </c>
      <c r="DJ25">
        <v>0.042</v>
      </c>
      <c r="DK25">
        <v>0.091</v>
      </c>
      <c r="DL25">
        <v>5.417</v>
      </c>
      <c r="DM25">
        <v>0.141</v>
      </c>
      <c r="DN25">
        <v>410</v>
      </c>
      <c r="DO25">
        <v>20</v>
      </c>
      <c r="DP25">
        <v>0.48</v>
      </c>
      <c r="DQ25">
        <v>0.17</v>
      </c>
      <c r="DR25">
        <v>-1.0101926</v>
      </c>
      <c r="DS25">
        <v>-0.181011422138835</v>
      </c>
      <c r="DT25">
        <v>0.0362281538943126</v>
      </c>
      <c r="DU25">
        <v>0</v>
      </c>
      <c r="DV25">
        <v>0.0365708808</v>
      </c>
      <c r="DW25">
        <v>0.348401301703565</v>
      </c>
      <c r="DX25">
        <v>0.0355826496772978</v>
      </c>
      <c r="DY25">
        <v>0</v>
      </c>
      <c r="DZ25">
        <v>0</v>
      </c>
      <c r="EA25">
        <v>2</v>
      </c>
      <c r="EB25" t="s">
        <v>293</v>
      </c>
      <c r="EC25">
        <v>100</v>
      </c>
      <c r="ED25">
        <v>100</v>
      </c>
      <c r="EE25">
        <v>5.413</v>
      </c>
      <c r="EF25">
        <v>0.1038</v>
      </c>
      <c r="EG25">
        <v>3.3297500052529</v>
      </c>
      <c r="EH25">
        <v>0.00621434693501906</v>
      </c>
      <c r="EI25">
        <v>-2.84187309215212e-06</v>
      </c>
      <c r="EJ25">
        <v>5.83187288444407e-10</v>
      </c>
      <c r="EK25">
        <v>-0.0932453558103644</v>
      </c>
      <c r="EL25">
        <v>-0.0175213708561665</v>
      </c>
      <c r="EM25">
        <v>0.00201954594759898</v>
      </c>
      <c r="EN25">
        <v>-2.55958449284408e-05</v>
      </c>
      <c r="EO25">
        <v>-1</v>
      </c>
      <c r="EP25">
        <v>2233</v>
      </c>
      <c r="EQ25">
        <v>2</v>
      </c>
      <c r="ER25">
        <v>28</v>
      </c>
      <c r="ES25">
        <v>16.5</v>
      </c>
      <c r="ET25">
        <v>16.5</v>
      </c>
      <c r="EU25">
        <v>2</v>
      </c>
      <c r="EV25">
        <v>630.451</v>
      </c>
      <c r="EW25">
        <v>363.528</v>
      </c>
      <c r="EX25">
        <v>25</v>
      </c>
      <c r="EY25">
        <v>27.11</v>
      </c>
      <c r="EZ25">
        <v>30.0001</v>
      </c>
      <c r="FA25">
        <v>27.3378</v>
      </c>
      <c r="FB25">
        <v>27.3414</v>
      </c>
      <c r="FC25">
        <v>19.3816</v>
      </c>
      <c r="FD25">
        <v>32.3659</v>
      </c>
      <c r="FE25">
        <v>78.5389</v>
      </c>
      <c r="FF25">
        <v>25</v>
      </c>
      <c r="FG25">
        <v>410</v>
      </c>
      <c r="FH25">
        <v>18.2278</v>
      </c>
      <c r="FI25">
        <v>99.4555</v>
      </c>
      <c r="FJ25">
        <v>101.24</v>
      </c>
    </row>
    <row r="26" spans="1:166">
      <c r="A26">
        <v>8</v>
      </c>
      <c r="B26">
        <v>1604611828.1</v>
      </c>
      <c r="C26">
        <v>708.599999904633</v>
      </c>
      <c r="D26" t="s">
        <v>311</v>
      </c>
      <c r="E26" t="s">
        <v>312</v>
      </c>
      <c r="G26">
        <f>A/E</f>
        <v>0</v>
      </c>
      <c r="H26">
        <v>1604611820.35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(BZ26+(S26+2*0.95*5.67E-8*(((BZ26+$B$9)+273)^4-(BZ26+273)^4)-44100*I26)/(1.84*29.3*P26+8*0.95*5.67E-8*(BZ26+273)^3))</f>
        <v>0</v>
      </c>
      <c r="U26">
        <f>($C$9*CA26+$D$9*CB26+$E$9*T26)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2*0.95*5.67E-8*(((BZ26+$B$9)+273)^4-(U26+273)^4)</f>
        <v>0</v>
      </c>
      <c r="AD26">
        <f>S26+AC26+AA26+AB26</f>
        <v>0</v>
      </c>
      <c r="AE26">
        <v>0</v>
      </c>
      <c r="AF26">
        <v>0</v>
      </c>
      <c r="AG26">
        <f>IF(AE26*$H$15&gt;=AI26,1.0,(AI26/(AI26-AE26*$H$15)))</f>
        <v>0</v>
      </c>
      <c r="AH26">
        <f>(AG26-1)*100</f>
        <v>0</v>
      </c>
      <c r="AI26">
        <f>MAX(0,($B$15+$C$15*CE26)/(1+$D$15*CE26)*BX26/(BZ26+273)*$E$15)</f>
        <v>0</v>
      </c>
      <c r="AJ26" t="s">
        <v>284</v>
      </c>
      <c r="AK26">
        <v>934.8668</v>
      </c>
      <c r="AL26">
        <v>3284.32</v>
      </c>
      <c r="AM26">
        <f>AL26-AK26</f>
        <v>0</v>
      </c>
      <c r="AN26">
        <f>AM26/AL26</f>
        <v>0</v>
      </c>
      <c r="AO26">
        <v>-1</v>
      </c>
      <c r="AP26" t="s">
        <v>313</v>
      </c>
      <c r="AQ26">
        <v>597.20652</v>
      </c>
      <c r="AR26">
        <v>769.698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286</v>
      </c>
      <c r="BB26">
        <v>0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$B$13*CF26+$C$13*CG26+$F$13*CH26*(1-CK26)</f>
        <v>0</v>
      </c>
      <c r="BI26">
        <f>BH26*BJ26</f>
        <v>0</v>
      </c>
      <c r="BJ26">
        <f>($B$13*$D$11+$C$13*$D$11+$F$13*((CU26+CM26)/MAX(CU26+CM26+CV26, 0.1)*$I$11+CV26/MAX(CU26+CM26+CV26, 0.1)*$J$11))/($B$13+$C$13+$F$13)</f>
        <v>0</v>
      </c>
      <c r="BK26">
        <f>($B$13*$K$11+$C$13*$K$11+$F$13*((CU26+CM26)/MAX(CU26+CM26+CV26, 0.1)*$P$11+CV26/MAX(CU26+CM26+CV26, 0.1)*$Q$11))/($B$13+$C$13+$F$13)</f>
        <v>0</v>
      </c>
      <c r="BL26">
        <v>6</v>
      </c>
      <c r="BM26">
        <v>0.5</v>
      </c>
      <c r="BN26" t="s">
        <v>287</v>
      </c>
      <c r="BO26">
        <v>2</v>
      </c>
      <c r="BP26">
        <v>1604611820.35</v>
      </c>
      <c r="BQ26">
        <v>408.908433333333</v>
      </c>
      <c r="BR26">
        <v>409.964466666667</v>
      </c>
      <c r="BS26">
        <v>18.36591</v>
      </c>
      <c r="BT26">
        <v>18.27511</v>
      </c>
      <c r="BU26">
        <v>403.495533333333</v>
      </c>
      <c r="BV26">
        <v>18.26152</v>
      </c>
      <c r="BW26">
        <v>600.0255</v>
      </c>
      <c r="BX26">
        <v>101.391633333333</v>
      </c>
      <c r="BY26">
        <v>0.100027216666667</v>
      </c>
      <c r="BZ26">
        <v>26.38156</v>
      </c>
      <c r="CA26">
        <v>26.20837</v>
      </c>
      <c r="CB26">
        <v>999.9</v>
      </c>
      <c r="CC26">
        <v>0</v>
      </c>
      <c r="CD26">
        <v>0</v>
      </c>
      <c r="CE26">
        <v>9994.313</v>
      </c>
      <c r="CF26">
        <v>0</v>
      </c>
      <c r="CG26">
        <v>9824.90633333334</v>
      </c>
      <c r="CH26">
        <v>299.965733333333</v>
      </c>
      <c r="CI26">
        <v>0.8999999</v>
      </c>
      <c r="CJ26">
        <v>0.10000009</v>
      </c>
      <c r="CK26">
        <v>0</v>
      </c>
      <c r="CL26">
        <v>597.430033333333</v>
      </c>
      <c r="CM26">
        <v>5.00059</v>
      </c>
      <c r="CN26">
        <v>1791.095</v>
      </c>
      <c r="CO26">
        <v>2806.01466666667</v>
      </c>
      <c r="CP26">
        <v>36.6727333333333</v>
      </c>
      <c r="CQ26">
        <v>40.625</v>
      </c>
      <c r="CR26">
        <v>38.687</v>
      </c>
      <c r="CS26">
        <v>40.3708</v>
      </c>
      <c r="CT26">
        <v>39.187</v>
      </c>
      <c r="CU26">
        <v>265.469</v>
      </c>
      <c r="CV26">
        <v>29.4973333333333</v>
      </c>
      <c r="CW26">
        <v>0</v>
      </c>
      <c r="CX26">
        <v>19.2000000476837</v>
      </c>
      <c r="CY26">
        <v>0</v>
      </c>
      <c r="CZ26">
        <v>597.20652</v>
      </c>
      <c r="DA26">
        <v>-35.6079231453849</v>
      </c>
      <c r="DB26">
        <v>-113.129230973507</v>
      </c>
      <c r="DC26">
        <v>1790.4952</v>
      </c>
      <c r="DD26">
        <v>15</v>
      </c>
      <c r="DE26">
        <v>1604610820.5</v>
      </c>
      <c r="DF26" t="s">
        <v>288</v>
      </c>
      <c r="DG26">
        <v>1604610818.5</v>
      </c>
      <c r="DH26">
        <v>1604610820.5</v>
      </c>
      <c r="DI26">
        <v>1</v>
      </c>
      <c r="DJ26">
        <v>0.042</v>
      </c>
      <c r="DK26">
        <v>0.091</v>
      </c>
      <c r="DL26">
        <v>5.417</v>
      </c>
      <c r="DM26">
        <v>0.141</v>
      </c>
      <c r="DN26">
        <v>410</v>
      </c>
      <c r="DO26">
        <v>20</v>
      </c>
      <c r="DP26">
        <v>0.48</v>
      </c>
      <c r="DQ26">
        <v>0.17</v>
      </c>
      <c r="DR26">
        <v>-1.039749375</v>
      </c>
      <c r="DS26">
        <v>-0.518191801125705</v>
      </c>
      <c r="DT26">
        <v>0.0793528934272996</v>
      </c>
      <c r="DU26">
        <v>0</v>
      </c>
      <c r="DV26">
        <v>0.0848613725</v>
      </c>
      <c r="DW26">
        <v>0.104780115196998</v>
      </c>
      <c r="DX26">
        <v>0.0108501943985347</v>
      </c>
      <c r="DY26">
        <v>0</v>
      </c>
      <c r="DZ26">
        <v>0</v>
      </c>
      <c r="EA26">
        <v>2</v>
      </c>
      <c r="EB26" t="s">
        <v>293</v>
      </c>
      <c r="EC26">
        <v>100</v>
      </c>
      <c r="ED26">
        <v>100</v>
      </c>
      <c r="EE26">
        <v>5.413</v>
      </c>
      <c r="EF26">
        <v>0.1042</v>
      </c>
      <c r="EG26">
        <v>3.3297500052529</v>
      </c>
      <c r="EH26">
        <v>0.00621434693501906</v>
      </c>
      <c r="EI26">
        <v>-2.84187309215212e-06</v>
      </c>
      <c r="EJ26">
        <v>5.83187288444407e-10</v>
      </c>
      <c r="EK26">
        <v>-0.0932453558103644</v>
      </c>
      <c r="EL26">
        <v>-0.0175213708561665</v>
      </c>
      <c r="EM26">
        <v>0.00201954594759898</v>
      </c>
      <c r="EN26">
        <v>-2.55958449284408e-05</v>
      </c>
      <c r="EO26">
        <v>-1</v>
      </c>
      <c r="EP26">
        <v>2233</v>
      </c>
      <c r="EQ26">
        <v>2</v>
      </c>
      <c r="ER26">
        <v>28</v>
      </c>
      <c r="ES26">
        <v>16.8</v>
      </c>
      <c r="ET26">
        <v>16.8</v>
      </c>
      <c r="EU26">
        <v>2</v>
      </c>
      <c r="EV26">
        <v>630.762</v>
      </c>
      <c r="EW26">
        <v>363.248</v>
      </c>
      <c r="EX26">
        <v>24.9997</v>
      </c>
      <c r="EY26">
        <v>27.1123</v>
      </c>
      <c r="EZ26">
        <v>30.0002</v>
      </c>
      <c r="FA26">
        <v>27.34</v>
      </c>
      <c r="FB26">
        <v>27.3446</v>
      </c>
      <c r="FC26">
        <v>19.3836</v>
      </c>
      <c r="FD26">
        <v>31.7691</v>
      </c>
      <c r="FE26">
        <v>78.1659</v>
      </c>
      <c r="FF26">
        <v>25</v>
      </c>
      <c r="FG26">
        <v>410</v>
      </c>
      <c r="FH26">
        <v>18.3714</v>
      </c>
      <c r="FI26">
        <v>99.4529</v>
      </c>
      <c r="FJ26">
        <v>101.238</v>
      </c>
    </row>
    <row r="27" spans="1:166">
      <c r="A27">
        <v>9</v>
      </c>
      <c r="B27">
        <v>1604611848.1</v>
      </c>
      <c r="C27">
        <v>728.599999904633</v>
      </c>
      <c r="D27" t="s">
        <v>314</v>
      </c>
      <c r="E27" t="s">
        <v>315</v>
      </c>
      <c r="G27">
        <f>A/E</f>
        <v>0</v>
      </c>
      <c r="H27">
        <v>1604611840.35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(BZ27+(S27+2*0.95*5.67E-8*(((BZ27+$B$9)+273)^4-(BZ27+273)^4)-44100*I27)/(1.84*29.3*P27+8*0.95*5.67E-8*(BZ27+273)^3))</f>
        <v>0</v>
      </c>
      <c r="U27">
        <f>($C$9*CA27+$D$9*CB27+$E$9*T27)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2*0.95*5.67E-8*(((BZ27+$B$9)+273)^4-(U27+273)^4)</f>
        <v>0</v>
      </c>
      <c r="AD27">
        <f>S27+AC27+AA27+AB27</f>
        <v>0</v>
      </c>
      <c r="AE27">
        <v>0</v>
      </c>
      <c r="AF27">
        <v>0</v>
      </c>
      <c r="AG27">
        <f>IF(AE27*$H$15&gt;=AI27,1.0,(AI27/(AI27-AE27*$H$15)))</f>
        <v>0</v>
      </c>
      <c r="AH27">
        <f>(AG27-1)*100</f>
        <v>0</v>
      </c>
      <c r="AI27">
        <f>MAX(0,($B$15+$C$15*CE27)/(1+$D$15*CE27)*BX27/(BZ27+273)*$E$15)</f>
        <v>0</v>
      </c>
      <c r="AJ27" t="s">
        <v>284</v>
      </c>
      <c r="AK27">
        <v>934.8668</v>
      </c>
      <c r="AL27">
        <v>3284.32</v>
      </c>
      <c r="AM27">
        <f>AL27-AK27</f>
        <v>0</v>
      </c>
      <c r="AN27">
        <f>AM27/AL27</f>
        <v>0</v>
      </c>
      <c r="AO27">
        <v>-1</v>
      </c>
      <c r="AP27" t="s">
        <v>316</v>
      </c>
      <c r="AQ27">
        <v>583.81064</v>
      </c>
      <c r="AR27">
        <v>765.728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286</v>
      </c>
      <c r="BB27">
        <v>0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$B$13*CF27+$C$13*CG27+$F$13*CH27*(1-CK27)</f>
        <v>0</v>
      </c>
      <c r="BI27">
        <f>BH27*BJ27</f>
        <v>0</v>
      </c>
      <c r="BJ27">
        <f>($B$13*$D$11+$C$13*$D$11+$F$13*((CU27+CM27)/MAX(CU27+CM27+CV27, 0.1)*$I$11+CV27/MAX(CU27+CM27+CV27, 0.1)*$J$11))/($B$13+$C$13+$F$13)</f>
        <v>0</v>
      </c>
      <c r="BK27">
        <f>($B$13*$K$11+$C$13*$K$11+$F$13*((CU27+CM27)/MAX(CU27+CM27+CV27, 0.1)*$P$11+CV27/MAX(CU27+CM27+CV27, 0.1)*$Q$11))/($B$13+$C$13+$F$13)</f>
        <v>0</v>
      </c>
      <c r="BL27">
        <v>6</v>
      </c>
      <c r="BM27">
        <v>0.5</v>
      </c>
      <c r="BN27" t="s">
        <v>287</v>
      </c>
      <c r="BO27">
        <v>2</v>
      </c>
      <c r="BP27">
        <v>1604611840.35</v>
      </c>
      <c r="BQ27">
        <v>408.857733333333</v>
      </c>
      <c r="BR27">
        <v>409.962533333333</v>
      </c>
      <c r="BS27">
        <v>18.4296266666667</v>
      </c>
      <c r="BT27">
        <v>18.34105</v>
      </c>
      <c r="BU27">
        <v>403.445066666667</v>
      </c>
      <c r="BV27">
        <v>18.32333</v>
      </c>
      <c r="BW27">
        <v>600.034566666667</v>
      </c>
      <c r="BX27">
        <v>101.396033333333</v>
      </c>
      <c r="BY27">
        <v>0.100051006666667</v>
      </c>
      <c r="BZ27">
        <v>26.4091566666667</v>
      </c>
      <c r="CA27">
        <v>26.23081</v>
      </c>
      <c r="CB27">
        <v>999.9</v>
      </c>
      <c r="CC27">
        <v>0</v>
      </c>
      <c r="CD27">
        <v>0</v>
      </c>
      <c r="CE27">
        <v>9994.56066666666</v>
      </c>
      <c r="CF27">
        <v>0</v>
      </c>
      <c r="CG27">
        <v>9824.90633333334</v>
      </c>
      <c r="CH27">
        <v>299.9972</v>
      </c>
      <c r="CI27">
        <v>0.899996166666666</v>
      </c>
      <c r="CJ27">
        <v>0.10000381</v>
      </c>
      <c r="CK27">
        <v>0</v>
      </c>
      <c r="CL27">
        <v>583.947733333333</v>
      </c>
      <c r="CM27">
        <v>5.00059</v>
      </c>
      <c r="CN27">
        <v>1751.99433333333</v>
      </c>
      <c r="CO27">
        <v>2806.314</v>
      </c>
      <c r="CP27">
        <v>36.7435</v>
      </c>
      <c r="CQ27">
        <v>40.6166</v>
      </c>
      <c r="CR27">
        <v>38.687</v>
      </c>
      <c r="CS27">
        <v>40.3372</v>
      </c>
      <c r="CT27">
        <v>39.2479</v>
      </c>
      <c r="CU27">
        <v>265.495</v>
      </c>
      <c r="CV27">
        <v>29.5016666666667</v>
      </c>
      <c r="CW27">
        <v>0</v>
      </c>
      <c r="CX27">
        <v>19.4000000953674</v>
      </c>
      <c r="CY27">
        <v>0</v>
      </c>
      <c r="CZ27">
        <v>583.81064</v>
      </c>
      <c r="DA27">
        <v>-16.2436922806939</v>
      </c>
      <c r="DB27">
        <v>-53.0053844618085</v>
      </c>
      <c r="DC27">
        <v>1751.5368</v>
      </c>
      <c r="DD27">
        <v>15</v>
      </c>
      <c r="DE27">
        <v>1604610820.5</v>
      </c>
      <c r="DF27" t="s">
        <v>288</v>
      </c>
      <c r="DG27">
        <v>1604610818.5</v>
      </c>
      <c r="DH27">
        <v>1604610820.5</v>
      </c>
      <c r="DI27">
        <v>1</v>
      </c>
      <c r="DJ27">
        <v>0.042</v>
      </c>
      <c r="DK27">
        <v>0.091</v>
      </c>
      <c r="DL27">
        <v>5.417</v>
      </c>
      <c r="DM27">
        <v>0.141</v>
      </c>
      <c r="DN27">
        <v>410</v>
      </c>
      <c r="DO27">
        <v>20</v>
      </c>
      <c r="DP27">
        <v>0.48</v>
      </c>
      <c r="DQ27">
        <v>0.17</v>
      </c>
      <c r="DR27">
        <v>-1.089663875</v>
      </c>
      <c r="DS27">
        <v>-0.355282255159473</v>
      </c>
      <c r="DT27">
        <v>0.0622516942091488</v>
      </c>
      <c r="DU27">
        <v>0</v>
      </c>
      <c r="DV27">
        <v>0.076870385</v>
      </c>
      <c r="DW27">
        <v>0.287541266791745</v>
      </c>
      <c r="DX27">
        <v>0.0375957488536374</v>
      </c>
      <c r="DY27">
        <v>0</v>
      </c>
      <c r="DZ27">
        <v>0</v>
      </c>
      <c r="EA27">
        <v>2</v>
      </c>
      <c r="EB27" t="s">
        <v>293</v>
      </c>
      <c r="EC27">
        <v>100</v>
      </c>
      <c r="ED27">
        <v>100</v>
      </c>
      <c r="EE27">
        <v>5.412</v>
      </c>
      <c r="EF27">
        <v>0.1059</v>
      </c>
      <c r="EG27">
        <v>3.3297500052529</v>
      </c>
      <c r="EH27">
        <v>0.00621434693501906</v>
      </c>
      <c r="EI27">
        <v>-2.84187309215212e-06</v>
      </c>
      <c r="EJ27">
        <v>5.83187288444407e-10</v>
      </c>
      <c r="EK27">
        <v>-0.0932453558103644</v>
      </c>
      <c r="EL27">
        <v>-0.0175213708561665</v>
      </c>
      <c r="EM27">
        <v>0.00201954594759898</v>
      </c>
      <c r="EN27">
        <v>-2.55958449284408e-05</v>
      </c>
      <c r="EO27">
        <v>-1</v>
      </c>
      <c r="EP27">
        <v>2233</v>
      </c>
      <c r="EQ27">
        <v>2</v>
      </c>
      <c r="ER27">
        <v>28</v>
      </c>
      <c r="ES27">
        <v>17.2</v>
      </c>
      <c r="ET27">
        <v>17.1</v>
      </c>
      <c r="EU27">
        <v>2</v>
      </c>
      <c r="EV27">
        <v>630.888</v>
      </c>
      <c r="EW27">
        <v>363.453</v>
      </c>
      <c r="EX27">
        <v>24.9999</v>
      </c>
      <c r="EY27">
        <v>27.1146</v>
      </c>
      <c r="EZ27">
        <v>30.0003</v>
      </c>
      <c r="FA27">
        <v>27.3433</v>
      </c>
      <c r="FB27">
        <v>27.3481</v>
      </c>
      <c r="FC27">
        <v>19.384</v>
      </c>
      <c r="FD27">
        <v>32.0677</v>
      </c>
      <c r="FE27">
        <v>77.7921</v>
      </c>
      <c r="FF27">
        <v>25</v>
      </c>
      <c r="FG27">
        <v>410</v>
      </c>
      <c r="FH27">
        <v>18.3048</v>
      </c>
      <c r="FI27">
        <v>99.453</v>
      </c>
      <c r="FJ27">
        <v>101.237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297</v>
      </c>
      <c r="B1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2020-11-05T11:37:24Z</dcterms:created>
  <dcterms:modified xsi:type="dcterms:W3CDTF">2020-11-05T11:37:24Z</dcterms:modified>
</cp:coreProperties>
</file>