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03.NGS/01.Pipeline/"/>
    </mc:Choice>
  </mc:AlternateContent>
  <xr:revisionPtr revIDLastSave="0" documentId="13_ncr:9_{FF013CD4-0AD3-B54F-A571-4ACEEB3DC287}" xr6:coauthVersionLast="47" xr6:coauthVersionMax="47" xr10:uidLastSave="{00000000-0000-0000-0000-000000000000}"/>
  <bookViews>
    <workbookView xWindow="25600" yWindow="-3240" windowWidth="38400" windowHeight="21600" xr2:uid="{4758EBE5-AFB7-9340-B71C-F4F72835E136}"/>
  </bookViews>
  <sheets>
    <sheet name="Rawdata.Run" sheetId="1" r:id="rId1"/>
    <sheet name="Ananlysis.Run" sheetId="3" r:id="rId2"/>
    <sheet name="SRA.Download" sheetId="6" r:id="rId3"/>
    <sheet name="Drop.Down" sheetId="2" r:id="rId4"/>
    <sheet name="Default.Config" sheetId="7" r:id="rId5"/>
    <sheet name="Variable" sheetId="8" r:id="rId6"/>
    <sheet name="Tracking" sheetId="5" r:id="rId7"/>
  </sheets>
  <definedNames>
    <definedName name="Gleevec">Drop.Down!$D$3:$D$8</definedName>
    <definedName name="Gleevec_Analysis">Drop.Down!$B$17</definedName>
    <definedName name="mRNA_Analysis">Drop.Down!$F$16:$F$25</definedName>
    <definedName name="RNA">Drop.Down!$H$3:$H$7</definedName>
    <definedName name="Run_type">Drop.Down!$A$29:$A$30</definedName>
    <definedName name="SRA" comment="1">Drop.Down!$A$29:$A$30</definedName>
    <definedName name="WES">Drop.Down!$G$3:$G$8</definedName>
    <definedName name="WES_Analysis">Drop.Down!$E$16:$E$25</definedName>
    <definedName name="WGBS">Drop.Down!$E$3:$E$7</definedName>
    <definedName name="WGBS_Analysis">Drop.Down!$C$16:$C$25</definedName>
    <definedName name="WGS">Drop.Down!$F$3:$F$11</definedName>
    <definedName name="WGS_Analysis">Drop.Down!$D$16:$D$25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B46" i="1"/>
  <c r="B47" i="1"/>
  <c r="B48" i="1"/>
  <c r="B50" i="1"/>
  <c r="B51" i="1"/>
  <c r="D51" i="1" s="1"/>
  <c r="B52" i="1"/>
  <c r="B53" i="1"/>
  <c r="B45" i="1"/>
  <c r="D54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D43" i="1" s="1"/>
  <c r="B55" i="1"/>
  <c r="D55" i="1" s="1"/>
  <c r="B56" i="1"/>
  <c r="D56" i="1" s="1"/>
  <c r="B11" i="1" a="1"/>
  <c r="B11" i="1" s="1"/>
  <c r="B23" i="1"/>
  <c r="D23" i="1" s="1"/>
  <c r="B8" i="6" a="1"/>
  <c r="B8" i="6" s="1"/>
  <c r="D6" i="1"/>
  <c r="D5" i="1"/>
  <c r="D4" i="1"/>
  <c r="D3" i="1"/>
  <c r="D2" i="1"/>
  <c r="D49" i="1" l="1"/>
  <c r="D50" i="1"/>
  <c r="D25" i="1"/>
  <c r="D53" i="1"/>
  <c r="D37" i="1"/>
  <c r="D38" i="1"/>
  <c r="D39" i="1"/>
  <c r="D40" i="1"/>
  <c r="D41" i="1"/>
  <c r="D42" i="1"/>
  <c r="D45" i="1"/>
  <c r="D46" i="1"/>
  <c r="D47" i="1"/>
  <c r="D48" i="1"/>
  <c r="D52" i="1"/>
  <c r="D26" i="1"/>
  <c r="D27" i="1"/>
  <c r="D28" i="1"/>
  <c r="D29" i="1"/>
  <c r="D30" i="1"/>
  <c r="D31" i="1"/>
  <c r="D32" i="1"/>
  <c r="D33" i="1"/>
  <c r="D34" i="1"/>
  <c r="D35" i="1"/>
  <c r="D36" i="1"/>
  <c r="D24" i="1"/>
  <c r="B12" i="1" l="1"/>
  <c r="B13" i="3"/>
  <c r="B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<sst xmlns="http://schemas.openxmlformats.org/spreadsheetml/2006/main" count="628" uniqueCount="274">
  <si>
    <t>File</t>
  </si>
  <si>
    <t>Case</t>
  </si>
  <si>
    <t>Run type</t>
    <phoneticPr fontId="1" type="noConversion"/>
  </si>
  <si>
    <t>Node</t>
    <phoneticPr fontId="1" type="noConversion"/>
  </si>
  <si>
    <t>CPU</t>
    <phoneticPr fontId="1" type="noConversion"/>
  </si>
  <si>
    <t>Gleevec</t>
    <phoneticPr fontId="1" type="noConversion"/>
  </si>
  <si>
    <t>node03</t>
    <phoneticPr fontId="1" type="noConversion"/>
  </si>
  <si>
    <t>bash Total.Run.sh</t>
    <phoneticPr fontId="1" type="noConversion"/>
  </si>
  <si>
    <t>cd /path/to/Run</t>
    <phoneticPr fontId="1" type="noConversion"/>
  </si>
  <si>
    <t>Step</t>
    <phoneticPr fontId="1" type="noConversion"/>
  </si>
  <si>
    <t>WES</t>
    <phoneticPr fontId="1" type="noConversion"/>
  </si>
  <si>
    <t>WGS</t>
    <phoneticPr fontId="1" type="noConversion"/>
  </si>
  <si>
    <t>WGBS</t>
    <phoneticPr fontId="1" type="noConversion"/>
  </si>
  <si>
    <t>node01</t>
    <phoneticPr fontId="1" type="noConversion"/>
  </si>
  <si>
    <t>node02</t>
    <phoneticPr fontId="1" type="noConversion"/>
  </si>
  <si>
    <t>All</t>
    <phoneticPr fontId="1" type="noConversion"/>
  </si>
  <si>
    <t>FastQC</t>
    <phoneticPr fontId="1" type="noConversion"/>
  </si>
  <si>
    <t>Align</t>
    <phoneticPr fontId="1" type="noConversion"/>
  </si>
  <si>
    <t>Mutation</t>
    <phoneticPr fontId="1" type="noConversion"/>
  </si>
  <si>
    <t>Annotation</t>
    <phoneticPr fontId="1" type="noConversion"/>
  </si>
  <si>
    <t>Fusion</t>
    <phoneticPr fontId="1" type="noConversion"/>
  </si>
  <si>
    <t>Pipeline</t>
    <phoneticPr fontId="1" type="noConversion"/>
  </si>
  <si>
    <t>Reference</t>
    <phoneticPr fontId="1" type="noConversion"/>
  </si>
  <si>
    <t>hg19</t>
    <phoneticPr fontId="1" type="noConversion"/>
  </si>
  <si>
    <t>hg38</t>
    <phoneticPr fontId="1" type="noConversion"/>
  </si>
  <si>
    <t>Ref.ver</t>
    <phoneticPr fontId="1" type="noConversion"/>
  </si>
  <si>
    <t>hg19</t>
  </si>
  <si>
    <t>All</t>
  </si>
  <si>
    <t>node03</t>
  </si>
  <si>
    <t>Step-Gleevec</t>
    <phoneticPr fontId="1" type="noConversion"/>
  </si>
  <si>
    <t>Step-WGBS</t>
    <phoneticPr fontId="1" type="noConversion"/>
  </si>
  <si>
    <t>Dedup</t>
    <phoneticPr fontId="1" type="noConversion"/>
  </si>
  <si>
    <t>사용법</t>
    <phoneticPr fontId="1" type="noConversion"/>
  </si>
  <si>
    <t>Raw data processing</t>
    <phoneticPr fontId="1" type="noConversion"/>
  </si>
  <si>
    <t>Data Analysis</t>
    <phoneticPr fontId="1" type="noConversion"/>
  </si>
  <si>
    <t>Quantification</t>
    <phoneticPr fontId="1" type="noConversion"/>
  </si>
  <si>
    <t>Caluculation</t>
    <phoneticPr fontId="1" type="noConversion"/>
  </si>
  <si>
    <t>WGS_Analysis</t>
    <phoneticPr fontId="1" type="noConversion"/>
  </si>
  <si>
    <t>WES_Analysis</t>
    <phoneticPr fontId="1" type="noConversion"/>
  </si>
  <si>
    <t>WGBS_Analysis</t>
    <phoneticPr fontId="1" type="noConversion"/>
  </si>
  <si>
    <t>mRNA_Analysis</t>
    <phoneticPr fontId="1" type="noConversion"/>
  </si>
  <si>
    <t>Gleevec_Analysis</t>
    <phoneticPr fontId="1" type="noConversion"/>
  </si>
  <si>
    <t>sbatch Analysis.sh</t>
    <phoneticPr fontId="1" type="noConversion"/>
  </si>
  <si>
    <t>Process</t>
    <phoneticPr fontId="1" type="noConversion"/>
  </si>
  <si>
    <t>Command</t>
    <phoneticPr fontId="1" type="noConversion"/>
  </si>
  <si>
    <t>node</t>
    <phoneticPr fontId="1" type="noConversion"/>
  </si>
  <si>
    <t>Cpu</t>
    <phoneticPr fontId="1" type="noConversion"/>
  </si>
  <si>
    <t>Info</t>
  </si>
  <si>
    <t>Info</t>
    <phoneticPr fontId="1" type="noConversion"/>
  </si>
  <si>
    <t>Pipeline</t>
  </si>
  <si>
    <t>Number</t>
    <phoneticPr fontId="1" type="noConversion"/>
  </si>
  <si>
    <t>HOMER</t>
    <phoneticPr fontId="1" type="noConversion"/>
  </si>
  <si>
    <t>Group Info</t>
    <phoneticPr fontId="1" type="noConversion"/>
  </si>
  <si>
    <t>Coverage</t>
    <phoneticPr fontId="1" type="noConversion"/>
  </si>
  <si>
    <t>Drawing</t>
    <phoneticPr fontId="1" type="noConversion"/>
  </si>
  <si>
    <t>CR</t>
    <phoneticPr fontId="1" type="noConversion"/>
  </si>
  <si>
    <t>NR</t>
    <phoneticPr fontId="1" type="noConversion"/>
  </si>
  <si>
    <t>DMR</t>
    <phoneticPr fontId="1" type="noConversion"/>
  </si>
  <si>
    <t>2. 왼쪽의 2번 테이블에서 Group Info, Number을 분석 Group과 Sample에 맞게 지정</t>
    <phoneticPr fontId="1" type="noConversion"/>
  </si>
  <si>
    <t>3. 왼쪽의 3번 테이블에서 Command를 순차적으로 터미널에 입력</t>
    <phoneticPr fontId="1" type="noConversion"/>
  </si>
  <si>
    <t>1. 왼쪽의 1번 테이블에서 Pipeline 항목을 분석에 맞게 지정</t>
    <phoneticPr fontId="1" type="noConversion"/>
  </si>
  <si>
    <t>Step-WGS</t>
    <phoneticPr fontId="1" type="noConversion"/>
  </si>
  <si>
    <t>Step-WES</t>
    <phoneticPr fontId="1" type="noConversion"/>
  </si>
  <si>
    <t>Step-mRNA</t>
    <phoneticPr fontId="1" type="noConversion"/>
  </si>
  <si>
    <t>SV</t>
    <phoneticPr fontId="1" type="noConversion"/>
  </si>
  <si>
    <t>CNV</t>
    <phoneticPr fontId="1" type="noConversion"/>
  </si>
  <si>
    <t>WGS_Analysis</t>
  </si>
  <si>
    <t>Date</t>
    <phoneticPr fontId="1" type="noConversion"/>
  </si>
  <si>
    <t>Description</t>
    <phoneticPr fontId="1" type="noConversion"/>
  </si>
  <si>
    <t>Version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</si>
  <si>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</si>
  <si>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</si>
  <si>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</si>
  <si>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SRA Download</t>
    <phoneticPr fontId="1" type="noConversion"/>
  </si>
  <si>
    <t>SRA_001</t>
    <phoneticPr fontId="1" type="noConversion"/>
  </si>
  <si>
    <t>SRA_002</t>
  </si>
  <si>
    <t>SRA_003</t>
  </si>
  <si>
    <t>SRA_004</t>
  </si>
  <si>
    <t>SRA_005</t>
  </si>
  <si>
    <t>SRA_006</t>
  </si>
  <si>
    <t>SRA_007</t>
  </si>
  <si>
    <t>SRA_008</t>
  </si>
  <si>
    <t>SRA_009</t>
  </si>
  <si>
    <t>SRA_010</t>
  </si>
  <si>
    <t>SRA_011</t>
  </si>
  <si>
    <t>SRA_012</t>
  </si>
  <si>
    <t>SRA_013</t>
  </si>
  <si>
    <t>SRA_014</t>
  </si>
  <si>
    <t>SRA_015</t>
  </si>
  <si>
    <t>SRA_017</t>
  </si>
  <si>
    <t>SRA_018</t>
  </si>
  <si>
    <t>SRA_019</t>
  </si>
  <si>
    <t>SRA_020</t>
  </si>
  <si>
    <t>SRA_021</t>
  </si>
  <si>
    <t>SRA_022</t>
  </si>
  <si>
    <t>SRA_023</t>
  </si>
  <si>
    <t>SRA_024</t>
  </si>
  <si>
    <t>SRA_025</t>
  </si>
  <si>
    <t>SRA_026</t>
  </si>
  <si>
    <t>SRA_027</t>
  </si>
  <si>
    <t>SRA_028</t>
  </si>
  <si>
    <t>SRA_029</t>
  </si>
  <si>
    <t>SRA_030</t>
  </si>
  <si>
    <t>SRA_031</t>
  </si>
  <si>
    <t>SRA_032</t>
  </si>
  <si>
    <t>SRA_033</t>
  </si>
  <si>
    <t>SRA_034</t>
  </si>
  <si>
    <t>SRA_035</t>
  </si>
  <si>
    <t>SRA_036</t>
  </si>
  <si>
    <t>SRA_037</t>
  </si>
  <si>
    <t>SRA_038</t>
  </si>
  <si>
    <t>SRA_039</t>
  </si>
  <si>
    <t>SRA_040</t>
  </si>
  <si>
    <t>fastq-dump</t>
    <phoneticPr fontId="1" type="noConversion"/>
  </si>
  <si>
    <t>fasterq-dump</t>
    <phoneticPr fontId="1" type="noConversion"/>
  </si>
  <si>
    <t>SRA_016</t>
    <phoneticPr fontId="1" type="noConversion"/>
  </si>
  <si>
    <t>Option</t>
    <phoneticPr fontId="1" type="noConversion"/>
  </si>
  <si>
    <t>Value</t>
    <phoneticPr fontId="1" type="noConversion"/>
  </si>
  <si>
    <t>Somatic</t>
    <phoneticPr fontId="1" type="noConversion"/>
  </si>
  <si>
    <t>Germline</t>
    <phoneticPr fontId="1" type="noConversion"/>
  </si>
  <si>
    <t>GeneCNV</t>
    <phoneticPr fontId="1" type="noConversion"/>
  </si>
  <si>
    <t>GeneFusion</t>
    <phoneticPr fontId="1" type="noConversion"/>
  </si>
  <si>
    <t>Stringency</t>
    <phoneticPr fontId="1" type="noConversion"/>
  </si>
  <si>
    <t>tPhread</t>
    <phoneticPr fontId="1" type="noConversion"/>
  </si>
  <si>
    <t>sQD</t>
    <phoneticPr fontId="1" type="noConversion"/>
  </si>
  <si>
    <t>sQUAL</t>
    <phoneticPr fontId="1" type="noConversion"/>
  </si>
  <si>
    <t>sSOR</t>
    <phoneticPr fontId="1" type="noConversion"/>
  </si>
  <si>
    <t>sMQ</t>
    <phoneticPr fontId="1" type="noConversion"/>
  </si>
  <si>
    <t>sMQRankSum</t>
    <phoneticPr fontId="1" type="noConversion"/>
  </si>
  <si>
    <t>sReadPosRankSum</t>
    <phoneticPr fontId="1" type="noConversion"/>
  </si>
  <si>
    <t>iQD</t>
    <phoneticPr fontId="1" type="noConversion"/>
  </si>
  <si>
    <t>iFS</t>
    <phoneticPr fontId="1" type="noConversion"/>
  </si>
  <si>
    <t>iMQRankSum</t>
    <phoneticPr fontId="1" type="noConversion"/>
  </si>
  <si>
    <t>iSOR</t>
    <phoneticPr fontId="1" type="noConversion"/>
  </si>
  <si>
    <t>tDepth</t>
    <phoneticPr fontId="1" type="noConversion"/>
  </si>
  <si>
    <t>sjdbOverhang</t>
    <phoneticPr fontId="1" type="noConversion"/>
  </si>
  <si>
    <t>twopassMode</t>
    <phoneticPr fontId="1" type="noConversion"/>
  </si>
  <si>
    <t>quantMode</t>
    <phoneticPr fontId="1" type="noConversion"/>
  </si>
  <si>
    <t>FPKM</t>
    <phoneticPr fontId="1" type="noConversion"/>
  </si>
  <si>
    <t>TPM</t>
    <phoneticPr fontId="1" type="noConversion"/>
  </si>
  <si>
    <t>FilterMultimapNmax</t>
    <phoneticPr fontId="1" type="noConversion"/>
  </si>
  <si>
    <t>FilterMismatchNmax</t>
    <phoneticPr fontId="1" type="noConversion"/>
  </si>
  <si>
    <t>Parameter</t>
    <phoneticPr fontId="1" type="noConversion"/>
  </si>
  <si>
    <t>Interval</t>
    <phoneticPr fontId="1" type="noConversion"/>
  </si>
  <si>
    <t>Target</t>
    <phoneticPr fontId="1" type="noConversion"/>
  </si>
  <si>
    <t>LENIENT</t>
    <phoneticPr fontId="1" type="noConversion"/>
  </si>
  <si>
    <t>N</t>
    <phoneticPr fontId="1" type="noConversion"/>
  </si>
  <si>
    <t>Y</t>
    <phoneticPr fontId="1" type="noConversion"/>
  </si>
  <si>
    <t>Basic</t>
    <phoneticPr fontId="1" type="noConversion"/>
  </si>
  <si>
    <t>GeneCounts</t>
    <phoneticPr fontId="1" type="noConversion"/>
  </si>
  <si>
    <t>Panel</t>
    <phoneticPr fontId="1" type="noConversion"/>
  </si>
  <si>
    <t>sFS</t>
    <phoneticPr fontId="1" type="noConversion"/>
  </si>
  <si>
    <t>V4</t>
    <phoneticPr fontId="1" type="noConversion"/>
  </si>
  <si>
    <t>Master</t>
    <phoneticPr fontId="1" type="noConversion"/>
  </si>
  <si>
    <t>LAST</t>
    <phoneticPr fontId="1" type="noConversion"/>
  </si>
  <si>
    <t>N</t>
  </si>
  <si>
    <t>Bismark</t>
    <phoneticPr fontId="1" type="noConversion"/>
  </si>
  <si>
    <t>Run.type</t>
    <phoneticPr fontId="1" type="noConversion"/>
  </si>
  <si>
    <t xml:space="preserve"> </t>
    <phoneticPr fontId="1" type="noConversion"/>
  </si>
  <si>
    <t>IGV.Snpshot</t>
    <phoneticPr fontId="1" type="noConversion"/>
  </si>
  <si>
    <t>ngsconfigure</t>
    <phoneticPr fontId="1" type="noConversion"/>
  </si>
  <si>
    <t>V5</t>
    <phoneticPr fontId="1" type="noConversion"/>
  </si>
  <si>
    <t>node01</t>
  </si>
  <si>
    <t>RNA</t>
    <phoneticPr fontId="1" type="noConversion"/>
  </si>
  <si>
    <t>ls -1d $PWD/*fastq.gz</t>
    <phoneticPr fontId="1" type="noConversion"/>
  </si>
  <si>
    <t>bq</t>
    <phoneticPr fontId="1" type="noConversion"/>
  </si>
  <si>
    <t>Stranded</t>
    <phoneticPr fontId="1" type="noConversion"/>
  </si>
  <si>
    <t>File3_R1</t>
  </si>
  <si>
    <t>File4_R2</t>
  </si>
  <si>
    <t>File5_R1</t>
  </si>
  <si>
    <t>File5_R2</t>
  </si>
  <si>
    <t>File6_R1</t>
  </si>
  <si>
    <t>File6_R2</t>
  </si>
  <si>
    <t>File7_R1</t>
  </si>
  <si>
    <t>File7_R2</t>
  </si>
  <si>
    <t>File8_R1</t>
  </si>
  <si>
    <t>File8_R2</t>
  </si>
  <si>
    <t>File9_R1</t>
  </si>
  <si>
    <t>File9_R2</t>
  </si>
  <si>
    <t>File10_R1</t>
  </si>
  <si>
    <t>File10_R2</t>
  </si>
  <si>
    <t>File11_R1</t>
  </si>
  <si>
    <t>File11_R2</t>
  </si>
  <si>
    <t>File12_R1</t>
  </si>
  <si>
    <t>File12_R2</t>
  </si>
  <si>
    <t>File13_R1</t>
  </si>
  <si>
    <t>File13_R2</t>
  </si>
  <si>
    <t>File14_R1</t>
  </si>
  <si>
    <t>File14_R2</t>
  </si>
  <si>
    <t>File15_R1</t>
  </si>
  <si>
    <t>File1_R1</t>
  </si>
  <si>
    <t>File1_R2</t>
  </si>
  <si>
    <t>File2_R1</t>
  </si>
  <si>
    <t>File2_R2</t>
  </si>
  <si>
    <t>File3_R2</t>
  </si>
  <si>
    <t>File4_R1</t>
  </si>
  <si>
    <t>File15_R2</t>
  </si>
  <si>
    <t>File16_R1</t>
  </si>
  <si>
    <t>File16_R2</t>
  </si>
  <si>
    <t>File17_R1</t>
  </si>
  <si>
    <t>File17_R2</t>
  </si>
  <si>
    <t>File18_R1</t>
  </si>
  <si>
    <t>File18_R2</t>
  </si>
  <si>
    <t>File19_R1</t>
  </si>
  <si>
    <t>File19_R2</t>
  </si>
  <si>
    <t>File20_R1</t>
  </si>
  <si>
    <t>File20_R2</t>
  </si>
  <si>
    <t>File21_R1</t>
  </si>
  <si>
    <t>File21_R2</t>
  </si>
  <si>
    <t>File22_R1</t>
  </si>
  <si>
    <t>File22_R2</t>
  </si>
  <si>
    <t>File23_R1</t>
  </si>
  <si>
    <t>File23_R2</t>
  </si>
  <si>
    <t>File24_R1</t>
  </si>
  <si>
    <t>File24_R2</t>
  </si>
  <si>
    <t>File25_R1</t>
  </si>
  <si>
    <t>File25_R2</t>
  </si>
  <si>
    <t>File26_R1</t>
  </si>
  <si>
    <t>File26_R2</t>
  </si>
  <si>
    <t>File27_R1</t>
  </si>
  <si>
    <t>File27_R2</t>
  </si>
  <si>
    <t>File28_R1</t>
  </si>
  <si>
    <t>File28_R2</t>
  </si>
  <si>
    <t>File29_R1</t>
  </si>
  <si>
    <t>File29_R2</t>
  </si>
  <si>
    <t>File30_R1</t>
  </si>
  <si>
    <t>File30_R2</t>
  </si>
  <si>
    <t>SRR622461</t>
  </si>
  <si>
    <t>fastq-dump</t>
  </si>
  <si>
    <t>FilterScoreMin</t>
    <phoneticPr fontId="1" type="noConversion"/>
  </si>
  <si>
    <r>
      <t>1. B2-B6</t>
    </r>
    <r>
      <rPr>
        <sz val="15"/>
        <color theme="1"/>
        <rFont val="맑은 고딕"/>
        <family val="2"/>
        <charset val="129"/>
      </rPr>
      <t>를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분석에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맞게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지정</t>
    </r>
    <phoneticPr fontId="1" type="noConversion"/>
  </si>
  <si>
    <r>
      <t>2. rawdata</t>
    </r>
    <r>
      <rPr>
        <sz val="15"/>
        <color theme="1"/>
        <rFont val="맑은 고딕"/>
        <family val="2"/>
        <charset val="129"/>
      </rPr>
      <t>가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저장된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경로로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이동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→</t>
    </r>
    <r>
      <rPr>
        <sz val="15"/>
        <color theme="1"/>
        <rFont val="Calibri"/>
        <family val="2"/>
      </rPr>
      <t xml:space="preserve"> B9 command</t>
    </r>
    <r>
      <rPr>
        <sz val="15"/>
        <color theme="1"/>
        <rFont val="맑은 고딕"/>
        <family val="2"/>
        <charset val="129"/>
      </rPr>
      <t>를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터미널에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입력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→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아래</t>
    </r>
    <r>
      <rPr>
        <sz val="15"/>
        <color theme="1"/>
        <rFont val="Calibri"/>
        <family val="2"/>
      </rPr>
      <t xml:space="preserve"> Case </t>
    </r>
    <r>
      <rPr>
        <sz val="15"/>
        <color theme="1"/>
        <rFont val="맑은 고딕"/>
        <family val="2"/>
        <charset val="129"/>
      </rPr>
      <t>부분에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복사</t>
    </r>
    <r>
      <rPr>
        <sz val="15"/>
        <color theme="1"/>
        <rFont val="Calibri"/>
        <family val="2"/>
      </rPr>
      <t>/</t>
    </r>
    <r>
      <rPr>
        <sz val="15"/>
        <color theme="1"/>
        <rFont val="맑은 고딕"/>
        <family val="2"/>
        <charset val="129"/>
      </rPr>
      <t>붙여넣기</t>
    </r>
    <phoneticPr fontId="1" type="noConversion"/>
  </si>
  <si>
    <r>
      <t xml:space="preserve">3. B10 command </t>
    </r>
    <r>
      <rPr>
        <sz val="15"/>
        <color theme="1"/>
        <rFont val="맑은 고딕"/>
        <family val="2"/>
        <charset val="129"/>
      </rPr>
      <t>처럼</t>
    </r>
    <r>
      <rPr>
        <sz val="15"/>
        <color theme="1"/>
        <rFont val="Calibri"/>
        <family val="2"/>
      </rPr>
      <t xml:space="preserve"> Pipeline</t>
    </r>
    <r>
      <rPr>
        <sz val="15"/>
        <color theme="1"/>
        <rFont val="맑은 고딕"/>
        <family val="2"/>
        <charset val="129"/>
      </rPr>
      <t>을</t>
    </r>
    <r>
      <rPr>
        <sz val="15"/>
        <color theme="1"/>
        <rFont val="Calibri"/>
        <family val="2"/>
      </rPr>
      <t xml:space="preserve"> Run</t>
    </r>
    <r>
      <rPr>
        <sz val="15"/>
        <color theme="1"/>
        <rFont val="맑은 고딕"/>
        <family val="2"/>
        <charset val="129"/>
      </rPr>
      <t>할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경로로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이동</t>
    </r>
    <phoneticPr fontId="1" type="noConversion"/>
  </si>
  <si>
    <r>
      <t>5. squeue</t>
    </r>
    <r>
      <rPr>
        <sz val="15"/>
        <color theme="1"/>
        <rFont val="맑은 고딕"/>
        <family val="2"/>
        <charset val="129"/>
      </rPr>
      <t>로</t>
    </r>
    <r>
      <rPr>
        <sz val="15"/>
        <color theme="1"/>
        <rFont val="Calibri"/>
        <family val="2"/>
      </rPr>
      <t xml:space="preserve"> job</t>
    </r>
    <r>
      <rPr>
        <sz val="15"/>
        <color theme="1"/>
        <rFont val="맑은 고딕"/>
        <family val="2"/>
        <charset val="129"/>
      </rPr>
      <t>상태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확인</t>
    </r>
    <phoneticPr fontId="1" type="noConversion"/>
  </si>
  <si>
    <r>
      <rPr>
        <b/>
        <sz val="15"/>
        <color theme="1"/>
        <rFont val="맑은 고딕"/>
        <family val="2"/>
        <charset val="129"/>
      </rPr>
      <t>사용법</t>
    </r>
    <phoneticPr fontId="1" type="noConversion"/>
  </si>
  <si>
    <t>V6</t>
    <phoneticPr fontId="1" type="noConversion"/>
  </si>
  <si>
    <t>Step-RNA</t>
    <phoneticPr fontId="1" type="noConversion"/>
  </si>
  <si>
    <t>Indexing</t>
    <phoneticPr fontId="1" type="noConversion"/>
  </si>
  <si>
    <r>
      <t xml:space="preserve">4. B11 command </t>
    </r>
    <r>
      <rPr>
        <sz val="15"/>
        <color theme="1"/>
        <rFont val="맑은 고딕"/>
        <family val="2"/>
        <charset val="129"/>
      </rPr>
      <t>→</t>
    </r>
    <r>
      <rPr>
        <sz val="15"/>
        <color theme="1"/>
        <rFont val="Calibri"/>
        <family val="2"/>
      </rPr>
      <t xml:space="preserve"> B12 command </t>
    </r>
    <r>
      <rPr>
        <sz val="15"/>
        <color theme="1"/>
        <rFont val="맑은 고딕"/>
        <family val="2"/>
        <charset val="129"/>
      </rPr>
      <t>→</t>
    </r>
    <r>
      <rPr>
        <sz val="15"/>
        <color theme="1"/>
        <rFont val="Calibri"/>
        <family val="2"/>
      </rPr>
      <t xml:space="preserve"> B13 command </t>
    </r>
    <r>
      <rPr>
        <sz val="15"/>
        <color theme="1"/>
        <rFont val="맑은 고딕"/>
        <family val="3"/>
      </rPr>
      <t>→</t>
    </r>
    <r>
      <rPr>
        <sz val="15"/>
        <color theme="1"/>
        <rFont val="Calibri"/>
        <family val="2"/>
      </rPr>
      <t xml:space="preserve"> B14 command</t>
    </r>
    <r>
      <rPr>
        <sz val="15"/>
        <color theme="1"/>
        <rFont val="맑은 고딕"/>
        <family val="2"/>
        <charset val="129"/>
      </rPr>
      <t>순서대로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터미널에</t>
    </r>
    <r>
      <rPr>
        <sz val="15"/>
        <color theme="1"/>
        <rFont val="Calibri"/>
        <family val="2"/>
      </rPr>
      <t xml:space="preserve"> </t>
    </r>
    <r>
      <rPr>
        <sz val="15"/>
        <color theme="1"/>
        <rFont val="맑은 고딕"/>
        <family val="2"/>
        <charset val="129"/>
      </rPr>
      <t>입력</t>
    </r>
    <r>
      <rPr>
        <sz val="15"/>
        <color theme="1"/>
        <rFont val="Calibri"/>
        <family val="2"/>
      </rPr>
      <t xml:space="preserve"> or B15 command 입력</t>
    </r>
    <phoneticPr fontId="1" type="noConversion"/>
  </si>
  <si>
    <t>ChromosomalCNV</t>
    <phoneticPr fontId="1" type="noConversion"/>
  </si>
  <si>
    <t>outSAMtype</t>
    <phoneticPr fontId="1" type="noConversion"/>
  </si>
  <si>
    <t>SortedByCoordinate</t>
  </si>
  <si>
    <t>RNA</t>
  </si>
  <si>
    <t>GeneCounts</t>
  </si>
  <si>
    <t>integer</t>
  </si>
  <si>
    <t>integer</t>
    <phoneticPr fontId="1" type="noConversion"/>
  </si>
  <si>
    <t>STRICT</t>
    <phoneticPr fontId="1" type="noConversion"/>
  </si>
  <si>
    <t>LENIENT</t>
  </si>
  <si>
    <t>SILENT</t>
  </si>
  <si>
    <t>None</t>
    <phoneticPr fontId="1" type="noConversion"/>
  </si>
  <si>
    <t>TranscriptomeSAM</t>
    <phoneticPr fontId="1" type="noConversion"/>
  </si>
  <si>
    <t>BAM</t>
    <phoneticPr fontId="1" type="noConversion"/>
  </si>
  <si>
    <t>BAM Unsorted</t>
    <phoneticPr fontId="1" type="noConversion"/>
  </si>
  <si>
    <t>BAM SortedByCoordinate</t>
    <phoneticPr fontId="1" type="noConversion"/>
  </si>
  <si>
    <t>SAM</t>
    <phoneticPr fontId="1" type="noConversion"/>
  </si>
  <si>
    <t>SAM Unsorted</t>
    <phoneticPr fontId="1" type="noConversion"/>
  </si>
  <si>
    <t>SAM SortedByCoordinate</t>
    <phoneticPr fontId="1" type="noConversion"/>
  </si>
  <si>
    <t>Option1</t>
    <phoneticPr fontId="1" type="noConversion"/>
  </si>
  <si>
    <t>Option2</t>
  </si>
  <si>
    <t>Option3</t>
  </si>
  <si>
    <t>Option4</t>
  </si>
  <si>
    <t>Option5</t>
  </si>
  <si>
    <t>Option6</t>
  </si>
  <si>
    <t>Option7</t>
  </si>
  <si>
    <t>Option8</t>
  </si>
  <si>
    <t>V7</t>
  </si>
  <si>
    <r>
      <rPr>
        <sz val="16"/>
        <color theme="1"/>
        <rFont val="맑은 고딕"/>
        <family val="2"/>
        <charset val="129"/>
      </rPr>
      <t>초기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버전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생성</t>
    </r>
    <phoneticPr fontId="1" type="noConversion"/>
  </si>
  <si>
    <r>
      <rPr>
        <sz val="16"/>
        <color theme="1"/>
        <rFont val="맑은 고딕"/>
        <family val="2"/>
        <charset val="129"/>
      </rPr>
      <t>용량이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부족으로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인해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중간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단계부터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다른</t>
    </r>
    <r>
      <rPr>
        <sz val="16"/>
        <color theme="1"/>
        <rFont val="Calibri"/>
        <family val="2"/>
      </rPr>
      <t xml:space="preserve"> Dir</t>
    </r>
    <r>
      <rPr>
        <sz val="16"/>
        <color theme="1"/>
        <rFont val="맑은 고딕"/>
        <family val="2"/>
        <charset val="129"/>
      </rPr>
      <t>에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돌릴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수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있게</t>
    </r>
    <r>
      <rPr>
        <sz val="16"/>
        <color theme="1"/>
        <rFont val="Calibri"/>
        <family val="2"/>
      </rPr>
      <t xml:space="preserve"> </t>
    </r>
    <r>
      <rPr>
        <sz val="16"/>
        <color theme="1"/>
        <rFont val="맑은 고딕"/>
        <family val="2"/>
        <charset val="129"/>
      </rPr>
      <t>최신화</t>
    </r>
    <phoneticPr fontId="1" type="noConversion"/>
  </si>
  <si>
    <r>
      <t xml:space="preserve">SRA Run Command </t>
    </r>
    <r>
      <rPr>
        <sz val="16"/>
        <color theme="1"/>
        <rFont val="맑은 고딕"/>
        <family val="2"/>
        <charset val="129"/>
      </rPr>
      <t>추가</t>
    </r>
    <phoneticPr fontId="1" type="noConversion"/>
  </si>
  <si>
    <r>
      <t xml:space="preserve">SRA MAX CPU Command </t>
    </r>
    <r>
      <rPr>
        <sz val="16"/>
        <color theme="1"/>
        <rFont val="맑은 고딕"/>
        <family val="2"/>
        <charset val="129"/>
      </rPr>
      <t>추가</t>
    </r>
    <phoneticPr fontId="1" type="noConversion"/>
  </si>
  <si>
    <r>
      <t xml:space="preserve">Config </t>
    </r>
    <r>
      <rPr>
        <sz val="16"/>
        <color theme="1"/>
        <rFont val="맑은 고딕"/>
        <family val="2"/>
        <charset val="129"/>
      </rPr>
      <t>추가</t>
    </r>
    <r>
      <rPr>
        <sz val="16"/>
        <color theme="1"/>
        <rFont val="Calibri"/>
        <family val="2"/>
      </rPr>
      <t xml:space="preserve"> (</t>
    </r>
    <r>
      <rPr>
        <sz val="16"/>
        <color theme="1"/>
        <rFont val="맑은 고딕"/>
        <family val="2"/>
        <charset val="129"/>
      </rPr>
      <t>기능구현</t>
    </r>
    <r>
      <rPr>
        <sz val="16"/>
        <color theme="1"/>
        <rFont val="Calibri"/>
        <family val="2"/>
      </rPr>
      <t xml:space="preserve"> X)</t>
    </r>
    <phoneticPr fontId="1" type="noConversion"/>
  </si>
  <si>
    <r>
      <t xml:space="preserve">Config </t>
    </r>
    <r>
      <rPr>
        <sz val="16"/>
        <color theme="1"/>
        <rFont val="맑은 고딕"/>
        <family val="2"/>
        <charset val="129"/>
      </rPr>
      <t>추가</t>
    </r>
    <r>
      <rPr>
        <sz val="16"/>
        <color theme="1"/>
        <rFont val="Calibri"/>
        <family val="2"/>
      </rPr>
      <t xml:space="preserve"> (</t>
    </r>
    <r>
      <rPr>
        <sz val="16"/>
        <color theme="1"/>
        <rFont val="맑은 고딕"/>
        <family val="2"/>
        <charset val="129"/>
      </rPr>
      <t>기능구현</t>
    </r>
    <r>
      <rPr>
        <sz val="16"/>
        <color theme="1"/>
        <rFont val="Calibri"/>
        <family val="2"/>
      </rPr>
      <t xml:space="preserve"> O)</t>
    </r>
    <phoneticPr fontId="1" type="noConversion"/>
  </si>
  <si>
    <r>
      <t xml:space="preserve">Methyl CNV </t>
    </r>
    <r>
      <rPr>
        <sz val="16"/>
        <color theme="1"/>
        <rFont val="맑은 고딕"/>
        <family val="2"/>
        <charset val="129"/>
      </rPr>
      <t>추가</t>
    </r>
    <r>
      <rPr>
        <sz val="16"/>
        <color theme="1"/>
        <rFont val="Calibri"/>
        <family val="2"/>
      </rPr>
      <t xml:space="preserve">, RNA Option </t>
    </r>
    <r>
      <rPr>
        <sz val="16"/>
        <color theme="1"/>
        <rFont val="맑은 고딕"/>
        <family val="2"/>
        <charset val="129"/>
      </rPr>
      <t>추가</t>
    </r>
    <phoneticPr fontId="1" type="noConversion"/>
  </si>
  <si>
    <r>
      <t xml:space="preserve">Variable tab </t>
    </r>
    <r>
      <rPr>
        <sz val="16"/>
        <color theme="1"/>
        <rFont val="맑은 고딕"/>
        <family val="2"/>
        <charset val="129"/>
      </rPr>
      <t>추가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</si>
</sst>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8C0009"/>
      <name val="Menlo"/>
      <family val="2"/>
    </font>
    <font>
      <b/>
      <sz val="14"/>
      <color rgb="FF8C0009"/>
      <name val="맑은 고딕"/>
      <family val="2"/>
      <charset val="129"/>
      <scheme val="maj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ajor"/>
    </font>
    <font>
      <b/>
      <sz val="14"/>
      <color theme="1"/>
      <name val="맑은 고딕"/>
      <family val="2"/>
      <charset val="129"/>
      <scheme val="major"/>
    </font>
    <font>
      <b/>
      <sz val="14"/>
      <color theme="1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4"/>
      <color theme="1"/>
      <name val="맑은 고딕 (본문)"/>
      <family val="3"/>
      <charset val="129"/>
    </font>
    <font>
      <sz val="14"/>
      <color theme="1"/>
      <name val="맑은 고딕"/>
      <family val="3"/>
      <charset val="129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15"/>
      <color theme="1"/>
      <name val="맑은 고딕"/>
      <family val="2"/>
      <charset val="129"/>
    </font>
    <font>
      <sz val="15"/>
      <color rgb="FF000000"/>
      <name val="Calibri"/>
      <family val="2"/>
    </font>
    <font>
      <b/>
      <sz val="15"/>
      <color theme="1"/>
      <name val="맑은 고딕"/>
      <family val="2"/>
      <charset val="129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rgb="FFA60503"/>
      <name val="Calibri"/>
      <family val="2"/>
    </font>
    <font>
      <b/>
      <sz val="16"/>
      <color rgb="FF8C0009"/>
      <name val="Calibri"/>
      <family val="2"/>
    </font>
    <font>
      <sz val="15"/>
      <color theme="1"/>
      <name val="맑은 고딕"/>
      <family val="3"/>
    </font>
    <font>
      <sz val="16"/>
      <color rgb="FF000000"/>
      <name val="Calibri"/>
      <family val="2"/>
    </font>
    <font>
      <sz val="16"/>
      <color theme="1"/>
      <name val="맑은 고딕"/>
      <family val="2"/>
      <charset val="129"/>
    </font>
  </fonts>
  <fills count="27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0"/>
        <bgColor rgb="FFE6E6E6"/>
      </patternFill>
    </fill>
    <fill>
      <patternFill patternType="solid">
        <fgColor theme="2" tint="-9.9978637043366805E-2"/>
        <bgColor rgb="FFE6E6E6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rgb="FFCC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3BCD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1C6EC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rgb="FFFF4F8D"/>
        <bgColor indexed="64"/>
      </patternFill>
    </fill>
    <fill>
      <patternFill patternType="solid">
        <fgColor rgb="FFFFC0D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fill" vertical="center"/>
    </xf>
    <xf numFmtId="0" fontId="4" fillId="9" borderId="8" xfId="0" applyFont="1" applyFill="1" applyBorder="1" applyAlignment="1">
      <alignment horizontal="fill" vertical="center"/>
    </xf>
    <xf numFmtId="0" fontId="4" fillId="11" borderId="8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9" fillId="7" borderId="8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fill" vertical="center"/>
    </xf>
    <xf numFmtId="0" fontId="4" fillId="10" borderId="8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8" fillId="16" borderId="8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17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fill" vertical="center"/>
    </xf>
    <xf numFmtId="0" fontId="0" fillId="0" borderId="0" xfId="0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11" fillId="10" borderId="8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7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23" borderId="8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12" fillId="15" borderId="8" xfId="0" applyFont="1" applyFill="1" applyBorder="1" applyAlignment="1">
      <alignment horizontal="center" vertical="center"/>
    </xf>
    <xf numFmtId="0" fontId="11" fillId="22" borderId="8" xfId="0" applyFont="1" applyFill="1" applyBorder="1" applyAlignment="1">
      <alignment horizontal="left" vertical="center"/>
    </xf>
    <xf numFmtId="0" fontId="12" fillId="22" borderId="8" xfId="0" applyFont="1" applyFill="1" applyBorder="1" applyAlignment="1">
      <alignment horizontal="center" vertical="center"/>
    </xf>
    <xf numFmtId="0" fontId="11" fillId="23" borderId="8" xfId="0" applyFont="1" applyFill="1" applyBorder="1" applyAlignment="1">
      <alignment horizontal="left" vertical="center"/>
    </xf>
    <xf numFmtId="0" fontId="12" fillId="0" borderId="6" xfId="0" applyFont="1" applyBorder="1">
      <alignment vertical="center"/>
    </xf>
    <xf numFmtId="0" fontId="12" fillId="3" borderId="7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4" xfId="0" applyFont="1" applyBorder="1">
      <alignment vertical="center"/>
    </xf>
    <xf numFmtId="0" fontId="11" fillId="11" borderId="8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6" borderId="8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6" fillId="4" borderId="8" xfId="0" applyFont="1" applyFill="1" applyBorder="1" applyAlignment="1">
      <alignment horizontal="center" vertical="center"/>
    </xf>
    <xf numFmtId="0" fontId="18" fillId="0" borderId="8" xfId="0" applyFont="1" applyBorder="1">
      <alignment vertical="center"/>
    </xf>
    <xf numFmtId="0" fontId="19" fillId="0" borderId="8" xfId="0" applyFont="1" applyBorder="1">
      <alignment vertical="center"/>
    </xf>
    <xf numFmtId="0" fontId="16" fillId="20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fill" vertical="center"/>
    </xf>
    <xf numFmtId="0" fontId="12" fillId="0" borderId="8" xfId="0" applyFont="1" applyBorder="1" applyAlignment="1">
      <alignment horizontal="fill" vertical="center"/>
    </xf>
    <xf numFmtId="0" fontId="12" fillId="24" borderId="8" xfId="0" applyFont="1" applyFill="1" applyBorder="1" applyAlignment="1">
      <alignment horizontal="center" vertical="center"/>
    </xf>
    <xf numFmtId="0" fontId="12" fillId="24" borderId="8" xfId="0" applyFont="1" applyFill="1" applyBorder="1" applyAlignment="1">
      <alignment horizontal="fill" vertical="center"/>
    </xf>
    <xf numFmtId="0" fontId="11" fillId="25" borderId="8" xfId="0" applyFont="1" applyFill="1" applyBorder="1" applyAlignment="1">
      <alignment horizontal="left" vertical="center"/>
    </xf>
    <xf numFmtId="0" fontId="12" fillId="25" borderId="8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left" vertical="center"/>
    </xf>
    <xf numFmtId="0" fontId="12" fillId="0" borderId="8" xfId="0" applyFont="1" applyBorder="1">
      <alignment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3" borderId="9" xfId="0" applyFont="1" applyFill="1" applyBorder="1" applyAlignment="1">
      <alignment horizontal="center" vertical="center"/>
    </xf>
    <xf numFmtId="0" fontId="11" fillId="21" borderId="8" xfId="0" applyFont="1" applyFill="1" applyBorder="1">
      <alignment vertical="center"/>
    </xf>
    <xf numFmtId="0" fontId="12" fillId="0" borderId="15" xfId="0" applyFont="1" applyBorder="1">
      <alignment vertical="center"/>
    </xf>
    <xf numFmtId="0" fontId="12" fillId="0" borderId="15" xfId="0" applyFont="1" applyBorder="1" applyAlignment="1">
      <alignment horizontal="center" vertical="center"/>
    </xf>
    <xf numFmtId="0" fontId="17" fillId="26" borderId="15" xfId="0" applyFont="1" applyFill="1" applyBorder="1" applyAlignment="1">
      <alignment horizontal="left" vertical="center"/>
    </xf>
    <xf numFmtId="0" fontId="17" fillId="26" borderId="15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76" fontId="16" fillId="0" borderId="15" xfId="0" applyNumberFormat="1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26" borderId="15" xfId="0" applyFont="1" applyFill="1" applyBorder="1">
      <alignment vertical="center"/>
    </xf>
    <xf numFmtId="0" fontId="17" fillId="20" borderId="8" xfId="0" applyFont="1" applyFill="1" applyBorder="1" applyAlignment="1">
      <alignment horizontal="left" vertical="center"/>
    </xf>
    <xf numFmtId="0" fontId="17" fillId="20" borderId="8" xfId="0" applyFont="1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8" xfId="0" applyFont="1" applyBorder="1">
      <alignment vertical="center"/>
    </xf>
    <xf numFmtId="0" fontId="16" fillId="0" borderId="0" xfId="0" applyFont="1" applyAlignment="1">
      <alignment horizontal="left" vertical="center"/>
    </xf>
  </cellXfs>
  <cellStyles count="1">
    <cellStyle name="표준" xfId="0" builtinId="0"/>
  </cellStyles>
  <dxfs count="3"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718D"/>
      <color rgb="FFFF4F8D"/>
      <color rgb="FFFFDAE3"/>
      <color rgb="FFFFFDB1"/>
      <color rgb="FFFFC0D2"/>
      <color rgb="FFE8E277"/>
      <color rgb="FFFCFF23"/>
      <color rgb="FFFFF580"/>
      <color rgb="FFF5F600"/>
      <color rgb="FFF6EA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8603-536B-D740-A122-672CB67A845E}">
  <dimension ref="A1:I69"/>
  <sheetViews>
    <sheetView tabSelected="1" zoomScaleNormal="100" workbookViewId="0">
      <selection activeCell="F14" sqref="F14"/>
    </sheetView>
  </sheetViews>
  <sheetFormatPr baseColWidth="10" defaultRowHeight="20"/>
  <cols>
    <col min="1" max="1" width="22.140625" style="38" bestFit="1" customWidth="1"/>
    <col min="2" max="2" width="19.5703125" style="34" customWidth="1"/>
    <col min="3" max="3" width="0.28515625" style="34" customWidth="1"/>
    <col min="4" max="4" width="0.42578125" style="34" customWidth="1"/>
    <col min="5" max="5" width="12.140625" style="34" customWidth="1"/>
    <col min="6" max="6" width="112.85546875" style="34" bestFit="1" customWidth="1"/>
    <col min="7" max="8" width="10.7109375" style="34"/>
    <col min="9" max="9" width="10.85546875" style="34" customWidth="1"/>
    <col min="10" max="16384" width="10.7109375" style="34"/>
  </cols>
  <sheetData>
    <row r="1" spans="1:6" ht="22">
      <c r="A1" s="33" t="s">
        <v>48</v>
      </c>
      <c r="B1" s="33" t="s">
        <v>21</v>
      </c>
      <c r="F1" s="54" t="s">
        <v>234</v>
      </c>
    </row>
    <row r="2" spans="1:6" ht="22">
      <c r="A2" s="35" t="s">
        <v>157</v>
      </c>
      <c r="B2" s="36" t="s">
        <v>242</v>
      </c>
      <c r="D2" s="34" t="str">
        <f>IF(A2="","",IF(B2="",A2&amp;"=''",IF(B2="O",A2&amp;"='Y'",A2&amp;"='"&amp;B2&amp;"'")))</f>
        <v>Run.type='RNA'</v>
      </c>
      <c r="E2" s="34" t="s">
        <v>158</v>
      </c>
      <c r="F2" s="37" t="s">
        <v>230</v>
      </c>
    </row>
    <row r="3" spans="1:6" ht="22">
      <c r="A3" s="35" t="s">
        <v>9</v>
      </c>
      <c r="B3" s="36" t="s">
        <v>27</v>
      </c>
      <c r="D3" s="34" t="str">
        <f t="shared" ref="D3:D6" si="0">IF(A3="","",IF(B3="",A3&amp;"=''",IF(B3="O",A3&amp;"='Y'",A3&amp;"='"&amp;B3&amp;"'")))</f>
        <v>Step='All'</v>
      </c>
      <c r="E3" s="34" t="s">
        <v>158</v>
      </c>
      <c r="F3" s="37" t="s">
        <v>231</v>
      </c>
    </row>
    <row r="4" spans="1:6" ht="22">
      <c r="A4" s="35" t="s">
        <v>25</v>
      </c>
      <c r="B4" s="36" t="s">
        <v>26</v>
      </c>
      <c r="D4" s="34" t="str">
        <f t="shared" si="0"/>
        <v>Ref.ver='hg19'</v>
      </c>
      <c r="E4" s="34" t="s">
        <v>158</v>
      </c>
      <c r="F4" s="37" t="s">
        <v>232</v>
      </c>
    </row>
    <row r="5" spans="1:6" ht="22">
      <c r="A5" s="35" t="s">
        <v>3</v>
      </c>
      <c r="B5" s="36" t="s">
        <v>162</v>
      </c>
      <c r="D5" s="34" t="str">
        <f t="shared" si="0"/>
        <v>Node='node01'</v>
      </c>
      <c r="E5" s="34" t="s">
        <v>158</v>
      </c>
      <c r="F5" s="37" t="s">
        <v>238</v>
      </c>
    </row>
    <row r="6" spans="1:6" ht="22">
      <c r="A6" s="35" t="s">
        <v>4</v>
      </c>
      <c r="B6" s="36">
        <v>52</v>
      </c>
      <c r="D6" s="34" t="str">
        <f t="shared" si="0"/>
        <v>CPU='52'</v>
      </c>
      <c r="E6" s="34" t="s">
        <v>158</v>
      </c>
      <c r="F6" s="37" t="s">
        <v>233</v>
      </c>
    </row>
    <row r="8" spans="1:6" ht="21">
      <c r="A8" s="33" t="s">
        <v>43</v>
      </c>
      <c r="B8" s="33" t="s">
        <v>44</v>
      </c>
      <c r="D8" s="55"/>
      <c r="E8" s="56" t="s">
        <v>0</v>
      </c>
      <c r="F8" s="57" t="s">
        <v>1</v>
      </c>
    </row>
    <row r="9" spans="1:6" ht="21">
      <c r="A9" s="62">
        <v>1</v>
      </c>
      <c r="B9" s="63" t="s">
        <v>164</v>
      </c>
      <c r="D9" s="55"/>
      <c r="E9" s="58" t="s">
        <v>190</v>
      </c>
      <c r="F9" s="59"/>
    </row>
    <row r="10" spans="1:6" ht="21">
      <c r="A10" s="62">
        <v>2</v>
      </c>
      <c r="B10" s="63" t="s">
        <v>8</v>
      </c>
      <c r="D10" s="55"/>
      <c r="E10" s="58" t="s">
        <v>191</v>
      </c>
      <c r="F10" s="59"/>
    </row>
    <row r="11" spans="1:6" ht="21">
      <c r="A11" s="62">
        <v>3</v>
      </c>
      <c r="B11" s="64" t="str" cm="1">
        <f t="array" ref="B11">"SampleSheet "&amp;_xlfn.TEXTJOIN(" ", TRUE, IF(F9:F68&lt;&gt;"", F9:F68, ""))</f>
        <v xml:space="preserve">SampleSheet </v>
      </c>
      <c r="D11" s="55"/>
      <c r="E11" s="58" t="s">
        <v>192</v>
      </c>
      <c r="F11" s="60"/>
    </row>
    <row r="12" spans="1:6" ht="21">
      <c r="A12" s="62">
        <v>4</v>
      </c>
      <c r="B12" s="64" t="str">
        <f>"echo -e" &amp; " " &amp; _xlfn.TEXTJOIN("'\n'", TRUE, D2:D6) &amp; "'\n'" &amp; _xlfn.TEXTJOIN("'\n'", TRUE, D23:D56) &amp; " &gt; batch.config"</f>
        <v>echo -e Run.type='RNA''\n'Step='All''\n'Ref.ver='hg19''\n'Node='node01''\n'CPU='52''\n'bq='N''\n'Stringency='N''\n'Germline='N''\n'tPhread='N''\n'sQD='N''\n'sQUAL='N''\n'sSOR='N''\n'sFS='N''\n'sMQ='N''\n'sMQRankSum='N''\n'sReadPosRankSum='N''\n'iQD='N''\n'iFS='N''\n'iMQRankSum='N''\n'iSOR='N''\n'Somatic='N''\n'tDepth='N''\n'Interval='N''\n'GeneCNV='N''\n'SV='N''\n'IGV.Snpshot='N''\n'Stranded='2''\n'GeneFusion='Y''\n'sjdbOverhang='100''\n'twopassMode='Basic''\n'quantMode='GeneCounts''\n'FPKM='N''\n'TPM='Y''\n'outSAMtype='SortedByCoordinate''\n'FilterMultimapNmax='1''\n'FilterMismatchNmax='10''\n'FilterScoreMin='10''\n'LAST='N''\n'Bismark='N' &gt; batch.config</v>
      </c>
      <c r="D12" s="55"/>
      <c r="E12" s="58" t="s">
        <v>193</v>
      </c>
      <c r="F12" s="60"/>
    </row>
    <row r="13" spans="1:6" ht="21">
      <c r="A13" s="62">
        <v>5</v>
      </c>
      <c r="B13" s="64" t="s">
        <v>160</v>
      </c>
      <c r="D13" s="55"/>
      <c r="E13" s="58" t="s">
        <v>167</v>
      </c>
      <c r="F13" s="60"/>
    </row>
    <row r="14" spans="1:6" ht="21">
      <c r="A14" s="62">
        <v>6</v>
      </c>
      <c r="B14" s="64" t="s">
        <v>7</v>
      </c>
      <c r="D14" s="55"/>
      <c r="E14" s="58" t="s">
        <v>194</v>
      </c>
      <c r="F14" s="60"/>
    </row>
    <row r="15" spans="1:6" ht="21">
      <c r="A15" s="65" t="s">
        <v>153</v>
      </c>
      <c r="B15" s="66" t="str">
        <f>B11 &amp; " &amp;&amp; " &amp; B12 &amp; " &amp;&amp; " &amp; B13 &amp; " &amp;&amp; " &amp; B14</f>
        <v>SampleSheet  &amp;&amp; echo -e Run.type='RNA''\n'Step='All''\n'Ref.ver='hg19''\n'Node='node01''\n'CPU='52''\n'bq='N''\n'Stringency='N''\n'Germline='N''\n'tPhread='N''\n'sQD='N''\n'sQUAL='N''\n'sSOR='N''\n'sFS='N''\n'sMQ='N''\n'sMQRankSum='N''\n'sReadPosRankSum='N''\n'iQD='N''\n'iFS='N''\n'iMQRankSum='N''\n'iSOR='N''\n'Somatic='N''\n'tDepth='N''\n'Interval='N''\n'GeneCNV='N''\n'SV='N''\n'IGV.Snpshot='N''\n'Stranded='2''\n'GeneFusion='Y''\n'sjdbOverhang='100''\n'twopassMode='Basic''\n'quantMode='GeneCounts''\n'FPKM='N''\n'TPM='Y''\n'outSAMtype='SortedByCoordinate''\n'FilterMultimapNmax='1''\n'FilterMismatchNmax='10''\n'FilterScoreMin='10''\n'LAST='N''\n'Bismark='N' &gt; batch.config &amp;&amp; ngsconfigure &amp;&amp; bash Total.Run.sh</v>
      </c>
      <c r="D15" s="55"/>
      <c r="E15" s="58" t="s">
        <v>195</v>
      </c>
      <c r="F15" s="60"/>
    </row>
    <row r="16" spans="1:6" ht="21">
      <c r="B16" s="38"/>
      <c r="D16" s="55"/>
      <c r="E16" s="58" t="s">
        <v>168</v>
      </c>
      <c r="F16" s="60"/>
    </row>
    <row r="17" spans="1:6" ht="21">
      <c r="A17" s="33" t="s">
        <v>45</v>
      </c>
      <c r="B17" s="33" t="s">
        <v>46</v>
      </c>
      <c r="D17" s="55"/>
      <c r="E17" s="58" t="s">
        <v>169</v>
      </c>
      <c r="F17" s="60"/>
    </row>
    <row r="18" spans="1:6" ht="21">
      <c r="A18" s="40" t="s">
        <v>13</v>
      </c>
      <c r="B18" s="41">
        <v>128</v>
      </c>
      <c r="D18" s="55"/>
      <c r="E18" s="58" t="s">
        <v>170</v>
      </c>
      <c r="F18" s="60"/>
    </row>
    <row r="19" spans="1:6" ht="21">
      <c r="A19" s="40" t="s">
        <v>14</v>
      </c>
      <c r="B19" s="41">
        <v>56</v>
      </c>
      <c r="D19" s="55"/>
      <c r="E19" s="58" t="s">
        <v>171</v>
      </c>
      <c r="F19" s="60"/>
    </row>
    <row r="20" spans="1:6" ht="21">
      <c r="A20" s="40" t="s">
        <v>6</v>
      </c>
      <c r="B20" s="41">
        <v>32</v>
      </c>
      <c r="D20" s="55"/>
      <c r="E20" s="58" t="s">
        <v>172</v>
      </c>
      <c r="F20" s="60"/>
    </row>
    <row r="21" spans="1:6" ht="21">
      <c r="D21" s="55"/>
      <c r="E21" s="58" t="s">
        <v>173</v>
      </c>
      <c r="F21" s="60"/>
    </row>
    <row r="22" spans="1:6" ht="21">
      <c r="A22" s="33" t="s">
        <v>116</v>
      </c>
      <c r="B22" s="33" t="s">
        <v>117</v>
      </c>
      <c r="D22" s="55"/>
      <c r="E22" s="58" t="s">
        <v>174</v>
      </c>
      <c r="F22" s="60"/>
    </row>
    <row r="23" spans="1:6" ht="21">
      <c r="A23" s="42" t="s">
        <v>165</v>
      </c>
      <c r="B23" s="43" t="str">
        <f>""&amp;VLOOKUP(A23,Default.Config!$A$1:$CV$104,MATCH($B$2,Default.Config!$A$1:$EE$1,0),FALSE)</f>
        <v>N</v>
      </c>
      <c r="D23" s="55" t="str">
        <f t="shared" ref="D23:D52" si="1">IF(A23="","",IF(B23="",A23&amp;"=''",IF(B23="O",A23&amp;"='Y'",A23&amp;"='"&amp;B23&amp;"'")))</f>
        <v>bq='N'</v>
      </c>
      <c r="E23" s="58" t="s">
        <v>175</v>
      </c>
      <c r="F23" s="60"/>
    </row>
    <row r="24" spans="1:6" ht="21">
      <c r="A24" s="42" t="s">
        <v>122</v>
      </c>
      <c r="B24" s="43" t="str">
        <f>""&amp;VLOOKUP(A24,Default.Config!$A$1:$CV$104,MATCH($B$2,Default.Config!$A$1:$EE$1,0),FALSE)</f>
        <v>N</v>
      </c>
      <c r="D24" s="55" t="str">
        <f t="shared" si="1"/>
        <v>Stringency='N'</v>
      </c>
      <c r="E24" s="58" t="s">
        <v>176</v>
      </c>
      <c r="F24" s="60"/>
    </row>
    <row r="25" spans="1:6" ht="21">
      <c r="A25" s="42" t="s">
        <v>119</v>
      </c>
      <c r="B25" s="43" t="str">
        <f>""&amp;VLOOKUP(A25,Default.Config!$A$1:$CV$104,MATCH($B$2,Default.Config!$A$1:$EE$1,0),FALSE)</f>
        <v>N</v>
      </c>
      <c r="D25" s="55" t="str">
        <f t="shared" si="1"/>
        <v>Germline='N'</v>
      </c>
      <c r="E25" s="58" t="s">
        <v>177</v>
      </c>
      <c r="F25" s="60"/>
    </row>
    <row r="26" spans="1:6" ht="21">
      <c r="A26" s="42" t="s">
        <v>123</v>
      </c>
      <c r="B26" s="43" t="str">
        <f>""&amp;VLOOKUP(A26,Default.Config!$A$1:$CV$104,MATCH($B$2,Default.Config!$A$1:$EE$1,0),FALSE)</f>
        <v>N</v>
      </c>
      <c r="D26" s="55" t="str">
        <f t="shared" si="1"/>
        <v>tPhread='N'</v>
      </c>
      <c r="E26" s="58" t="s">
        <v>178</v>
      </c>
      <c r="F26" s="60"/>
    </row>
    <row r="27" spans="1:6" ht="21">
      <c r="A27" s="42" t="s">
        <v>124</v>
      </c>
      <c r="B27" s="43" t="str">
        <f>""&amp;VLOOKUP(A27,Default.Config!$A$1:$CV$104,MATCH($B$2,Default.Config!$A$1:$EE$1,0),FALSE)</f>
        <v>N</v>
      </c>
      <c r="D27" s="55" t="str">
        <f t="shared" si="1"/>
        <v>sQD='N'</v>
      </c>
      <c r="E27" s="58" t="s">
        <v>179</v>
      </c>
      <c r="F27" s="60"/>
    </row>
    <row r="28" spans="1:6" ht="21">
      <c r="A28" s="42" t="s">
        <v>125</v>
      </c>
      <c r="B28" s="43" t="str">
        <f>""&amp;VLOOKUP(A28,Default.Config!$A$1:$CV$104,MATCH($B$2,Default.Config!$A$1:$EE$1,0),FALSE)</f>
        <v>N</v>
      </c>
      <c r="D28" s="55" t="str">
        <f t="shared" si="1"/>
        <v>sQUAL='N'</v>
      </c>
      <c r="E28" s="58" t="s">
        <v>180</v>
      </c>
      <c r="F28" s="60"/>
    </row>
    <row r="29" spans="1:6" ht="21">
      <c r="A29" s="42" t="s">
        <v>126</v>
      </c>
      <c r="B29" s="43" t="str">
        <f>""&amp;VLOOKUP(A29,Default.Config!$A$1:$CV$104,MATCH($B$2,Default.Config!$A$1:$EE$1,0),FALSE)</f>
        <v>N</v>
      </c>
      <c r="D29" s="55" t="str">
        <f t="shared" si="1"/>
        <v>sSOR='N'</v>
      </c>
      <c r="E29" s="58" t="s">
        <v>181</v>
      </c>
      <c r="F29" s="60"/>
    </row>
    <row r="30" spans="1:6" ht="21">
      <c r="A30" s="42" t="s">
        <v>151</v>
      </c>
      <c r="B30" s="43" t="str">
        <f>""&amp;VLOOKUP(A30,Default.Config!$A$1:$CV$104,MATCH($B$2,Default.Config!$A$1:$EE$1,0),FALSE)</f>
        <v>N</v>
      </c>
      <c r="D30" s="55" t="str">
        <f t="shared" si="1"/>
        <v>sFS='N'</v>
      </c>
      <c r="E30" s="58" t="s">
        <v>182</v>
      </c>
      <c r="F30" s="60"/>
    </row>
    <row r="31" spans="1:6" ht="21">
      <c r="A31" s="42" t="s">
        <v>127</v>
      </c>
      <c r="B31" s="43" t="str">
        <f>""&amp;VLOOKUP(A31,Default.Config!$A$1:$CV$104,MATCH($B$2,Default.Config!$A$1:$EE$1,0),FALSE)</f>
        <v>N</v>
      </c>
      <c r="D31" s="55" t="str">
        <f t="shared" si="1"/>
        <v>sMQ='N'</v>
      </c>
      <c r="E31" s="58" t="s">
        <v>183</v>
      </c>
      <c r="F31" s="60"/>
    </row>
    <row r="32" spans="1:6" ht="21">
      <c r="A32" s="42" t="s">
        <v>128</v>
      </c>
      <c r="B32" s="43" t="str">
        <f>""&amp;VLOOKUP(A32,Default.Config!$A$1:$CV$104,MATCH($B$2,Default.Config!$A$1:$EE$1,0),FALSE)</f>
        <v>N</v>
      </c>
      <c r="D32" s="55" t="str">
        <f t="shared" si="1"/>
        <v>sMQRankSum='N'</v>
      </c>
      <c r="E32" s="58" t="s">
        <v>184</v>
      </c>
      <c r="F32" s="60"/>
    </row>
    <row r="33" spans="1:6" ht="21">
      <c r="A33" s="42" t="s">
        <v>129</v>
      </c>
      <c r="B33" s="43" t="str">
        <f>""&amp;VLOOKUP(A33,Default.Config!$A$1:$CV$104,MATCH($B$2,Default.Config!$A$1:$EE$1,0),FALSE)</f>
        <v>N</v>
      </c>
      <c r="D33" s="55" t="str">
        <f t="shared" si="1"/>
        <v>sReadPosRankSum='N'</v>
      </c>
      <c r="E33" s="58" t="s">
        <v>185</v>
      </c>
      <c r="F33" s="60"/>
    </row>
    <row r="34" spans="1:6" ht="21">
      <c r="A34" s="42" t="s">
        <v>130</v>
      </c>
      <c r="B34" s="43" t="str">
        <f>""&amp;VLOOKUP(A34,Default.Config!$A$1:$CV$104,MATCH($B$2,Default.Config!$A$1:$EE$1,0),FALSE)</f>
        <v>N</v>
      </c>
      <c r="D34" s="55" t="str">
        <f t="shared" si="1"/>
        <v>iQD='N'</v>
      </c>
      <c r="E34" s="58" t="s">
        <v>186</v>
      </c>
      <c r="F34" s="60"/>
    </row>
    <row r="35" spans="1:6" ht="21">
      <c r="A35" s="42" t="s">
        <v>131</v>
      </c>
      <c r="B35" s="43" t="str">
        <f>""&amp;VLOOKUP(A35,Default.Config!$A$1:$CV$104,MATCH($B$2,Default.Config!$A$1:$EE$1,0),FALSE)</f>
        <v>N</v>
      </c>
      <c r="D35" s="55" t="str">
        <f t="shared" si="1"/>
        <v>iFS='N'</v>
      </c>
      <c r="E35" s="58" t="s">
        <v>187</v>
      </c>
      <c r="F35" s="60"/>
    </row>
    <row r="36" spans="1:6" ht="21">
      <c r="A36" s="42" t="s">
        <v>132</v>
      </c>
      <c r="B36" s="43" t="str">
        <f>""&amp;VLOOKUP(A36,Default.Config!$A$1:$CV$104,MATCH($B$2,Default.Config!$A$1:$EE$1,0),FALSE)</f>
        <v>N</v>
      </c>
      <c r="D36" s="55" t="str">
        <f t="shared" si="1"/>
        <v>iMQRankSum='N'</v>
      </c>
      <c r="E36" s="58" t="s">
        <v>188</v>
      </c>
      <c r="F36" s="60"/>
    </row>
    <row r="37" spans="1:6" ht="21">
      <c r="A37" s="42" t="s">
        <v>133</v>
      </c>
      <c r="B37" s="43" t="str">
        <f>""&amp;VLOOKUP(A37,Default.Config!$A$1:$CV$104,MATCH($B$2,Default.Config!$A$1:$EE$1,0),FALSE)</f>
        <v>N</v>
      </c>
      <c r="D37" s="55" t="str">
        <f t="shared" si="1"/>
        <v>iSOR='N'</v>
      </c>
      <c r="E37" s="58" t="s">
        <v>189</v>
      </c>
      <c r="F37" s="60"/>
    </row>
    <row r="38" spans="1:6" ht="21">
      <c r="A38" s="42" t="s">
        <v>118</v>
      </c>
      <c r="B38" s="43" t="str">
        <f>""&amp;VLOOKUP(A38,Default.Config!$A$1:$CV$104,MATCH($B$2,Default.Config!$A$1:$EE$1,0),FALSE)</f>
        <v>N</v>
      </c>
      <c r="D38" s="55" t="str">
        <f t="shared" si="1"/>
        <v>Somatic='N'</v>
      </c>
      <c r="E38" s="58" t="s">
        <v>196</v>
      </c>
      <c r="F38" s="60"/>
    </row>
    <row r="39" spans="1:6" ht="21">
      <c r="A39" s="42" t="s">
        <v>134</v>
      </c>
      <c r="B39" s="43" t="str">
        <f>""&amp;VLOOKUP(A39,Default.Config!$A$1:$CV$104,MATCH($B$2,Default.Config!$A$1:$EE$1,0),FALSE)</f>
        <v>N</v>
      </c>
      <c r="D39" s="55" t="str">
        <f t="shared" si="1"/>
        <v>tDepth='N'</v>
      </c>
      <c r="E39" s="58" t="s">
        <v>197</v>
      </c>
      <c r="F39" s="60"/>
    </row>
    <row r="40" spans="1:6" ht="21">
      <c r="A40" s="42" t="s">
        <v>143</v>
      </c>
      <c r="B40" s="43" t="str">
        <f>""&amp;VLOOKUP(A40,Default.Config!$A$1:$CV$104,MATCH($B$2,Default.Config!$A$1:$EE$1,0),FALSE)</f>
        <v>N</v>
      </c>
      <c r="D40" s="55" t="str">
        <f t="shared" si="1"/>
        <v>Interval='N'</v>
      </c>
      <c r="E40" s="58" t="s">
        <v>198</v>
      </c>
      <c r="F40" s="60"/>
    </row>
    <row r="41" spans="1:6" ht="21">
      <c r="A41" s="42" t="s">
        <v>120</v>
      </c>
      <c r="B41" s="43" t="str">
        <f>""&amp;VLOOKUP(A41,Default.Config!$A$1:$CV$104,MATCH($B$2,Default.Config!$A$1:$EE$1,0),FALSE)</f>
        <v>N</v>
      </c>
      <c r="D41" s="55" t="str">
        <f t="shared" si="1"/>
        <v>GeneCNV='N'</v>
      </c>
      <c r="E41" s="58" t="s">
        <v>199</v>
      </c>
      <c r="F41" s="60"/>
    </row>
    <row r="42" spans="1:6" ht="21">
      <c r="A42" s="42" t="s">
        <v>64</v>
      </c>
      <c r="B42" s="43" t="str">
        <f>""&amp;VLOOKUP(A42,Default.Config!$A$1:$CV$104,MATCH($B$2,Default.Config!$A$1:$EE$1,0),FALSE)</f>
        <v>N</v>
      </c>
      <c r="D42" s="55" t="str">
        <f t="shared" si="1"/>
        <v>SV='N'</v>
      </c>
      <c r="E42" s="58" t="s">
        <v>200</v>
      </c>
      <c r="F42" s="60"/>
    </row>
    <row r="43" spans="1:6" ht="21">
      <c r="A43" s="42" t="s">
        <v>159</v>
      </c>
      <c r="B43" s="43" t="str">
        <f>""&amp;VLOOKUP(A43,Default.Config!$A$1:$CV$104,MATCH($B$2,Default.Config!$A$1:$EE$1,0),FALSE)</f>
        <v>N</v>
      </c>
      <c r="D43" s="55" t="str">
        <f t="shared" si="1"/>
        <v>IGV.Snpshot='N'</v>
      </c>
      <c r="E43" s="58" t="s">
        <v>201</v>
      </c>
      <c r="F43" s="60"/>
    </row>
    <row r="44" spans="1:6" ht="21">
      <c r="A44" s="67" t="s">
        <v>166</v>
      </c>
      <c r="B44" s="68">
        <v>2</v>
      </c>
      <c r="D44" s="55" t="str">
        <f t="shared" si="1"/>
        <v>Stranded='2'</v>
      </c>
      <c r="E44" s="58" t="s">
        <v>202</v>
      </c>
      <c r="F44" s="60"/>
    </row>
    <row r="45" spans="1:6" ht="21">
      <c r="A45" s="67" t="s">
        <v>121</v>
      </c>
      <c r="B45" s="68" t="str">
        <f>""&amp;VLOOKUP(A45,Default.Config!$A$1:$CV$104,MATCH($B$2,Default.Config!$A$1:$EE$1,0),FALSE)</f>
        <v>Y</v>
      </c>
      <c r="D45" s="55" t="str">
        <f t="shared" si="1"/>
        <v>GeneFusion='Y'</v>
      </c>
      <c r="E45" s="58" t="s">
        <v>203</v>
      </c>
      <c r="F45" s="60"/>
    </row>
    <row r="46" spans="1:6" ht="21">
      <c r="A46" s="67" t="s">
        <v>135</v>
      </c>
      <c r="B46" s="68" t="str">
        <f>""&amp;VLOOKUP(A46,Default.Config!$A$1:$CV$104,MATCH($B$2,Default.Config!$A$1:$EE$1,0),FALSE)</f>
        <v>100</v>
      </c>
      <c r="D46" s="55" t="str">
        <f t="shared" si="1"/>
        <v>sjdbOverhang='100'</v>
      </c>
      <c r="E46" s="58" t="s">
        <v>204</v>
      </c>
      <c r="F46" s="60"/>
    </row>
    <row r="47" spans="1:6" ht="21">
      <c r="A47" s="67" t="s">
        <v>136</v>
      </c>
      <c r="B47" s="68" t="str">
        <f>""&amp;VLOOKUP(A47,Default.Config!$A$1:$CV$104,MATCH($B$2,Default.Config!$A$1:$EE$1,0),FALSE)</f>
        <v>Basic</v>
      </c>
      <c r="D47" s="55" t="str">
        <f t="shared" si="1"/>
        <v>twopassMode='Basic'</v>
      </c>
      <c r="E47" s="58" t="s">
        <v>205</v>
      </c>
      <c r="F47" s="60"/>
    </row>
    <row r="48" spans="1:6" ht="21">
      <c r="A48" s="67" t="s">
        <v>137</v>
      </c>
      <c r="B48" s="68" t="str">
        <f>""&amp;VLOOKUP(A48,Default.Config!$A$1:$CV$104,MATCH($B$2,Default.Config!$A$1:$EE$1,0),FALSE)</f>
        <v>GeneCounts</v>
      </c>
      <c r="D48" s="55" t="str">
        <f t="shared" si="1"/>
        <v>quantMode='GeneCounts'</v>
      </c>
      <c r="E48" s="58" t="s">
        <v>206</v>
      </c>
      <c r="F48" s="60"/>
    </row>
    <row r="49" spans="1:9" ht="21">
      <c r="A49" s="67" t="s">
        <v>138</v>
      </c>
      <c r="B49" s="68" t="s">
        <v>146</v>
      </c>
      <c r="D49" s="55" t="str">
        <f t="shared" si="1"/>
        <v>FPKM='N'</v>
      </c>
      <c r="E49" s="58" t="s">
        <v>207</v>
      </c>
      <c r="F49" s="60"/>
    </row>
    <row r="50" spans="1:9" ht="21">
      <c r="A50" s="67" t="s">
        <v>139</v>
      </c>
      <c r="B50" s="68" t="str">
        <f>""&amp;VLOOKUP(A50,Default.Config!$A$1:$CV$104,MATCH($B$2,Default.Config!$A$1:$EE$1,0),FALSE)</f>
        <v>Y</v>
      </c>
      <c r="D50" s="55" t="str">
        <f t="shared" si="1"/>
        <v>TPM='Y'</v>
      </c>
      <c r="E50" s="58" t="s">
        <v>208</v>
      </c>
      <c r="F50" s="60"/>
    </row>
    <row r="51" spans="1:9" ht="21">
      <c r="A51" s="67" t="s">
        <v>240</v>
      </c>
      <c r="B51" s="68" t="str">
        <f>""&amp;VLOOKUP(A51,Default.Config!$A$1:$CV$104,MATCH($B$2,Default.Config!$A$1:$EE$1,0),FALSE)</f>
        <v>SortedByCoordinate</v>
      </c>
      <c r="D51" s="55" t="str">
        <f t="shared" si="1"/>
        <v>outSAMtype='SortedByCoordinate'</v>
      </c>
      <c r="E51" s="58" t="s">
        <v>209</v>
      </c>
      <c r="F51" s="60"/>
    </row>
    <row r="52" spans="1:9" ht="21">
      <c r="A52" s="67" t="s">
        <v>140</v>
      </c>
      <c r="B52" s="68" t="str">
        <f>""&amp;VLOOKUP(A52,Default.Config!$A$1:$CV$104,MATCH($B$2,Default.Config!$A$1:$EE$1,0),FALSE)</f>
        <v>1</v>
      </c>
      <c r="D52" s="55" t="str">
        <f t="shared" si="1"/>
        <v>FilterMultimapNmax='1'</v>
      </c>
      <c r="E52" s="58" t="s">
        <v>210</v>
      </c>
      <c r="F52" s="60"/>
    </row>
    <row r="53" spans="1:9" ht="21">
      <c r="A53" s="67" t="s">
        <v>141</v>
      </c>
      <c r="B53" s="68" t="str">
        <f>""&amp;VLOOKUP(A53,Default.Config!$A$1:$CV$104,MATCH($B$2,Default.Config!$A$1:$EE$1,0),FALSE)</f>
        <v>10</v>
      </c>
      <c r="D53" s="55" t="str">
        <f>IF(A53="","",IF(B53="",A53&amp;"=''",IF(B53="O",A53&amp;"='Y'",A53&amp;"='"&amp;B53&amp;"'")))</f>
        <v>FilterMismatchNmax='10'</v>
      </c>
      <c r="E53" s="58" t="s">
        <v>211</v>
      </c>
      <c r="F53" s="60"/>
    </row>
    <row r="54" spans="1:9" ht="21">
      <c r="A54" s="67" t="s">
        <v>229</v>
      </c>
      <c r="B54" s="68">
        <v>10</v>
      </c>
      <c r="D54" s="55" t="str">
        <f>IF(A54="","",IF(B54="",A54&amp;"=''",IF(B54="O",A54&amp;"='Y'",A54&amp;"='"&amp;B54&amp;"'")))</f>
        <v>FilterScoreMin='10'</v>
      </c>
      <c r="E54" s="58" t="s">
        <v>212</v>
      </c>
      <c r="F54" s="60"/>
    </row>
    <row r="55" spans="1:9" ht="21">
      <c r="A55" s="44" t="s">
        <v>154</v>
      </c>
      <c r="B55" s="39" t="str">
        <f>""&amp;VLOOKUP(A55,Default.Config!$A$1:$CV$104,MATCH($B$2,Default.Config!$A$1:$EE$1,0),FALSE)</f>
        <v>N</v>
      </c>
      <c r="D55" s="55" t="str">
        <f>IF(A55="","",IF(B55="",A55&amp;"=''",IF(B55="O",A55&amp;"='Y'",A55&amp;"='"&amp;B55&amp;"'")))</f>
        <v>LAST='N'</v>
      </c>
      <c r="E55" s="61" t="s">
        <v>213</v>
      </c>
      <c r="F55" s="60"/>
      <c r="G55" s="45"/>
      <c r="H55" s="46"/>
    </row>
    <row r="56" spans="1:9" ht="21">
      <c r="A56" s="44" t="s">
        <v>156</v>
      </c>
      <c r="B56" s="39" t="str">
        <f>""&amp;VLOOKUP(A56,Default.Config!$A$1:$CV$104,MATCH($B$2,Default.Config!$A$1:$EE$1,0),FALSE)</f>
        <v>N</v>
      </c>
      <c r="D56" s="55" t="str">
        <f>IF(A56="","",IF(B56="",A56&amp;"=''",IF(B56="O",A56&amp;"='Y'",A56&amp;"='"&amp;B56&amp;"'")))</f>
        <v>Bismark='N'</v>
      </c>
      <c r="E56" s="61" t="s">
        <v>214</v>
      </c>
      <c r="F56" s="60"/>
      <c r="G56" s="47"/>
      <c r="H56" s="48"/>
      <c r="I56" s="49"/>
    </row>
    <row r="57" spans="1:9" ht="21">
      <c r="D57" s="55"/>
      <c r="E57" s="61" t="s">
        <v>215</v>
      </c>
      <c r="F57" s="60"/>
      <c r="G57" s="49"/>
      <c r="H57" s="50"/>
      <c r="I57" s="51"/>
    </row>
    <row r="58" spans="1:9" ht="21">
      <c r="D58" s="55"/>
      <c r="E58" s="61" t="s">
        <v>216</v>
      </c>
      <c r="F58" s="60"/>
      <c r="G58" s="52"/>
      <c r="H58" s="50"/>
      <c r="I58" s="53"/>
    </row>
    <row r="59" spans="1:9" ht="21">
      <c r="D59" s="55"/>
      <c r="E59" s="61" t="s">
        <v>217</v>
      </c>
      <c r="F59" s="60"/>
      <c r="H59" s="52"/>
    </row>
    <row r="60" spans="1:9" ht="21">
      <c r="D60" s="55"/>
      <c r="E60" s="61" t="s">
        <v>218</v>
      </c>
      <c r="F60" s="60"/>
      <c r="H60" s="52"/>
    </row>
    <row r="61" spans="1:9" ht="21">
      <c r="D61" s="55"/>
      <c r="E61" s="61" t="s">
        <v>219</v>
      </c>
      <c r="F61" s="60"/>
      <c r="H61" s="52"/>
    </row>
    <row r="62" spans="1:9" ht="21">
      <c r="D62" s="55"/>
      <c r="E62" s="61" t="s">
        <v>220</v>
      </c>
      <c r="F62" s="60"/>
      <c r="H62" s="52"/>
    </row>
    <row r="63" spans="1:9" ht="21">
      <c r="D63" s="55"/>
      <c r="E63" s="61" t="s">
        <v>221</v>
      </c>
      <c r="F63" s="60"/>
    </row>
    <row r="64" spans="1:9" ht="21">
      <c r="D64" s="55"/>
      <c r="E64" s="61" t="s">
        <v>222</v>
      </c>
      <c r="F64" s="60"/>
    </row>
    <row r="65" spans="4:6" ht="21">
      <c r="D65" s="55"/>
      <c r="E65" s="61" t="s">
        <v>223</v>
      </c>
      <c r="F65" s="60"/>
    </row>
    <row r="66" spans="4:6" ht="21">
      <c r="D66" s="55"/>
      <c r="E66" s="61" t="s">
        <v>224</v>
      </c>
      <c r="F66" s="60"/>
    </row>
    <row r="67" spans="4:6" ht="21">
      <c r="D67" s="55"/>
      <c r="E67" s="61" t="s">
        <v>225</v>
      </c>
      <c r="F67" s="60"/>
    </row>
    <row r="68" spans="4:6" ht="21">
      <c r="D68" s="55"/>
      <c r="E68" s="61" t="s">
        <v>226</v>
      </c>
      <c r="F68" s="60"/>
    </row>
    <row r="69" spans="4:6" ht="21">
      <c r="D69" s="55"/>
    </row>
  </sheetData>
  <phoneticPr fontId="1" type="noConversion"/>
  <conditionalFormatting sqref="F9:F16">
    <cfRule type="expression" dxfId="2" priority="1">
      <formula>MOD(ROW(),2)=0</formula>
    </cfRule>
  </conditionalFormatting>
  <conditionalFormatting sqref="F11:F68">
    <cfRule type="expression" dxfId="1" priority="2">
      <formula>MOD(ROW(),2)=0</formula>
    </cfRule>
  </conditionalFormatting>
  <dataValidations count="1">
    <dataValidation type="list" allowBlank="1" showInputMessage="1" showErrorMessage="1" sqref="B3" xr:uid="{AB124206-5404-D344-811B-B7341AB4A2F8}">
      <formula1>INDIRECT($B$2)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2AB5AFD-009C-5C42-99E5-581720DCA0AD}">
          <x14:formula1>
            <xm:f>Drop.Down!$B$3:$B$5</xm:f>
          </x14:formula1>
          <xm:sqref>B5</xm:sqref>
        </x14:dataValidation>
        <x14:dataValidation type="list" allowBlank="1" showInputMessage="1" showErrorMessage="1" xr:uid="{BCFF30A8-ECCE-834A-839C-6DD7BFD0E48D}">
          <x14:formula1>
            <xm:f>Drop.Down!$A$3:$A$7</xm:f>
          </x14:formula1>
          <xm:sqref>B2</xm:sqref>
        </x14:dataValidation>
        <x14:dataValidation type="list" allowBlank="1" showInputMessage="1" showErrorMessage="1" xr:uid="{101D4CBE-8CD0-184D-A298-6CB01E04099A}">
          <x14:formula1>
            <xm:f>Drop.Down!$C$3:$C$4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038-3EC1-C744-832D-895CB4D37345}">
  <dimension ref="A1:E19"/>
  <sheetViews>
    <sheetView workbookViewId="0">
      <selection activeCell="D6" sqref="D6"/>
    </sheetView>
  </sheetViews>
  <sheetFormatPr baseColWidth="10" defaultRowHeight="20"/>
  <cols>
    <col min="1" max="1" width="14.5703125" style="3" bestFit="1" customWidth="1"/>
    <col min="2" max="2" width="15.7109375" style="3" customWidth="1"/>
    <col min="3" max="4" width="10.7109375" style="3"/>
    <col min="5" max="5" width="76.42578125" style="3" customWidth="1"/>
    <col min="6" max="16384" width="10.7109375" style="3"/>
  </cols>
  <sheetData>
    <row r="1" spans="1:5">
      <c r="A1" s="22" t="s">
        <v>47</v>
      </c>
      <c r="B1" s="23" t="s">
        <v>49</v>
      </c>
      <c r="E1" s="10" t="s">
        <v>32</v>
      </c>
    </row>
    <row r="2" spans="1:5">
      <c r="A2" s="12" t="s">
        <v>2</v>
      </c>
      <c r="B2" s="21" t="s">
        <v>66</v>
      </c>
      <c r="C2" s="69">
        <v>1</v>
      </c>
      <c r="E2" s="11" t="s">
        <v>60</v>
      </c>
    </row>
    <row r="3" spans="1:5">
      <c r="A3" s="12" t="s">
        <v>9</v>
      </c>
      <c r="B3" s="21" t="s">
        <v>27</v>
      </c>
      <c r="C3" s="69"/>
      <c r="E3" s="11" t="s">
        <v>58</v>
      </c>
    </row>
    <row r="4" spans="1:5">
      <c r="A4" s="12" t="s">
        <v>25</v>
      </c>
      <c r="B4" s="13" t="s">
        <v>26</v>
      </c>
      <c r="C4" s="69"/>
      <c r="E4" s="11" t="s">
        <v>59</v>
      </c>
    </row>
    <row r="5" spans="1:5">
      <c r="A5" s="12" t="s">
        <v>3</v>
      </c>
      <c r="B5" s="13" t="s">
        <v>28</v>
      </c>
      <c r="C5" s="69"/>
    </row>
    <row r="6" spans="1:5">
      <c r="A6" s="12" t="s">
        <v>4</v>
      </c>
      <c r="B6" s="13">
        <v>30</v>
      </c>
      <c r="C6" s="69"/>
    </row>
    <row r="7" spans="1:5">
      <c r="A7" s="14"/>
      <c r="B7" s="14"/>
    </row>
    <row r="8" spans="1:5">
      <c r="A8" s="24" t="s">
        <v>52</v>
      </c>
      <c r="B8" s="24" t="s">
        <v>50</v>
      </c>
    </row>
    <row r="9" spans="1:5">
      <c r="A9" s="25" t="s">
        <v>55</v>
      </c>
      <c r="B9" s="26">
        <v>12</v>
      </c>
      <c r="C9" s="70">
        <v>2</v>
      </c>
    </row>
    <row r="10" spans="1:5">
      <c r="A10" s="25" t="s">
        <v>56</v>
      </c>
      <c r="B10" s="26">
        <v>12</v>
      </c>
      <c r="C10" s="70"/>
    </row>
    <row r="11" spans="1:5">
      <c r="A11" s="14"/>
      <c r="B11" s="14"/>
    </row>
    <row r="12" spans="1:5">
      <c r="A12" s="17" t="s">
        <v>43</v>
      </c>
      <c r="B12" s="17" t="s">
        <v>44</v>
      </c>
    </row>
    <row r="13" spans="1:5">
      <c r="A13" s="15">
        <v>1</v>
      </c>
      <c r="B13" s="16" t="str">
        <f>"Analysis" &amp; " " &amp; B2 &amp; " " &amp; B3 &amp; " " &amp; B5 &amp; " " &amp;B6 &amp; " " &amp; B9 &amp; " " &amp; B10 &amp; " " &amp; A9 &amp; " " &amp; A10</f>
        <v>Analysis WGS_Analysis All node03 30 12 12 CR NR</v>
      </c>
      <c r="C13" s="70">
        <v>3</v>
      </c>
    </row>
    <row r="14" spans="1:5">
      <c r="A14" s="15">
        <v>2</v>
      </c>
      <c r="B14" s="27" t="s">
        <v>42</v>
      </c>
      <c r="C14" s="70"/>
    </row>
    <row r="16" spans="1:5">
      <c r="A16" s="18" t="s">
        <v>45</v>
      </c>
      <c r="B16" s="18" t="s">
        <v>46</v>
      </c>
    </row>
    <row r="17" spans="1:2">
      <c r="A17" s="19" t="s">
        <v>13</v>
      </c>
      <c r="B17" s="20">
        <v>128</v>
      </c>
    </row>
    <row r="18" spans="1:2">
      <c r="A18" s="19" t="s">
        <v>14</v>
      </c>
      <c r="B18" s="20">
        <v>56</v>
      </c>
    </row>
    <row r="19" spans="1:2">
      <c r="A19" s="19" t="s">
        <v>6</v>
      </c>
      <c r="B19" s="20">
        <v>32</v>
      </c>
    </row>
  </sheetData>
  <mergeCells count="3">
    <mergeCell ref="C2:C6"/>
    <mergeCell ref="C9:C10"/>
    <mergeCell ref="C13:C14"/>
  </mergeCells>
  <phoneticPr fontId="1" type="noConversion"/>
  <dataValidations count="1">
    <dataValidation type="list" allowBlank="1" showInputMessage="1" showErrorMessage="1" sqref="B3" xr:uid="{0F8E002B-F23C-1140-9C23-0533A7F07E25}">
      <formula1>INDIRECT($B$2)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86F841-00D5-1A48-8A24-8F05035C75B7}">
          <x14:formula1>
            <xm:f>Drop.Down!$C$3:$C$4</xm:f>
          </x14:formula1>
          <xm:sqref>B4</xm:sqref>
        </x14:dataValidation>
        <x14:dataValidation type="list" allowBlank="1" showInputMessage="1" showErrorMessage="1" xr:uid="{0E166349-F3C9-9647-89C4-8126DD71FDEB}">
          <x14:formula1>
            <xm:f>Drop.Down!$A$16:$A$20</xm:f>
          </x14:formula1>
          <xm:sqref>B2</xm:sqref>
        </x14:dataValidation>
        <x14:dataValidation type="list" allowBlank="1" showInputMessage="1" showErrorMessage="1" xr:uid="{A2B0F069-880A-044B-9652-96E0E2BC9D78}">
          <x14:formula1>
            <xm:f>Drop.Down!$B$3:$B$5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DD53-95E4-C940-ABAB-9B8A03B1A0AC}">
  <dimension ref="A1:E48"/>
  <sheetViews>
    <sheetView workbookViewId="0">
      <selection activeCell="E21" sqref="E21"/>
    </sheetView>
  </sheetViews>
  <sheetFormatPr baseColWidth="10" defaultRowHeight="20"/>
  <cols>
    <col min="1" max="1" width="12.7109375" style="3" bestFit="1" customWidth="1"/>
    <col min="2" max="2" width="18" customWidth="1"/>
    <col min="3" max="3" width="0.5703125" customWidth="1"/>
    <col min="5" max="5" width="85.140625" bestFit="1" customWidth="1"/>
  </cols>
  <sheetData>
    <row r="1" spans="1:5">
      <c r="A1" s="17" t="s">
        <v>48</v>
      </c>
      <c r="B1" s="17" t="s">
        <v>21</v>
      </c>
      <c r="D1" s="29" t="s">
        <v>0</v>
      </c>
      <c r="E1" s="30" t="s">
        <v>1</v>
      </c>
    </row>
    <row r="2" spans="1:5">
      <c r="A2" s="1" t="s">
        <v>2</v>
      </c>
      <c r="B2" s="2" t="s">
        <v>228</v>
      </c>
      <c r="D2" s="4" t="s">
        <v>74</v>
      </c>
      <c r="E2" s="31" t="s">
        <v>227</v>
      </c>
    </row>
    <row r="3" spans="1:5">
      <c r="A3" s="1" t="s">
        <v>3</v>
      </c>
      <c r="B3" s="2" t="s">
        <v>162</v>
      </c>
      <c r="D3" s="4" t="s">
        <v>75</v>
      </c>
      <c r="E3" s="31"/>
    </row>
    <row r="4" spans="1:5">
      <c r="A4" s="1" t="s">
        <v>4</v>
      </c>
      <c r="B4" s="2">
        <v>10</v>
      </c>
      <c r="D4" s="4" t="s">
        <v>76</v>
      </c>
      <c r="E4" s="31"/>
    </row>
    <row r="5" spans="1:5">
      <c r="D5" s="4" t="s">
        <v>77</v>
      </c>
      <c r="E5" s="31"/>
    </row>
    <row r="6" spans="1:5">
      <c r="A6" s="17" t="s">
        <v>43</v>
      </c>
      <c r="B6" s="17" t="s">
        <v>44</v>
      </c>
      <c r="D6" s="4" t="s">
        <v>78</v>
      </c>
      <c r="E6" s="31"/>
    </row>
    <row r="7" spans="1:5">
      <c r="A7" s="7">
        <v>1</v>
      </c>
      <c r="B7" s="8" t="s">
        <v>8</v>
      </c>
      <c r="D7" s="4" t="s">
        <v>79</v>
      </c>
      <c r="E7" s="31"/>
    </row>
    <row r="8" spans="1:5">
      <c r="A8" s="7">
        <v>2</v>
      </c>
      <c r="B8" s="9" t="str" cm="1">
        <f t="array" ref="B8">"SRA "&amp; B2 &amp; " " &amp; B3 &amp; " "&amp; B4 &amp; " " &amp;_xlfn.TEXTJOIN(" ", TRUE, IF(E2:E40&lt;&gt;"", E2:E40, ""))</f>
        <v>SRA fastq-dump node01 10 SRR622461</v>
      </c>
      <c r="D8" s="4" t="s">
        <v>80</v>
      </c>
      <c r="E8" s="31"/>
    </row>
    <row r="9" spans="1:5">
      <c r="A9" s="7">
        <v>3</v>
      </c>
      <c r="B9" s="9" t="s">
        <v>7</v>
      </c>
      <c r="D9" s="4" t="s">
        <v>81</v>
      </c>
      <c r="E9" s="31"/>
    </row>
    <row r="10" spans="1:5">
      <c r="D10" s="4" t="s">
        <v>82</v>
      </c>
      <c r="E10" s="31"/>
    </row>
    <row r="11" spans="1:5">
      <c r="A11" s="18" t="s">
        <v>45</v>
      </c>
      <c r="B11" s="18" t="s">
        <v>4</v>
      </c>
      <c r="D11" s="4" t="s">
        <v>83</v>
      </c>
      <c r="E11" s="31"/>
    </row>
    <row r="12" spans="1:5">
      <c r="A12" s="19" t="s">
        <v>13</v>
      </c>
      <c r="B12" s="20">
        <v>128</v>
      </c>
      <c r="D12" s="4" t="s">
        <v>84</v>
      </c>
      <c r="E12" s="31"/>
    </row>
    <row r="13" spans="1:5">
      <c r="A13" s="19" t="s">
        <v>14</v>
      </c>
      <c r="B13" s="20">
        <v>56</v>
      </c>
      <c r="D13" s="4" t="s">
        <v>85</v>
      </c>
      <c r="E13" s="31"/>
    </row>
    <row r="14" spans="1:5">
      <c r="A14" s="19" t="s">
        <v>6</v>
      </c>
      <c r="B14" s="20">
        <v>32</v>
      </c>
      <c r="D14" s="4" t="s">
        <v>86</v>
      </c>
      <c r="E14" s="31"/>
    </row>
    <row r="15" spans="1:5">
      <c r="D15" s="4" t="s">
        <v>87</v>
      </c>
      <c r="E15" s="31"/>
    </row>
    <row r="16" spans="1:5">
      <c r="D16" s="4" t="s">
        <v>88</v>
      </c>
      <c r="E16" s="31"/>
    </row>
    <row r="17" spans="1:5">
      <c r="A17" s="5"/>
      <c r="D17" s="4" t="s">
        <v>115</v>
      </c>
      <c r="E17" s="31"/>
    </row>
    <row r="18" spans="1:5">
      <c r="A18" s="5"/>
      <c r="D18" s="4" t="s">
        <v>89</v>
      </c>
      <c r="E18" s="31"/>
    </row>
    <row r="19" spans="1:5">
      <c r="A19" s="5"/>
      <c r="D19" s="4" t="s">
        <v>90</v>
      </c>
      <c r="E19" s="31"/>
    </row>
    <row r="20" spans="1:5">
      <c r="A20" s="6"/>
      <c r="D20" s="4" t="s">
        <v>91</v>
      </c>
      <c r="E20" s="31"/>
    </row>
    <row r="21" spans="1:5">
      <c r="A21" s="6"/>
      <c r="D21" s="4" t="s">
        <v>92</v>
      </c>
      <c r="E21" s="31"/>
    </row>
    <row r="22" spans="1:5">
      <c r="A22" s="6"/>
      <c r="D22" s="4" t="s">
        <v>93</v>
      </c>
      <c r="E22" s="31"/>
    </row>
    <row r="23" spans="1:5">
      <c r="A23" s="6"/>
      <c r="D23" s="4" t="s">
        <v>94</v>
      </c>
      <c r="E23" s="31"/>
    </row>
    <row r="24" spans="1:5">
      <c r="A24" s="6"/>
      <c r="D24" s="4" t="s">
        <v>95</v>
      </c>
      <c r="E24" s="31"/>
    </row>
    <row r="25" spans="1:5">
      <c r="A25" s="6"/>
      <c r="D25" s="4" t="s">
        <v>96</v>
      </c>
      <c r="E25" s="31"/>
    </row>
    <row r="26" spans="1:5">
      <c r="A26" s="6"/>
      <c r="D26" s="4" t="s">
        <v>97</v>
      </c>
      <c r="E26" s="31"/>
    </row>
    <row r="27" spans="1:5">
      <c r="A27" s="6"/>
      <c r="D27" s="4" t="s">
        <v>98</v>
      </c>
      <c r="E27" s="31"/>
    </row>
    <row r="28" spans="1:5">
      <c r="A28" s="6"/>
      <c r="D28" s="4" t="s">
        <v>99</v>
      </c>
      <c r="E28" s="31"/>
    </row>
    <row r="29" spans="1:5">
      <c r="A29" s="6"/>
      <c r="D29" s="4" t="s">
        <v>100</v>
      </c>
      <c r="E29" s="31"/>
    </row>
    <row r="30" spans="1:5">
      <c r="A30" s="6"/>
      <c r="D30" s="4" t="s">
        <v>101</v>
      </c>
      <c r="E30" s="32"/>
    </row>
    <row r="31" spans="1:5">
      <c r="A31" s="6"/>
      <c r="D31" s="4" t="s">
        <v>102</v>
      </c>
      <c r="E31" s="32"/>
    </row>
    <row r="32" spans="1:5">
      <c r="A32" s="6"/>
      <c r="D32" s="4" t="s">
        <v>103</v>
      </c>
      <c r="E32" s="32"/>
    </row>
    <row r="33" spans="1:5">
      <c r="A33" s="6"/>
      <c r="D33" s="4" t="s">
        <v>104</v>
      </c>
      <c r="E33" s="32"/>
    </row>
    <row r="34" spans="1:5">
      <c r="A34" s="6"/>
      <c r="D34" s="4" t="s">
        <v>105</v>
      </c>
      <c r="E34" s="32"/>
    </row>
    <row r="35" spans="1:5">
      <c r="A35" s="6"/>
      <c r="D35" s="4" t="s">
        <v>106</v>
      </c>
      <c r="E35" s="32"/>
    </row>
    <row r="36" spans="1:5">
      <c r="A36" s="6"/>
      <c r="D36" s="4" t="s">
        <v>107</v>
      </c>
      <c r="E36" s="32"/>
    </row>
    <row r="37" spans="1:5">
      <c r="A37" s="6"/>
      <c r="D37" s="4" t="s">
        <v>108</v>
      </c>
      <c r="E37" s="32"/>
    </row>
    <row r="38" spans="1:5">
      <c r="A38" s="6"/>
      <c r="D38" s="4" t="s">
        <v>109</v>
      </c>
      <c r="E38" s="32"/>
    </row>
    <row r="39" spans="1:5">
      <c r="A39" s="6"/>
      <c r="D39" s="4" t="s">
        <v>110</v>
      </c>
      <c r="E39" s="32"/>
    </row>
    <row r="40" spans="1:5">
      <c r="A40" s="6"/>
      <c r="D40" s="4" t="s">
        <v>111</v>
      </c>
      <c r="E40" s="32"/>
    </row>
    <row r="41" spans="1:5">
      <c r="A41" s="6"/>
      <c r="D41" s="4" t="s">
        <v>112</v>
      </c>
      <c r="E41" s="32"/>
    </row>
    <row r="42" spans="1:5">
      <c r="A42" s="6"/>
    </row>
    <row r="43" spans="1:5">
      <c r="A43" s="6"/>
    </row>
    <row r="44" spans="1:5">
      <c r="A44" s="6"/>
    </row>
    <row r="45" spans="1:5">
      <c r="A45" s="6"/>
    </row>
    <row r="46" spans="1:5">
      <c r="A46" s="6"/>
    </row>
    <row r="47" spans="1:5">
      <c r="A47" s="6"/>
    </row>
    <row r="48" spans="1:5">
      <c r="A48" s="6"/>
    </row>
  </sheetData>
  <phoneticPr fontId="1" type="noConversion"/>
  <conditionalFormatting sqref="E2:E41">
    <cfRule type="expression" dxfId="0" priority="1">
      <formula>MOD(ROW(),2)=0</formula>
    </cfRule>
  </conditionalFormatting>
  <dataValidations count="1">
    <dataValidation type="list" allowBlank="1" showInputMessage="1" showErrorMessage="1" sqref="B2" xr:uid="{C2213D74-0A63-E449-A449-672F0BCB672E}">
      <formula1>Run_type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9B6066-2463-1746-BE36-C8749E4776EE}">
          <x14:formula1>
            <xm:f>Drop.Down!$B$3:$B$5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6ACB-BD19-864F-BAF7-0A303E25B459}">
  <dimension ref="A1:H30"/>
  <sheetViews>
    <sheetView workbookViewId="0">
      <selection activeCell="I12" sqref="I12:I14"/>
    </sheetView>
  </sheetViews>
  <sheetFormatPr baseColWidth="10" defaultRowHeight="20"/>
  <cols>
    <col min="1" max="1" width="16.7109375" style="34" bestFit="1" customWidth="1"/>
    <col min="2" max="2" width="14.140625" style="34" bestFit="1" customWidth="1"/>
    <col min="3" max="3" width="12.28515625" style="34" bestFit="1" customWidth="1"/>
    <col min="4" max="4" width="12.85546875" style="34" bestFit="1" customWidth="1"/>
    <col min="5" max="6" width="18.28515625" style="34" bestFit="1" customWidth="1"/>
    <col min="7" max="7" width="11.5703125" style="34" bestFit="1" customWidth="1"/>
    <col min="8" max="8" width="10.140625" style="34" bestFit="1" customWidth="1"/>
    <col min="9" max="16384" width="10.7109375" style="34"/>
  </cols>
  <sheetData>
    <row r="1" spans="1:8">
      <c r="A1" s="71" t="s">
        <v>33</v>
      </c>
      <c r="B1" s="72"/>
      <c r="C1" s="72"/>
      <c r="D1" s="72"/>
      <c r="E1" s="72"/>
      <c r="F1" s="72"/>
      <c r="G1" s="72"/>
      <c r="H1" s="72"/>
    </row>
    <row r="2" spans="1:8">
      <c r="A2" s="73" t="s">
        <v>21</v>
      </c>
      <c r="B2" s="73" t="s">
        <v>3</v>
      </c>
      <c r="C2" s="73" t="s">
        <v>22</v>
      </c>
      <c r="D2" s="73" t="s">
        <v>29</v>
      </c>
      <c r="E2" s="73" t="s">
        <v>30</v>
      </c>
      <c r="F2" s="73" t="s">
        <v>61</v>
      </c>
      <c r="G2" s="73" t="s">
        <v>62</v>
      </c>
      <c r="H2" s="73" t="s">
        <v>236</v>
      </c>
    </row>
    <row r="3" spans="1:8">
      <c r="A3" s="37" t="s">
        <v>11</v>
      </c>
      <c r="B3" s="37" t="s">
        <v>13</v>
      </c>
      <c r="C3" s="37" t="s">
        <v>23</v>
      </c>
      <c r="D3" s="37" t="s">
        <v>15</v>
      </c>
      <c r="E3" s="37" t="s">
        <v>15</v>
      </c>
      <c r="F3" s="37" t="s">
        <v>15</v>
      </c>
      <c r="G3" s="37" t="s">
        <v>15</v>
      </c>
      <c r="H3" s="37" t="s">
        <v>15</v>
      </c>
    </row>
    <row r="4" spans="1:8">
      <c r="A4" s="37" t="s">
        <v>10</v>
      </c>
      <c r="B4" s="37" t="s">
        <v>14</v>
      </c>
      <c r="C4" s="37" t="s">
        <v>24</v>
      </c>
      <c r="D4" s="37" t="s">
        <v>16</v>
      </c>
      <c r="E4" s="37" t="s">
        <v>16</v>
      </c>
      <c r="F4" s="37" t="s">
        <v>16</v>
      </c>
      <c r="G4" s="37" t="s">
        <v>16</v>
      </c>
      <c r="H4" s="37" t="s">
        <v>16</v>
      </c>
    </row>
    <row r="5" spans="1:8">
      <c r="A5" s="37" t="s">
        <v>12</v>
      </c>
      <c r="B5" s="37" t="s">
        <v>6</v>
      </c>
      <c r="C5" s="74"/>
      <c r="D5" s="37" t="s">
        <v>17</v>
      </c>
      <c r="E5" s="37" t="s">
        <v>17</v>
      </c>
      <c r="F5" s="37" t="s">
        <v>17</v>
      </c>
      <c r="G5" s="37" t="s">
        <v>17</v>
      </c>
      <c r="H5" s="37" t="s">
        <v>17</v>
      </c>
    </row>
    <row r="6" spans="1:8">
      <c r="A6" s="37" t="s">
        <v>163</v>
      </c>
      <c r="B6" s="37"/>
      <c r="C6" s="74"/>
      <c r="D6" s="37" t="s">
        <v>18</v>
      </c>
      <c r="E6" s="37" t="s">
        <v>31</v>
      </c>
      <c r="F6" s="37" t="s">
        <v>31</v>
      </c>
      <c r="G6" s="37" t="s">
        <v>18</v>
      </c>
      <c r="H6" s="74" t="s">
        <v>20</v>
      </c>
    </row>
    <row r="7" spans="1:8">
      <c r="A7" s="37" t="s">
        <v>5</v>
      </c>
      <c r="B7" s="37"/>
      <c r="C7" s="74"/>
      <c r="D7" s="37" t="s">
        <v>19</v>
      </c>
      <c r="E7" s="74" t="s">
        <v>239</v>
      </c>
      <c r="F7" s="37" t="s">
        <v>18</v>
      </c>
      <c r="G7" s="37" t="s">
        <v>19</v>
      </c>
      <c r="H7" s="74" t="s">
        <v>237</v>
      </c>
    </row>
    <row r="8" spans="1:8">
      <c r="A8" s="74"/>
      <c r="B8" s="37"/>
      <c r="C8" s="74"/>
      <c r="D8" s="37" t="s">
        <v>20</v>
      </c>
      <c r="E8" s="37"/>
      <c r="F8" s="37" t="s">
        <v>19</v>
      </c>
      <c r="G8" s="37" t="s">
        <v>20</v>
      </c>
      <c r="H8" s="74"/>
    </row>
    <row r="9" spans="1:8">
      <c r="A9" s="74"/>
      <c r="B9" s="37"/>
      <c r="C9" s="74"/>
      <c r="D9" s="37"/>
      <c r="E9" s="37"/>
      <c r="F9" s="37" t="s">
        <v>65</v>
      </c>
      <c r="G9" s="74"/>
      <c r="H9" s="74"/>
    </row>
    <row r="10" spans="1:8">
      <c r="A10" s="74"/>
      <c r="B10" s="37"/>
      <c r="C10" s="74"/>
      <c r="D10" s="37"/>
      <c r="E10" s="37"/>
      <c r="F10" s="74" t="s">
        <v>64</v>
      </c>
      <c r="G10" s="74"/>
      <c r="H10" s="74"/>
    </row>
    <row r="11" spans="1:8">
      <c r="A11" s="74"/>
      <c r="B11" s="37"/>
      <c r="C11" s="74"/>
      <c r="D11" s="37"/>
      <c r="E11" s="37"/>
      <c r="F11" s="74" t="s">
        <v>239</v>
      </c>
      <c r="G11" s="74"/>
      <c r="H11" s="74"/>
    </row>
    <row r="12" spans="1:8">
      <c r="A12" s="74"/>
      <c r="B12" s="37"/>
      <c r="C12" s="74"/>
      <c r="D12" s="37"/>
      <c r="E12" s="37"/>
      <c r="F12" s="74"/>
      <c r="G12" s="74"/>
      <c r="H12" s="74"/>
    </row>
    <row r="14" spans="1:8">
      <c r="A14" s="75" t="s">
        <v>34</v>
      </c>
      <c r="B14" s="76"/>
      <c r="C14" s="76"/>
      <c r="D14" s="76"/>
      <c r="E14" s="76"/>
      <c r="F14" s="77"/>
    </row>
    <row r="15" spans="1:8">
      <c r="A15" s="73" t="s">
        <v>21</v>
      </c>
      <c r="B15" s="73" t="s">
        <v>29</v>
      </c>
      <c r="C15" s="73" t="s">
        <v>30</v>
      </c>
      <c r="D15" s="73" t="s">
        <v>61</v>
      </c>
      <c r="E15" s="73" t="s">
        <v>62</v>
      </c>
      <c r="F15" s="73" t="s">
        <v>63</v>
      </c>
    </row>
    <row r="16" spans="1:8">
      <c r="A16" s="37" t="s">
        <v>37</v>
      </c>
      <c r="B16" s="37" t="s">
        <v>15</v>
      </c>
      <c r="C16" s="37" t="s">
        <v>15</v>
      </c>
      <c r="D16" s="37" t="s">
        <v>15</v>
      </c>
      <c r="E16" s="37" t="s">
        <v>15</v>
      </c>
      <c r="F16" s="37" t="s">
        <v>15</v>
      </c>
    </row>
    <row r="17" spans="1:6">
      <c r="A17" s="37" t="s">
        <v>38</v>
      </c>
      <c r="B17" s="37" t="s">
        <v>35</v>
      </c>
      <c r="C17" s="37" t="s">
        <v>53</v>
      </c>
      <c r="D17" s="37"/>
      <c r="E17" s="37"/>
      <c r="F17" s="74"/>
    </row>
    <row r="18" spans="1:6">
      <c r="A18" s="37" t="s">
        <v>39</v>
      </c>
      <c r="B18" s="37"/>
      <c r="C18" s="37" t="s">
        <v>57</v>
      </c>
      <c r="D18" s="37"/>
      <c r="E18" s="37"/>
      <c r="F18" s="74"/>
    </row>
    <row r="19" spans="1:6">
      <c r="A19" s="37" t="s">
        <v>40</v>
      </c>
      <c r="B19" s="37"/>
      <c r="C19" s="37" t="s">
        <v>36</v>
      </c>
      <c r="D19" s="37"/>
      <c r="E19" s="37"/>
      <c r="F19" s="74"/>
    </row>
    <row r="20" spans="1:6">
      <c r="A20" s="37" t="s">
        <v>41</v>
      </c>
      <c r="B20" s="37"/>
      <c r="C20" s="37" t="s">
        <v>51</v>
      </c>
      <c r="D20" s="37"/>
      <c r="E20" s="37"/>
      <c r="F20" s="74"/>
    </row>
    <row r="21" spans="1:6">
      <c r="A21" s="74"/>
      <c r="B21" s="37"/>
      <c r="C21" s="37" t="s">
        <v>54</v>
      </c>
      <c r="D21" s="37"/>
      <c r="E21" s="37"/>
      <c r="F21" s="74"/>
    </row>
    <row r="22" spans="1:6">
      <c r="A22" s="74"/>
      <c r="B22" s="74"/>
      <c r="C22" s="37"/>
      <c r="D22" s="74"/>
      <c r="E22" s="74"/>
      <c r="F22" s="74"/>
    </row>
    <row r="23" spans="1:6">
      <c r="A23" s="74"/>
      <c r="B23" s="74"/>
      <c r="C23" s="74"/>
      <c r="D23" s="74"/>
      <c r="E23" s="74"/>
      <c r="F23" s="74"/>
    </row>
    <row r="24" spans="1:6">
      <c r="A24" s="74"/>
      <c r="B24" s="74"/>
      <c r="C24" s="74"/>
      <c r="D24" s="74"/>
      <c r="E24" s="74"/>
      <c r="F24" s="74"/>
    </row>
    <row r="25" spans="1:6">
      <c r="A25" s="74"/>
      <c r="B25" s="74"/>
      <c r="C25" s="74"/>
      <c r="D25" s="74"/>
      <c r="E25" s="74"/>
      <c r="F25" s="74"/>
    </row>
    <row r="27" spans="1:6">
      <c r="A27" s="78" t="s">
        <v>73</v>
      </c>
    </row>
    <row r="28" spans="1:6">
      <c r="A28" s="73" t="s">
        <v>2</v>
      </c>
    </row>
    <row r="29" spans="1:6">
      <c r="A29" s="74" t="s">
        <v>113</v>
      </c>
    </row>
    <row r="30" spans="1:6">
      <c r="A30" s="74" t="s">
        <v>114</v>
      </c>
    </row>
  </sheetData>
  <mergeCells count="2">
    <mergeCell ref="A14:F14"/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7831-4890-CB4A-AB5C-5D338EB38201}">
  <dimension ref="A1:G35"/>
  <sheetViews>
    <sheetView workbookViewId="0">
      <pane ySplit="1" topLeftCell="A2" activePane="bottomLeft" state="frozen"/>
      <selection pane="bottomLeft" activeCell="G32" sqref="G32"/>
    </sheetView>
  </sheetViews>
  <sheetFormatPr baseColWidth="10" defaultRowHeight="18"/>
  <cols>
    <col min="1" max="1" width="22.7109375" style="28" bestFit="1" customWidth="1"/>
    <col min="2" max="4" width="9" bestFit="1" customWidth="1"/>
    <col min="5" max="5" width="19.85546875" bestFit="1" customWidth="1"/>
    <col min="6" max="6" width="7.28515625" bestFit="1" customWidth="1"/>
    <col min="7" max="7" width="19.85546875" bestFit="1" customWidth="1"/>
  </cols>
  <sheetData>
    <row r="1" spans="1:7" ht="21">
      <c r="A1" s="81" t="s">
        <v>142</v>
      </c>
      <c r="B1" s="82" t="s">
        <v>11</v>
      </c>
      <c r="C1" s="82" t="s">
        <v>10</v>
      </c>
      <c r="D1" s="82" t="s">
        <v>144</v>
      </c>
      <c r="E1" s="82" t="s">
        <v>163</v>
      </c>
      <c r="F1" s="82" t="s">
        <v>12</v>
      </c>
      <c r="G1" s="82" t="s">
        <v>5</v>
      </c>
    </row>
    <row r="2" spans="1:7" ht="21">
      <c r="A2" s="81" t="s">
        <v>165</v>
      </c>
      <c r="B2" s="83">
        <v>30</v>
      </c>
      <c r="C2" s="83">
        <v>30</v>
      </c>
      <c r="D2" s="83">
        <v>30</v>
      </c>
      <c r="E2" s="83" t="s">
        <v>146</v>
      </c>
      <c r="F2" s="83" t="s">
        <v>146</v>
      </c>
      <c r="G2" s="83" t="s">
        <v>146</v>
      </c>
    </row>
    <row r="3" spans="1:7" ht="21">
      <c r="A3" s="81" t="s">
        <v>122</v>
      </c>
      <c r="B3" s="83" t="s">
        <v>145</v>
      </c>
      <c r="C3" s="83" t="s">
        <v>145</v>
      </c>
      <c r="D3" s="83" t="s">
        <v>145</v>
      </c>
      <c r="E3" s="83" t="s">
        <v>146</v>
      </c>
      <c r="F3" s="83" t="s">
        <v>146</v>
      </c>
      <c r="G3" s="83" t="s">
        <v>146</v>
      </c>
    </row>
    <row r="4" spans="1:7" ht="21">
      <c r="A4" s="81" t="s">
        <v>119</v>
      </c>
      <c r="B4" s="83" t="s">
        <v>146</v>
      </c>
      <c r="C4" s="83" t="s">
        <v>146</v>
      </c>
      <c r="D4" s="83" t="s">
        <v>146</v>
      </c>
      <c r="E4" s="83" t="s">
        <v>146</v>
      </c>
      <c r="F4" s="83" t="s">
        <v>146</v>
      </c>
      <c r="G4" s="83" t="s">
        <v>146</v>
      </c>
    </row>
    <row r="5" spans="1:7" ht="21">
      <c r="A5" s="81" t="s">
        <v>123</v>
      </c>
      <c r="B5" s="83">
        <v>20</v>
      </c>
      <c r="C5" s="83">
        <v>20</v>
      </c>
      <c r="D5" s="83">
        <v>20</v>
      </c>
      <c r="E5" s="83" t="s">
        <v>146</v>
      </c>
      <c r="F5" s="83" t="s">
        <v>146</v>
      </c>
      <c r="G5" s="83" t="s">
        <v>146</v>
      </c>
    </row>
    <row r="6" spans="1:7" ht="21">
      <c r="A6" s="81" t="s">
        <v>124</v>
      </c>
      <c r="B6" s="84">
        <v>2</v>
      </c>
      <c r="C6" s="84">
        <v>2</v>
      </c>
      <c r="D6" s="84">
        <v>2</v>
      </c>
      <c r="E6" s="83" t="s">
        <v>146</v>
      </c>
      <c r="F6" s="83" t="s">
        <v>146</v>
      </c>
      <c r="G6" s="83" t="s">
        <v>146</v>
      </c>
    </row>
    <row r="7" spans="1:7" ht="21">
      <c r="A7" s="81" t="s">
        <v>125</v>
      </c>
      <c r="B7" s="84">
        <v>30</v>
      </c>
      <c r="C7" s="84">
        <v>30</v>
      </c>
      <c r="D7" s="84">
        <v>30</v>
      </c>
      <c r="E7" s="83" t="s">
        <v>146</v>
      </c>
      <c r="F7" s="83" t="s">
        <v>146</v>
      </c>
      <c r="G7" s="83" t="s">
        <v>146</v>
      </c>
    </row>
    <row r="8" spans="1:7" ht="21">
      <c r="A8" s="81" t="s">
        <v>126</v>
      </c>
      <c r="B8" s="84">
        <v>3</v>
      </c>
      <c r="C8" s="84">
        <v>3</v>
      </c>
      <c r="D8" s="84">
        <v>3</v>
      </c>
      <c r="E8" s="83" t="s">
        <v>146</v>
      </c>
      <c r="F8" s="83" t="s">
        <v>146</v>
      </c>
      <c r="G8" s="83" t="s">
        <v>146</v>
      </c>
    </row>
    <row r="9" spans="1:7" ht="21">
      <c r="A9" s="81" t="s">
        <v>151</v>
      </c>
      <c r="B9" s="84">
        <v>60</v>
      </c>
      <c r="C9" s="84">
        <v>60</v>
      </c>
      <c r="D9" s="84">
        <v>60</v>
      </c>
      <c r="E9" s="83" t="s">
        <v>146</v>
      </c>
      <c r="F9" s="83" t="s">
        <v>146</v>
      </c>
      <c r="G9" s="83" t="s">
        <v>146</v>
      </c>
    </row>
    <row r="10" spans="1:7" ht="21">
      <c r="A10" s="81" t="s">
        <v>127</v>
      </c>
      <c r="B10" s="84">
        <v>40</v>
      </c>
      <c r="C10" s="84">
        <v>40</v>
      </c>
      <c r="D10" s="84">
        <v>40</v>
      </c>
      <c r="E10" s="83" t="s">
        <v>146</v>
      </c>
      <c r="F10" s="83" t="s">
        <v>146</v>
      </c>
      <c r="G10" s="83" t="s">
        <v>146</v>
      </c>
    </row>
    <row r="11" spans="1:7" ht="21">
      <c r="A11" s="81" t="s">
        <v>128</v>
      </c>
      <c r="B11" s="83">
        <v>-12.5</v>
      </c>
      <c r="C11" s="83">
        <v>-12.5</v>
      </c>
      <c r="D11" s="83">
        <v>-12.5</v>
      </c>
      <c r="E11" s="83" t="s">
        <v>146</v>
      </c>
      <c r="F11" s="83" t="s">
        <v>146</v>
      </c>
      <c r="G11" s="83" t="s">
        <v>146</v>
      </c>
    </row>
    <row r="12" spans="1:7" ht="21">
      <c r="A12" s="81" t="s">
        <v>129</v>
      </c>
      <c r="B12" s="84">
        <v>-8</v>
      </c>
      <c r="C12" s="84">
        <v>-8</v>
      </c>
      <c r="D12" s="84">
        <v>-8</v>
      </c>
      <c r="E12" s="83" t="s">
        <v>146</v>
      </c>
      <c r="F12" s="83" t="s">
        <v>146</v>
      </c>
      <c r="G12" s="83" t="s">
        <v>146</v>
      </c>
    </row>
    <row r="13" spans="1:7" ht="21">
      <c r="A13" s="81" t="s">
        <v>130</v>
      </c>
      <c r="B13" s="84">
        <v>2</v>
      </c>
      <c r="C13" s="84">
        <v>2</v>
      </c>
      <c r="D13" s="84">
        <v>2</v>
      </c>
      <c r="E13" s="83" t="s">
        <v>146</v>
      </c>
      <c r="F13" s="83" t="s">
        <v>146</v>
      </c>
      <c r="G13" s="83" t="s">
        <v>146</v>
      </c>
    </row>
    <row r="14" spans="1:7" ht="21">
      <c r="A14" s="81" t="s">
        <v>131</v>
      </c>
      <c r="B14" s="84">
        <v>200</v>
      </c>
      <c r="C14" s="84">
        <v>200</v>
      </c>
      <c r="D14" s="84">
        <v>200</v>
      </c>
      <c r="E14" s="83" t="s">
        <v>146</v>
      </c>
      <c r="F14" s="83" t="s">
        <v>146</v>
      </c>
      <c r="G14" s="83" t="s">
        <v>146</v>
      </c>
    </row>
    <row r="15" spans="1:7" ht="21">
      <c r="A15" s="81" t="s">
        <v>132</v>
      </c>
      <c r="B15" s="84">
        <v>-20</v>
      </c>
      <c r="C15" s="84">
        <v>-20</v>
      </c>
      <c r="D15" s="84">
        <v>-20</v>
      </c>
      <c r="E15" s="83" t="s">
        <v>146</v>
      </c>
      <c r="F15" s="83" t="s">
        <v>146</v>
      </c>
      <c r="G15" s="83" t="s">
        <v>146</v>
      </c>
    </row>
    <row r="16" spans="1:7" ht="21">
      <c r="A16" s="81" t="s">
        <v>133</v>
      </c>
      <c r="B16" s="84">
        <v>10</v>
      </c>
      <c r="C16" s="84">
        <v>10</v>
      </c>
      <c r="D16" s="84">
        <v>10</v>
      </c>
      <c r="E16" s="83" t="s">
        <v>146</v>
      </c>
      <c r="F16" s="83" t="s">
        <v>146</v>
      </c>
      <c r="G16" s="83" t="s">
        <v>146</v>
      </c>
    </row>
    <row r="17" spans="1:7" ht="21">
      <c r="A17" s="81" t="s">
        <v>118</v>
      </c>
      <c r="B17" s="83" t="s">
        <v>147</v>
      </c>
      <c r="C17" s="83" t="s">
        <v>147</v>
      </c>
      <c r="D17" s="83" t="s">
        <v>147</v>
      </c>
      <c r="E17" s="83" t="s">
        <v>146</v>
      </c>
      <c r="F17" s="83" t="s">
        <v>146</v>
      </c>
      <c r="G17" s="83" t="s">
        <v>146</v>
      </c>
    </row>
    <row r="18" spans="1:7" ht="21">
      <c r="A18" s="81" t="s">
        <v>134</v>
      </c>
      <c r="B18" s="83">
        <v>5</v>
      </c>
      <c r="C18" s="83">
        <v>5</v>
      </c>
      <c r="D18" s="83">
        <v>5</v>
      </c>
      <c r="E18" s="83" t="s">
        <v>146</v>
      </c>
      <c r="F18" s="83" t="s">
        <v>146</v>
      </c>
      <c r="G18" s="83" t="s">
        <v>146</v>
      </c>
    </row>
    <row r="19" spans="1:7" ht="21">
      <c r="A19" s="81" t="s">
        <v>143</v>
      </c>
      <c r="B19" s="83" t="s">
        <v>11</v>
      </c>
      <c r="C19" s="83" t="s">
        <v>10</v>
      </c>
      <c r="D19" s="83" t="s">
        <v>150</v>
      </c>
      <c r="E19" s="83" t="s">
        <v>146</v>
      </c>
      <c r="F19" s="83" t="s">
        <v>146</v>
      </c>
      <c r="G19" s="83" t="s">
        <v>146</v>
      </c>
    </row>
    <row r="20" spans="1:7" ht="21">
      <c r="A20" s="81" t="s">
        <v>120</v>
      </c>
      <c r="B20" s="83" t="s">
        <v>147</v>
      </c>
      <c r="C20" s="83" t="s">
        <v>147</v>
      </c>
      <c r="D20" s="83" t="s">
        <v>147</v>
      </c>
      <c r="E20" s="83" t="s">
        <v>146</v>
      </c>
      <c r="F20" s="83" t="s">
        <v>146</v>
      </c>
      <c r="G20" s="83" t="s">
        <v>146</v>
      </c>
    </row>
    <row r="21" spans="1:7" ht="21">
      <c r="A21" s="81" t="s">
        <v>64</v>
      </c>
      <c r="B21" s="83" t="s">
        <v>147</v>
      </c>
      <c r="C21" s="83" t="s">
        <v>146</v>
      </c>
      <c r="D21" s="83" t="s">
        <v>146</v>
      </c>
      <c r="E21" s="83" t="s">
        <v>146</v>
      </c>
      <c r="F21" s="83" t="s">
        <v>146</v>
      </c>
      <c r="G21" s="83" t="s">
        <v>146</v>
      </c>
    </row>
    <row r="22" spans="1:7" ht="21">
      <c r="A22" s="81" t="s">
        <v>159</v>
      </c>
      <c r="B22" s="83" t="s">
        <v>146</v>
      </c>
      <c r="C22" s="83" t="s">
        <v>146</v>
      </c>
      <c r="D22" s="83" t="s">
        <v>146</v>
      </c>
      <c r="E22" s="83" t="s">
        <v>146</v>
      </c>
      <c r="F22" s="83" t="s">
        <v>146</v>
      </c>
      <c r="G22" s="83" t="s">
        <v>147</v>
      </c>
    </row>
    <row r="23" spans="1:7" ht="21">
      <c r="A23" s="81" t="s">
        <v>166</v>
      </c>
      <c r="B23" s="83" t="s">
        <v>146</v>
      </c>
      <c r="C23" s="83" t="s">
        <v>146</v>
      </c>
      <c r="D23" s="83" t="s">
        <v>146</v>
      </c>
      <c r="E23" s="83">
        <v>0</v>
      </c>
      <c r="F23" s="83" t="s">
        <v>146</v>
      </c>
      <c r="G23" s="83">
        <v>2</v>
      </c>
    </row>
    <row r="24" spans="1:7" ht="21">
      <c r="A24" s="81" t="s">
        <v>121</v>
      </c>
      <c r="B24" s="83" t="s">
        <v>146</v>
      </c>
      <c r="C24" s="83" t="s">
        <v>146</v>
      </c>
      <c r="D24" s="83" t="s">
        <v>146</v>
      </c>
      <c r="E24" s="83" t="s">
        <v>147</v>
      </c>
      <c r="F24" s="83" t="s">
        <v>146</v>
      </c>
      <c r="G24" s="83" t="s">
        <v>147</v>
      </c>
    </row>
    <row r="25" spans="1:7" ht="21">
      <c r="A25" s="81" t="s">
        <v>135</v>
      </c>
      <c r="B25" s="83" t="s">
        <v>146</v>
      </c>
      <c r="C25" s="83" t="s">
        <v>146</v>
      </c>
      <c r="D25" s="83" t="s">
        <v>146</v>
      </c>
      <c r="E25" s="83">
        <v>100</v>
      </c>
      <c r="F25" s="83" t="s">
        <v>146</v>
      </c>
      <c r="G25" s="83">
        <v>100</v>
      </c>
    </row>
    <row r="26" spans="1:7" ht="21">
      <c r="A26" s="81" t="s">
        <v>136</v>
      </c>
      <c r="B26" s="83" t="s">
        <v>146</v>
      </c>
      <c r="C26" s="83" t="s">
        <v>146</v>
      </c>
      <c r="D26" s="83" t="s">
        <v>146</v>
      </c>
      <c r="E26" s="83" t="s">
        <v>148</v>
      </c>
      <c r="F26" s="83" t="s">
        <v>146</v>
      </c>
      <c r="G26" s="83" t="s">
        <v>148</v>
      </c>
    </row>
    <row r="27" spans="1:7" ht="21">
      <c r="A27" s="81" t="s">
        <v>137</v>
      </c>
      <c r="B27" s="83" t="s">
        <v>146</v>
      </c>
      <c r="C27" s="83" t="s">
        <v>146</v>
      </c>
      <c r="D27" s="83" t="s">
        <v>146</v>
      </c>
      <c r="E27" s="83" t="s">
        <v>149</v>
      </c>
      <c r="F27" s="83" t="s">
        <v>146</v>
      </c>
      <c r="G27" s="83" t="s">
        <v>149</v>
      </c>
    </row>
    <row r="28" spans="1:7" ht="21">
      <c r="A28" s="81" t="s">
        <v>138</v>
      </c>
      <c r="B28" s="83" t="s">
        <v>146</v>
      </c>
      <c r="C28" s="83" t="s">
        <v>146</v>
      </c>
      <c r="D28" s="83" t="s">
        <v>146</v>
      </c>
      <c r="E28" s="83" t="s">
        <v>147</v>
      </c>
      <c r="F28" s="83" t="s">
        <v>146</v>
      </c>
      <c r="G28" s="83" t="s">
        <v>147</v>
      </c>
    </row>
    <row r="29" spans="1:7" ht="21">
      <c r="A29" s="81" t="s">
        <v>139</v>
      </c>
      <c r="B29" s="83" t="s">
        <v>146</v>
      </c>
      <c r="C29" s="83" t="s">
        <v>146</v>
      </c>
      <c r="D29" s="83" t="s">
        <v>146</v>
      </c>
      <c r="E29" s="83" t="s">
        <v>147</v>
      </c>
      <c r="F29" s="83" t="s">
        <v>146</v>
      </c>
      <c r="G29" s="83" t="s">
        <v>147</v>
      </c>
    </row>
    <row r="30" spans="1:7" ht="21">
      <c r="A30" s="81" t="s">
        <v>240</v>
      </c>
      <c r="B30" s="83" t="s">
        <v>146</v>
      </c>
      <c r="C30" s="83" t="s">
        <v>146</v>
      </c>
      <c r="D30" s="83" t="s">
        <v>146</v>
      </c>
      <c r="E30" s="83" t="s">
        <v>241</v>
      </c>
      <c r="F30" s="83" t="s">
        <v>146</v>
      </c>
      <c r="G30" s="83" t="s">
        <v>241</v>
      </c>
    </row>
    <row r="31" spans="1:7" ht="21">
      <c r="A31" s="81" t="s">
        <v>140</v>
      </c>
      <c r="B31" s="83" t="s">
        <v>146</v>
      </c>
      <c r="C31" s="83" t="s">
        <v>146</v>
      </c>
      <c r="D31" s="83" t="s">
        <v>146</v>
      </c>
      <c r="E31" s="83">
        <v>1</v>
      </c>
      <c r="F31" s="83" t="s">
        <v>146</v>
      </c>
      <c r="G31" s="83">
        <v>1</v>
      </c>
    </row>
    <row r="32" spans="1:7" ht="21">
      <c r="A32" s="81" t="s">
        <v>141</v>
      </c>
      <c r="B32" s="83" t="s">
        <v>146</v>
      </c>
      <c r="C32" s="83" t="s">
        <v>146</v>
      </c>
      <c r="D32" s="83" t="s">
        <v>146</v>
      </c>
      <c r="E32" s="83">
        <v>10</v>
      </c>
      <c r="F32" s="83" t="s">
        <v>146</v>
      </c>
      <c r="G32" s="83">
        <v>10</v>
      </c>
    </row>
    <row r="33" spans="1:7" ht="21">
      <c r="A33" s="81" t="s">
        <v>229</v>
      </c>
      <c r="B33" s="83" t="s">
        <v>146</v>
      </c>
      <c r="C33" s="83" t="s">
        <v>146</v>
      </c>
      <c r="D33" s="83" t="s">
        <v>146</v>
      </c>
      <c r="E33" s="83">
        <v>0</v>
      </c>
      <c r="F33" s="83" t="s">
        <v>146</v>
      </c>
      <c r="G33" s="83">
        <v>0</v>
      </c>
    </row>
    <row r="34" spans="1:7" ht="21">
      <c r="A34" s="81" t="s">
        <v>154</v>
      </c>
      <c r="B34" s="83" t="s">
        <v>146</v>
      </c>
      <c r="C34" s="83" t="s">
        <v>146</v>
      </c>
      <c r="D34" s="83" t="s">
        <v>146</v>
      </c>
      <c r="E34" s="83" t="s">
        <v>146</v>
      </c>
      <c r="F34" s="85" t="s">
        <v>155</v>
      </c>
      <c r="G34" s="85" t="s">
        <v>155</v>
      </c>
    </row>
    <row r="35" spans="1:7" ht="21">
      <c r="A35" s="81" t="s">
        <v>156</v>
      </c>
      <c r="B35" s="83" t="s">
        <v>146</v>
      </c>
      <c r="C35" s="83" t="s">
        <v>146</v>
      </c>
      <c r="D35" s="83" t="s">
        <v>146</v>
      </c>
      <c r="E35" s="83" t="s">
        <v>146</v>
      </c>
      <c r="F35" s="85" t="s">
        <v>147</v>
      </c>
      <c r="G35" s="85" t="s">
        <v>155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BE02-BA54-854F-AAE1-D0AA29639C4A}">
  <dimension ref="A1:I35"/>
  <sheetViews>
    <sheetView workbookViewId="0">
      <pane ySplit="1" topLeftCell="A2" activePane="bottomLeft" state="frozen"/>
      <selection pane="bottomLeft" activeCell="F25" sqref="F25"/>
    </sheetView>
  </sheetViews>
  <sheetFormatPr baseColWidth="10" defaultRowHeight="20"/>
  <cols>
    <col min="1" max="1" width="21.140625" style="79" bestFit="1" customWidth="1"/>
    <col min="2" max="2" width="8.85546875" style="80" bestFit="1" customWidth="1"/>
    <col min="3" max="3" width="18.85546875" style="80" bestFit="1" customWidth="1"/>
    <col min="4" max="4" width="12.28515625" style="80" bestFit="1" customWidth="1"/>
    <col min="5" max="5" width="8.85546875" style="80" bestFit="1" customWidth="1"/>
    <col min="6" max="6" width="14.85546875" style="80" bestFit="1" customWidth="1"/>
    <col min="7" max="7" width="25" style="80" bestFit="1" customWidth="1"/>
    <col min="8" max="8" width="14.5703125" style="80" bestFit="1" customWidth="1"/>
    <col min="9" max="9" width="24.85546875" style="80" bestFit="1" customWidth="1"/>
    <col min="10" max="16384" width="10.7109375" style="79"/>
  </cols>
  <sheetData>
    <row r="1" spans="1:9" ht="21">
      <c r="A1" s="86" t="s">
        <v>142</v>
      </c>
      <c r="B1" s="82" t="s">
        <v>257</v>
      </c>
      <c r="C1" s="82" t="s">
        <v>258</v>
      </c>
      <c r="D1" s="82" t="s">
        <v>259</v>
      </c>
      <c r="E1" s="82" t="s">
        <v>260</v>
      </c>
      <c r="F1" s="82" t="s">
        <v>261</v>
      </c>
      <c r="G1" s="82" t="s">
        <v>262</v>
      </c>
      <c r="H1" s="82" t="s">
        <v>263</v>
      </c>
      <c r="I1" s="82" t="s">
        <v>264</v>
      </c>
    </row>
    <row r="2" spans="1:9" ht="21">
      <c r="A2" s="81" t="s">
        <v>165</v>
      </c>
      <c r="B2" s="83" t="s">
        <v>146</v>
      </c>
      <c r="C2" s="83" t="s">
        <v>245</v>
      </c>
      <c r="D2" s="83"/>
      <c r="E2" s="83"/>
      <c r="F2" s="83"/>
      <c r="G2" s="83"/>
      <c r="H2" s="83"/>
      <c r="I2" s="83"/>
    </row>
    <row r="3" spans="1:9" ht="21">
      <c r="A3" s="81" t="s">
        <v>122</v>
      </c>
      <c r="B3" s="83" t="s">
        <v>146</v>
      </c>
      <c r="C3" s="83" t="s">
        <v>246</v>
      </c>
      <c r="D3" s="85" t="s">
        <v>247</v>
      </c>
      <c r="E3" s="85" t="s">
        <v>248</v>
      </c>
      <c r="F3" s="83"/>
      <c r="G3" s="83"/>
      <c r="H3" s="83"/>
      <c r="I3" s="83"/>
    </row>
    <row r="4" spans="1:9" ht="21">
      <c r="A4" s="81" t="s">
        <v>119</v>
      </c>
      <c r="B4" s="83" t="s">
        <v>146</v>
      </c>
      <c r="C4" s="83" t="s">
        <v>147</v>
      </c>
      <c r="D4" s="83"/>
      <c r="E4" s="83"/>
      <c r="F4" s="83"/>
      <c r="G4" s="83"/>
      <c r="H4" s="83"/>
      <c r="I4" s="83"/>
    </row>
    <row r="5" spans="1:9" ht="21">
      <c r="A5" s="81" t="s">
        <v>123</v>
      </c>
      <c r="B5" s="83" t="s">
        <v>146</v>
      </c>
      <c r="C5" s="83" t="s">
        <v>245</v>
      </c>
      <c r="D5" s="83"/>
      <c r="E5" s="83"/>
      <c r="F5" s="83"/>
      <c r="G5" s="83"/>
      <c r="H5" s="83"/>
      <c r="I5" s="83"/>
    </row>
    <row r="6" spans="1:9" ht="21">
      <c r="A6" s="81" t="s">
        <v>124</v>
      </c>
      <c r="B6" s="83" t="s">
        <v>146</v>
      </c>
      <c r="C6" s="83" t="s">
        <v>245</v>
      </c>
      <c r="D6" s="84"/>
      <c r="E6" s="83"/>
      <c r="F6" s="83"/>
      <c r="G6" s="83"/>
      <c r="H6" s="83"/>
      <c r="I6" s="83"/>
    </row>
    <row r="7" spans="1:9" ht="21">
      <c r="A7" s="81" t="s">
        <v>125</v>
      </c>
      <c r="B7" s="83" t="s">
        <v>146</v>
      </c>
      <c r="C7" s="83" t="s">
        <v>245</v>
      </c>
      <c r="D7" s="84"/>
      <c r="E7" s="83"/>
      <c r="F7" s="83"/>
      <c r="G7" s="83"/>
      <c r="H7" s="83"/>
      <c r="I7" s="83"/>
    </row>
    <row r="8" spans="1:9" ht="21">
      <c r="A8" s="81" t="s">
        <v>126</v>
      </c>
      <c r="B8" s="83" t="s">
        <v>146</v>
      </c>
      <c r="C8" s="83" t="s">
        <v>245</v>
      </c>
      <c r="D8" s="84"/>
      <c r="E8" s="83"/>
      <c r="F8" s="83"/>
      <c r="G8" s="83"/>
      <c r="H8" s="83"/>
      <c r="I8" s="83"/>
    </row>
    <row r="9" spans="1:9" ht="21">
      <c r="A9" s="81" t="s">
        <v>151</v>
      </c>
      <c r="B9" s="83" t="s">
        <v>146</v>
      </c>
      <c r="C9" s="83" t="s">
        <v>245</v>
      </c>
      <c r="D9" s="84"/>
      <c r="E9" s="83"/>
      <c r="F9" s="83"/>
      <c r="G9" s="83"/>
      <c r="H9" s="83"/>
      <c r="I9" s="83"/>
    </row>
    <row r="10" spans="1:9" ht="21">
      <c r="A10" s="81" t="s">
        <v>127</v>
      </c>
      <c r="B10" s="83" t="s">
        <v>146</v>
      </c>
      <c r="C10" s="83" t="s">
        <v>245</v>
      </c>
      <c r="D10" s="84"/>
      <c r="E10" s="83"/>
      <c r="F10" s="83"/>
      <c r="G10" s="83"/>
      <c r="H10" s="83"/>
      <c r="I10" s="83"/>
    </row>
    <row r="11" spans="1:9" ht="21">
      <c r="A11" s="81" t="s">
        <v>128</v>
      </c>
      <c r="B11" s="83" t="s">
        <v>146</v>
      </c>
      <c r="C11" s="83" t="s">
        <v>245</v>
      </c>
      <c r="D11" s="83"/>
      <c r="E11" s="83"/>
      <c r="F11" s="83"/>
      <c r="G11" s="83"/>
      <c r="H11" s="83"/>
      <c r="I11" s="83"/>
    </row>
    <row r="12" spans="1:9" ht="21">
      <c r="A12" s="81" t="s">
        <v>129</v>
      </c>
      <c r="B12" s="83" t="s">
        <v>146</v>
      </c>
      <c r="C12" s="83" t="s">
        <v>245</v>
      </c>
      <c r="D12" s="84"/>
      <c r="E12" s="83"/>
      <c r="F12" s="83"/>
      <c r="G12" s="83"/>
      <c r="H12" s="83"/>
      <c r="I12" s="83"/>
    </row>
    <row r="13" spans="1:9" ht="21">
      <c r="A13" s="81" t="s">
        <v>130</v>
      </c>
      <c r="B13" s="83" t="s">
        <v>146</v>
      </c>
      <c r="C13" s="83" t="s">
        <v>245</v>
      </c>
      <c r="D13" s="84"/>
      <c r="E13" s="83"/>
      <c r="F13" s="83"/>
      <c r="G13" s="83"/>
      <c r="H13" s="83"/>
      <c r="I13" s="83"/>
    </row>
    <row r="14" spans="1:9" ht="21">
      <c r="A14" s="81" t="s">
        <v>131</v>
      </c>
      <c r="B14" s="83" t="s">
        <v>146</v>
      </c>
      <c r="C14" s="83" t="s">
        <v>245</v>
      </c>
      <c r="D14" s="84"/>
      <c r="E14" s="83"/>
      <c r="F14" s="83"/>
      <c r="G14" s="83"/>
      <c r="H14" s="83"/>
      <c r="I14" s="83"/>
    </row>
    <row r="15" spans="1:9" ht="21">
      <c r="A15" s="81" t="s">
        <v>132</v>
      </c>
      <c r="B15" s="83" t="s">
        <v>146</v>
      </c>
      <c r="C15" s="83" t="s">
        <v>245</v>
      </c>
      <c r="D15" s="84"/>
      <c r="E15" s="83"/>
      <c r="F15" s="83"/>
      <c r="G15" s="83"/>
      <c r="H15" s="83"/>
      <c r="I15" s="83"/>
    </row>
    <row r="16" spans="1:9" ht="21">
      <c r="A16" s="81" t="s">
        <v>133</v>
      </c>
      <c r="B16" s="83" t="s">
        <v>146</v>
      </c>
      <c r="C16" s="83" t="s">
        <v>245</v>
      </c>
      <c r="D16" s="84"/>
      <c r="E16" s="83"/>
      <c r="F16" s="83"/>
      <c r="G16" s="83"/>
      <c r="H16" s="83"/>
      <c r="I16" s="83"/>
    </row>
    <row r="17" spans="1:9" ht="21">
      <c r="A17" s="81" t="s">
        <v>118</v>
      </c>
      <c r="B17" s="83" t="s">
        <v>146</v>
      </c>
      <c r="C17" s="83" t="s">
        <v>147</v>
      </c>
      <c r="D17" s="83"/>
      <c r="E17" s="83"/>
      <c r="F17" s="83"/>
      <c r="G17" s="83"/>
      <c r="H17" s="83"/>
      <c r="I17" s="83"/>
    </row>
    <row r="18" spans="1:9" ht="21">
      <c r="A18" s="81" t="s">
        <v>134</v>
      </c>
      <c r="B18" s="83" t="s">
        <v>146</v>
      </c>
      <c r="C18" s="83" t="s">
        <v>245</v>
      </c>
      <c r="D18" s="83"/>
      <c r="E18" s="83"/>
      <c r="F18" s="83"/>
      <c r="G18" s="83"/>
      <c r="H18" s="83"/>
      <c r="I18" s="83"/>
    </row>
    <row r="19" spans="1:9" ht="21">
      <c r="A19" s="81" t="s">
        <v>143</v>
      </c>
      <c r="B19" s="83" t="s">
        <v>146</v>
      </c>
      <c r="C19" s="83" t="s">
        <v>245</v>
      </c>
      <c r="D19" s="83"/>
      <c r="E19" s="83"/>
      <c r="F19" s="83"/>
      <c r="G19" s="83"/>
      <c r="H19" s="83"/>
      <c r="I19" s="83"/>
    </row>
    <row r="20" spans="1:9" ht="21">
      <c r="A20" s="81" t="s">
        <v>120</v>
      </c>
      <c r="B20" s="83" t="s">
        <v>146</v>
      </c>
      <c r="C20" s="83" t="s">
        <v>147</v>
      </c>
      <c r="D20" s="83"/>
      <c r="E20" s="83"/>
      <c r="F20" s="83"/>
      <c r="G20" s="83"/>
      <c r="H20" s="83"/>
      <c r="I20" s="83"/>
    </row>
    <row r="21" spans="1:9" ht="21">
      <c r="A21" s="81" t="s">
        <v>64</v>
      </c>
      <c r="B21" s="83" t="s">
        <v>146</v>
      </c>
      <c r="C21" s="83" t="s">
        <v>147</v>
      </c>
      <c r="D21" s="83"/>
      <c r="E21" s="83"/>
      <c r="F21" s="83"/>
      <c r="G21" s="83"/>
      <c r="H21" s="83"/>
      <c r="I21" s="83"/>
    </row>
    <row r="22" spans="1:9" ht="21">
      <c r="A22" s="81" t="s">
        <v>159</v>
      </c>
      <c r="B22" s="83" t="s">
        <v>146</v>
      </c>
      <c r="C22" s="83" t="s">
        <v>147</v>
      </c>
      <c r="D22" s="83"/>
      <c r="E22" s="83"/>
      <c r="F22" s="83"/>
      <c r="G22" s="83"/>
      <c r="H22" s="83"/>
      <c r="I22" s="83"/>
    </row>
    <row r="23" spans="1:9" ht="21">
      <c r="A23" s="81" t="s">
        <v>166</v>
      </c>
      <c r="B23" s="83" t="s">
        <v>146</v>
      </c>
      <c r="C23" s="83">
        <v>0</v>
      </c>
      <c r="D23" s="83">
        <v>1</v>
      </c>
      <c r="E23" s="83">
        <v>2</v>
      </c>
      <c r="F23" s="83"/>
      <c r="G23" s="83"/>
      <c r="H23" s="83"/>
      <c r="I23" s="83"/>
    </row>
    <row r="24" spans="1:9" ht="21">
      <c r="A24" s="81" t="s">
        <v>121</v>
      </c>
      <c r="B24" s="83" t="s">
        <v>146</v>
      </c>
      <c r="C24" s="83" t="s">
        <v>147</v>
      </c>
      <c r="D24" s="83"/>
      <c r="E24" s="83"/>
      <c r="F24" s="83"/>
      <c r="G24" s="83"/>
      <c r="H24" s="83"/>
      <c r="I24" s="83"/>
    </row>
    <row r="25" spans="1:9" ht="21">
      <c r="A25" s="81" t="s">
        <v>135</v>
      </c>
      <c r="B25" s="83" t="s">
        <v>146</v>
      </c>
      <c r="C25" s="83" t="s">
        <v>245</v>
      </c>
      <c r="D25" s="83"/>
      <c r="E25" s="83"/>
      <c r="F25" s="83"/>
      <c r="G25" s="83"/>
      <c r="H25" s="83"/>
      <c r="I25" s="83"/>
    </row>
    <row r="26" spans="1:9" ht="21">
      <c r="A26" s="81" t="s">
        <v>136</v>
      </c>
      <c r="B26" s="83" t="s">
        <v>146</v>
      </c>
      <c r="C26" s="83" t="s">
        <v>249</v>
      </c>
      <c r="D26" s="83" t="s">
        <v>148</v>
      </c>
      <c r="E26" s="83"/>
      <c r="F26" s="83"/>
      <c r="G26" s="83"/>
      <c r="H26" s="83"/>
      <c r="I26" s="83"/>
    </row>
    <row r="27" spans="1:9" ht="21">
      <c r="A27" s="81" t="s">
        <v>137</v>
      </c>
      <c r="B27" s="83" t="s">
        <v>146</v>
      </c>
      <c r="C27" s="83" t="s">
        <v>250</v>
      </c>
      <c r="D27" s="83" t="s">
        <v>243</v>
      </c>
      <c r="E27" s="83"/>
      <c r="F27" s="83"/>
      <c r="G27" s="83"/>
      <c r="H27" s="83"/>
      <c r="I27" s="83"/>
    </row>
    <row r="28" spans="1:9" ht="21">
      <c r="A28" s="81" t="s">
        <v>138</v>
      </c>
      <c r="B28" s="83" t="s">
        <v>146</v>
      </c>
      <c r="C28" s="83" t="s">
        <v>147</v>
      </c>
      <c r="D28" s="83"/>
      <c r="E28" s="83"/>
      <c r="F28" s="83"/>
      <c r="G28" s="83"/>
      <c r="H28" s="83"/>
      <c r="I28" s="83"/>
    </row>
    <row r="29" spans="1:9" ht="21">
      <c r="A29" s="81" t="s">
        <v>139</v>
      </c>
      <c r="B29" s="83" t="s">
        <v>146</v>
      </c>
      <c r="C29" s="83" t="s">
        <v>147</v>
      </c>
      <c r="D29" s="83"/>
      <c r="E29" s="83"/>
      <c r="F29" s="83"/>
      <c r="G29" s="83"/>
      <c r="H29" s="83"/>
      <c r="I29" s="83"/>
    </row>
    <row r="30" spans="1:9" ht="21">
      <c r="A30" s="81" t="s">
        <v>240</v>
      </c>
      <c r="B30" s="83" t="s">
        <v>146</v>
      </c>
      <c r="C30" s="85" t="s">
        <v>251</v>
      </c>
      <c r="D30" s="83" t="s">
        <v>254</v>
      </c>
      <c r="E30" s="83" t="s">
        <v>249</v>
      </c>
      <c r="F30" s="85" t="s">
        <v>252</v>
      </c>
      <c r="G30" s="83" t="s">
        <v>253</v>
      </c>
      <c r="H30" s="83" t="s">
        <v>255</v>
      </c>
      <c r="I30" s="83" t="s">
        <v>256</v>
      </c>
    </row>
    <row r="31" spans="1:9" ht="21">
      <c r="A31" s="81" t="s">
        <v>140</v>
      </c>
      <c r="B31" s="83" t="s">
        <v>146</v>
      </c>
      <c r="C31" s="85" t="s">
        <v>244</v>
      </c>
      <c r="D31" s="83"/>
      <c r="E31" s="83"/>
      <c r="F31" s="83"/>
      <c r="G31" s="83"/>
      <c r="H31" s="83"/>
      <c r="I31" s="83"/>
    </row>
    <row r="32" spans="1:9" ht="21">
      <c r="A32" s="81" t="s">
        <v>141</v>
      </c>
      <c r="B32" s="83" t="s">
        <v>146</v>
      </c>
      <c r="C32" s="85" t="s">
        <v>244</v>
      </c>
      <c r="D32" s="83"/>
      <c r="E32" s="83"/>
      <c r="F32" s="83"/>
      <c r="G32" s="83"/>
      <c r="H32" s="83"/>
      <c r="I32" s="83"/>
    </row>
    <row r="33" spans="1:9" ht="21">
      <c r="A33" s="81" t="s">
        <v>229</v>
      </c>
      <c r="B33" s="83" t="s">
        <v>146</v>
      </c>
      <c r="C33" s="85" t="s">
        <v>244</v>
      </c>
      <c r="D33" s="83"/>
      <c r="E33" s="83"/>
      <c r="F33" s="83"/>
      <c r="G33" s="83"/>
      <c r="H33" s="83"/>
      <c r="I33" s="83"/>
    </row>
    <row r="34" spans="1:9" ht="21">
      <c r="A34" s="81" t="s">
        <v>154</v>
      </c>
      <c r="B34" s="83" t="s">
        <v>146</v>
      </c>
      <c r="C34" s="83" t="s">
        <v>147</v>
      </c>
      <c r="D34" s="83"/>
      <c r="E34" s="83"/>
      <c r="F34" s="85"/>
      <c r="G34" s="85"/>
      <c r="H34" s="83"/>
      <c r="I34" s="83"/>
    </row>
    <row r="35" spans="1:9" ht="21">
      <c r="A35" s="81" t="s">
        <v>156</v>
      </c>
      <c r="B35" s="83" t="s">
        <v>146</v>
      </c>
      <c r="C35" s="83" t="s">
        <v>147</v>
      </c>
      <c r="D35" s="83"/>
      <c r="E35" s="83"/>
      <c r="F35" s="85"/>
      <c r="G35" s="85"/>
      <c r="H35" s="83"/>
      <c r="I35" s="8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4DC-FF72-B94B-90D6-0A13DE87F2BB}">
  <dimension ref="A1:C38"/>
  <sheetViews>
    <sheetView workbookViewId="0">
      <selection activeCell="C11" sqref="C11"/>
    </sheetView>
  </sheetViews>
  <sheetFormatPr baseColWidth="10" defaultRowHeight="21"/>
  <cols>
    <col min="1" max="1" width="14" style="91" customWidth="1"/>
    <col min="2" max="2" width="9.85546875" style="55" bestFit="1" customWidth="1"/>
    <col min="3" max="3" width="78.42578125" style="55" bestFit="1" customWidth="1"/>
    <col min="4" max="16384" width="10.7109375" style="55"/>
  </cols>
  <sheetData>
    <row r="1" spans="1:3">
      <c r="A1" s="87" t="s">
        <v>67</v>
      </c>
      <c r="B1" s="88" t="s">
        <v>69</v>
      </c>
      <c r="C1" s="88" t="s">
        <v>68</v>
      </c>
    </row>
    <row r="2" spans="1:3" ht="23">
      <c r="A2" s="89">
        <v>230801</v>
      </c>
      <c r="B2" s="90" t="s">
        <v>70</v>
      </c>
      <c r="C2" s="90" t="s">
        <v>266</v>
      </c>
    </row>
    <row r="3" spans="1:3" ht="23">
      <c r="A3" s="89">
        <v>231111</v>
      </c>
      <c r="B3" s="90" t="s">
        <v>71</v>
      </c>
      <c r="C3" s="90" t="s">
        <v>267</v>
      </c>
    </row>
    <row r="4" spans="1:3" ht="23">
      <c r="A4" s="89">
        <v>231120</v>
      </c>
      <c r="B4" s="90" t="s">
        <v>72</v>
      </c>
      <c r="C4" s="90" t="s">
        <v>268</v>
      </c>
    </row>
    <row r="5" spans="1:3" ht="23">
      <c r="A5" s="89">
        <v>231202</v>
      </c>
      <c r="B5" s="90" t="s">
        <v>72</v>
      </c>
      <c r="C5" s="90" t="s">
        <v>269</v>
      </c>
    </row>
    <row r="6" spans="1:3" ht="23">
      <c r="A6" s="89">
        <v>240107</v>
      </c>
      <c r="B6" s="90" t="s">
        <v>152</v>
      </c>
      <c r="C6" s="90" t="s">
        <v>270</v>
      </c>
    </row>
    <row r="7" spans="1:3" ht="23">
      <c r="A7" s="89">
        <v>240108</v>
      </c>
      <c r="B7" s="90" t="s">
        <v>161</v>
      </c>
      <c r="C7" s="90" t="s">
        <v>271</v>
      </c>
    </row>
    <row r="8" spans="1:3" ht="23">
      <c r="A8" s="89">
        <v>240123</v>
      </c>
      <c r="B8" s="90" t="s">
        <v>235</v>
      </c>
      <c r="C8" s="90" t="s">
        <v>272</v>
      </c>
    </row>
    <row r="9" spans="1:3" ht="23">
      <c r="A9" s="89">
        <v>240124</v>
      </c>
      <c r="B9" s="90" t="s">
        <v>265</v>
      </c>
      <c r="C9" s="90" t="s">
        <v>273</v>
      </c>
    </row>
    <row r="10" spans="1:3">
      <c r="A10" s="89"/>
      <c r="B10" s="90"/>
      <c r="C10" s="90"/>
    </row>
    <row r="11" spans="1:3">
      <c r="A11" s="89"/>
      <c r="B11" s="90"/>
      <c r="C11" s="90"/>
    </row>
    <row r="12" spans="1:3">
      <c r="A12" s="89"/>
      <c r="B12" s="90"/>
      <c r="C12" s="90"/>
    </row>
    <row r="13" spans="1:3">
      <c r="A13" s="89"/>
      <c r="B13" s="90"/>
      <c r="C13" s="90"/>
    </row>
    <row r="14" spans="1:3">
      <c r="A14" s="89"/>
      <c r="B14" s="90"/>
      <c r="C14" s="90"/>
    </row>
    <row r="15" spans="1:3">
      <c r="A15" s="89"/>
      <c r="B15" s="90"/>
      <c r="C15" s="90"/>
    </row>
    <row r="16" spans="1:3">
      <c r="A16" s="89"/>
      <c r="B16" s="90"/>
      <c r="C16" s="90"/>
    </row>
    <row r="17" spans="1:3">
      <c r="A17" s="89"/>
      <c r="B17" s="90"/>
      <c r="C17" s="90"/>
    </row>
    <row r="18" spans="1:3">
      <c r="A18" s="89"/>
      <c r="B18" s="90"/>
      <c r="C18" s="90"/>
    </row>
    <row r="19" spans="1:3">
      <c r="A19" s="89"/>
      <c r="B19" s="90"/>
      <c r="C19" s="90"/>
    </row>
    <row r="20" spans="1:3">
      <c r="A20" s="89"/>
      <c r="B20" s="90"/>
      <c r="C20" s="90"/>
    </row>
    <row r="21" spans="1:3">
      <c r="A21" s="89"/>
      <c r="B21" s="90"/>
      <c r="C21" s="90"/>
    </row>
    <row r="22" spans="1:3">
      <c r="A22" s="89"/>
      <c r="B22" s="90"/>
      <c r="C22" s="90"/>
    </row>
    <row r="23" spans="1:3">
      <c r="A23" s="89"/>
      <c r="B23" s="90"/>
      <c r="C23" s="90"/>
    </row>
    <row r="24" spans="1:3">
      <c r="A24" s="89"/>
      <c r="B24" s="90"/>
      <c r="C24" s="90"/>
    </row>
    <row r="25" spans="1:3">
      <c r="A25" s="89"/>
      <c r="B25" s="90"/>
      <c r="C25" s="90"/>
    </row>
    <row r="26" spans="1:3">
      <c r="A26" s="89"/>
      <c r="B26" s="90"/>
      <c r="C26" s="90"/>
    </row>
    <row r="27" spans="1:3">
      <c r="A27" s="89"/>
      <c r="B27" s="90"/>
      <c r="C27" s="90"/>
    </row>
    <row r="28" spans="1:3">
      <c r="A28" s="89"/>
      <c r="B28" s="90"/>
      <c r="C28" s="90"/>
    </row>
    <row r="29" spans="1:3">
      <c r="A29" s="89"/>
      <c r="B29" s="90"/>
      <c r="C29" s="90"/>
    </row>
    <row r="30" spans="1:3">
      <c r="A30" s="89"/>
      <c r="B30" s="90"/>
      <c r="C30" s="90"/>
    </row>
    <row r="31" spans="1:3">
      <c r="A31" s="89"/>
      <c r="B31" s="90"/>
      <c r="C31" s="90"/>
    </row>
    <row r="32" spans="1:3">
      <c r="A32" s="89"/>
      <c r="B32" s="90"/>
      <c r="C32" s="90"/>
    </row>
    <row r="33" spans="1:3">
      <c r="A33" s="89"/>
      <c r="B33" s="90"/>
      <c r="C33" s="90"/>
    </row>
    <row r="34" spans="1:3">
      <c r="A34" s="89"/>
      <c r="B34" s="90"/>
      <c r="C34" s="90"/>
    </row>
    <row r="35" spans="1:3">
      <c r="A35" s="89"/>
      <c r="B35" s="90"/>
      <c r="C35" s="90"/>
    </row>
    <row r="36" spans="1:3">
      <c r="A36" s="89"/>
      <c r="B36" s="90"/>
      <c r="C36" s="90"/>
    </row>
    <row r="37" spans="1:3">
      <c r="A37" s="89"/>
      <c r="B37" s="90"/>
      <c r="C37" s="90"/>
    </row>
    <row r="38" spans="1:3">
      <c r="A38" s="89"/>
      <c r="B38" s="90"/>
      <c r="C38" s="90"/>
    </row>
  </sheetData>
  <sortState xmlns:xlrd2="http://schemas.microsoft.com/office/spreadsheetml/2017/richdata2" columnSort="1" ref="B1:C3">
    <sortCondition descending="1" ref="B2:C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12</vt:i4>
      </vt:variant>
    </vt:vector>
  </HeadingPairs>
  <TitlesOfParts>
    <vt:vector size="19" baseType="lpstr">
      <vt:lpstr>Rawdata.Run</vt:lpstr>
      <vt:lpstr>Ananlysis.Run</vt:lpstr>
      <vt:lpstr>SRA.Download</vt:lpstr>
      <vt:lpstr>Drop.Down</vt:lpstr>
      <vt:lpstr>Default.Config</vt:lpstr>
      <vt:lpstr>Variable</vt:lpstr>
      <vt:lpstr>Tracking</vt:lpstr>
      <vt:lpstr>Gleevec</vt:lpstr>
      <vt:lpstr>Gleevec_Analysis</vt:lpstr>
      <vt:lpstr>mRNA_Analysis</vt:lpstr>
      <vt:lpstr>RNA</vt:lpstr>
      <vt:lpstr>Run_type</vt:lpstr>
      <vt:lpstr>SRA</vt:lpstr>
      <vt:lpstr>WES</vt:lpstr>
      <vt:lpstr>WES_Analysis</vt:lpstr>
      <vt:lpstr>WGBS</vt:lpstr>
      <vt:lpstr>WGBS_Analysis</vt:lpstr>
      <vt:lpstr>WGS</vt:lpstr>
      <vt:lpstr>WGS_Analysis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이택규</dc:creator>
  <cp:lastModifiedBy>이택규/분자의생명전공</cp:lastModifiedBy>
  <dcterms:created xsi:type="dcterms:W3CDTF">2023-08-03T03:24:23Z</dcterms:created>
  <dcterms:modified xsi:type="dcterms:W3CDTF">2024-01-24T05:32:39Z</dcterms:modified>
</cp:coreProperties>
</file>