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Data Analyst\PORTFOLIO PROJECTS\PERSONAL PROJECTS\"/>
    </mc:Choice>
  </mc:AlternateContent>
  <xr:revisionPtr revIDLastSave="0" documentId="8_{666D4DCD-0560-437D-8D07-66B2948CF0DC}" xr6:coauthVersionLast="47" xr6:coauthVersionMax="47" xr10:uidLastSave="{00000000-0000-0000-0000-000000000000}"/>
  <bookViews>
    <workbookView xWindow="-120" yWindow="-120" windowWidth="20730" windowHeight="11760" activeTab="3" xr2:uid="{44C9D80A-F57C-4E0C-B275-747D087E1B8B}"/>
  </bookViews>
  <sheets>
    <sheet name="Data" sheetId="1" r:id="rId1"/>
    <sheet name="Pivot Table" sheetId="2" r:id="rId2"/>
    <sheet name="Analysis" sheetId="3" r:id="rId3"/>
    <sheet name="Chart" sheetId="8" r:id="rId4"/>
  </sheets>
  <definedNames>
    <definedName name="_xlchart.v1.0" hidden="1">Analysis!$A$3:$A$13</definedName>
    <definedName name="_xlchart.v1.1" hidden="1">Analysis!$C$1:$C$2</definedName>
    <definedName name="_xlchart.v1.2" hidden="1">Analysis!$C$3:$C$13</definedName>
    <definedName name="_xlchart.v1.3" hidden="1">Analysis!$A$3:$A$13</definedName>
    <definedName name="_xlchart.v1.4" hidden="1">Analysis!$C$1:$C$2</definedName>
    <definedName name="_xlchart.v1.5" hidden="1">Analysis!$C$3:$C$13</definedName>
    <definedName name="revenue_mean" localSheetId="0">Data!$A$1:$A$368</definedName>
  </definedNames>
  <calcPr calcId="18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2" i="1"/>
  <c r="D2" i="1"/>
  <c r="C4" i="3"/>
  <c r="C5" i="3"/>
  <c r="C6" i="3"/>
  <c r="C7" i="3"/>
  <c r="C8" i="3"/>
  <c r="C9" i="3"/>
  <c r="C10" i="3"/>
  <c r="C11" i="3"/>
  <c r="C12" i="3"/>
  <c r="C13" i="3"/>
  <c r="C3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2" i="1"/>
  <c r="F14" i="3"/>
  <c r="F12" i="3"/>
  <c r="F3" i="3" l="1"/>
  <c r="F8" i="3" s="1"/>
  <c r="G3" i="3"/>
  <c r="G8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87D22F-C42B-47A9-A813-DC1A9B39E427}" name="Connection" type="4" refreshedVersion="8" background="1" saveData="1">
    <webPr sourceData="1" parsePre="1" consecutive="1" url="https://raw.githubusercontent.com/Gaelim/youtube/master/revenue_mean.csv" htmlTables="1"/>
  </connection>
</connections>
</file>

<file path=xl/sharedStrings.xml><?xml version="1.0" encoding="utf-8"?>
<sst xmlns="http://schemas.openxmlformats.org/spreadsheetml/2006/main" count="46" uniqueCount="31">
  <si>
    <t xml:space="preserve"> </t>
  </si>
  <si>
    <t>Month</t>
  </si>
  <si>
    <t>DATE</t>
  </si>
  <si>
    <t>MONTH</t>
  </si>
  <si>
    <t>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</si>
  <si>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</si>
  <si>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</si>
  <si>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</si>
  <si>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</si>
  <si>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</si>
  <si>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</si>
  <si>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</si>
  <si>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</si>
  <si>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</si>
  <si>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</si>
  <si>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</si>
  <si>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</si>
  <si>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</si>
  <si>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REVENUES</t>
  </si>
  <si>
    <t>GROWTH RATE</t>
  </si>
  <si>
    <t>AVERAGE GROWTH RATE (GEOMETRIC MEAN)</t>
  </si>
  <si>
    <t>AVERAGE GROWTH RATE (ARITHMETIC MEAN)</t>
  </si>
  <si>
    <t>PREDICTION FOR THE FORTHCOMING MONTH</t>
  </si>
  <si>
    <t>CONSERVATIVE PREDICTION FOR  JANUARY</t>
  </si>
  <si>
    <t>AGGRESSIVE PREDICTION FOR JANUARY</t>
  </si>
  <si>
    <t>SEASONALITY FORECAST</t>
  </si>
  <si>
    <t>TIMELINE</t>
  </si>
  <si>
    <t>ASSUMED SEASONALITY FORECAST VALUE</t>
  </si>
  <si>
    <t>DAILY AVAERAGE</t>
  </si>
  <si>
    <t>MEDIAN</t>
  </si>
  <si>
    <t>MAXIMUM DAILY REVENUE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</si>
</sst>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6" formatCode="0.000000"/>
    <numFmt numFmtId="179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/>
    <xf numFmtId="44" fontId="0" fillId="0" borderId="0" xfId="1" applyFont="1"/>
    <xf numFmtId="10" fontId="0" fillId="0" borderId="0" xfId="0" applyNumberFormat="1"/>
    <xf numFmtId="179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4223833254324"/>
          <c:y val="0.19676534104123061"/>
          <c:w val="0.85120091266124775"/>
          <c:h val="0.56029059658681901"/>
        </c:manualLayout>
      </c:layout>
      <c:areaChart>
        <c:grouping val="stacked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REVENUES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strRef>
              <c:f>Analysis!$A$2:$A$13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Analysis!$B$2:$B$13</c:f>
              <c:numCache>
                <c:formatCode>General</c:formatCode>
                <c:ptCount val="12"/>
                <c:pt idx="0">
                  <c:v>12307.42</c:v>
                </c:pt>
                <c:pt idx="1">
                  <c:v>14630.64</c:v>
                </c:pt>
                <c:pt idx="2">
                  <c:v>18671.570000000003</c:v>
                </c:pt>
                <c:pt idx="3">
                  <c:v>19798.34</c:v>
                </c:pt>
                <c:pt idx="4">
                  <c:v>21605.66</c:v>
                </c:pt>
                <c:pt idx="5">
                  <c:v>25999.579999999998</c:v>
                </c:pt>
                <c:pt idx="6">
                  <c:v>17469.969999999998</c:v>
                </c:pt>
                <c:pt idx="7">
                  <c:v>20995.520000000004</c:v>
                </c:pt>
                <c:pt idx="8">
                  <c:v>22253.54</c:v>
                </c:pt>
                <c:pt idx="9">
                  <c:v>25498.749999999996</c:v>
                </c:pt>
                <c:pt idx="10">
                  <c:v>29622.260000000002</c:v>
                </c:pt>
                <c:pt idx="11">
                  <c:v>35954.949999999997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D-4959-8662-3F4AC1AAB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456927"/>
        <c:axId val="1168525247"/>
      </c:areaChart>
      <c:catAx>
        <c:axId val="124445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525247"/>
        <c:crosses val="autoZero"/>
        <c:auto val="1"/>
        <c:lblAlgn val="ctr"/>
        <c:lblOffset val="100"/>
        <c:noMultiLvlLbl val="0"/>
      </c:catAx>
      <c:valAx>
        <c:axId val="11685252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45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GROWTH RATE PER MONTH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GROWTH RATE PER MONTH</a:t>
          </a:r>
        </a:p>
      </cx:txPr>
    </cx:title>
    <cx:plotArea>
      <cx:plotAreaRegion>
        <cx:series layoutId="waterfall" uniqueId="{9F81AA1A-58CA-4D15-99E6-74FFECB30AF8}">
          <cx:tx>
            <cx:txData>
              <cx:f>_xlchart.v1.4</cx:f>
              <cx:v>GROWTH RATE</cx:v>
            </cx:txData>
          </cx:tx>
          <cx:dataLabels pos="outEnd">
            <cx:visibility seriesName="0" categoryName="0" value="1"/>
          </cx:dataLabels>
          <cx:dataId val="0"/>
          <cx:layoutPr>
            <cx:visibility connectorLines="0"/>
            <cx:subtotals/>
          </cx:layoutPr>
        </cx:series>
      </cx:plotAreaRegion>
      <cx:axis id="0">
        <cx:catScaling gapWidth="0.25"/>
        <cx:title>
          <cx:tx>
            <cx:txData>
              <cx:v>MONTH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1" i="0" u="none" strike="noStrike" baseline="0">
                  <a:solidFill>
                    <a:schemeClr val="tx1"/>
                  </a:solidFill>
                  <a:latin typeface="Calibri" panose="020F0502020204030204"/>
                </a:rPr>
                <a:t>MONTH</a:t>
              </a:r>
            </a:p>
          </cx:txPr>
        </cx:title>
        <cx:tickLabels/>
      </cx:axis>
      <cx:axis id="1" hidden="1">
        <cx:valScaling/>
        <cx:title>
          <cx:tx>
            <cx:txData>
              <cx:v>GROWTH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GROWTH RATE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7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142874</xdr:rowOff>
    </xdr:from>
    <xdr:to>
      <xdr:col>20</xdr:col>
      <xdr:colOff>361950</xdr:colOff>
      <xdr:row>24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8">
              <a:extLst>
                <a:ext uri="{FF2B5EF4-FFF2-40B4-BE49-F238E27FC236}">
                  <a16:creationId xmlns:a16="http://schemas.microsoft.com/office/drawing/2014/main" id="{0348C4C7-B2A3-B4E7-F9E0-E2AE7D33D6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0" y="2238374"/>
              <a:ext cx="6457950" cy="23717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600074</xdr:colOff>
      <xdr:row>0</xdr:row>
      <xdr:rowOff>19050</xdr:rowOff>
    </xdr:from>
    <xdr:to>
      <xdr:col>20</xdr:col>
      <xdr:colOff>380999</xdr:colOff>
      <xdr:row>11</xdr:row>
      <xdr:rowOff>180975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257B9F7E-10B3-2A33-6685-7DEAC56E8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</xdr:row>
      <xdr:rowOff>76200</xdr:rowOff>
    </xdr:from>
    <xdr:to>
      <xdr:col>9</xdr:col>
      <xdr:colOff>571500</xdr:colOff>
      <xdr:row>24</xdr:row>
      <xdr:rowOff>38099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686B2F5-43D1-552F-8BF8-5123A1BB1AD5}"/>
            </a:ext>
          </a:extLst>
        </xdr:cNvPr>
        <xdr:cNvSpPr txBox="1"/>
      </xdr:nvSpPr>
      <xdr:spPr>
        <a:xfrm>
          <a:off x="0" y="457200"/>
          <a:ext cx="6057900" cy="4152899"/>
        </a:xfrm>
        <a:prstGeom prst="rect">
          <a:avLst/>
        </a:prstGeom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solidFill>
                <a:schemeClr val="bg1"/>
              </a:solidFill>
              <a:latin typeface="+mn-lt"/>
              <a:cs typeface="Times New Roman" panose="02020603050405020304" pitchFamily="18" charset="0"/>
            </a:rPr>
            <a:t>POSITIVE FORECAST FOR THE FUTURE</a:t>
          </a:r>
          <a:r>
            <a:rPr lang="en-US" sz="1400">
              <a:solidFill>
                <a:schemeClr val="bg1"/>
              </a:solidFill>
              <a:latin typeface="+mn-lt"/>
              <a:cs typeface="Times New Roman" panose="02020603050405020304" pitchFamily="18" charset="0"/>
            </a:rPr>
            <a:t>:</a:t>
          </a:r>
        </a:p>
        <a:p>
          <a:pPr algn="l"/>
          <a:r>
            <a:rPr lang="en-US" sz="1400">
              <a:solidFill>
                <a:schemeClr val="bg1"/>
              </a:solidFill>
              <a:latin typeface="+mn-lt"/>
              <a:cs typeface="Times New Roman" panose="02020603050405020304" pitchFamily="18" charset="0"/>
            </a:rPr>
            <a:t>At 10% average growth rate in the year 2022,we expect to have a conservative revenue 0f  $39,635 forcast without</a:t>
          </a:r>
          <a:r>
            <a:rPr lang="en-US" sz="1400" baseline="0">
              <a:solidFill>
                <a:schemeClr val="bg1"/>
              </a:solidFill>
              <a:latin typeface="+mn-lt"/>
              <a:cs typeface="Times New Roman" panose="02020603050405020304" pitchFamily="18" charset="0"/>
            </a:rPr>
            <a:t> seasonality for jan 2023.If we account for seasonlity,we expect  have $27,208.Also based on historical performance,the median daily performance is $686.</a:t>
          </a:r>
        </a:p>
        <a:p>
          <a:pPr algn="l"/>
          <a:endParaRPr lang="en-US" sz="1400" baseline="0">
            <a:solidFill>
              <a:schemeClr val="bg1"/>
            </a:solidFill>
            <a:latin typeface="+mn-lt"/>
            <a:cs typeface="Times New Roman" panose="02020603050405020304" pitchFamily="18" charset="0"/>
          </a:endParaRPr>
        </a:p>
        <a:p>
          <a:pPr algn="ctr"/>
          <a:r>
            <a:rPr lang="en-US" sz="1400" b="1" baseline="0">
              <a:solidFill>
                <a:schemeClr val="bg1"/>
              </a:solidFill>
              <a:latin typeface="+mn-lt"/>
              <a:cs typeface="Times New Roman" panose="02020603050405020304" pitchFamily="18" charset="0"/>
            </a:rPr>
            <a:t>LOW PERFORMING MONTHS:</a:t>
          </a:r>
        </a:p>
        <a:p>
          <a:pPr algn="l"/>
          <a:r>
            <a:rPr lang="en-US" sz="1400" baseline="0">
              <a:solidFill>
                <a:schemeClr val="bg1"/>
              </a:solidFill>
              <a:latin typeface="+mn-lt"/>
              <a:cs typeface="Times New Roman" panose="02020603050405020304" pitchFamily="18" charset="0"/>
            </a:rPr>
            <a:t>April,May and September only produced single digit growth with a significant drop of 33% in July.</a:t>
          </a:r>
        </a:p>
        <a:p>
          <a:pPr algn="l"/>
          <a:endParaRPr lang="en-US" sz="1400" baseline="0">
            <a:solidFill>
              <a:schemeClr val="bg1"/>
            </a:solidFill>
            <a:latin typeface="+mn-lt"/>
            <a:cs typeface="Times New Roman" panose="02020603050405020304" pitchFamily="18" charset="0"/>
          </a:endParaRPr>
        </a:p>
        <a:p>
          <a:pPr algn="l"/>
          <a:r>
            <a:rPr lang="en-US" sz="1400" baseline="0">
              <a:solidFill>
                <a:schemeClr val="bg1"/>
              </a:solidFill>
              <a:latin typeface="+mn-lt"/>
              <a:cs typeface="Times New Roman" panose="02020603050405020304" pitchFamily="18" charset="0"/>
            </a:rPr>
            <a:t>Outlier in July Raises Questions</a:t>
          </a:r>
        </a:p>
        <a:p>
          <a:pPr algn="l"/>
          <a:endParaRPr lang="en-US" sz="1400" baseline="0">
            <a:solidFill>
              <a:schemeClr val="bg1"/>
            </a:solidFill>
            <a:latin typeface="+mn-lt"/>
            <a:cs typeface="Times New Roman" panose="02020603050405020304" pitchFamily="18" charset="0"/>
          </a:endParaRPr>
        </a:p>
        <a:p>
          <a:pPr algn="ctr"/>
          <a:r>
            <a:rPr lang="en-US" sz="1400" b="1" baseline="0">
              <a:solidFill>
                <a:schemeClr val="bg1"/>
              </a:solidFill>
              <a:latin typeface="+mn-lt"/>
              <a:cs typeface="Times New Roman" panose="02020603050405020304" pitchFamily="18" charset="0"/>
            </a:rPr>
            <a:t>RECOMMENDATIONS:</a:t>
          </a:r>
        </a:p>
        <a:p>
          <a:pPr algn="l"/>
          <a:r>
            <a:rPr lang="en-US" sz="1400" baseline="0">
              <a:solidFill>
                <a:schemeClr val="bg1"/>
              </a:solidFill>
              <a:latin typeface="+mn-lt"/>
              <a:cs typeface="Times New Roman" panose="02020603050405020304" pitchFamily="18" charset="0"/>
            </a:rPr>
            <a:t>Explore to see if there are seasonal changes each 6 months by reviewing the next year's performance.</a:t>
          </a:r>
        </a:p>
        <a:p>
          <a:pPr algn="l"/>
          <a:endParaRPr lang="en-US" sz="1400" baseline="0">
            <a:solidFill>
              <a:schemeClr val="bg1"/>
            </a:solidFill>
            <a:latin typeface="+mn-lt"/>
            <a:cs typeface="Times New Roman" panose="02020603050405020304" pitchFamily="18" charset="0"/>
          </a:endParaRPr>
        </a:p>
        <a:p>
          <a:pPr algn="ctr"/>
          <a:r>
            <a:rPr lang="en-US" sz="1400" b="1" baseline="0">
              <a:solidFill>
                <a:schemeClr val="bg1"/>
              </a:solidFill>
              <a:latin typeface="+mn-lt"/>
              <a:cs typeface="Times New Roman" panose="02020603050405020304" pitchFamily="18" charset="0"/>
            </a:rPr>
            <a:t>ESSENTIAL QUESTIONS:</a:t>
          </a:r>
        </a:p>
        <a:p>
          <a:pPr algn="l"/>
          <a:r>
            <a:rPr lang="en-US" sz="1400" baseline="0">
              <a:solidFill>
                <a:schemeClr val="bg1"/>
              </a:solidFill>
              <a:latin typeface="+mn-lt"/>
              <a:cs typeface="Times New Roman" panose="02020603050405020304" pitchFamily="18" charset="0"/>
            </a:rPr>
            <a:t>Were there any external factors which would drive the dip in growth in July?</a:t>
          </a:r>
          <a:endParaRPr lang="en-US" sz="1400">
            <a:solidFill>
              <a:schemeClr val="bg1"/>
            </a:solidFill>
            <a:latin typeface="+mn-lt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28575</xdr:colOff>
      <xdr:row>0</xdr:row>
      <xdr:rowOff>28576</xdr:rowOff>
    </xdr:from>
    <xdr:to>
      <xdr:col>9</xdr:col>
      <xdr:colOff>600075</xdr:colOff>
      <xdr:row>2</xdr:row>
      <xdr:rowOff>47626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C095DF3-529D-E989-D345-E311962A204D}"/>
            </a:ext>
          </a:extLst>
        </xdr:cNvPr>
        <xdr:cNvSpPr txBox="1"/>
      </xdr:nvSpPr>
      <xdr:spPr>
        <a:xfrm>
          <a:off x="28575" y="28576"/>
          <a:ext cx="6057900" cy="400050"/>
        </a:xfrm>
        <a:prstGeom prst="rect">
          <a:avLst/>
        </a:prstGeom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>
              <a:solidFill>
                <a:schemeClr val="bg1"/>
              </a:solidFill>
            </a:rPr>
            <a:t>UNWAVERING REVENUE GROWTH WITH A JULY TWIST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141.360015740742" createdVersion="8" refreshedVersion="8" minRefreshableVersion="3" recordCount="365" xr:uid="{31F086DC-6ADA-4515-AF78-D00DB2CB01F0}">
  <cacheSource type="worksheet">
    <worksheetSource ref="A1:C366" sheet="Data"/>
  </cacheSource>
  <cacheFields count="3">
    <cacheField name="DATE" numFmtId="14">
      <sharedItems containsSemiMixedTypes="0" containsNonDate="0" containsDate="1" containsString="0" minDate="2022-01-01T00:00:00" maxDate="2023-01-01T00:00:00"/>
    </cacheField>
    <cacheField name="MONTH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VENUE" numFmtId="0">
      <sharedItems containsSemiMixedTypes="0" containsString="0" containsNumber="1" minValue="310.3" maxValue="1352.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d v="2022-01-01T00:00:00"/>
    <x v="0"/>
    <n v="435.33"/>
  </r>
  <r>
    <d v="2022-01-02T00:00:00"/>
    <x v="0"/>
    <n v="372.61"/>
  </r>
  <r>
    <d v="2022-01-03T00:00:00"/>
    <x v="0"/>
    <n v="384.8"/>
  </r>
  <r>
    <d v="2022-01-04T00:00:00"/>
    <x v="0"/>
    <n v="407.84"/>
  </r>
  <r>
    <d v="2022-01-05T00:00:00"/>
    <x v="0"/>
    <n v="317.61"/>
  </r>
  <r>
    <d v="2022-01-06T00:00:00"/>
    <x v="0"/>
    <n v="455.44"/>
  </r>
  <r>
    <d v="2022-01-07T00:00:00"/>
    <x v="0"/>
    <n v="413.27"/>
  </r>
  <r>
    <d v="2022-01-08T00:00:00"/>
    <x v="0"/>
    <n v="456.46"/>
  </r>
  <r>
    <d v="2022-01-09T00:00:00"/>
    <x v="0"/>
    <n v="310.3"/>
  </r>
  <r>
    <d v="2022-01-10T00:00:00"/>
    <x v="0"/>
    <n v="425.44"/>
  </r>
  <r>
    <d v="2022-01-11T00:00:00"/>
    <x v="0"/>
    <n v="421.58"/>
  </r>
  <r>
    <d v="2022-01-12T00:00:00"/>
    <x v="0"/>
    <n v="441.85"/>
  </r>
  <r>
    <d v="2022-01-13T00:00:00"/>
    <x v="0"/>
    <n v="371.08"/>
  </r>
  <r>
    <d v="2022-01-14T00:00:00"/>
    <x v="0"/>
    <n v="457.32"/>
  </r>
  <r>
    <d v="2022-01-15T00:00:00"/>
    <x v="0"/>
    <n v="409.83"/>
  </r>
  <r>
    <d v="2022-01-16T00:00:00"/>
    <x v="0"/>
    <n v="411.79"/>
  </r>
  <r>
    <d v="2022-01-17T00:00:00"/>
    <x v="0"/>
    <n v="316.64999999999998"/>
  </r>
  <r>
    <d v="2022-01-18T00:00:00"/>
    <x v="0"/>
    <n v="354.99"/>
  </r>
  <r>
    <d v="2022-01-19T00:00:00"/>
    <x v="0"/>
    <n v="324.8"/>
  </r>
  <r>
    <d v="2022-01-20T00:00:00"/>
    <x v="0"/>
    <n v="444.26"/>
  </r>
  <r>
    <d v="2022-01-21T00:00:00"/>
    <x v="0"/>
    <n v="417.41"/>
  </r>
  <r>
    <d v="2022-01-22T00:00:00"/>
    <x v="0"/>
    <n v="354.74"/>
  </r>
  <r>
    <d v="2022-01-23T00:00:00"/>
    <x v="0"/>
    <n v="381.84"/>
  </r>
  <r>
    <d v="2022-01-24T00:00:00"/>
    <x v="0"/>
    <n v="434.59"/>
  </r>
  <r>
    <d v="2022-01-25T00:00:00"/>
    <x v="0"/>
    <n v="430"/>
  </r>
  <r>
    <d v="2022-01-26T00:00:00"/>
    <x v="0"/>
    <n v="393.85"/>
  </r>
  <r>
    <d v="2022-01-27T00:00:00"/>
    <x v="0"/>
    <n v="394.09"/>
  </r>
  <r>
    <d v="2022-01-28T00:00:00"/>
    <x v="0"/>
    <n v="312.56"/>
  </r>
  <r>
    <d v="2022-01-29T00:00:00"/>
    <x v="0"/>
    <n v="384.76"/>
  </r>
  <r>
    <d v="2022-01-30T00:00:00"/>
    <x v="0"/>
    <n v="463.91"/>
  </r>
  <r>
    <d v="2022-01-31T00:00:00"/>
    <x v="0"/>
    <n v="406.42"/>
  </r>
  <r>
    <d v="2022-02-01T00:00:00"/>
    <x v="1"/>
    <n v="431.66"/>
  </r>
  <r>
    <d v="2022-02-02T00:00:00"/>
    <x v="1"/>
    <n v="562.69000000000005"/>
  </r>
  <r>
    <d v="2022-02-03T00:00:00"/>
    <x v="1"/>
    <n v="467.97"/>
  </r>
  <r>
    <d v="2022-02-04T00:00:00"/>
    <x v="1"/>
    <n v="445.63"/>
  </r>
  <r>
    <d v="2022-02-05T00:00:00"/>
    <x v="1"/>
    <n v="634.91"/>
  </r>
  <r>
    <d v="2022-02-06T00:00:00"/>
    <x v="1"/>
    <n v="633.39"/>
  </r>
  <r>
    <d v="2022-02-07T00:00:00"/>
    <x v="1"/>
    <n v="479.49"/>
  </r>
  <r>
    <d v="2022-02-08T00:00:00"/>
    <x v="1"/>
    <n v="595.57000000000005"/>
  </r>
  <r>
    <d v="2022-02-09T00:00:00"/>
    <x v="1"/>
    <n v="563.65"/>
  </r>
  <r>
    <d v="2022-02-10T00:00:00"/>
    <x v="1"/>
    <n v="531.37"/>
  </r>
  <r>
    <d v="2022-02-11T00:00:00"/>
    <x v="1"/>
    <n v="459.71"/>
  </r>
  <r>
    <d v="2022-02-12T00:00:00"/>
    <x v="1"/>
    <n v="433.75"/>
  </r>
  <r>
    <d v="2022-02-13T00:00:00"/>
    <x v="1"/>
    <n v="520.5"/>
  </r>
  <r>
    <d v="2022-02-14T00:00:00"/>
    <x v="1"/>
    <n v="524"/>
  </r>
  <r>
    <d v="2022-02-15T00:00:00"/>
    <x v="1"/>
    <n v="485.71"/>
  </r>
  <r>
    <d v="2022-02-16T00:00:00"/>
    <x v="1"/>
    <n v="444.62"/>
  </r>
  <r>
    <d v="2022-02-17T00:00:00"/>
    <x v="1"/>
    <n v="531.66999999999996"/>
  </r>
  <r>
    <d v="2022-02-18T00:00:00"/>
    <x v="1"/>
    <n v="558.79"/>
  </r>
  <r>
    <d v="2022-02-19T00:00:00"/>
    <x v="1"/>
    <n v="515.41999999999996"/>
  </r>
  <r>
    <d v="2022-02-20T00:00:00"/>
    <x v="1"/>
    <n v="530.62"/>
  </r>
  <r>
    <d v="2022-02-21T00:00:00"/>
    <x v="1"/>
    <n v="484.38"/>
  </r>
  <r>
    <d v="2022-02-22T00:00:00"/>
    <x v="1"/>
    <n v="503.08"/>
  </r>
  <r>
    <d v="2022-02-23T00:00:00"/>
    <x v="1"/>
    <n v="527"/>
  </r>
  <r>
    <d v="2022-02-24T00:00:00"/>
    <x v="1"/>
    <n v="550.39"/>
  </r>
  <r>
    <d v="2022-02-25T00:00:00"/>
    <x v="1"/>
    <n v="460.7"/>
  </r>
  <r>
    <d v="2022-02-26T00:00:00"/>
    <x v="1"/>
    <n v="598.25"/>
  </r>
  <r>
    <d v="2022-02-27T00:00:00"/>
    <x v="1"/>
    <n v="570.62"/>
  </r>
  <r>
    <d v="2022-02-28T00:00:00"/>
    <x v="1"/>
    <n v="585.1"/>
  </r>
  <r>
    <d v="2022-03-01T00:00:00"/>
    <x v="2"/>
    <n v="669.85"/>
  </r>
  <r>
    <d v="2022-03-02T00:00:00"/>
    <x v="2"/>
    <n v="548.04"/>
  </r>
  <r>
    <d v="2022-03-03T00:00:00"/>
    <x v="2"/>
    <n v="674.37"/>
  </r>
  <r>
    <d v="2022-03-04T00:00:00"/>
    <x v="2"/>
    <n v="517.82000000000005"/>
  </r>
  <r>
    <d v="2022-03-05T00:00:00"/>
    <x v="2"/>
    <n v="572.22"/>
  </r>
  <r>
    <d v="2022-03-06T00:00:00"/>
    <x v="2"/>
    <n v="572.51"/>
  </r>
  <r>
    <d v="2022-03-07T00:00:00"/>
    <x v="2"/>
    <n v="685.07"/>
  </r>
  <r>
    <d v="2022-03-08T00:00:00"/>
    <x v="2"/>
    <n v="686.88"/>
  </r>
  <r>
    <d v="2022-03-09T00:00:00"/>
    <x v="2"/>
    <n v="598.33000000000004"/>
  </r>
  <r>
    <d v="2022-03-10T00:00:00"/>
    <x v="2"/>
    <n v="620.27"/>
  </r>
  <r>
    <d v="2022-03-11T00:00:00"/>
    <x v="2"/>
    <n v="686.21"/>
  </r>
  <r>
    <d v="2022-03-12T00:00:00"/>
    <x v="2"/>
    <n v="535.4"/>
  </r>
  <r>
    <d v="2022-03-13T00:00:00"/>
    <x v="2"/>
    <n v="579.87"/>
  </r>
  <r>
    <d v="2022-03-14T00:00:00"/>
    <x v="2"/>
    <n v="654.85"/>
  </r>
  <r>
    <d v="2022-03-15T00:00:00"/>
    <x v="2"/>
    <n v="624.57000000000005"/>
  </r>
  <r>
    <d v="2022-03-16T00:00:00"/>
    <x v="2"/>
    <n v="538.85"/>
  </r>
  <r>
    <d v="2022-03-17T00:00:00"/>
    <x v="2"/>
    <n v="542.29"/>
  </r>
  <r>
    <d v="2022-03-18T00:00:00"/>
    <x v="2"/>
    <n v="570.49"/>
  </r>
  <r>
    <d v="2022-03-19T00:00:00"/>
    <x v="2"/>
    <n v="653.71"/>
  </r>
  <r>
    <d v="2022-03-20T00:00:00"/>
    <x v="2"/>
    <n v="581.54"/>
  </r>
  <r>
    <d v="2022-03-21T00:00:00"/>
    <x v="2"/>
    <n v="661.79"/>
  </r>
  <r>
    <d v="2022-03-22T00:00:00"/>
    <x v="2"/>
    <n v="558.23"/>
  </r>
  <r>
    <d v="2022-03-23T00:00:00"/>
    <x v="2"/>
    <n v="558.99"/>
  </r>
  <r>
    <d v="2022-03-24T00:00:00"/>
    <x v="2"/>
    <n v="566.29"/>
  </r>
  <r>
    <d v="2022-03-25T00:00:00"/>
    <x v="2"/>
    <n v="653.51"/>
  </r>
  <r>
    <d v="2022-03-26T00:00:00"/>
    <x v="2"/>
    <n v="487.82"/>
  </r>
  <r>
    <d v="2022-03-27T00:00:00"/>
    <x v="2"/>
    <n v="583.15"/>
  </r>
  <r>
    <d v="2022-03-28T00:00:00"/>
    <x v="2"/>
    <n v="552.55999999999995"/>
  </r>
  <r>
    <d v="2022-03-29T00:00:00"/>
    <x v="2"/>
    <n v="618.38"/>
  </r>
  <r>
    <d v="2022-03-30T00:00:00"/>
    <x v="2"/>
    <n v="693.27"/>
  </r>
  <r>
    <d v="2022-03-31T00:00:00"/>
    <x v="2"/>
    <n v="624.44000000000005"/>
  </r>
  <r>
    <d v="2022-04-01T00:00:00"/>
    <x v="3"/>
    <n v="739.08"/>
  </r>
  <r>
    <d v="2022-04-02T00:00:00"/>
    <x v="3"/>
    <n v="556.19000000000005"/>
  </r>
  <r>
    <d v="2022-04-03T00:00:00"/>
    <x v="3"/>
    <n v="796.52"/>
  </r>
  <r>
    <d v="2022-04-04T00:00:00"/>
    <x v="3"/>
    <n v="788.61"/>
  </r>
  <r>
    <d v="2022-04-05T00:00:00"/>
    <x v="3"/>
    <n v="762.12"/>
  </r>
  <r>
    <d v="2022-04-06T00:00:00"/>
    <x v="3"/>
    <n v="646.91999999999996"/>
  </r>
  <r>
    <d v="2022-04-07T00:00:00"/>
    <x v="3"/>
    <n v="683.53"/>
  </r>
  <r>
    <d v="2022-04-08T00:00:00"/>
    <x v="3"/>
    <n v="633.11"/>
  </r>
  <r>
    <d v="2022-04-09T00:00:00"/>
    <x v="3"/>
    <n v="642.05999999999995"/>
  </r>
  <r>
    <d v="2022-04-10T00:00:00"/>
    <x v="3"/>
    <n v="633.80999999999995"/>
  </r>
  <r>
    <d v="2022-04-11T00:00:00"/>
    <x v="3"/>
    <n v="793.69"/>
  </r>
  <r>
    <d v="2022-04-12T00:00:00"/>
    <x v="3"/>
    <n v="721.76"/>
  </r>
  <r>
    <d v="2022-04-13T00:00:00"/>
    <x v="3"/>
    <n v="652.83000000000004"/>
  </r>
  <r>
    <d v="2022-04-14T00:00:00"/>
    <x v="3"/>
    <n v="636.48"/>
  </r>
  <r>
    <d v="2022-04-15T00:00:00"/>
    <x v="3"/>
    <n v="614.82000000000005"/>
  </r>
  <r>
    <d v="2022-04-16T00:00:00"/>
    <x v="3"/>
    <n v="609.32000000000005"/>
  </r>
  <r>
    <d v="2022-04-17T00:00:00"/>
    <x v="3"/>
    <n v="756.65"/>
  </r>
  <r>
    <d v="2022-04-18T00:00:00"/>
    <x v="3"/>
    <n v="692.84"/>
  </r>
  <r>
    <d v="2022-04-19T00:00:00"/>
    <x v="3"/>
    <n v="560.35"/>
  </r>
  <r>
    <d v="2022-04-20T00:00:00"/>
    <x v="3"/>
    <n v="715.22"/>
  </r>
  <r>
    <d v="2022-04-21T00:00:00"/>
    <x v="3"/>
    <n v="577.64"/>
  </r>
  <r>
    <d v="2022-04-22T00:00:00"/>
    <x v="3"/>
    <n v="620.95000000000005"/>
  </r>
  <r>
    <d v="2022-04-23T00:00:00"/>
    <x v="3"/>
    <n v="637.9"/>
  </r>
  <r>
    <d v="2022-04-24T00:00:00"/>
    <x v="3"/>
    <n v="683.78"/>
  </r>
  <r>
    <d v="2022-04-25T00:00:00"/>
    <x v="3"/>
    <n v="558.09"/>
  </r>
  <r>
    <d v="2022-04-26T00:00:00"/>
    <x v="3"/>
    <n v="683.9"/>
  </r>
  <r>
    <d v="2022-04-27T00:00:00"/>
    <x v="3"/>
    <n v="556.32000000000005"/>
  </r>
  <r>
    <d v="2022-04-28T00:00:00"/>
    <x v="3"/>
    <n v="693.3"/>
  </r>
  <r>
    <d v="2022-04-29T00:00:00"/>
    <x v="3"/>
    <n v="599.4"/>
  </r>
  <r>
    <d v="2022-04-30T00:00:00"/>
    <x v="3"/>
    <n v="551.15"/>
  </r>
  <r>
    <d v="2022-05-01T00:00:00"/>
    <x v="4"/>
    <n v="800.01"/>
  </r>
  <r>
    <d v="2022-05-02T00:00:00"/>
    <x v="4"/>
    <n v="698.41"/>
  </r>
  <r>
    <d v="2022-05-03T00:00:00"/>
    <x v="4"/>
    <n v="643.34"/>
  </r>
  <r>
    <d v="2022-05-04T00:00:00"/>
    <x v="4"/>
    <n v="667.87"/>
  </r>
  <r>
    <d v="2022-05-05T00:00:00"/>
    <x v="4"/>
    <n v="669.97"/>
  </r>
  <r>
    <d v="2022-05-06T00:00:00"/>
    <x v="4"/>
    <n v="627.34"/>
  </r>
  <r>
    <d v="2022-05-07T00:00:00"/>
    <x v="4"/>
    <n v="606.89"/>
  </r>
  <r>
    <d v="2022-05-08T00:00:00"/>
    <x v="4"/>
    <n v="583.16"/>
  </r>
  <r>
    <d v="2022-05-09T00:00:00"/>
    <x v="4"/>
    <n v="698.13"/>
  </r>
  <r>
    <d v="2022-05-10T00:00:00"/>
    <x v="4"/>
    <n v="660.41"/>
  </r>
  <r>
    <d v="2022-05-11T00:00:00"/>
    <x v="4"/>
    <n v="776.24"/>
  </r>
  <r>
    <d v="2022-05-12T00:00:00"/>
    <x v="4"/>
    <n v="728.8"/>
  </r>
  <r>
    <d v="2022-05-13T00:00:00"/>
    <x v="4"/>
    <n v="639.79"/>
  </r>
  <r>
    <d v="2022-05-14T00:00:00"/>
    <x v="4"/>
    <n v="579.14"/>
  </r>
  <r>
    <d v="2022-05-15T00:00:00"/>
    <x v="4"/>
    <n v="680.41"/>
  </r>
  <r>
    <d v="2022-05-16T00:00:00"/>
    <x v="4"/>
    <n v="841.21"/>
  </r>
  <r>
    <d v="2022-05-17T00:00:00"/>
    <x v="4"/>
    <n v="590.25"/>
  </r>
  <r>
    <d v="2022-05-18T00:00:00"/>
    <x v="4"/>
    <n v="654.95000000000005"/>
  </r>
  <r>
    <d v="2022-05-19T00:00:00"/>
    <x v="4"/>
    <n v="754.99"/>
  </r>
  <r>
    <d v="2022-05-20T00:00:00"/>
    <x v="4"/>
    <n v="831.27"/>
  </r>
  <r>
    <d v="2022-05-21T00:00:00"/>
    <x v="4"/>
    <n v="687.81"/>
  </r>
  <r>
    <d v="2022-05-22T00:00:00"/>
    <x v="4"/>
    <n v="813.47"/>
  </r>
  <r>
    <d v="2022-05-23T00:00:00"/>
    <x v="4"/>
    <n v="601.99"/>
  </r>
  <r>
    <d v="2022-05-24T00:00:00"/>
    <x v="4"/>
    <n v="695.09"/>
  </r>
  <r>
    <d v="2022-05-25T00:00:00"/>
    <x v="4"/>
    <n v="828.48"/>
  </r>
  <r>
    <d v="2022-05-26T00:00:00"/>
    <x v="4"/>
    <n v="697.83"/>
  </r>
  <r>
    <d v="2022-05-27T00:00:00"/>
    <x v="4"/>
    <n v="609.74"/>
  </r>
  <r>
    <d v="2022-05-28T00:00:00"/>
    <x v="4"/>
    <n v="678.04"/>
  </r>
  <r>
    <d v="2022-05-29T00:00:00"/>
    <x v="4"/>
    <n v="753.1"/>
  </r>
  <r>
    <d v="2022-05-30T00:00:00"/>
    <x v="4"/>
    <n v="703.8"/>
  </r>
  <r>
    <d v="2022-05-31T00:00:00"/>
    <x v="4"/>
    <n v="803.73"/>
  </r>
  <r>
    <d v="2022-06-01T00:00:00"/>
    <x v="5"/>
    <n v="853.33"/>
  </r>
  <r>
    <d v="2022-06-02T00:00:00"/>
    <x v="5"/>
    <n v="928.77"/>
  </r>
  <r>
    <d v="2022-06-03T00:00:00"/>
    <x v="5"/>
    <n v="951.54"/>
  </r>
  <r>
    <d v="2022-06-04T00:00:00"/>
    <x v="5"/>
    <n v="890.67"/>
  </r>
  <r>
    <d v="2022-06-05T00:00:00"/>
    <x v="5"/>
    <n v="776.5"/>
  </r>
  <r>
    <d v="2022-06-06T00:00:00"/>
    <x v="5"/>
    <n v="814.72"/>
  </r>
  <r>
    <d v="2022-06-07T00:00:00"/>
    <x v="5"/>
    <n v="759.38"/>
  </r>
  <r>
    <d v="2022-06-08T00:00:00"/>
    <x v="5"/>
    <n v="989.1"/>
  </r>
  <r>
    <d v="2022-06-09T00:00:00"/>
    <x v="5"/>
    <n v="968.77"/>
  </r>
  <r>
    <d v="2022-06-10T00:00:00"/>
    <x v="5"/>
    <n v="689.98"/>
  </r>
  <r>
    <d v="2022-06-11T00:00:00"/>
    <x v="5"/>
    <n v="971.63"/>
  </r>
  <r>
    <d v="2022-06-12T00:00:00"/>
    <x v="5"/>
    <n v="892.98"/>
  </r>
  <r>
    <d v="2022-06-13T00:00:00"/>
    <x v="5"/>
    <n v="669.03"/>
  </r>
  <r>
    <d v="2022-06-14T00:00:00"/>
    <x v="5"/>
    <n v="975.3"/>
  </r>
  <r>
    <d v="2022-06-15T00:00:00"/>
    <x v="5"/>
    <n v="978.39"/>
  </r>
  <r>
    <d v="2022-06-16T00:00:00"/>
    <x v="5"/>
    <n v="840.46"/>
  </r>
  <r>
    <d v="2022-06-17T00:00:00"/>
    <x v="5"/>
    <n v="786.37"/>
  </r>
  <r>
    <d v="2022-06-18T00:00:00"/>
    <x v="5"/>
    <n v="776.13"/>
  </r>
  <r>
    <d v="2022-06-19T00:00:00"/>
    <x v="5"/>
    <n v="832.11"/>
  </r>
  <r>
    <d v="2022-06-20T00:00:00"/>
    <x v="5"/>
    <n v="996.85"/>
  </r>
  <r>
    <d v="2022-06-21T00:00:00"/>
    <x v="5"/>
    <n v="996.14"/>
  </r>
  <r>
    <d v="2022-06-22T00:00:00"/>
    <x v="5"/>
    <n v="945.35"/>
  </r>
  <r>
    <d v="2022-06-23T00:00:00"/>
    <x v="5"/>
    <n v="835.2"/>
  </r>
  <r>
    <d v="2022-06-24T00:00:00"/>
    <x v="5"/>
    <n v="821.29"/>
  </r>
  <r>
    <d v="2022-06-25T00:00:00"/>
    <x v="5"/>
    <n v="901.25"/>
  </r>
  <r>
    <d v="2022-06-26T00:00:00"/>
    <x v="5"/>
    <n v="751.77"/>
  </r>
  <r>
    <d v="2022-06-27T00:00:00"/>
    <x v="5"/>
    <n v="872.81"/>
  </r>
  <r>
    <d v="2022-06-28T00:00:00"/>
    <x v="5"/>
    <n v="726.65"/>
  </r>
  <r>
    <d v="2022-06-29T00:00:00"/>
    <x v="5"/>
    <n v="821.69"/>
  </r>
  <r>
    <d v="2022-06-30T00:00:00"/>
    <x v="5"/>
    <n v="985.42"/>
  </r>
  <r>
    <d v="2022-07-01T00:00:00"/>
    <x v="6"/>
    <n v="566.64"/>
  </r>
  <r>
    <d v="2022-07-02T00:00:00"/>
    <x v="6"/>
    <n v="617.5"/>
  </r>
  <r>
    <d v="2022-07-03T00:00:00"/>
    <x v="6"/>
    <n v="552.67999999999995"/>
  </r>
  <r>
    <d v="2022-07-04T00:00:00"/>
    <x v="6"/>
    <n v="668.78"/>
  </r>
  <r>
    <d v="2022-07-05T00:00:00"/>
    <x v="6"/>
    <n v="650.73"/>
  </r>
  <r>
    <d v="2022-07-06T00:00:00"/>
    <x v="6"/>
    <n v="475.85"/>
  </r>
  <r>
    <d v="2022-07-07T00:00:00"/>
    <x v="6"/>
    <n v="508.05"/>
  </r>
  <r>
    <d v="2022-07-08T00:00:00"/>
    <x v="6"/>
    <n v="684.96"/>
  </r>
  <r>
    <d v="2022-07-09T00:00:00"/>
    <x v="6"/>
    <n v="537.66"/>
  </r>
  <r>
    <d v="2022-07-10T00:00:00"/>
    <x v="6"/>
    <n v="590.65"/>
  </r>
  <r>
    <d v="2022-07-11T00:00:00"/>
    <x v="6"/>
    <n v="538.41999999999996"/>
  </r>
  <r>
    <d v="2022-07-12T00:00:00"/>
    <x v="6"/>
    <n v="524.48"/>
  </r>
  <r>
    <d v="2022-07-13T00:00:00"/>
    <x v="6"/>
    <n v="584.82000000000005"/>
  </r>
  <r>
    <d v="2022-07-14T00:00:00"/>
    <x v="6"/>
    <n v="510.79"/>
  </r>
  <r>
    <d v="2022-07-15T00:00:00"/>
    <x v="6"/>
    <n v="489.46"/>
  </r>
  <r>
    <d v="2022-07-16T00:00:00"/>
    <x v="6"/>
    <n v="640.36"/>
  </r>
  <r>
    <d v="2022-07-17T00:00:00"/>
    <x v="6"/>
    <n v="501.23"/>
  </r>
  <r>
    <d v="2022-07-18T00:00:00"/>
    <x v="6"/>
    <n v="674.15"/>
  </r>
  <r>
    <d v="2022-07-19T00:00:00"/>
    <x v="6"/>
    <n v="680.42"/>
  </r>
  <r>
    <d v="2022-07-20T00:00:00"/>
    <x v="6"/>
    <n v="471.05"/>
  </r>
  <r>
    <d v="2022-07-21T00:00:00"/>
    <x v="6"/>
    <n v="543.39"/>
  </r>
  <r>
    <d v="2022-07-22T00:00:00"/>
    <x v="6"/>
    <n v="488.17"/>
  </r>
  <r>
    <d v="2022-07-23T00:00:00"/>
    <x v="6"/>
    <n v="688.59"/>
  </r>
  <r>
    <d v="2022-07-24T00:00:00"/>
    <x v="6"/>
    <n v="495.23"/>
  </r>
  <r>
    <d v="2022-07-25T00:00:00"/>
    <x v="6"/>
    <n v="587.20000000000005"/>
  </r>
  <r>
    <d v="2022-07-26T00:00:00"/>
    <x v="6"/>
    <n v="546.36"/>
  </r>
  <r>
    <d v="2022-07-27T00:00:00"/>
    <x v="6"/>
    <n v="465.61"/>
  </r>
  <r>
    <d v="2022-07-28T00:00:00"/>
    <x v="6"/>
    <n v="634.4"/>
  </r>
  <r>
    <d v="2022-07-29T00:00:00"/>
    <x v="6"/>
    <n v="479.49"/>
  </r>
  <r>
    <d v="2022-07-30T00:00:00"/>
    <x v="6"/>
    <n v="485.14"/>
  </r>
  <r>
    <d v="2022-07-31T00:00:00"/>
    <x v="6"/>
    <n v="587.71"/>
  </r>
  <r>
    <d v="2022-08-01T00:00:00"/>
    <x v="7"/>
    <n v="739.55"/>
  </r>
  <r>
    <d v="2022-08-02T00:00:00"/>
    <x v="7"/>
    <n v="623.78"/>
  </r>
  <r>
    <d v="2022-08-03T00:00:00"/>
    <x v="7"/>
    <n v="557.04999999999995"/>
  </r>
  <r>
    <d v="2022-08-04T00:00:00"/>
    <x v="7"/>
    <n v="678.36"/>
  </r>
  <r>
    <d v="2022-08-05T00:00:00"/>
    <x v="7"/>
    <n v="773.67"/>
  </r>
  <r>
    <d v="2022-08-06T00:00:00"/>
    <x v="7"/>
    <n v="726.6"/>
  </r>
  <r>
    <d v="2022-08-07T00:00:00"/>
    <x v="7"/>
    <n v="574.73"/>
  </r>
  <r>
    <d v="2022-08-08T00:00:00"/>
    <x v="7"/>
    <n v="718.92"/>
  </r>
  <r>
    <d v="2022-08-09T00:00:00"/>
    <x v="7"/>
    <n v="747.73"/>
  </r>
  <r>
    <d v="2022-08-10T00:00:00"/>
    <x v="7"/>
    <n v="693.28"/>
  </r>
  <r>
    <d v="2022-08-11T00:00:00"/>
    <x v="7"/>
    <n v="705.77"/>
  </r>
  <r>
    <d v="2022-08-12T00:00:00"/>
    <x v="7"/>
    <n v="761.03"/>
  </r>
  <r>
    <d v="2022-08-13T00:00:00"/>
    <x v="7"/>
    <n v="664.58"/>
  </r>
  <r>
    <d v="2022-08-14T00:00:00"/>
    <x v="7"/>
    <n v="713.15"/>
  </r>
  <r>
    <d v="2022-08-15T00:00:00"/>
    <x v="7"/>
    <n v="542.73"/>
  </r>
  <r>
    <d v="2022-08-16T00:00:00"/>
    <x v="7"/>
    <n v="773.27"/>
  </r>
  <r>
    <d v="2022-08-17T00:00:00"/>
    <x v="7"/>
    <n v="601.19000000000005"/>
  </r>
  <r>
    <d v="2022-08-18T00:00:00"/>
    <x v="7"/>
    <n v="769.8"/>
  </r>
  <r>
    <d v="2022-08-19T00:00:00"/>
    <x v="7"/>
    <n v="707.11"/>
  </r>
  <r>
    <d v="2022-08-20T00:00:00"/>
    <x v="7"/>
    <n v="758.95"/>
  </r>
  <r>
    <d v="2022-08-21T00:00:00"/>
    <x v="7"/>
    <n v="687.78"/>
  </r>
  <r>
    <d v="2022-08-22T00:00:00"/>
    <x v="7"/>
    <n v="727.15"/>
  </r>
  <r>
    <d v="2022-08-23T00:00:00"/>
    <x v="7"/>
    <n v="607.98"/>
  </r>
  <r>
    <d v="2022-08-24T00:00:00"/>
    <x v="7"/>
    <n v="690.25"/>
  </r>
  <r>
    <d v="2022-08-25T00:00:00"/>
    <x v="7"/>
    <n v="635.47"/>
  </r>
  <r>
    <d v="2022-08-26T00:00:00"/>
    <x v="7"/>
    <n v="603.02"/>
  </r>
  <r>
    <d v="2022-08-27T00:00:00"/>
    <x v="7"/>
    <n v="678.87"/>
  </r>
  <r>
    <d v="2022-08-28T00:00:00"/>
    <x v="7"/>
    <n v="610.86"/>
  </r>
  <r>
    <d v="2022-08-29T00:00:00"/>
    <x v="7"/>
    <n v="598.61"/>
  </r>
  <r>
    <d v="2022-08-30T00:00:00"/>
    <x v="7"/>
    <n v="621.55999999999995"/>
  </r>
  <r>
    <d v="2022-08-31T00:00:00"/>
    <x v="7"/>
    <n v="702.72"/>
  </r>
  <r>
    <d v="2022-09-01T00:00:00"/>
    <x v="8"/>
    <n v="677.97"/>
  </r>
  <r>
    <d v="2022-09-02T00:00:00"/>
    <x v="8"/>
    <n v="814.75"/>
  </r>
  <r>
    <d v="2022-09-03T00:00:00"/>
    <x v="8"/>
    <n v="715.52"/>
  </r>
  <r>
    <d v="2022-09-04T00:00:00"/>
    <x v="8"/>
    <n v="817.99"/>
  </r>
  <r>
    <d v="2022-09-05T00:00:00"/>
    <x v="8"/>
    <n v="841.75"/>
  </r>
  <r>
    <d v="2022-09-06T00:00:00"/>
    <x v="8"/>
    <n v="845.54"/>
  </r>
  <r>
    <d v="2022-09-07T00:00:00"/>
    <x v="8"/>
    <n v="835.34"/>
  </r>
  <r>
    <d v="2022-09-08T00:00:00"/>
    <x v="8"/>
    <n v="646.69000000000005"/>
  </r>
  <r>
    <d v="2022-09-09T00:00:00"/>
    <x v="8"/>
    <n v="865.19"/>
  </r>
  <r>
    <d v="2022-09-10T00:00:00"/>
    <x v="8"/>
    <n v="866.38"/>
  </r>
  <r>
    <d v="2022-09-11T00:00:00"/>
    <x v="8"/>
    <n v="824.32"/>
  </r>
  <r>
    <d v="2022-09-12T00:00:00"/>
    <x v="8"/>
    <n v="698.02"/>
  </r>
  <r>
    <d v="2022-09-13T00:00:00"/>
    <x v="8"/>
    <n v="591.65"/>
  </r>
  <r>
    <d v="2022-09-14T00:00:00"/>
    <x v="8"/>
    <n v="791.56"/>
  </r>
  <r>
    <d v="2022-09-15T00:00:00"/>
    <x v="8"/>
    <n v="795.44"/>
  </r>
  <r>
    <d v="2022-09-16T00:00:00"/>
    <x v="8"/>
    <n v="688.98"/>
  </r>
  <r>
    <d v="2022-09-17T00:00:00"/>
    <x v="8"/>
    <n v="763.1"/>
  </r>
  <r>
    <d v="2022-09-18T00:00:00"/>
    <x v="8"/>
    <n v="680.27"/>
  </r>
  <r>
    <d v="2022-09-19T00:00:00"/>
    <x v="8"/>
    <n v="629.32000000000005"/>
  </r>
  <r>
    <d v="2022-09-20T00:00:00"/>
    <x v="8"/>
    <n v="785.94"/>
  </r>
  <r>
    <d v="2022-09-21T00:00:00"/>
    <x v="8"/>
    <n v="759.11"/>
  </r>
  <r>
    <d v="2022-09-22T00:00:00"/>
    <x v="8"/>
    <n v="756.45"/>
  </r>
  <r>
    <d v="2022-09-23T00:00:00"/>
    <x v="8"/>
    <n v="722.59"/>
  </r>
  <r>
    <d v="2022-09-24T00:00:00"/>
    <x v="8"/>
    <n v="598.79999999999995"/>
  </r>
  <r>
    <d v="2022-09-25T00:00:00"/>
    <x v="8"/>
    <n v="603.6"/>
  </r>
  <r>
    <d v="2022-09-26T00:00:00"/>
    <x v="8"/>
    <n v="617.77"/>
  </r>
  <r>
    <d v="2022-09-27T00:00:00"/>
    <x v="8"/>
    <n v="641.55999999999995"/>
  </r>
  <r>
    <d v="2022-09-28T00:00:00"/>
    <x v="8"/>
    <n v="643.67999999999995"/>
  </r>
  <r>
    <d v="2022-09-29T00:00:00"/>
    <x v="8"/>
    <n v="875.3"/>
  </r>
  <r>
    <d v="2022-09-30T00:00:00"/>
    <x v="8"/>
    <n v="858.96"/>
  </r>
  <r>
    <d v="2022-10-01T00:00:00"/>
    <x v="9"/>
    <n v="824.96"/>
  </r>
  <r>
    <d v="2022-10-02T00:00:00"/>
    <x v="9"/>
    <n v="662.06"/>
  </r>
  <r>
    <d v="2022-10-03T00:00:00"/>
    <x v="9"/>
    <n v="757.32"/>
  </r>
  <r>
    <d v="2022-10-04T00:00:00"/>
    <x v="9"/>
    <n v="765.55"/>
  </r>
  <r>
    <d v="2022-10-05T00:00:00"/>
    <x v="9"/>
    <n v="662.37"/>
  </r>
  <r>
    <d v="2022-10-06T00:00:00"/>
    <x v="9"/>
    <n v="915.81"/>
  </r>
  <r>
    <d v="2022-10-07T00:00:00"/>
    <x v="9"/>
    <n v="854.51"/>
  </r>
  <r>
    <d v="2022-10-08T00:00:00"/>
    <x v="9"/>
    <n v="877.9"/>
  </r>
  <r>
    <d v="2022-10-09T00:00:00"/>
    <x v="9"/>
    <n v="802.15"/>
  </r>
  <r>
    <d v="2022-10-10T00:00:00"/>
    <x v="9"/>
    <n v="649.76"/>
  </r>
  <r>
    <d v="2022-10-11T00:00:00"/>
    <x v="9"/>
    <n v="903.66"/>
  </r>
  <r>
    <d v="2022-10-12T00:00:00"/>
    <x v="9"/>
    <n v="931.38"/>
  </r>
  <r>
    <d v="2022-10-13T00:00:00"/>
    <x v="9"/>
    <n v="715.1"/>
  </r>
  <r>
    <d v="2022-10-14T00:00:00"/>
    <x v="9"/>
    <n v="937.84"/>
  </r>
  <r>
    <d v="2022-10-15T00:00:00"/>
    <x v="9"/>
    <n v="758.96"/>
  </r>
  <r>
    <d v="2022-10-16T00:00:00"/>
    <x v="9"/>
    <n v="922.12"/>
  </r>
  <r>
    <d v="2022-10-17T00:00:00"/>
    <x v="9"/>
    <n v="903.07"/>
  </r>
  <r>
    <d v="2022-10-18T00:00:00"/>
    <x v="9"/>
    <n v="758.89"/>
  </r>
  <r>
    <d v="2022-10-19T00:00:00"/>
    <x v="9"/>
    <n v="960.48"/>
  </r>
  <r>
    <d v="2022-10-20T00:00:00"/>
    <x v="9"/>
    <n v="892.06"/>
  </r>
  <r>
    <d v="2022-10-21T00:00:00"/>
    <x v="9"/>
    <n v="949.6"/>
  </r>
  <r>
    <d v="2022-10-22T00:00:00"/>
    <x v="9"/>
    <n v="730.82"/>
  </r>
  <r>
    <d v="2022-10-23T00:00:00"/>
    <x v="9"/>
    <n v="796.9"/>
  </r>
  <r>
    <d v="2022-10-24T00:00:00"/>
    <x v="9"/>
    <n v="941.39"/>
  </r>
  <r>
    <d v="2022-10-25T00:00:00"/>
    <x v="9"/>
    <n v="927.64"/>
  </r>
  <r>
    <d v="2022-10-26T00:00:00"/>
    <x v="9"/>
    <n v="701.48"/>
  </r>
  <r>
    <d v="2022-10-27T00:00:00"/>
    <x v="9"/>
    <n v="672.12"/>
  </r>
  <r>
    <d v="2022-10-28T00:00:00"/>
    <x v="9"/>
    <n v="858.4"/>
  </r>
  <r>
    <d v="2022-10-29T00:00:00"/>
    <x v="9"/>
    <n v="654.98"/>
  </r>
  <r>
    <d v="2022-10-30T00:00:00"/>
    <x v="9"/>
    <n v="858.56"/>
  </r>
  <r>
    <d v="2022-10-31T00:00:00"/>
    <x v="9"/>
    <n v="950.91"/>
  </r>
  <r>
    <d v="2022-11-01T00:00:00"/>
    <x v="10"/>
    <n v="948.14"/>
  </r>
  <r>
    <d v="2022-11-02T00:00:00"/>
    <x v="10"/>
    <n v="1018.7"/>
  </r>
  <r>
    <d v="2022-11-03T00:00:00"/>
    <x v="10"/>
    <n v="842.41"/>
  </r>
  <r>
    <d v="2022-11-04T00:00:00"/>
    <x v="10"/>
    <n v="1148.9000000000001"/>
  </r>
  <r>
    <d v="2022-11-05T00:00:00"/>
    <x v="10"/>
    <n v="1078.83"/>
  </r>
  <r>
    <d v="2022-11-06T00:00:00"/>
    <x v="10"/>
    <n v="938.64"/>
  </r>
  <r>
    <d v="2022-11-07T00:00:00"/>
    <x v="10"/>
    <n v="1054.58"/>
  </r>
  <r>
    <d v="2022-11-08T00:00:00"/>
    <x v="10"/>
    <n v="1080.02"/>
  </r>
  <r>
    <d v="2022-11-09T00:00:00"/>
    <x v="10"/>
    <n v="967.02"/>
  </r>
  <r>
    <d v="2022-11-10T00:00:00"/>
    <x v="10"/>
    <n v="1019.26"/>
  </r>
  <r>
    <d v="2022-11-11T00:00:00"/>
    <x v="10"/>
    <n v="912.05"/>
  </r>
  <r>
    <d v="2022-11-12T00:00:00"/>
    <x v="10"/>
    <n v="829.72"/>
  </r>
  <r>
    <d v="2022-11-13T00:00:00"/>
    <x v="10"/>
    <n v="1193.08"/>
  </r>
  <r>
    <d v="2022-11-14T00:00:00"/>
    <x v="10"/>
    <n v="918.85"/>
  </r>
  <r>
    <d v="2022-11-15T00:00:00"/>
    <x v="10"/>
    <n v="1189.55"/>
  </r>
  <r>
    <d v="2022-11-16T00:00:00"/>
    <x v="10"/>
    <n v="900.85"/>
  </r>
  <r>
    <d v="2022-11-17T00:00:00"/>
    <x v="10"/>
    <n v="806.38"/>
  </r>
  <r>
    <d v="2022-11-18T00:00:00"/>
    <x v="10"/>
    <n v="1102.8"/>
  </r>
  <r>
    <d v="2022-11-19T00:00:00"/>
    <x v="10"/>
    <n v="1171.78"/>
  </r>
  <r>
    <d v="2022-11-20T00:00:00"/>
    <x v="10"/>
    <n v="823.41"/>
  </r>
  <r>
    <d v="2022-11-21T00:00:00"/>
    <x v="10"/>
    <n v="1112.5899999999999"/>
  </r>
  <r>
    <d v="2022-11-22T00:00:00"/>
    <x v="10"/>
    <n v="804.09"/>
  </r>
  <r>
    <d v="2022-11-23T00:00:00"/>
    <x v="10"/>
    <n v="1191.18"/>
  </r>
  <r>
    <d v="2022-11-24T00:00:00"/>
    <x v="10"/>
    <n v="864.58"/>
  </r>
  <r>
    <d v="2022-11-25T00:00:00"/>
    <x v="10"/>
    <n v="804.41"/>
  </r>
  <r>
    <d v="2022-11-26T00:00:00"/>
    <x v="10"/>
    <n v="929.28"/>
  </r>
  <r>
    <d v="2022-11-27T00:00:00"/>
    <x v="10"/>
    <n v="923.58"/>
  </r>
  <r>
    <d v="2022-11-28T00:00:00"/>
    <x v="10"/>
    <n v="1034.31"/>
  </r>
  <r>
    <d v="2022-11-29T00:00:00"/>
    <x v="10"/>
    <n v="826.22"/>
  </r>
  <r>
    <d v="2022-11-30T00:00:00"/>
    <x v="10"/>
    <n v="1187.05"/>
  </r>
  <r>
    <d v="2022-12-01T00:00:00"/>
    <x v="11"/>
    <n v="1226"/>
  </r>
  <r>
    <d v="2022-12-02T00:00:00"/>
    <x v="11"/>
    <n v="1049.18"/>
  </r>
  <r>
    <d v="2022-12-03T00:00:00"/>
    <x v="11"/>
    <n v="964.82"/>
  </r>
  <r>
    <d v="2022-12-04T00:00:00"/>
    <x v="11"/>
    <n v="926.06"/>
  </r>
  <r>
    <d v="2022-12-05T00:00:00"/>
    <x v="11"/>
    <n v="1233.94"/>
  </r>
  <r>
    <d v="2022-12-06T00:00:00"/>
    <x v="11"/>
    <n v="1128.82"/>
  </r>
  <r>
    <d v="2022-12-07T00:00:00"/>
    <x v="11"/>
    <n v="987.62"/>
  </r>
  <r>
    <d v="2022-12-08T00:00:00"/>
    <x v="11"/>
    <n v="1151.1400000000001"/>
  </r>
  <r>
    <d v="2022-12-09T00:00:00"/>
    <x v="11"/>
    <n v="1048.45"/>
  </r>
  <r>
    <d v="2022-12-10T00:00:00"/>
    <x v="11"/>
    <n v="1352.01"/>
  </r>
  <r>
    <d v="2022-12-11T00:00:00"/>
    <x v="11"/>
    <n v="978"/>
  </r>
  <r>
    <d v="2022-12-12T00:00:00"/>
    <x v="11"/>
    <n v="1067.78"/>
  </r>
  <r>
    <d v="2022-12-13T00:00:00"/>
    <x v="11"/>
    <n v="1331.72"/>
  </r>
  <r>
    <d v="2022-12-14T00:00:00"/>
    <x v="11"/>
    <n v="1266.99"/>
  </r>
  <r>
    <d v="2022-12-15T00:00:00"/>
    <x v="11"/>
    <n v="1025.82"/>
  </r>
  <r>
    <d v="2022-12-16T00:00:00"/>
    <x v="11"/>
    <n v="1339.51"/>
  </r>
  <r>
    <d v="2022-12-17T00:00:00"/>
    <x v="11"/>
    <n v="1180.52"/>
  </r>
  <r>
    <d v="2022-12-18T00:00:00"/>
    <x v="11"/>
    <n v="1162.93"/>
  </r>
  <r>
    <d v="2022-12-19T00:00:00"/>
    <x v="11"/>
    <n v="1345.41"/>
  </r>
  <r>
    <d v="2022-12-20T00:00:00"/>
    <x v="11"/>
    <n v="1291.6500000000001"/>
  </r>
  <r>
    <d v="2022-12-21T00:00:00"/>
    <x v="11"/>
    <n v="937.95"/>
  </r>
  <r>
    <d v="2022-12-22T00:00:00"/>
    <x v="11"/>
    <n v="1271.03"/>
  </r>
  <r>
    <d v="2022-12-23T00:00:00"/>
    <x v="11"/>
    <n v="1274.26"/>
  </r>
  <r>
    <d v="2022-12-24T00:00:00"/>
    <x v="11"/>
    <n v="1194.1400000000001"/>
  </r>
  <r>
    <d v="2022-12-25T00:00:00"/>
    <x v="11"/>
    <n v="1106.8900000000001"/>
  </r>
  <r>
    <d v="2022-12-26T00:00:00"/>
    <x v="11"/>
    <n v="1136.56"/>
  </r>
  <r>
    <d v="2022-12-27T00:00:00"/>
    <x v="11"/>
    <n v="1292.24"/>
  </r>
  <r>
    <d v="2022-12-28T00:00:00"/>
    <x v="11"/>
    <n v="1275.55"/>
  </r>
  <r>
    <d v="2022-12-29T00:00:00"/>
    <x v="11"/>
    <n v="1205.69"/>
  </r>
  <r>
    <d v="2022-12-30T00:00:00"/>
    <x v="11"/>
    <n v="920.78"/>
  </r>
  <r>
    <d v="2022-12-31T00:00:00"/>
    <x v="11"/>
    <n v="1281.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3C040F-FA0C-4980-BC31-76BC23FD9293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">
  <location ref="A3:B16" firstHeaderRow="1" firstDataRow="1" firstDataCol="1"/>
  <pivotFields count="3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REVENUES" fld="2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venue_mean" connectionId="1" xr16:uid="{DB5AF2E1-5A1F-48AC-AF50-F7C16690266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F8C7E-26A6-4CDA-8868-34D07AE1EB02}">
  <dimension ref="A1:F368"/>
  <sheetViews>
    <sheetView workbookViewId="0">
      <selection activeCell="F2" sqref="F2"/>
    </sheetView>
  </sheetViews>
  <sheetFormatPr defaultRowHeight="15" x14ac:dyDescent="0.25"/>
  <cols>
    <col min="1" max="1" width="10.7109375" bestFit="1" customWidth="1"/>
    <col min="2" max="2" width="7.85546875" bestFit="1" customWidth="1"/>
    <col min="3" max="3" width="9.140625" bestFit="1" customWidth="1"/>
    <col min="4" max="4" width="16.140625" bestFit="1" customWidth="1"/>
    <col min="5" max="5" width="8.28515625" bestFit="1" customWidth="1"/>
    <col min="6" max="6" width="31.28515625" bestFit="1" customWidth="1"/>
  </cols>
  <sheetData>
    <row r="1" spans="1:6" x14ac:dyDescent="0.25">
      <c r="A1" t="s">
        <v>2</v>
      </c>
      <c r="B1" t="s">
        <v>3</v>
      </c>
      <c r="C1" t="s">
        <v>4</v>
      </c>
      <c r="D1" t="s">
        <v>28</v>
      </c>
      <c r="E1" t="s">
        <v>29</v>
      </c>
      <c r="F1" t="s">
        <v>30</v>
      </c>
    </row>
    <row r="2" spans="1:6" x14ac:dyDescent="0.25">
      <c r="A2" s="1">
        <v>44562</v>
      </c>
      <c r="B2" s="1" t="str">
        <f>TEXT(A2,"mmm")</f>
        <v>Jan</v>
      </c>
      <c r="C2">
        <v>435.33</v>
      </c>
      <c r="D2">
        <f>AVERAGE(C2:C366)</f>
        <v>725.5019178082191</v>
      </c>
      <c r="E2" s="8">
        <f>MEDIAN(C2:C366)</f>
        <v>686.21</v>
      </c>
      <c r="F2" s="8">
        <f>MAX(C2:C366)</f>
        <v>1352.01</v>
      </c>
    </row>
    <row r="3" spans="1:6" x14ac:dyDescent="0.25">
      <c r="A3" s="1">
        <v>44563</v>
      </c>
      <c r="B3" s="1" t="str">
        <f t="shared" ref="B3:B66" si="0">TEXT(A3,"mmm")</f>
        <v>Jan</v>
      </c>
      <c r="C3">
        <v>372.61</v>
      </c>
    </row>
    <row r="4" spans="1:6" x14ac:dyDescent="0.25">
      <c r="A4" s="1">
        <v>44564</v>
      </c>
      <c r="B4" s="1" t="str">
        <f t="shared" si="0"/>
        <v>Jan</v>
      </c>
      <c r="C4">
        <v>384.8</v>
      </c>
    </row>
    <row r="5" spans="1:6" x14ac:dyDescent="0.25">
      <c r="A5" s="1">
        <v>44565</v>
      </c>
      <c r="B5" s="1" t="str">
        <f t="shared" si="0"/>
        <v>Jan</v>
      </c>
      <c r="C5">
        <v>407.84</v>
      </c>
    </row>
    <row r="6" spans="1:6" x14ac:dyDescent="0.25">
      <c r="A6" s="1">
        <v>44566</v>
      </c>
      <c r="B6" s="1" t="str">
        <f t="shared" si="0"/>
        <v>Jan</v>
      </c>
      <c r="C6">
        <v>317.61</v>
      </c>
    </row>
    <row r="7" spans="1:6" x14ac:dyDescent="0.25">
      <c r="A7" s="1">
        <v>44567</v>
      </c>
      <c r="B7" s="1" t="str">
        <f t="shared" si="0"/>
        <v>Jan</v>
      </c>
      <c r="C7">
        <v>455.44</v>
      </c>
    </row>
    <row r="8" spans="1:6" x14ac:dyDescent="0.25">
      <c r="A8" s="1">
        <v>44568</v>
      </c>
      <c r="B8" s="1" t="str">
        <f t="shared" si="0"/>
        <v>Jan</v>
      </c>
      <c r="C8">
        <v>413.27</v>
      </c>
    </row>
    <row r="9" spans="1:6" x14ac:dyDescent="0.25">
      <c r="A9" s="1">
        <v>44569</v>
      </c>
      <c r="B9" s="1" t="str">
        <f t="shared" si="0"/>
        <v>Jan</v>
      </c>
      <c r="C9">
        <v>456.46</v>
      </c>
    </row>
    <row r="10" spans="1:6" x14ac:dyDescent="0.25">
      <c r="A10" s="1">
        <v>44570</v>
      </c>
      <c r="B10" s="1" t="str">
        <f t="shared" si="0"/>
        <v>Jan</v>
      </c>
      <c r="C10">
        <v>310.3</v>
      </c>
    </row>
    <row r="11" spans="1:6" x14ac:dyDescent="0.25">
      <c r="A11" s="1">
        <v>44571</v>
      </c>
      <c r="B11" s="1" t="str">
        <f t="shared" si="0"/>
        <v>Jan</v>
      </c>
      <c r="C11">
        <v>425.44</v>
      </c>
    </row>
    <row r="12" spans="1:6" x14ac:dyDescent="0.25">
      <c r="A12" s="1">
        <v>44572</v>
      </c>
      <c r="B12" s="1" t="str">
        <f t="shared" si="0"/>
        <v>Jan</v>
      </c>
      <c r="C12">
        <v>421.58</v>
      </c>
    </row>
    <row r="13" spans="1:6" x14ac:dyDescent="0.25">
      <c r="A13" s="1">
        <v>44573</v>
      </c>
      <c r="B13" s="1" t="str">
        <f t="shared" si="0"/>
        <v>Jan</v>
      </c>
      <c r="C13">
        <v>441.85</v>
      </c>
    </row>
    <row r="14" spans="1:6" x14ac:dyDescent="0.25">
      <c r="A14" s="1">
        <v>44574</v>
      </c>
      <c r="B14" s="1" t="str">
        <f t="shared" si="0"/>
        <v>Jan</v>
      </c>
      <c r="C14">
        <v>371.08</v>
      </c>
    </row>
    <row r="15" spans="1:6" x14ac:dyDescent="0.25">
      <c r="A15" s="1">
        <v>44575</v>
      </c>
      <c r="B15" s="1" t="str">
        <f t="shared" si="0"/>
        <v>Jan</v>
      </c>
      <c r="C15">
        <v>457.32</v>
      </c>
    </row>
    <row r="16" spans="1:6" x14ac:dyDescent="0.25">
      <c r="A16" s="1">
        <v>44576</v>
      </c>
      <c r="B16" s="1" t="str">
        <f t="shared" si="0"/>
        <v>Jan</v>
      </c>
      <c r="C16">
        <v>409.83</v>
      </c>
    </row>
    <row r="17" spans="1:3" x14ac:dyDescent="0.25">
      <c r="A17" s="1">
        <v>44577</v>
      </c>
      <c r="B17" s="1" t="str">
        <f t="shared" si="0"/>
        <v>Jan</v>
      </c>
      <c r="C17">
        <v>411.79</v>
      </c>
    </row>
    <row r="18" spans="1:3" x14ac:dyDescent="0.25">
      <c r="A18" s="1">
        <v>44578</v>
      </c>
      <c r="B18" s="1" t="str">
        <f t="shared" si="0"/>
        <v>Jan</v>
      </c>
      <c r="C18">
        <v>316.64999999999998</v>
      </c>
    </row>
    <row r="19" spans="1:3" x14ac:dyDescent="0.25">
      <c r="A19" s="1">
        <v>44579</v>
      </c>
      <c r="B19" s="1" t="str">
        <f t="shared" si="0"/>
        <v>Jan</v>
      </c>
      <c r="C19">
        <v>354.99</v>
      </c>
    </row>
    <row r="20" spans="1:3" x14ac:dyDescent="0.25">
      <c r="A20" s="1">
        <v>44580</v>
      </c>
      <c r="B20" s="1" t="str">
        <f t="shared" si="0"/>
        <v>Jan</v>
      </c>
      <c r="C20">
        <v>324.8</v>
      </c>
    </row>
    <row r="21" spans="1:3" x14ac:dyDescent="0.25">
      <c r="A21" s="1">
        <v>44581</v>
      </c>
      <c r="B21" s="1" t="str">
        <f t="shared" si="0"/>
        <v>Jan</v>
      </c>
      <c r="C21">
        <v>444.26</v>
      </c>
    </row>
    <row r="22" spans="1:3" x14ac:dyDescent="0.25">
      <c r="A22" s="1">
        <v>44582</v>
      </c>
      <c r="B22" s="1" t="str">
        <f t="shared" si="0"/>
        <v>Jan</v>
      </c>
      <c r="C22">
        <v>417.41</v>
      </c>
    </row>
    <row r="23" spans="1:3" x14ac:dyDescent="0.25">
      <c r="A23" s="1">
        <v>44583</v>
      </c>
      <c r="B23" s="1" t="str">
        <f t="shared" si="0"/>
        <v>Jan</v>
      </c>
      <c r="C23">
        <v>354.74</v>
      </c>
    </row>
    <row r="24" spans="1:3" x14ac:dyDescent="0.25">
      <c r="A24" s="1">
        <v>44584</v>
      </c>
      <c r="B24" s="1" t="str">
        <f t="shared" si="0"/>
        <v>Jan</v>
      </c>
      <c r="C24">
        <v>381.84</v>
      </c>
    </row>
    <row r="25" spans="1:3" x14ac:dyDescent="0.25">
      <c r="A25" s="1">
        <v>44585</v>
      </c>
      <c r="B25" s="1" t="str">
        <f t="shared" si="0"/>
        <v>Jan</v>
      </c>
      <c r="C25">
        <v>434.59</v>
      </c>
    </row>
    <row r="26" spans="1:3" x14ac:dyDescent="0.25">
      <c r="A26" s="1">
        <v>44586</v>
      </c>
      <c r="B26" s="1" t="str">
        <f t="shared" si="0"/>
        <v>Jan</v>
      </c>
      <c r="C26">
        <v>430</v>
      </c>
    </row>
    <row r="27" spans="1:3" x14ac:dyDescent="0.25">
      <c r="A27" s="1">
        <v>44587</v>
      </c>
      <c r="B27" s="1" t="str">
        <f t="shared" si="0"/>
        <v>Jan</v>
      </c>
      <c r="C27">
        <v>393.85</v>
      </c>
    </row>
    <row r="28" spans="1:3" x14ac:dyDescent="0.25">
      <c r="A28" s="1">
        <v>44588</v>
      </c>
      <c r="B28" s="1" t="str">
        <f t="shared" si="0"/>
        <v>Jan</v>
      </c>
      <c r="C28">
        <v>394.09</v>
      </c>
    </row>
    <row r="29" spans="1:3" x14ac:dyDescent="0.25">
      <c r="A29" s="1">
        <v>44589</v>
      </c>
      <c r="B29" s="1" t="str">
        <f t="shared" si="0"/>
        <v>Jan</v>
      </c>
      <c r="C29">
        <v>312.56</v>
      </c>
    </row>
    <row r="30" spans="1:3" x14ac:dyDescent="0.25">
      <c r="A30" s="1">
        <v>44590</v>
      </c>
      <c r="B30" s="1" t="str">
        <f t="shared" si="0"/>
        <v>Jan</v>
      </c>
      <c r="C30">
        <v>384.76</v>
      </c>
    </row>
    <row r="31" spans="1:3" x14ac:dyDescent="0.25">
      <c r="A31" s="1">
        <v>44591</v>
      </c>
      <c r="B31" s="1" t="str">
        <f t="shared" si="0"/>
        <v>Jan</v>
      </c>
      <c r="C31">
        <v>463.91</v>
      </c>
    </row>
    <row r="32" spans="1:3" x14ac:dyDescent="0.25">
      <c r="A32" s="1">
        <v>44592</v>
      </c>
      <c r="B32" s="1" t="str">
        <f t="shared" si="0"/>
        <v>Jan</v>
      </c>
      <c r="C32">
        <v>406.42</v>
      </c>
    </row>
    <row r="33" spans="1:3" x14ac:dyDescent="0.25">
      <c r="A33" s="1">
        <v>44593</v>
      </c>
      <c r="B33" s="1" t="str">
        <f t="shared" si="0"/>
        <v>Feb</v>
      </c>
      <c r="C33">
        <v>431.66</v>
      </c>
    </row>
    <row r="34" spans="1:3" x14ac:dyDescent="0.25">
      <c r="A34" s="1">
        <v>44594</v>
      </c>
      <c r="B34" s="1" t="str">
        <f t="shared" si="0"/>
        <v>Feb</v>
      </c>
      <c r="C34">
        <v>562.69000000000005</v>
      </c>
    </row>
    <row r="35" spans="1:3" x14ac:dyDescent="0.25">
      <c r="A35" s="1">
        <v>44595</v>
      </c>
      <c r="B35" s="1" t="str">
        <f t="shared" si="0"/>
        <v>Feb</v>
      </c>
      <c r="C35">
        <v>467.97</v>
      </c>
    </row>
    <row r="36" spans="1:3" x14ac:dyDescent="0.25">
      <c r="A36" s="1">
        <v>44596</v>
      </c>
      <c r="B36" s="1" t="str">
        <f t="shared" si="0"/>
        <v>Feb</v>
      </c>
      <c r="C36">
        <v>445.63</v>
      </c>
    </row>
    <row r="37" spans="1:3" x14ac:dyDescent="0.25">
      <c r="A37" s="1">
        <v>44597</v>
      </c>
      <c r="B37" s="1" t="str">
        <f t="shared" si="0"/>
        <v>Feb</v>
      </c>
      <c r="C37">
        <v>634.91</v>
      </c>
    </row>
    <row r="38" spans="1:3" x14ac:dyDescent="0.25">
      <c r="A38" s="1">
        <v>44598</v>
      </c>
      <c r="B38" s="1" t="str">
        <f t="shared" si="0"/>
        <v>Feb</v>
      </c>
      <c r="C38">
        <v>633.39</v>
      </c>
    </row>
    <row r="39" spans="1:3" x14ac:dyDescent="0.25">
      <c r="A39" s="1">
        <v>44599</v>
      </c>
      <c r="B39" s="1" t="str">
        <f t="shared" si="0"/>
        <v>Feb</v>
      </c>
      <c r="C39">
        <v>479.49</v>
      </c>
    </row>
    <row r="40" spans="1:3" x14ac:dyDescent="0.25">
      <c r="A40" s="1">
        <v>44600</v>
      </c>
      <c r="B40" s="1" t="str">
        <f t="shared" si="0"/>
        <v>Feb</v>
      </c>
      <c r="C40">
        <v>595.57000000000005</v>
      </c>
    </row>
    <row r="41" spans="1:3" x14ac:dyDescent="0.25">
      <c r="A41" s="1">
        <v>44601</v>
      </c>
      <c r="B41" s="1" t="str">
        <f t="shared" si="0"/>
        <v>Feb</v>
      </c>
      <c r="C41">
        <v>563.65</v>
      </c>
    </row>
    <row r="42" spans="1:3" x14ac:dyDescent="0.25">
      <c r="A42" s="1">
        <v>44602</v>
      </c>
      <c r="B42" s="1" t="str">
        <f t="shared" si="0"/>
        <v>Feb</v>
      </c>
      <c r="C42">
        <v>531.37</v>
      </c>
    </row>
    <row r="43" spans="1:3" x14ac:dyDescent="0.25">
      <c r="A43" s="1">
        <v>44603</v>
      </c>
      <c r="B43" s="1" t="str">
        <f t="shared" si="0"/>
        <v>Feb</v>
      </c>
      <c r="C43">
        <v>459.71</v>
      </c>
    </row>
    <row r="44" spans="1:3" x14ac:dyDescent="0.25">
      <c r="A44" s="1">
        <v>44604</v>
      </c>
      <c r="B44" s="1" t="str">
        <f t="shared" si="0"/>
        <v>Feb</v>
      </c>
      <c r="C44">
        <v>433.75</v>
      </c>
    </row>
    <row r="45" spans="1:3" x14ac:dyDescent="0.25">
      <c r="A45" s="1">
        <v>44605</v>
      </c>
      <c r="B45" s="1" t="str">
        <f t="shared" si="0"/>
        <v>Feb</v>
      </c>
      <c r="C45">
        <v>520.5</v>
      </c>
    </row>
    <row r="46" spans="1:3" x14ac:dyDescent="0.25">
      <c r="A46" s="1">
        <v>44606</v>
      </c>
      <c r="B46" s="1" t="str">
        <f t="shared" si="0"/>
        <v>Feb</v>
      </c>
      <c r="C46">
        <v>524</v>
      </c>
    </row>
    <row r="47" spans="1:3" x14ac:dyDescent="0.25">
      <c r="A47" s="1">
        <v>44607</v>
      </c>
      <c r="B47" s="1" t="str">
        <f t="shared" si="0"/>
        <v>Feb</v>
      </c>
      <c r="C47">
        <v>485.71</v>
      </c>
    </row>
    <row r="48" spans="1:3" x14ac:dyDescent="0.25">
      <c r="A48" s="1">
        <v>44608</v>
      </c>
      <c r="B48" s="1" t="str">
        <f t="shared" si="0"/>
        <v>Feb</v>
      </c>
      <c r="C48">
        <v>444.62</v>
      </c>
    </row>
    <row r="49" spans="1:3" x14ac:dyDescent="0.25">
      <c r="A49" s="1">
        <v>44609</v>
      </c>
      <c r="B49" s="1" t="str">
        <f t="shared" si="0"/>
        <v>Feb</v>
      </c>
      <c r="C49">
        <v>531.66999999999996</v>
      </c>
    </row>
    <row r="50" spans="1:3" x14ac:dyDescent="0.25">
      <c r="A50" s="1">
        <v>44610</v>
      </c>
      <c r="B50" s="1" t="str">
        <f t="shared" si="0"/>
        <v>Feb</v>
      </c>
      <c r="C50">
        <v>558.79</v>
      </c>
    </row>
    <row r="51" spans="1:3" x14ac:dyDescent="0.25">
      <c r="A51" s="1">
        <v>44611</v>
      </c>
      <c r="B51" s="1" t="str">
        <f t="shared" si="0"/>
        <v>Feb</v>
      </c>
      <c r="C51">
        <v>515.41999999999996</v>
      </c>
    </row>
    <row r="52" spans="1:3" x14ac:dyDescent="0.25">
      <c r="A52" s="1">
        <v>44612</v>
      </c>
      <c r="B52" s="1" t="str">
        <f t="shared" si="0"/>
        <v>Feb</v>
      </c>
      <c r="C52">
        <v>530.62</v>
      </c>
    </row>
    <row r="53" spans="1:3" x14ac:dyDescent="0.25">
      <c r="A53" s="1">
        <v>44613</v>
      </c>
      <c r="B53" s="1" t="str">
        <f t="shared" si="0"/>
        <v>Feb</v>
      </c>
      <c r="C53">
        <v>484.38</v>
      </c>
    </row>
    <row r="54" spans="1:3" x14ac:dyDescent="0.25">
      <c r="A54" s="1">
        <v>44614</v>
      </c>
      <c r="B54" s="1" t="str">
        <f t="shared" si="0"/>
        <v>Feb</v>
      </c>
      <c r="C54">
        <v>503.08</v>
      </c>
    </row>
    <row r="55" spans="1:3" x14ac:dyDescent="0.25">
      <c r="A55" s="1">
        <v>44615</v>
      </c>
      <c r="B55" s="1" t="str">
        <f t="shared" si="0"/>
        <v>Feb</v>
      </c>
      <c r="C55">
        <v>527</v>
      </c>
    </row>
    <row r="56" spans="1:3" x14ac:dyDescent="0.25">
      <c r="A56" s="1">
        <v>44616</v>
      </c>
      <c r="B56" s="1" t="str">
        <f t="shared" si="0"/>
        <v>Feb</v>
      </c>
      <c r="C56">
        <v>550.39</v>
      </c>
    </row>
    <row r="57" spans="1:3" x14ac:dyDescent="0.25">
      <c r="A57" s="1">
        <v>44617</v>
      </c>
      <c r="B57" s="1" t="str">
        <f t="shared" si="0"/>
        <v>Feb</v>
      </c>
      <c r="C57">
        <v>460.7</v>
      </c>
    </row>
    <row r="58" spans="1:3" x14ac:dyDescent="0.25">
      <c r="A58" s="1">
        <v>44618</v>
      </c>
      <c r="B58" s="1" t="str">
        <f t="shared" si="0"/>
        <v>Feb</v>
      </c>
      <c r="C58">
        <v>598.25</v>
      </c>
    </row>
    <row r="59" spans="1:3" x14ac:dyDescent="0.25">
      <c r="A59" s="1">
        <v>44619</v>
      </c>
      <c r="B59" s="1" t="str">
        <f t="shared" si="0"/>
        <v>Feb</v>
      </c>
      <c r="C59">
        <v>570.62</v>
      </c>
    </row>
    <row r="60" spans="1:3" x14ac:dyDescent="0.25">
      <c r="A60" s="1">
        <v>44620</v>
      </c>
      <c r="B60" s="1" t="str">
        <f t="shared" si="0"/>
        <v>Feb</v>
      </c>
      <c r="C60">
        <v>585.1</v>
      </c>
    </row>
    <row r="61" spans="1:3" x14ac:dyDescent="0.25">
      <c r="A61" s="1">
        <v>44621</v>
      </c>
      <c r="B61" s="1" t="str">
        <f t="shared" si="0"/>
        <v>Mar</v>
      </c>
      <c r="C61">
        <v>669.85</v>
      </c>
    </row>
    <row r="62" spans="1:3" x14ac:dyDescent="0.25">
      <c r="A62" s="1">
        <v>44622</v>
      </c>
      <c r="B62" s="1" t="str">
        <f t="shared" si="0"/>
        <v>Mar</v>
      </c>
      <c r="C62">
        <v>548.04</v>
      </c>
    </row>
    <row r="63" spans="1:3" x14ac:dyDescent="0.25">
      <c r="A63" s="1">
        <v>44623</v>
      </c>
      <c r="B63" s="1" t="str">
        <f t="shared" si="0"/>
        <v>Mar</v>
      </c>
      <c r="C63">
        <v>674.37</v>
      </c>
    </row>
    <row r="64" spans="1:3" x14ac:dyDescent="0.25">
      <c r="A64" s="1">
        <v>44624</v>
      </c>
      <c r="B64" s="1" t="str">
        <f t="shared" si="0"/>
        <v>Mar</v>
      </c>
      <c r="C64">
        <v>517.82000000000005</v>
      </c>
    </row>
    <row r="65" spans="1:3" x14ac:dyDescent="0.25">
      <c r="A65" s="1">
        <v>44625</v>
      </c>
      <c r="B65" s="1" t="str">
        <f t="shared" si="0"/>
        <v>Mar</v>
      </c>
      <c r="C65">
        <v>572.22</v>
      </c>
    </row>
    <row r="66" spans="1:3" x14ac:dyDescent="0.25">
      <c r="A66" s="1">
        <v>44626</v>
      </c>
      <c r="B66" s="1" t="str">
        <f t="shared" si="0"/>
        <v>Mar</v>
      </c>
      <c r="C66">
        <v>572.51</v>
      </c>
    </row>
    <row r="67" spans="1:3" x14ac:dyDescent="0.25">
      <c r="A67" s="1">
        <v>44627</v>
      </c>
      <c r="B67" s="1" t="str">
        <f t="shared" ref="B67:B130" si="1">TEXT(A67,"mmm")</f>
        <v>Mar</v>
      </c>
      <c r="C67">
        <v>685.07</v>
      </c>
    </row>
    <row r="68" spans="1:3" x14ac:dyDescent="0.25">
      <c r="A68" s="1">
        <v>44628</v>
      </c>
      <c r="B68" s="1" t="str">
        <f t="shared" si="1"/>
        <v>Mar</v>
      </c>
      <c r="C68">
        <v>686.88</v>
      </c>
    </row>
    <row r="69" spans="1:3" x14ac:dyDescent="0.25">
      <c r="A69" s="1">
        <v>44629</v>
      </c>
      <c r="B69" s="1" t="str">
        <f t="shared" si="1"/>
        <v>Mar</v>
      </c>
      <c r="C69">
        <v>598.33000000000004</v>
      </c>
    </row>
    <row r="70" spans="1:3" x14ac:dyDescent="0.25">
      <c r="A70" s="1">
        <v>44630</v>
      </c>
      <c r="B70" s="1" t="str">
        <f t="shared" si="1"/>
        <v>Mar</v>
      </c>
      <c r="C70">
        <v>620.27</v>
      </c>
    </row>
    <row r="71" spans="1:3" x14ac:dyDescent="0.25">
      <c r="A71" s="1">
        <v>44631</v>
      </c>
      <c r="B71" s="1" t="str">
        <f t="shared" si="1"/>
        <v>Mar</v>
      </c>
      <c r="C71">
        <v>686.21</v>
      </c>
    </row>
    <row r="72" spans="1:3" x14ac:dyDescent="0.25">
      <c r="A72" s="1">
        <v>44632</v>
      </c>
      <c r="B72" s="1" t="str">
        <f t="shared" si="1"/>
        <v>Mar</v>
      </c>
      <c r="C72">
        <v>535.4</v>
      </c>
    </row>
    <row r="73" spans="1:3" x14ac:dyDescent="0.25">
      <c r="A73" s="1">
        <v>44633</v>
      </c>
      <c r="B73" s="1" t="str">
        <f t="shared" si="1"/>
        <v>Mar</v>
      </c>
      <c r="C73">
        <v>579.87</v>
      </c>
    </row>
    <row r="74" spans="1:3" x14ac:dyDescent="0.25">
      <c r="A74" s="1">
        <v>44634</v>
      </c>
      <c r="B74" s="1" t="str">
        <f t="shared" si="1"/>
        <v>Mar</v>
      </c>
      <c r="C74">
        <v>654.85</v>
      </c>
    </row>
    <row r="75" spans="1:3" x14ac:dyDescent="0.25">
      <c r="A75" s="1">
        <v>44635</v>
      </c>
      <c r="B75" s="1" t="str">
        <f t="shared" si="1"/>
        <v>Mar</v>
      </c>
      <c r="C75">
        <v>624.57000000000005</v>
      </c>
    </row>
    <row r="76" spans="1:3" x14ac:dyDescent="0.25">
      <c r="A76" s="1">
        <v>44636</v>
      </c>
      <c r="B76" s="1" t="str">
        <f t="shared" si="1"/>
        <v>Mar</v>
      </c>
      <c r="C76">
        <v>538.85</v>
      </c>
    </row>
    <row r="77" spans="1:3" x14ac:dyDescent="0.25">
      <c r="A77" s="1">
        <v>44637</v>
      </c>
      <c r="B77" s="1" t="str">
        <f t="shared" si="1"/>
        <v>Mar</v>
      </c>
      <c r="C77">
        <v>542.29</v>
      </c>
    </row>
    <row r="78" spans="1:3" x14ac:dyDescent="0.25">
      <c r="A78" s="1">
        <v>44638</v>
      </c>
      <c r="B78" s="1" t="str">
        <f t="shared" si="1"/>
        <v>Mar</v>
      </c>
      <c r="C78">
        <v>570.49</v>
      </c>
    </row>
    <row r="79" spans="1:3" x14ac:dyDescent="0.25">
      <c r="A79" s="1">
        <v>44639</v>
      </c>
      <c r="B79" s="1" t="str">
        <f t="shared" si="1"/>
        <v>Mar</v>
      </c>
      <c r="C79">
        <v>653.71</v>
      </c>
    </row>
    <row r="80" spans="1:3" x14ac:dyDescent="0.25">
      <c r="A80" s="1">
        <v>44640</v>
      </c>
      <c r="B80" s="1" t="str">
        <f t="shared" si="1"/>
        <v>Mar</v>
      </c>
      <c r="C80">
        <v>581.54</v>
      </c>
    </row>
    <row r="81" spans="1:3" x14ac:dyDescent="0.25">
      <c r="A81" s="1">
        <v>44641</v>
      </c>
      <c r="B81" s="1" t="str">
        <f t="shared" si="1"/>
        <v>Mar</v>
      </c>
      <c r="C81">
        <v>661.79</v>
      </c>
    </row>
    <row r="82" spans="1:3" x14ac:dyDescent="0.25">
      <c r="A82" s="1">
        <v>44642</v>
      </c>
      <c r="B82" s="1" t="str">
        <f t="shared" si="1"/>
        <v>Mar</v>
      </c>
      <c r="C82">
        <v>558.23</v>
      </c>
    </row>
    <row r="83" spans="1:3" x14ac:dyDescent="0.25">
      <c r="A83" s="1">
        <v>44643</v>
      </c>
      <c r="B83" s="1" t="str">
        <f t="shared" si="1"/>
        <v>Mar</v>
      </c>
      <c r="C83">
        <v>558.99</v>
      </c>
    </row>
    <row r="84" spans="1:3" x14ac:dyDescent="0.25">
      <c r="A84" s="1">
        <v>44644</v>
      </c>
      <c r="B84" s="1" t="str">
        <f t="shared" si="1"/>
        <v>Mar</v>
      </c>
      <c r="C84">
        <v>566.29</v>
      </c>
    </row>
    <row r="85" spans="1:3" x14ac:dyDescent="0.25">
      <c r="A85" s="1">
        <v>44645</v>
      </c>
      <c r="B85" s="1" t="str">
        <f t="shared" si="1"/>
        <v>Mar</v>
      </c>
      <c r="C85">
        <v>653.51</v>
      </c>
    </row>
    <row r="86" spans="1:3" x14ac:dyDescent="0.25">
      <c r="A86" s="1">
        <v>44646</v>
      </c>
      <c r="B86" s="1" t="str">
        <f t="shared" si="1"/>
        <v>Mar</v>
      </c>
      <c r="C86">
        <v>487.82</v>
      </c>
    </row>
    <row r="87" spans="1:3" x14ac:dyDescent="0.25">
      <c r="A87" s="1">
        <v>44647</v>
      </c>
      <c r="B87" s="1" t="str">
        <f t="shared" si="1"/>
        <v>Mar</v>
      </c>
      <c r="C87">
        <v>583.15</v>
      </c>
    </row>
    <row r="88" spans="1:3" x14ac:dyDescent="0.25">
      <c r="A88" s="1">
        <v>44648</v>
      </c>
      <c r="B88" s="1" t="str">
        <f t="shared" si="1"/>
        <v>Mar</v>
      </c>
      <c r="C88">
        <v>552.55999999999995</v>
      </c>
    </row>
    <row r="89" spans="1:3" x14ac:dyDescent="0.25">
      <c r="A89" s="1">
        <v>44649</v>
      </c>
      <c r="B89" s="1" t="str">
        <f t="shared" si="1"/>
        <v>Mar</v>
      </c>
      <c r="C89">
        <v>618.38</v>
      </c>
    </row>
    <row r="90" spans="1:3" x14ac:dyDescent="0.25">
      <c r="A90" s="1">
        <v>44650</v>
      </c>
      <c r="B90" s="1" t="str">
        <f t="shared" si="1"/>
        <v>Mar</v>
      </c>
      <c r="C90">
        <v>693.27</v>
      </c>
    </row>
    <row r="91" spans="1:3" x14ac:dyDescent="0.25">
      <c r="A91" s="1">
        <v>44651</v>
      </c>
      <c r="B91" s="1" t="str">
        <f t="shared" si="1"/>
        <v>Mar</v>
      </c>
      <c r="C91">
        <v>624.44000000000005</v>
      </c>
    </row>
    <row r="92" spans="1:3" x14ac:dyDescent="0.25">
      <c r="A92" s="1">
        <v>44652</v>
      </c>
      <c r="B92" s="1" t="str">
        <f t="shared" si="1"/>
        <v>Apr</v>
      </c>
      <c r="C92">
        <v>739.08</v>
      </c>
    </row>
    <row r="93" spans="1:3" x14ac:dyDescent="0.25">
      <c r="A93" s="1">
        <v>44653</v>
      </c>
      <c r="B93" s="1" t="str">
        <f t="shared" si="1"/>
        <v>Apr</v>
      </c>
      <c r="C93">
        <v>556.19000000000005</v>
      </c>
    </row>
    <row r="94" spans="1:3" x14ac:dyDescent="0.25">
      <c r="A94" s="1">
        <v>44654</v>
      </c>
      <c r="B94" s="1" t="str">
        <f t="shared" si="1"/>
        <v>Apr</v>
      </c>
      <c r="C94">
        <v>796.52</v>
      </c>
    </row>
    <row r="95" spans="1:3" x14ac:dyDescent="0.25">
      <c r="A95" s="1">
        <v>44655</v>
      </c>
      <c r="B95" s="1" t="str">
        <f t="shared" si="1"/>
        <v>Apr</v>
      </c>
      <c r="C95">
        <v>788.61</v>
      </c>
    </row>
    <row r="96" spans="1:3" x14ac:dyDescent="0.25">
      <c r="A96" s="1">
        <v>44656</v>
      </c>
      <c r="B96" s="1" t="str">
        <f t="shared" si="1"/>
        <v>Apr</v>
      </c>
      <c r="C96">
        <v>762.12</v>
      </c>
    </row>
    <row r="97" spans="1:3" x14ac:dyDescent="0.25">
      <c r="A97" s="1">
        <v>44657</v>
      </c>
      <c r="B97" s="1" t="str">
        <f t="shared" si="1"/>
        <v>Apr</v>
      </c>
      <c r="C97">
        <v>646.91999999999996</v>
      </c>
    </row>
    <row r="98" spans="1:3" x14ac:dyDescent="0.25">
      <c r="A98" s="1">
        <v>44658</v>
      </c>
      <c r="B98" s="1" t="str">
        <f t="shared" si="1"/>
        <v>Apr</v>
      </c>
      <c r="C98">
        <v>683.53</v>
      </c>
    </row>
    <row r="99" spans="1:3" x14ac:dyDescent="0.25">
      <c r="A99" s="1">
        <v>44659</v>
      </c>
      <c r="B99" s="1" t="str">
        <f t="shared" si="1"/>
        <v>Apr</v>
      </c>
      <c r="C99">
        <v>633.11</v>
      </c>
    </row>
    <row r="100" spans="1:3" x14ac:dyDescent="0.25">
      <c r="A100" s="1">
        <v>44660</v>
      </c>
      <c r="B100" s="1" t="str">
        <f t="shared" si="1"/>
        <v>Apr</v>
      </c>
      <c r="C100">
        <v>642.05999999999995</v>
      </c>
    </row>
    <row r="101" spans="1:3" x14ac:dyDescent="0.25">
      <c r="A101" s="1">
        <v>44661</v>
      </c>
      <c r="B101" s="1" t="str">
        <f t="shared" si="1"/>
        <v>Apr</v>
      </c>
      <c r="C101">
        <v>633.80999999999995</v>
      </c>
    </row>
    <row r="102" spans="1:3" x14ac:dyDescent="0.25">
      <c r="A102" s="1">
        <v>44662</v>
      </c>
      <c r="B102" s="1" t="str">
        <f t="shared" si="1"/>
        <v>Apr</v>
      </c>
      <c r="C102">
        <v>793.69</v>
      </c>
    </row>
    <row r="103" spans="1:3" x14ac:dyDescent="0.25">
      <c r="A103" s="1">
        <v>44663</v>
      </c>
      <c r="B103" s="1" t="str">
        <f t="shared" si="1"/>
        <v>Apr</v>
      </c>
      <c r="C103">
        <v>721.76</v>
      </c>
    </row>
    <row r="104" spans="1:3" x14ac:dyDescent="0.25">
      <c r="A104" s="1">
        <v>44664</v>
      </c>
      <c r="B104" s="1" t="str">
        <f t="shared" si="1"/>
        <v>Apr</v>
      </c>
      <c r="C104">
        <v>652.83000000000004</v>
      </c>
    </row>
    <row r="105" spans="1:3" x14ac:dyDescent="0.25">
      <c r="A105" s="1">
        <v>44665</v>
      </c>
      <c r="B105" s="1" t="str">
        <f t="shared" si="1"/>
        <v>Apr</v>
      </c>
      <c r="C105">
        <v>636.48</v>
      </c>
    </row>
    <row r="106" spans="1:3" x14ac:dyDescent="0.25">
      <c r="A106" s="1">
        <v>44666</v>
      </c>
      <c r="B106" s="1" t="str">
        <f t="shared" si="1"/>
        <v>Apr</v>
      </c>
      <c r="C106">
        <v>614.82000000000005</v>
      </c>
    </row>
    <row r="107" spans="1:3" x14ac:dyDescent="0.25">
      <c r="A107" s="1">
        <v>44667</v>
      </c>
      <c r="B107" s="1" t="str">
        <f t="shared" si="1"/>
        <v>Apr</v>
      </c>
      <c r="C107">
        <v>609.32000000000005</v>
      </c>
    </row>
    <row r="108" spans="1:3" x14ac:dyDescent="0.25">
      <c r="A108" s="1">
        <v>44668</v>
      </c>
      <c r="B108" s="1" t="str">
        <f t="shared" si="1"/>
        <v>Apr</v>
      </c>
      <c r="C108">
        <v>756.65</v>
      </c>
    </row>
    <row r="109" spans="1:3" x14ac:dyDescent="0.25">
      <c r="A109" s="1">
        <v>44669</v>
      </c>
      <c r="B109" s="1" t="str">
        <f t="shared" si="1"/>
        <v>Apr</v>
      </c>
      <c r="C109">
        <v>692.84</v>
      </c>
    </row>
    <row r="110" spans="1:3" x14ac:dyDescent="0.25">
      <c r="A110" s="1">
        <v>44670</v>
      </c>
      <c r="B110" s="1" t="str">
        <f t="shared" si="1"/>
        <v>Apr</v>
      </c>
      <c r="C110">
        <v>560.35</v>
      </c>
    </row>
    <row r="111" spans="1:3" x14ac:dyDescent="0.25">
      <c r="A111" s="1">
        <v>44671</v>
      </c>
      <c r="B111" s="1" t="str">
        <f t="shared" si="1"/>
        <v>Apr</v>
      </c>
      <c r="C111">
        <v>715.22</v>
      </c>
    </row>
    <row r="112" spans="1:3" x14ac:dyDescent="0.25">
      <c r="A112" s="1">
        <v>44672</v>
      </c>
      <c r="B112" s="1" t="str">
        <f t="shared" si="1"/>
        <v>Apr</v>
      </c>
      <c r="C112">
        <v>577.64</v>
      </c>
    </row>
    <row r="113" spans="1:3" x14ac:dyDescent="0.25">
      <c r="A113" s="1">
        <v>44673</v>
      </c>
      <c r="B113" s="1" t="str">
        <f t="shared" si="1"/>
        <v>Apr</v>
      </c>
      <c r="C113">
        <v>620.95000000000005</v>
      </c>
    </row>
    <row r="114" spans="1:3" x14ac:dyDescent="0.25">
      <c r="A114" s="1">
        <v>44674</v>
      </c>
      <c r="B114" s="1" t="str">
        <f t="shared" si="1"/>
        <v>Apr</v>
      </c>
      <c r="C114">
        <v>637.9</v>
      </c>
    </row>
    <row r="115" spans="1:3" x14ac:dyDescent="0.25">
      <c r="A115" s="1">
        <v>44675</v>
      </c>
      <c r="B115" s="1" t="str">
        <f t="shared" si="1"/>
        <v>Apr</v>
      </c>
      <c r="C115">
        <v>683.78</v>
      </c>
    </row>
    <row r="116" spans="1:3" x14ac:dyDescent="0.25">
      <c r="A116" s="1">
        <v>44676</v>
      </c>
      <c r="B116" s="1" t="str">
        <f t="shared" si="1"/>
        <v>Apr</v>
      </c>
      <c r="C116">
        <v>558.09</v>
      </c>
    </row>
    <row r="117" spans="1:3" x14ac:dyDescent="0.25">
      <c r="A117" s="1">
        <v>44677</v>
      </c>
      <c r="B117" s="1" t="str">
        <f t="shared" si="1"/>
        <v>Apr</v>
      </c>
      <c r="C117">
        <v>683.9</v>
      </c>
    </row>
    <row r="118" spans="1:3" x14ac:dyDescent="0.25">
      <c r="A118" s="1">
        <v>44678</v>
      </c>
      <c r="B118" s="1" t="str">
        <f t="shared" si="1"/>
        <v>Apr</v>
      </c>
      <c r="C118">
        <v>556.32000000000005</v>
      </c>
    </row>
    <row r="119" spans="1:3" x14ac:dyDescent="0.25">
      <c r="A119" s="1">
        <v>44679</v>
      </c>
      <c r="B119" s="1" t="str">
        <f t="shared" si="1"/>
        <v>Apr</v>
      </c>
      <c r="C119">
        <v>693.3</v>
      </c>
    </row>
    <row r="120" spans="1:3" x14ac:dyDescent="0.25">
      <c r="A120" s="1">
        <v>44680</v>
      </c>
      <c r="B120" s="1" t="str">
        <f t="shared" si="1"/>
        <v>Apr</v>
      </c>
      <c r="C120">
        <v>599.4</v>
      </c>
    </row>
    <row r="121" spans="1:3" x14ac:dyDescent="0.25">
      <c r="A121" s="1">
        <v>44681</v>
      </c>
      <c r="B121" s="1" t="str">
        <f t="shared" si="1"/>
        <v>Apr</v>
      </c>
      <c r="C121">
        <v>551.15</v>
      </c>
    </row>
    <row r="122" spans="1:3" x14ac:dyDescent="0.25">
      <c r="A122" s="1">
        <v>44682</v>
      </c>
      <c r="B122" s="1" t="str">
        <f t="shared" si="1"/>
        <v>May</v>
      </c>
      <c r="C122">
        <v>800.01</v>
      </c>
    </row>
    <row r="123" spans="1:3" x14ac:dyDescent="0.25">
      <c r="A123" s="1">
        <v>44683</v>
      </c>
      <c r="B123" s="1" t="str">
        <f t="shared" si="1"/>
        <v>May</v>
      </c>
      <c r="C123">
        <v>698.41</v>
      </c>
    </row>
    <row r="124" spans="1:3" x14ac:dyDescent="0.25">
      <c r="A124" s="1">
        <v>44684</v>
      </c>
      <c r="B124" s="1" t="str">
        <f t="shared" si="1"/>
        <v>May</v>
      </c>
      <c r="C124">
        <v>643.34</v>
      </c>
    </row>
    <row r="125" spans="1:3" x14ac:dyDescent="0.25">
      <c r="A125" s="1">
        <v>44685</v>
      </c>
      <c r="B125" s="1" t="str">
        <f t="shared" si="1"/>
        <v>May</v>
      </c>
      <c r="C125">
        <v>667.87</v>
      </c>
    </row>
    <row r="126" spans="1:3" x14ac:dyDescent="0.25">
      <c r="A126" s="1">
        <v>44686</v>
      </c>
      <c r="B126" s="1" t="str">
        <f t="shared" si="1"/>
        <v>May</v>
      </c>
      <c r="C126">
        <v>669.97</v>
      </c>
    </row>
    <row r="127" spans="1:3" x14ac:dyDescent="0.25">
      <c r="A127" s="1">
        <v>44687</v>
      </c>
      <c r="B127" s="1" t="str">
        <f t="shared" si="1"/>
        <v>May</v>
      </c>
      <c r="C127">
        <v>627.34</v>
      </c>
    </row>
    <row r="128" spans="1:3" x14ac:dyDescent="0.25">
      <c r="A128" s="1">
        <v>44688</v>
      </c>
      <c r="B128" s="1" t="str">
        <f t="shared" si="1"/>
        <v>May</v>
      </c>
      <c r="C128">
        <v>606.89</v>
      </c>
    </row>
    <row r="129" spans="1:3" x14ac:dyDescent="0.25">
      <c r="A129" s="1">
        <v>44689</v>
      </c>
      <c r="B129" s="1" t="str">
        <f t="shared" si="1"/>
        <v>May</v>
      </c>
      <c r="C129">
        <v>583.16</v>
      </c>
    </row>
    <row r="130" spans="1:3" x14ac:dyDescent="0.25">
      <c r="A130" s="1">
        <v>44690</v>
      </c>
      <c r="B130" s="1" t="str">
        <f t="shared" si="1"/>
        <v>May</v>
      </c>
      <c r="C130">
        <v>698.13</v>
      </c>
    </row>
    <row r="131" spans="1:3" x14ac:dyDescent="0.25">
      <c r="A131" s="1">
        <v>44691</v>
      </c>
      <c r="B131" s="1" t="str">
        <f t="shared" ref="B131:B194" si="2">TEXT(A131,"mmm")</f>
        <v>May</v>
      </c>
      <c r="C131">
        <v>660.41</v>
      </c>
    </row>
    <row r="132" spans="1:3" x14ac:dyDescent="0.25">
      <c r="A132" s="1">
        <v>44692</v>
      </c>
      <c r="B132" s="1" t="str">
        <f t="shared" si="2"/>
        <v>May</v>
      </c>
      <c r="C132">
        <v>776.24</v>
      </c>
    </row>
    <row r="133" spans="1:3" x14ac:dyDescent="0.25">
      <c r="A133" s="1">
        <v>44693</v>
      </c>
      <c r="B133" s="1" t="str">
        <f t="shared" si="2"/>
        <v>May</v>
      </c>
      <c r="C133">
        <v>728.8</v>
      </c>
    </row>
    <row r="134" spans="1:3" x14ac:dyDescent="0.25">
      <c r="A134" s="1">
        <v>44694</v>
      </c>
      <c r="B134" s="1" t="str">
        <f t="shared" si="2"/>
        <v>May</v>
      </c>
      <c r="C134">
        <v>639.79</v>
      </c>
    </row>
    <row r="135" spans="1:3" x14ac:dyDescent="0.25">
      <c r="A135" s="1">
        <v>44695</v>
      </c>
      <c r="B135" s="1" t="str">
        <f t="shared" si="2"/>
        <v>May</v>
      </c>
      <c r="C135">
        <v>579.14</v>
      </c>
    </row>
    <row r="136" spans="1:3" x14ac:dyDescent="0.25">
      <c r="A136" s="1">
        <v>44696</v>
      </c>
      <c r="B136" s="1" t="str">
        <f t="shared" si="2"/>
        <v>May</v>
      </c>
      <c r="C136">
        <v>680.41</v>
      </c>
    </row>
    <row r="137" spans="1:3" x14ac:dyDescent="0.25">
      <c r="A137" s="1">
        <v>44697</v>
      </c>
      <c r="B137" s="1" t="str">
        <f t="shared" si="2"/>
        <v>May</v>
      </c>
      <c r="C137">
        <v>841.21</v>
      </c>
    </row>
    <row r="138" spans="1:3" x14ac:dyDescent="0.25">
      <c r="A138" s="1">
        <v>44698</v>
      </c>
      <c r="B138" s="1" t="str">
        <f t="shared" si="2"/>
        <v>May</v>
      </c>
      <c r="C138">
        <v>590.25</v>
      </c>
    </row>
    <row r="139" spans="1:3" x14ac:dyDescent="0.25">
      <c r="A139" s="1">
        <v>44699</v>
      </c>
      <c r="B139" s="1" t="str">
        <f t="shared" si="2"/>
        <v>May</v>
      </c>
      <c r="C139">
        <v>654.95000000000005</v>
      </c>
    </row>
    <row r="140" spans="1:3" x14ac:dyDescent="0.25">
      <c r="A140" s="1">
        <v>44700</v>
      </c>
      <c r="B140" s="1" t="str">
        <f t="shared" si="2"/>
        <v>May</v>
      </c>
      <c r="C140">
        <v>754.99</v>
      </c>
    </row>
    <row r="141" spans="1:3" x14ac:dyDescent="0.25">
      <c r="A141" s="1">
        <v>44701</v>
      </c>
      <c r="B141" s="1" t="str">
        <f t="shared" si="2"/>
        <v>May</v>
      </c>
      <c r="C141">
        <v>831.27</v>
      </c>
    </row>
    <row r="142" spans="1:3" x14ac:dyDescent="0.25">
      <c r="A142" s="1">
        <v>44702</v>
      </c>
      <c r="B142" s="1" t="str">
        <f t="shared" si="2"/>
        <v>May</v>
      </c>
      <c r="C142">
        <v>687.81</v>
      </c>
    </row>
    <row r="143" spans="1:3" x14ac:dyDescent="0.25">
      <c r="A143" s="1">
        <v>44703</v>
      </c>
      <c r="B143" s="1" t="str">
        <f t="shared" si="2"/>
        <v>May</v>
      </c>
      <c r="C143">
        <v>813.47</v>
      </c>
    </row>
    <row r="144" spans="1:3" x14ac:dyDescent="0.25">
      <c r="A144" s="1">
        <v>44704</v>
      </c>
      <c r="B144" s="1" t="str">
        <f t="shared" si="2"/>
        <v>May</v>
      </c>
      <c r="C144">
        <v>601.99</v>
      </c>
    </row>
    <row r="145" spans="1:3" x14ac:dyDescent="0.25">
      <c r="A145" s="1">
        <v>44705</v>
      </c>
      <c r="B145" s="1" t="str">
        <f t="shared" si="2"/>
        <v>May</v>
      </c>
      <c r="C145">
        <v>695.09</v>
      </c>
    </row>
    <row r="146" spans="1:3" x14ac:dyDescent="0.25">
      <c r="A146" s="1">
        <v>44706</v>
      </c>
      <c r="B146" s="1" t="str">
        <f t="shared" si="2"/>
        <v>May</v>
      </c>
      <c r="C146">
        <v>828.48</v>
      </c>
    </row>
    <row r="147" spans="1:3" x14ac:dyDescent="0.25">
      <c r="A147" s="1">
        <v>44707</v>
      </c>
      <c r="B147" s="1" t="str">
        <f t="shared" si="2"/>
        <v>May</v>
      </c>
      <c r="C147">
        <v>697.83</v>
      </c>
    </row>
    <row r="148" spans="1:3" x14ac:dyDescent="0.25">
      <c r="A148" s="1">
        <v>44708</v>
      </c>
      <c r="B148" s="1" t="str">
        <f t="shared" si="2"/>
        <v>May</v>
      </c>
      <c r="C148">
        <v>609.74</v>
      </c>
    </row>
    <row r="149" spans="1:3" x14ac:dyDescent="0.25">
      <c r="A149" s="1">
        <v>44709</v>
      </c>
      <c r="B149" s="1" t="str">
        <f t="shared" si="2"/>
        <v>May</v>
      </c>
      <c r="C149">
        <v>678.04</v>
      </c>
    </row>
    <row r="150" spans="1:3" x14ac:dyDescent="0.25">
      <c r="A150" s="1">
        <v>44710</v>
      </c>
      <c r="B150" s="1" t="str">
        <f t="shared" si="2"/>
        <v>May</v>
      </c>
      <c r="C150">
        <v>753.1</v>
      </c>
    </row>
    <row r="151" spans="1:3" x14ac:dyDescent="0.25">
      <c r="A151" s="1">
        <v>44711</v>
      </c>
      <c r="B151" s="1" t="str">
        <f t="shared" si="2"/>
        <v>May</v>
      </c>
      <c r="C151">
        <v>703.8</v>
      </c>
    </row>
    <row r="152" spans="1:3" x14ac:dyDescent="0.25">
      <c r="A152" s="1">
        <v>44712</v>
      </c>
      <c r="B152" s="1" t="str">
        <f t="shared" si="2"/>
        <v>May</v>
      </c>
      <c r="C152">
        <v>803.73</v>
      </c>
    </row>
    <row r="153" spans="1:3" x14ac:dyDescent="0.25">
      <c r="A153" s="1">
        <v>44713</v>
      </c>
      <c r="B153" s="1" t="str">
        <f t="shared" si="2"/>
        <v>Jun</v>
      </c>
      <c r="C153">
        <v>853.33</v>
      </c>
    </row>
    <row r="154" spans="1:3" x14ac:dyDescent="0.25">
      <c r="A154" s="1">
        <v>44714</v>
      </c>
      <c r="B154" s="1" t="str">
        <f t="shared" si="2"/>
        <v>Jun</v>
      </c>
      <c r="C154">
        <v>928.77</v>
      </c>
    </row>
    <row r="155" spans="1:3" x14ac:dyDescent="0.25">
      <c r="A155" s="1">
        <v>44715</v>
      </c>
      <c r="B155" s="1" t="str">
        <f t="shared" si="2"/>
        <v>Jun</v>
      </c>
      <c r="C155">
        <v>951.54</v>
      </c>
    </row>
    <row r="156" spans="1:3" x14ac:dyDescent="0.25">
      <c r="A156" s="1">
        <v>44716</v>
      </c>
      <c r="B156" s="1" t="str">
        <f t="shared" si="2"/>
        <v>Jun</v>
      </c>
      <c r="C156">
        <v>890.67</v>
      </c>
    </row>
    <row r="157" spans="1:3" x14ac:dyDescent="0.25">
      <c r="A157" s="1">
        <v>44717</v>
      </c>
      <c r="B157" s="1" t="str">
        <f t="shared" si="2"/>
        <v>Jun</v>
      </c>
      <c r="C157">
        <v>776.5</v>
      </c>
    </row>
    <row r="158" spans="1:3" x14ac:dyDescent="0.25">
      <c r="A158" s="1">
        <v>44718</v>
      </c>
      <c r="B158" s="1" t="str">
        <f t="shared" si="2"/>
        <v>Jun</v>
      </c>
      <c r="C158">
        <v>814.72</v>
      </c>
    </row>
    <row r="159" spans="1:3" x14ac:dyDescent="0.25">
      <c r="A159" s="1">
        <v>44719</v>
      </c>
      <c r="B159" s="1" t="str">
        <f t="shared" si="2"/>
        <v>Jun</v>
      </c>
      <c r="C159">
        <v>759.38</v>
      </c>
    </row>
    <row r="160" spans="1:3" x14ac:dyDescent="0.25">
      <c r="A160" s="1">
        <v>44720</v>
      </c>
      <c r="B160" s="1" t="str">
        <f t="shared" si="2"/>
        <v>Jun</v>
      </c>
      <c r="C160">
        <v>989.1</v>
      </c>
    </row>
    <row r="161" spans="1:3" x14ac:dyDescent="0.25">
      <c r="A161" s="1">
        <v>44721</v>
      </c>
      <c r="B161" s="1" t="str">
        <f t="shared" si="2"/>
        <v>Jun</v>
      </c>
      <c r="C161">
        <v>968.77</v>
      </c>
    </row>
    <row r="162" spans="1:3" x14ac:dyDescent="0.25">
      <c r="A162" s="1">
        <v>44722</v>
      </c>
      <c r="B162" s="1" t="str">
        <f t="shared" si="2"/>
        <v>Jun</v>
      </c>
      <c r="C162">
        <v>689.98</v>
      </c>
    </row>
    <row r="163" spans="1:3" x14ac:dyDescent="0.25">
      <c r="A163" s="1">
        <v>44723</v>
      </c>
      <c r="B163" s="1" t="str">
        <f t="shared" si="2"/>
        <v>Jun</v>
      </c>
      <c r="C163">
        <v>971.63</v>
      </c>
    </row>
    <row r="164" spans="1:3" x14ac:dyDescent="0.25">
      <c r="A164" s="1">
        <v>44724</v>
      </c>
      <c r="B164" s="1" t="str">
        <f t="shared" si="2"/>
        <v>Jun</v>
      </c>
      <c r="C164">
        <v>892.98</v>
      </c>
    </row>
    <row r="165" spans="1:3" x14ac:dyDescent="0.25">
      <c r="A165" s="1">
        <v>44725</v>
      </c>
      <c r="B165" s="1" t="str">
        <f t="shared" si="2"/>
        <v>Jun</v>
      </c>
      <c r="C165">
        <v>669.03</v>
      </c>
    </row>
    <row r="166" spans="1:3" x14ac:dyDescent="0.25">
      <c r="A166" s="1">
        <v>44726</v>
      </c>
      <c r="B166" s="1" t="str">
        <f t="shared" si="2"/>
        <v>Jun</v>
      </c>
      <c r="C166">
        <v>975.3</v>
      </c>
    </row>
    <row r="167" spans="1:3" x14ac:dyDescent="0.25">
      <c r="A167" s="1">
        <v>44727</v>
      </c>
      <c r="B167" s="1" t="str">
        <f t="shared" si="2"/>
        <v>Jun</v>
      </c>
      <c r="C167">
        <v>978.39</v>
      </c>
    </row>
    <row r="168" spans="1:3" x14ac:dyDescent="0.25">
      <c r="A168" s="1">
        <v>44728</v>
      </c>
      <c r="B168" s="1" t="str">
        <f t="shared" si="2"/>
        <v>Jun</v>
      </c>
      <c r="C168">
        <v>840.46</v>
      </c>
    </row>
    <row r="169" spans="1:3" x14ac:dyDescent="0.25">
      <c r="A169" s="1">
        <v>44729</v>
      </c>
      <c r="B169" s="1" t="str">
        <f t="shared" si="2"/>
        <v>Jun</v>
      </c>
      <c r="C169">
        <v>786.37</v>
      </c>
    </row>
    <row r="170" spans="1:3" x14ac:dyDescent="0.25">
      <c r="A170" s="1">
        <v>44730</v>
      </c>
      <c r="B170" s="1" t="str">
        <f t="shared" si="2"/>
        <v>Jun</v>
      </c>
      <c r="C170">
        <v>776.13</v>
      </c>
    </row>
    <row r="171" spans="1:3" x14ac:dyDescent="0.25">
      <c r="A171" s="1">
        <v>44731</v>
      </c>
      <c r="B171" s="1" t="str">
        <f t="shared" si="2"/>
        <v>Jun</v>
      </c>
      <c r="C171">
        <v>832.11</v>
      </c>
    </row>
    <row r="172" spans="1:3" x14ac:dyDescent="0.25">
      <c r="A172" s="1">
        <v>44732</v>
      </c>
      <c r="B172" s="1" t="str">
        <f t="shared" si="2"/>
        <v>Jun</v>
      </c>
      <c r="C172">
        <v>996.85</v>
      </c>
    </row>
    <row r="173" spans="1:3" x14ac:dyDescent="0.25">
      <c r="A173" s="1">
        <v>44733</v>
      </c>
      <c r="B173" s="1" t="str">
        <f t="shared" si="2"/>
        <v>Jun</v>
      </c>
      <c r="C173">
        <v>996.14</v>
      </c>
    </row>
    <row r="174" spans="1:3" x14ac:dyDescent="0.25">
      <c r="A174" s="1">
        <v>44734</v>
      </c>
      <c r="B174" s="1" t="str">
        <f t="shared" si="2"/>
        <v>Jun</v>
      </c>
      <c r="C174">
        <v>945.35</v>
      </c>
    </row>
    <row r="175" spans="1:3" x14ac:dyDescent="0.25">
      <c r="A175" s="1">
        <v>44735</v>
      </c>
      <c r="B175" s="1" t="str">
        <f t="shared" si="2"/>
        <v>Jun</v>
      </c>
      <c r="C175">
        <v>835.2</v>
      </c>
    </row>
    <row r="176" spans="1:3" x14ac:dyDescent="0.25">
      <c r="A176" s="1">
        <v>44736</v>
      </c>
      <c r="B176" s="1" t="str">
        <f t="shared" si="2"/>
        <v>Jun</v>
      </c>
      <c r="C176">
        <v>821.29</v>
      </c>
    </row>
    <row r="177" spans="1:3" x14ac:dyDescent="0.25">
      <c r="A177" s="1">
        <v>44737</v>
      </c>
      <c r="B177" s="1" t="str">
        <f t="shared" si="2"/>
        <v>Jun</v>
      </c>
      <c r="C177">
        <v>901.25</v>
      </c>
    </row>
    <row r="178" spans="1:3" x14ac:dyDescent="0.25">
      <c r="A178" s="1">
        <v>44738</v>
      </c>
      <c r="B178" s="1" t="str">
        <f t="shared" si="2"/>
        <v>Jun</v>
      </c>
      <c r="C178">
        <v>751.77</v>
      </c>
    </row>
    <row r="179" spans="1:3" x14ac:dyDescent="0.25">
      <c r="A179" s="1">
        <v>44739</v>
      </c>
      <c r="B179" s="1" t="str">
        <f t="shared" si="2"/>
        <v>Jun</v>
      </c>
      <c r="C179">
        <v>872.81</v>
      </c>
    </row>
    <row r="180" spans="1:3" x14ac:dyDescent="0.25">
      <c r="A180" s="1">
        <v>44740</v>
      </c>
      <c r="B180" s="1" t="str">
        <f t="shared" si="2"/>
        <v>Jun</v>
      </c>
      <c r="C180">
        <v>726.65</v>
      </c>
    </row>
    <row r="181" spans="1:3" x14ac:dyDescent="0.25">
      <c r="A181" s="1">
        <v>44741</v>
      </c>
      <c r="B181" s="1" t="str">
        <f t="shared" si="2"/>
        <v>Jun</v>
      </c>
      <c r="C181">
        <v>821.69</v>
      </c>
    </row>
    <row r="182" spans="1:3" x14ac:dyDescent="0.25">
      <c r="A182" s="1">
        <v>44742</v>
      </c>
      <c r="B182" s="1" t="str">
        <f t="shared" si="2"/>
        <v>Jun</v>
      </c>
      <c r="C182">
        <v>985.42</v>
      </c>
    </row>
    <row r="183" spans="1:3" x14ac:dyDescent="0.25">
      <c r="A183" s="1">
        <v>44743</v>
      </c>
      <c r="B183" s="1" t="str">
        <f t="shared" si="2"/>
        <v>Jul</v>
      </c>
      <c r="C183">
        <v>566.64</v>
      </c>
    </row>
    <row r="184" spans="1:3" x14ac:dyDescent="0.25">
      <c r="A184" s="1">
        <v>44744</v>
      </c>
      <c r="B184" s="1" t="str">
        <f t="shared" si="2"/>
        <v>Jul</v>
      </c>
      <c r="C184">
        <v>617.5</v>
      </c>
    </row>
    <row r="185" spans="1:3" x14ac:dyDescent="0.25">
      <c r="A185" s="1">
        <v>44745</v>
      </c>
      <c r="B185" s="1" t="str">
        <f t="shared" si="2"/>
        <v>Jul</v>
      </c>
      <c r="C185">
        <v>552.67999999999995</v>
      </c>
    </row>
    <row r="186" spans="1:3" x14ac:dyDescent="0.25">
      <c r="A186" s="1">
        <v>44746</v>
      </c>
      <c r="B186" s="1" t="str">
        <f t="shared" si="2"/>
        <v>Jul</v>
      </c>
      <c r="C186">
        <v>668.78</v>
      </c>
    </row>
    <row r="187" spans="1:3" x14ac:dyDescent="0.25">
      <c r="A187" s="1">
        <v>44747</v>
      </c>
      <c r="B187" s="1" t="str">
        <f t="shared" si="2"/>
        <v>Jul</v>
      </c>
      <c r="C187">
        <v>650.73</v>
      </c>
    </row>
    <row r="188" spans="1:3" x14ac:dyDescent="0.25">
      <c r="A188" s="1">
        <v>44748</v>
      </c>
      <c r="B188" s="1" t="str">
        <f t="shared" si="2"/>
        <v>Jul</v>
      </c>
      <c r="C188">
        <v>475.85</v>
      </c>
    </row>
    <row r="189" spans="1:3" x14ac:dyDescent="0.25">
      <c r="A189" s="1">
        <v>44749</v>
      </c>
      <c r="B189" s="1" t="str">
        <f t="shared" si="2"/>
        <v>Jul</v>
      </c>
      <c r="C189">
        <v>508.05</v>
      </c>
    </row>
    <row r="190" spans="1:3" x14ac:dyDescent="0.25">
      <c r="A190" s="1">
        <v>44750</v>
      </c>
      <c r="B190" s="1" t="str">
        <f t="shared" si="2"/>
        <v>Jul</v>
      </c>
      <c r="C190">
        <v>684.96</v>
      </c>
    </row>
    <row r="191" spans="1:3" x14ac:dyDescent="0.25">
      <c r="A191" s="1">
        <v>44751</v>
      </c>
      <c r="B191" s="1" t="str">
        <f t="shared" si="2"/>
        <v>Jul</v>
      </c>
      <c r="C191">
        <v>537.66</v>
      </c>
    </row>
    <row r="192" spans="1:3" x14ac:dyDescent="0.25">
      <c r="A192" s="1">
        <v>44752</v>
      </c>
      <c r="B192" s="1" t="str">
        <f t="shared" si="2"/>
        <v>Jul</v>
      </c>
      <c r="C192">
        <v>590.65</v>
      </c>
    </row>
    <row r="193" spans="1:3" x14ac:dyDescent="0.25">
      <c r="A193" s="1">
        <v>44753</v>
      </c>
      <c r="B193" s="1" t="str">
        <f t="shared" si="2"/>
        <v>Jul</v>
      </c>
      <c r="C193">
        <v>538.41999999999996</v>
      </c>
    </row>
    <row r="194" spans="1:3" x14ac:dyDescent="0.25">
      <c r="A194" s="1">
        <v>44754</v>
      </c>
      <c r="B194" s="1" t="str">
        <f t="shared" si="2"/>
        <v>Jul</v>
      </c>
      <c r="C194">
        <v>524.48</v>
      </c>
    </row>
    <row r="195" spans="1:3" x14ac:dyDescent="0.25">
      <c r="A195" s="1">
        <v>44755</v>
      </c>
      <c r="B195" s="1" t="str">
        <f t="shared" ref="B195:B258" si="3">TEXT(A195,"mmm")</f>
        <v>Jul</v>
      </c>
      <c r="C195">
        <v>584.82000000000005</v>
      </c>
    </row>
    <row r="196" spans="1:3" x14ac:dyDescent="0.25">
      <c r="A196" s="1">
        <v>44756</v>
      </c>
      <c r="B196" s="1" t="str">
        <f t="shared" si="3"/>
        <v>Jul</v>
      </c>
      <c r="C196">
        <v>510.79</v>
      </c>
    </row>
    <row r="197" spans="1:3" x14ac:dyDescent="0.25">
      <c r="A197" s="1">
        <v>44757</v>
      </c>
      <c r="B197" s="1" t="str">
        <f t="shared" si="3"/>
        <v>Jul</v>
      </c>
      <c r="C197">
        <v>489.46</v>
      </c>
    </row>
    <row r="198" spans="1:3" x14ac:dyDescent="0.25">
      <c r="A198" s="1">
        <v>44758</v>
      </c>
      <c r="B198" s="1" t="str">
        <f t="shared" si="3"/>
        <v>Jul</v>
      </c>
      <c r="C198">
        <v>640.36</v>
      </c>
    </row>
    <row r="199" spans="1:3" x14ac:dyDescent="0.25">
      <c r="A199" s="1">
        <v>44759</v>
      </c>
      <c r="B199" s="1" t="str">
        <f t="shared" si="3"/>
        <v>Jul</v>
      </c>
      <c r="C199">
        <v>501.23</v>
      </c>
    </row>
    <row r="200" spans="1:3" x14ac:dyDescent="0.25">
      <c r="A200" s="1">
        <v>44760</v>
      </c>
      <c r="B200" s="1" t="str">
        <f t="shared" si="3"/>
        <v>Jul</v>
      </c>
      <c r="C200">
        <v>674.15</v>
      </c>
    </row>
    <row r="201" spans="1:3" x14ac:dyDescent="0.25">
      <c r="A201" s="1">
        <v>44761</v>
      </c>
      <c r="B201" s="1" t="str">
        <f t="shared" si="3"/>
        <v>Jul</v>
      </c>
      <c r="C201">
        <v>680.42</v>
      </c>
    </row>
    <row r="202" spans="1:3" x14ac:dyDescent="0.25">
      <c r="A202" s="1">
        <v>44762</v>
      </c>
      <c r="B202" s="1" t="str">
        <f t="shared" si="3"/>
        <v>Jul</v>
      </c>
      <c r="C202">
        <v>471.05</v>
      </c>
    </row>
    <row r="203" spans="1:3" x14ac:dyDescent="0.25">
      <c r="A203" s="1">
        <v>44763</v>
      </c>
      <c r="B203" s="1" t="str">
        <f t="shared" si="3"/>
        <v>Jul</v>
      </c>
      <c r="C203">
        <v>543.39</v>
      </c>
    </row>
    <row r="204" spans="1:3" x14ac:dyDescent="0.25">
      <c r="A204" s="1">
        <v>44764</v>
      </c>
      <c r="B204" s="1" t="str">
        <f t="shared" si="3"/>
        <v>Jul</v>
      </c>
      <c r="C204">
        <v>488.17</v>
      </c>
    </row>
    <row r="205" spans="1:3" x14ac:dyDescent="0.25">
      <c r="A205" s="1">
        <v>44765</v>
      </c>
      <c r="B205" s="1" t="str">
        <f t="shared" si="3"/>
        <v>Jul</v>
      </c>
      <c r="C205">
        <v>688.59</v>
      </c>
    </row>
    <row r="206" spans="1:3" x14ac:dyDescent="0.25">
      <c r="A206" s="1">
        <v>44766</v>
      </c>
      <c r="B206" s="1" t="str">
        <f t="shared" si="3"/>
        <v>Jul</v>
      </c>
      <c r="C206">
        <v>495.23</v>
      </c>
    </row>
    <row r="207" spans="1:3" x14ac:dyDescent="0.25">
      <c r="A207" s="1">
        <v>44767</v>
      </c>
      <c r="B207" s="1" t="str">
        <f t="shared" si="3"/>
        <v>Jul</v>
      </c>
      <c r="C207">
        <v>587.20000000000005</v>
      </c>
    </row>
    <row r="208" spans="1:3" x14ac:dyDescent="0.25">
      <c r="A208" s="1">
        <v>44768</v>
      </c>
      <c r="B208" s="1" t="str">
        <f t="shared" si="3"/>
        <v>Jul</v>
      </c>
      <c r="C208">
        <v>546.36</v>
      </c>
    </row>
    <row r="209" spans="1:3" x14ac:dyDescent="0.25">
      <c r="A209" s="1">
        <v>44769</v>
      </c>
      <c r="B209" s="1" t="str">
        <f t="shared" si="3"/>
        <v>Jul</v>
      </c>
      <c r="C209">
        <v>465.61</v>
      </c>
    </row>
    <row r="210" spans="1:3" x14ac:dyDescent="0.25">
      <c r="A210" s="1">
        <v>44770</v>
      </c>
      <c r="B210" s="1" t="str">
        <f t="shared" si="3"/>
        <v>Jul</v>
      </c>
      <c r="C210">
        <v>634.4</v>
      </c>
    </row>
    <row r="211" spans="1:3" x14ac:dyDescent="0.25">
      <c r="A211" s="1">
        <v>44771</v>
      </c>
      <c r="B211" s="1" t="str">
        <f t="shared" si="3"/>
        <v>Jul</v>
      </c>
      <c r="C211">
        <v>479.49</v>
      </c>
    </row>
    <row r="212" spans="1:3" x14ac:dyDescent="0.25">
      <c r="A212" s="1">
        <v>44772</v>
      </c>
      <c r="B212" s="1" t="str">
        <f t="shared" si="3"/>
        <v>Jul</v>
      </c>
      <c r="C212">
        <v>485.14</v>
      </c>
    </row>
    <row r="213" spans="1:3" x14ac:dyDescent="0.25">
      <c r="A213" s="1">
        <v>44773</v>
      </c>
      <c r="B213" s="1" t="str">
        <f t="shared" si="3"/>
        <v>Jul</v>
      </c>
      <c r="C213">
        <v>587.71</v>
      </c>
    </row>
    <row r="214" spans="1:3" x14ac:dyDescent="0.25">
      <c r="A214" s="1">
        <v>44774</v>
      </c>
      <c r="B214" s="1" t="str">
        <f t="shared" si="3"/>
        <v>Aug</v>
      </c>
      <c r="C214">
        <v>739.55</v>
      </c>
    </row>
    <row r="215" spans="1:3" x14ac:dyDescent="0.25">
      <c r="A215" s="1">
        <v>44775</v>
      </c>
      <c r="B215" s="1" t="str">
        <f t="shared" si="3"/>
        <v>Aug</v>
      </c>
      <c r="C215">
        <v>623.78</v>
      </c>
    </row>
    <row r="216" spans="1:3" x14ac:dyDescent="0.25">
      <c r="A216" s="1">
        <v>44776</v>
      </c>
      <c r="B216" s="1" t="str">
        <f t="shared" si="3"/>
        <v>Aug</v>
      </c>
      <c r="C216">
        <v>557.04999999999995</v>
      </c>
    </row>
    <row r="217" spans="1:3" x14ac:dyDescent="0.25">
      <c r="A217" s="1">
        <v>44777</v>
      </c>
      <c r="B217" s="1" t="str">
        <f t="shared" si="3"/>
        <v>Aug</v>
      </c>
      <c r="C217">
        <v>678.36</v>
      </c>
    </row>
    <row r="218" spans="1:3" x14ac:dyDescent="0.25">
      <c r="A218" s="1">
        <v>44778</v>
      </c>
      <c r="B218" s="1" t="str">
        <f t="shared" si="3"/>
        <v>Aug</v>
      </c>
      <c r="C218">
        <v>773.67</v>
      </c>
    </row>
    <row r="219" spans="1:3" x14ac:dyDescent="0.25">
      <c r="A219" s="1">
        <v>44779</v>
      </c>
      <c r="B219" s="1" t="str">
        <f t="shared" si="3"/>
        <v>Aug</v>
      </c>
      <c r="C219">
        <v>726.6</v>
      </c>
    </row>
    <row r="220" spans="1:3" x14ac:dyDescent="0.25">
      <c r="A220" s="1">
        <v>44780</v>
      </c>
      <c r="B220" s="1" t="str">
        <f t="shared" si="3"/>
        <v>Aug</v>
      </c>
      <c r="C220">
        <v>574.73</v>
      </c>
    </row>
    <row r="221" spans="1:3" x14ac:dyDescent="0.25">
      <c r="A221" s="1">
        <v>44781</v>
      </c>
      <c r="B221" s="1" t="str">
        <f t="shared" si="3"/>
        <v>Aug</v>
      </c>
      <c r="C221">
        <v>718.92</v>
      </c>
    </row>
    <row r="222" spans="1:3" x14ac:dyDescent="0.25">
      <c r="A222" s="1">
        <v>44782</v>
      </c>
      <c r="B222" s="1" t="str">
        <f t="shared" si="3"/>
        <v>Aug</v>
      </c>
      <c r="C222">
        <v>747.73</v>
      </c>
    </row>
    <row r="223" spans="1:3" x14ac:dyDescent="0.25">
      <c r="A223" s="1">
        <v>44783</v>
      </c>
      <c r="B223" s="1" t="str">
        <f t="shared" si="3"/>
        <v>Aug</v>
      </c>
      <c r="C223">
        <v>693.28</v>
      </c>
    </row>
    <row r="224" spans="1:3" x14ac:dyDescent="0.25">
      <c r="A224" s="1">
        <v>44784</v>
      </c>
      <c r="B224" s="1" t="str">
        <f t="shared" si="3"/>
        <v>Aug</v>
      </c>
      <c r="C224">
        <v>705.77</v>
      </c>
    </row>
    <row r="225" spans="1:3" x14ac:dyDescent="0.25">
      <c r="A225" s="1">
        <v>44785</v>
      </c>
      <c r="B225" s="1" t="str">
        <f t="shared" si="3"/>
        <v>Aug</v>
      </c>
      <c r="C225">
        <v>761.03</v>
      </c>
    </row>
    <row r="226" spans="1:3" x14ac:dyDescent="0.25">
      <c r="A226" s="1">
        <v>44786</v>
      </c>
      <c r="B226" s="1" t="str">
        <f t="shared" si="3"/>
        <v>Aug</v>
      </c>
      <c r="C226">
        <v>664.58</v>
      </c>
    </row>
    <row r="227" spans="1:3" x14ac:dyDescent="0.25">
      <c r="A227" s="1">
        <v>44787</v>
      </c>
      <c r="B227" s="1" t="str">
        <f t="shared" si="3"/>
        <v>Aug</v>
      </c>
      <c r="C227">
        <v>713.15</v>
      </c>
    </row>
    <row r="228" spans="1:3" x14ac:dyDescent="0.25">
      <c r="A228" s="1">
        <v>44788</v>
      </c>
      <c r="B228" s="1" t="str">
        <f t="shared" si="3"/>
        <v>Aug</v>
      </c>
      <c r="C228">
        <v>542.73</v>
      </c>
    </row>
    <row r="229" spans="1:3" x14ac:dyDescent="0.25">
      <c r="A229" s="1">
        <v>44789</v>
      </c>
      <c r="B229" s="1" t="str">
        <f t="shared" si="3"/>
        <v>Aug</v>
      </c>
      <c r="C229">
        <v>773.27</v>
      </c>
    </row>
    <row r="230" spans="1:3" x14ac:dyDescent="0.25">
      <c r="A230" s="1">
        <v>44790</v>
      </c>
      <c r="B230" s="1" t="str">
        <f t="shared" si="3"/>
        <v>Aug</v>
      </c>
      <c r="C230">
        <v>601.19000000000005</v>
      </c>
    </row>
    <row r="231" spans="1:3" x14ac:dyDescent="0.25">
      <c r="A231" s="1">
        <v>44791</v>
      </c>
      <c r="B231" s="1" t="str">
        <f t="shared" si="3"/>
        <v>Aug</v>
      </c>
      <c r="C231">
        <v>769.8</v>
      </c>
    </row>
    <row r="232" spans="1:3" x14ac:dyDescent="0.25">
      <c r="A232" s="1">
        <v>44792</v>
      </c>
      <c r="B232" s="1" t="str">
        <f t="shared" si="3"/>
        <v>Aug</v>
      </c>
      <c r="C232">
        <v>707.11</v>
      </c>
    </row>
    <row r="233" spans="1:3" x14ac:dyDescent="0.25">
      <c r="A233" s="1">
        <v>44793</v>
      </c>
      <c r="B233" s="1" t="str">
        <f t="shared" si="3"/>
        <v>Aug</v>
      </c>
      <c r="C233">
        <v>758.95</v>
      </c>
    </row>
    <row r="234" spans="1:3" x14ac:dyDescent="0.25">
      <c r="A234" s="1">
        <v>44794</v>
      </c>
      <c r="B234" s="1" t="str">
        <f t="shared" si="3"/>
        <v>Aug</v>
      </c>
      <c r="C234">
        <v>687.78</v>
      </c>
    </row>
    <row r="235" spans="1:3" x14ac:dyDescent="0.25">
      <c r="A235" s="1">
        <v>44795</v>
      </c>
      <c r="B235" s="1" t="str">
        <f t="shared" si="3"/>
        <v>Aug</v>
      </c>
      <c r="C235">
        <v>727.15</v>
      </c>
    </row>
    <row r="236" spans="1:3" x14ac:dyDescent="0.25">
      <c r="A236" s="1">
        <v>44796</v>
      </c>
      <c r="B236" s="1" t="str">
        <f t="shared" si="3"/>
        <v>Aug</v>
      </c>
      <c r="C236">
        <v>607.98</v>
      </c>
    </row>
    <row r="237" spans="1:3" x14ac:dyDescent="0.25">
      <c r="A237" s="1">
        <v>44797</v>
      </c>
      <c r="B237" s="1" t="str">
        <f t="shared" si="3"/>
        <v>Aug</v>
      </c>
      <c r="C237">
        <v>690.25</v>
      </c>
    </row>
    <row r="238" spans="1:3" x14ac:dyDescent="0.25">
      <c r="A238" s="1">
        <v>44798</v>
      </c>
      <c r="B238" s="1" t="str">
        <f t="shared" si="3"/>
        <v>Aug</v>
      </c>
      <c r="C238">
        <v>635.47</v>
      </c>
    </row>
    <row r="239" spans="1:3" x14ac:dyDescent="0.25">
      <c r="A239" s="1">
        <v>44799</v>
      </c>
      <c r="B239" s="1" t="str">
        <f t="shared" si="3"/>
        <v>Aug</v>
      </c>
      <c r="C239">
        <v>603.02</v>
      </c>
    </row>
    <row r="240" spans="1:3" x14ac:dyDescent="0.25">
      <c r="A240" s="1">
        <v>44800</v>
      </c>
      <c r="B240" s="1" t="str">
        <f t="shared" si="3"/>
        <v>Aug</v>
      </c>
      <c r="C240">
        <v>678.87</v>
      </c>
    </row>
    <row r="241" spans="1:3" x14ac:dyDescent="0.25">
      <c r="A241" s="1">
        <v>44801</v>
      </c>
      <c r="B241" s="1" t="str">
        <f t="shared" si="3"/>
        <v>Aug</v>
      </c>
      <c r="C241">
        <v>610.86</v>
      </c>
    </row>
    <row r="242" spans="1:3" x14ac:dyDescent="0.25">
      <c r="A242" s="1">
        <v>44802</v>
      </c>
      <c r="B242" s="1" t="str">
        <f t="shared" si="3"/>
        <v>Aug</v>
      </c>
      <c r="C242">
        <v>598.61</v>
      </c>
    </row>
    <row r="243" spans="1:3" x14ac:dyDescent="0.25">
      <c r="A243" s="1">
        <v>44803</v>
      </c>
      <c r="B243" s="1" t="str">
        <f t="shared" si="3"/>
        <v>Aug</v>
      </c>
      <c r="C243">
        <v>621.55999999999995</v>
      </c>
    </row>
    <row r="244" spans="1:3" x14ac:dyDescent="0.25">
      <c r="A244" s="1">
        <v>44804</v>
      </c>
      <c r="B244" s="1" t="str">
        <f t="shared" si="3"/>
        <v>Aug</v>
      </c>
      <c r="C244">
        <v>702.72</v>
      </c>
    </row>
    <row r="245" spans="1:3" x14ac:dyDescent="0.25">
      <c r="A245" s="1">
        <v>44805</v>
      </c>
      <c r="B245" s="1" t="str">
        <f t="shared" si="3"/>
        <v>Sep</v>
      </c>
      <c r="C245">
        <v>677.97</v>
      </c>
    </row>
    <row r="246" spans="1:3" x14ac:dyDescent="0.25">
      <c r="A246" s="1">
        <v>44806</v>
      </c>
      <c r="B246" s="1" t="str">
        <f t="shared" si="3"/>
        <v>Sep</v>
      </c>
      <c r="C246">
        <v>814.75</v>
      </c>
    </row>
    <row r="247" spans="1:3" x14ac:dyDescent="0.25">
      <c r="A247" s="1">
        <v>44807</v>
      </c>
      <c r="B247" s="1" t="str">
        <f t="shared" si="3"/>
        <v>Sep</v>
      </c>
      <c r="C247">
        <v>715.52</v>
      </c>
    </row>
    <row r="248" spans="1:3" x14ac:dyDescent="0.25">
      <c r="A248" s="1">
        <v>44808</v>
      </c>
      <c r="B248" s="1" t="str">
        <f t="shared" si="3"/>
        <v>Sep</v>
      </c>
      <c r="C248">
        <v>817.99</v>
      </c>
    </row>
    <row r="249" spans="1:3" x14ac:dyDescent="0.25">
      <c r="A249" s="1">
        <v>44809</v>
      </c>
      <c r="B249" s="1" t="str">
        <f t="shared" si="3"/>
        <v>Sep</v>
      </c>
      <c r="C249">
        <v>841.75</v>
      </c>
    </row>
    <row r="250" spans="1:3" x14ac:dyDescent="0.25">
      <c r="A250" s="1">
        <v>44810</v>
      </c>
      <c r="B250" s="1" t="str">
        <f t="shared" si="3"/>
        <v>Sep</v>
      </c>
      <c r="C250">
        <v>845.54</v>
      </c>
    </row>
    <row r="251" spans="1:3" x14ac:dyDescent="0.25">
      <c r="A251" s="1">
        <v>44811</v>
      </c>
      <c r="B251" s="1" t="str">
        <f t="shared" si="3"/>
        <v>Sep</v>
      </c>
      <c r="C251">
        <v>835.34</v>
      </c>
    </row>
    <row r="252" spans="1:3" x14ac:dyDescent="0.25">
      <c r="A252" s="1">
        <v>44812</v>
      </c>
      <c r="B252" s="1" t="str">
        <f t="shared" si="3"/>
        <v>Sep</v>
      </c>
      <c r="C252">
        <v>646.69000000000005</v>
      </c>
    </row>
    <row r="253" spans="1:3" x14ac:dyDescent="0.25">
      <c r="A253" s="1">
        <v>44813</v>
      </c>
      <c r="B253" s="1" t="str">
        <f t="shared" si="3"/>
        <v>Sep</v>
      </c>
      <c r="C253">
        <v>865.19</v>
      </c>
    </row>
    <row r="254" spans="1:3" x14ac:dyDescent="0.25">
      <c r="A254" s="1">
        <v>44814</v>
      </c>
      <c r="B254" s="1" t="str">
        <f t="shared" si="3"/>
        <v>Sep</v>
      </c>
      <c r="C254">
        <v>866.38</v>
      </c>
    </row>
    <row r="255" spans="1:3" x14ac:dyDescent="0.25">
      <c r="A255" s="1">
        <v>44815</v>
      </c>
      <c r="B255" s="1" t="str">
        <f t="shared" si="3"/>
        <v>Sep</v>
      </c>
      <c r="C255">
        <v>824.32</v>
      </c>
    </row>
    <row r="256" spans="1:3" x14ac:dyDescent="0.25">
      <c r="A256" s="1">
        <v>44816</v>
      </c>
      <c r="B256" s="1" t="str">
        <f t="shared" si="3"/>
        <v>Sep</v>
      </c>
      <c r="C256">
        <v>698.02</v>
      </c>
    </row>
    <row r="257" spans="1:3" x14ac:dyDescent="0.25">
      <c r="A257" s="1">
        <v>44817</v>
      </c>
      <c r="B257" s="1" t="str">
        <f t="shared" si="3"/>
        <v>Sep</v>
      </c>
      <c r="C257">
        <v>591.65</v>
      </c>
    </row>
    <row r="258" spans="1:3" x14ac:dyDescent="0.25">
      <c r="A258" s="1">
        <v>44818</v>
      </c>
      <c r="B258" s="1" t="str">
        <f t="shared" si="3"/>
        <v>Sep</v>
      </c>
      <c r="C258">
        <v>791.56</v>
      </c>
    </row>
    <row r="259" spans="1:3" x14ac:dyDescent="0.25">
      <c r="A259" s="1">
        <v>44819</v>
      </c>
      <c r="B259" s="1" t="str">
        <f t="shared" ref="B259:B322" si="4">TEXT(A259,"mmm")</f>
        <v>Sep</v>
      </c>
      <c r="C259">
        <v>795.44</v>
      </c>
    </row>
    <row r="260" spans="1:3" x14ac:dyDescent="0.25">
      <c r="A260" s="1">
        <v>44820</v>
      </c>
      <c r="B260" s="1" t="str">
        <f t="shared" si="4"/>
        <v>Sep</v>
      </c>
      <c r="C260">
        <v>688.98</v>
      </c>
    </row>
    <row r="261" spans="1:3" x14ac:dyDescent="0.25">
      <c r="A261" s="1">
        <v>44821</v>
      </c>
      <c r="B261" s="1" t="str">
        <f t="shared" si="4"/>
        <v>Sep</v>
      </c>
      <c r="C261">
        <v>763.1</v>
      </c>
    </row>
    <row r="262" spans="1:3" x14ac:dyDescent="0.25">
      <c r="A262" s="1">
        <v>44822</v>
      </c>
      <c r="B262" s="1" t="str">
        <f t="shared" si="4"/>
        <v>Sep</v>
      </c>
      <c r="C262">
        <v>680.27</v>
      </c>
    </row>
    <row r="263" spans="1:3" x14ac:dyDescent="0.25">
      <c r="A263" s="1">
        <v>44823</v>
      </c>
      <c r="B263" s="1" t="str">
        <f t="shared" si="4"/>
        <v>Sep</v>
      </c>
      <c r="C263">
        <v>629.32000000000005</v>
      </c>
    </row>
    <row r="264" spans="1:3" x14ac:dyDescent="0.25">
      <c r="A264" s="1">
        <v>44824</v>
      </c>
      <c r="B264" s="1" t="str">
        <f t="shared" si="4"/>
        <v>Sep</v>
      </c>
      <c r="C264">
        <v>785.94</v>
      </c>
    </row>
    <row r="265" spans="1:3" x14ac:dyDescent="0.25">
      <c r="A265" s="1">
        <v>44825</v>
      </c>
      <c r="B265" s="1" t="str">
        <f t="shared" si="4"/>
        <v>Sep</v>
      </c>
      <c r="C265">
        <v>759.11</v>
      </c>
    </row>
    <row r="266" spans="1:3" x14ac:dyDescent="0.25">
      <c r="A266" s="1">
        <v>44826</v>
      </c>
      <c r="B266" s="1" t="str">
        <f t="shared" si="4"/>
        <v>Sep</v>
      </c>
      <c r="C266">
        <v>756.45</v>
      </c>
    </row>
    <row r="267" spans="1:3" x14ac:dyDescent="0.25">
      <c r="A267" s="1">
        <v>44827</v>
      </c>
      <c r="B267" s="1" t="str">
        <f t="shared" si="4"/>
        <v>Sep</v>
      </c>
      <c r="C267">
        <v>722.59</v>
      </c>
    </row>
    <row r="268" spans="1:3" x14ac:dyDescent="0.25">
      <c r="A268" s="1">
        <v>44828</v>
      </c>
      <c r="B268" s="1" t="str">
        <f t="shared" si="4"/>
        <v>Sep</v>
      </c>
      <c r="C268">
        <v>598.79999999999995</v>
      </c>
    </row>
    <row r="269" spans="1:3" x14ac:dyDescent="0.25">
      <c r="A269" s="1">
        <v>44829</v>
      </c>
      <c r="B269" s="1" t="str">
        <f t="shared" si="4"/>
        <v>Sep</v>
      </c>
      <c r="C269">
        <v>603.6</v>
      </c>
    </row>
    <row r="270" spans="1:3" x14ac:dyDescent="0.25">
      <c r="A270" s="1">
        <v>44830</v>
      </c>
      <c r="B270" s="1" t="str">
        <f t="shared" si="4"/>
        <v>Sep</v>
      </c>
      <c r="C270">
        <v>617.77</v>
      </c>
    </row>
    <row r="271" spans="1:3" x14ac:dyDescent="0.25">
      <c r="A271" s="1">
        <v>44831</v>
      </c>
      <c r="B271" s="1" t="str">
        <f t="shared" si="4"/>
        <v>Sep</v>
      </c>
      <c r="C271">
        <v>641.55999999999995</v>
      </c>
    </row>
    <row r="272" spans="1:3" x14ac:dyDescent="0.25">
      <c r="A272" s="1">
        <v>44832</v>
      </c>
      <c r="B272" s="1" t="str">
        <f t="shared" si="4"/>
        <v>Sep</v>
      </c>
      <c r="C272">
        <v>643.67999999999995</v>
      </c>
    </row>
    <row r="273" spans="1:3" x14ac:dyDescent="0.25">
      <c r="A273" s="1">
        <v>44833</v>
      </c>
      <c r="B273" s="1" t="str">
        <f t="shared" si="4"/>
        <v>Sep</v>
      </c>
      <c r="C273">
        <v>875.3</v>
      </c>
    </row>
    <row r="274" spans="1:3" x14ac:dyDescent="0.25">
      <c r="A274" s="1">
        <v>44834</v>
      </c>
      <c r="B274" s="1" t="str">
        <f t="shared" si="4"/>
        <v>Sep</v>
      </c>
      <c r="C274">
        <v>858.96</v>
      </c>
    </row>
    <row r="275" spans="1:3" x14ac:dyDescent="0.25">
      <c r="A275" s="1">
        <v>44835</v>
      </c>
      <c r="B275" s="1" t="str">
        <f t="shared" si="4"/>
        <v>Oct</v>
      </c>
      <c r="C275">
        <v>824.96</v>
      </c>
    </row>
    <row r="276" spans="1:3" x14ac:dyDescent="0.25">
      <c r="A276" s="1">
        <v>44836</v>
      </c>
      <c r="B276" s="1" t="str">
        <f t="shared" si="4"/>
        <v>Oct</v>
      </c>
      <c r="C276">
        <v>662.06</v>
      </c>
    </row>
    <row r="277" spans="1:3" x14ac:dyDescent="0.25">
      <c r="A277" s="1">
        <v>44837</v>
      </c>
      <c r="B277" s="1" t="str">
        <f t="shared" si="4"/>
        <v>Oct</v>
      </c>
      <c r="C277">
        <v>757.32</v>
      </c>
    </row>
    <row r="278" spans="1:3" x14ac:dyDescent="0.25">
      <c r="A278" s="1">
        <v>44838</v>
      </c>
      <c r="B278" s="1" t="str">
        <f t="shared" si="4"/>
        <v>Oct</v>
      </c>
      <c r="C278">
        <v>765.55</v>
      </c>
    </row>
    <row r="279" spans="1:3" x14ac:dyDescent="0.25">
      <c r="A279" s="1">
        <v>44839</v>
      </c>
      <c r="B279" s="1" t="str">
        <f t="shared" si="4"/>
        <v>Oct</v>
      </c>
      <c r="C279">
        <v>662.37</v>
      </c>
    </row>
    <row r="280" spans="1:3" x14ac:dyDescent="0.25">
      <c r="A280" s="1">
        <v>44840</v>
      </c>
      <c r="B280" s="1" t="str">
        <f t="shared" si="4"/>
        <v>Oct</v>
      </c>
      <c r="C280">
        <v>915.81</v>
      </c>
    </row>
    <row r="281" spans="1:3" x14ac:dyDescent="0.25">
      <c r="A281" s="1">
        <v>44841</v>
      </c>
      <c r="B281" s="1" t="str">
        <f t="shared" si="4"/>
        <v>Oct</v>
      </c>
      <c r="C281">
        <v>854.51</v>
      </c>
    </row>
    <row r="282" spans="1:3" x14ac:dyDescent="0.25">
      <c r="A282" s="1">
        <v>44842</v>
      </c>
      <c r="B282" s="1" t="str">
        <f t="shared" si="4"/>
        <v>Oct</v>
      </c>
      <c r="C282">
        <v>877.9</v>
      </c>
    </row>
    <row r="283" spans="1:3" x14ac:dyDescent="0.25">
      <c r="A283" s="1">
        <v>44843</v>
      </c>
      <c r="B283" s="1" t="str">
        <f t="shared" si="4"/>
        <v>Oct</v>
      </c>
      <c r="C283">
        <v>802.15</v>
      </c>
    </row>
    <row r="284" spans="1:3" x14ac:dyDescent="0.25">
      <c r="A284" s="1">
        <v>44844</v>
      </c>
      <c r="B284" s="1" t="str">
        <f t="shared" si="4"/>
        <v>Oct</v>
      </c>
      <c r="C284">
        <v>649.76</v>
      </c>
    </row>
    <row r="285" spans="1:3" x14ac:dyDescent="0.25">
      <c r="A285" s="1">
        <v>44845</v>
      </c>
      <c r="B285" s="1" t="str">
        <f t="shared" si="4"/>
        <v>Oct</v>
      </c>
      <c r="C285">
        <v>903.66</v>
      </c>
    </row>
    <row r="286" spans="1:3" x14ac:dyDescent="0.25">
      <c r="A286" s="1">
        <v>44846</v>
      </c>
      <c r="B286" s="1" t="str">
        <f t="shared" si="4"/>
        <v>Oct</v>
      </c>
      <c r="C286">
        <v>931.38</v>
      </c>
    </row>
    <row r="287" spans="1:3" x14ac:dyDescent="0.25">
      <c r="A287" s="1">
        <v>44847</v>
      </c>
      <c r="B287" s="1" t="str">
        <f t="shared" si="4"/>
        <v>Oct</v>
      </c>
      <c r="C287">
        <v>715.1</v>
      </c>
    </row>
    <row r="288" spans="1:3" x14ac:dyDescent="0.25">
      <c r="A288" s="1">
        <v>44848</v>
      </c>
      <c r="B288" s="1" t="str">
        <f t="shared" si="4"/>
        <v>Oct</v>
      </c>
      <c r="C288">
        <v>937.84</v>
      </c>
    </row>
    <row r="289" spans="1:3" x14ac:dyDescent="0.25">
      <c r="A289" s="1">
        <v>44849</v>
      </c>
      <c r="B289" s="1" t="str">
        <f t="shared" si="4"/>
        <v>Oct</v>
      </c>
      <c r="C289">
        <v>758.96</v>
      </c>
    </row>
    <row r="290" spans="1:3" x14ac:dyDescent="0.25">
      <c r="A290" s="1">
        <v>44850</v>
      </c>
      <c r="B290" s="1" t="str">
        <f t="shared" si="4"/>
        <v>Oct</v>
      </c>
      <c r="C290">
        <v>922.12</v>
      </c>
    </row>
    <row r="291" spans="1:3" x14ac:dyDescent="0.25">
      <c r="A291" s="1">
        <v>44851</v>
      </c>
      <c r="B291" s="1" t="str">
        <f t="shared" si="4"/>
        <v>Oct</v>
      </c>
      <c r="C291">
        <v>903.07</v>
      </c>
    </row>
    <row r="292" spans="1:3" x14ac:dyDescent="0.25">
      <c r="A292" s="1">
        <v>44852</v>
      </c>
      <c r="B292" s="1" t="str">
        <f t="shared" si="4"/>
        <v>Oct</v>
      </c>
      <c r="C292">
        <v>758.89</v>
      </c>
    </row>
    <row r="293" spans="1:3" x14ac:dyDescent="0.25">
      <c r="A293" s="1">
        <v>44853</v>
      </c>
      <c r="B293" s="1" t="str">
        <f t="shared" si="4"/>
        <v>Oct</v>
      </c>
      <c r="C293">
        <v>960.48</v>
      </c>
    </row>
    <row r="294" spans="1:3" x14ac:dyDescent="0.25">
      <c r="A294" s="1">
        <v>44854</v>
      </c>
      <c r="B294" s="1" t="str">
        <f t="shared" si="4"/>
        <v>Oct</v>
      </c>
      <c r="C294">
        <v>892.06</v>
      </c>
    </row>
    <row r="295" spans="1:3" x14ac:dyDescent="0.25">
      <c r="A295" s="1">
        <v>44855</v>
      </c>
      <c r="B295" s="1" t="str">
        <f t="shared" si="4"/>
        <v>Oct</v>
      </c>
      <c r="C295">
        <v>949.6</v>
      </c>
    </row>
    <row r="296" spans="1:3" x14ac:dyDescent="0.25">
      <c r="A296" s="1">
        <v>44856</v>
      </c>
      <c r="B296" s="1" t="str">
        <f t="shared" si="4"/>
        <v>Oct</v>
      </c>
      <c r="C296">
        <v>730.82</v>
      </c>
    </row>
    <row r="297" spans="1:3" x14ac:dyDescent="0.25">
      <c r="A297" s="1">
        <v>44857</v>
      </c>
      <c r="B297" s="1" t="str">
        <f t="shared" si="4"/>
        <v>Oct</v>
      </c>
      <c r="C297">
        <v>796.9</v>
      </c>
    </row>
    <row r="298" spans="1:3" x14ac:dyDescent="0.25">
      <c r="A298" s="1">
        <v>44858</v>
      </c>
      <c r="B298" s="1" t="str">
        <f t="shared" si="4"/>
        <v>Oct</v>
      </c>
      <c r="C298">
        <v>941.39</v>
      </c>
    </row>
    <row r="299" spans="1:3" x14ac:dyDescent="0.25">
      <c r="A299" s="1">
        <v>44859</v>
      </c>
      <c r="B299" s="1" t="str">
        <f t="shared" si="4"/>
        <v>Oct</v>
      </c>
      <c r="C299">
        <v>927.64</v>
      </c>
    </row>
    <row r="300" spans="1:3" x14ac:dyDescent="0.25">
      <c r="A300" s="1">
        <v>44860</v>
      </c>
      <c r="B300" s="1" t="str">
        <f t="shared" si="4"/>
        <v>Oct</v>
      </c>
      <c r="C300">
        <v>701.48</v>
      </c>
    </row>
    <row r="301" spans="1:3" x14ac:dyDescent="0.25">
      <c r="A301" s="1">
        <v>44861</v>
      </c>
      <c r="B301" s="1" t="str">
        <f t="shared" si="4"/>
        <v>Oct</v>
      </c>
      <c r="C301">
        <v>672.12</v>
      </c>
    </row>
    <row r="302" spans="1:3" x14ac:dyDescent="0.25">
      <c r="A302" s="1">
        <v>44862</v>
      </c>
      <c r="B302" s="1" t="str">
        <f t="shared" si="4"/>
        <v>Oct</v>
      </c>
      <c r="C302">
        <v>858.4</v>
      </c>
    </row>
    <row r="303" spans="1:3" x14ac:dyDescent="0.25">
      <c r="A303" s="1">
        <v>44863</v>
      </c>
      <c r="B303" s="1" t="str">
        <f t="shared" si="4"/>
        <v>Oct</v>
      </c>
      <c r="C303">
        <v>654.98</v>
      </c>
    </row>
    <row r="304" spans="1:3" x14ac:dyDescent="0.25">
      <c r="A304" s="1">
        <v>44864</v>
      </c>
      <c r="B304" s="1" t="str">
        <f t="shared" si="4"/>
        <v>Oct</v>
      </c>
      <c r="C304">
        <v>858.56</v>
      </c>
    </row>
    <row r="305" spans="1:3" x14ac:dyDescent="0.25">
      <c r="A305" s="1">
        <v>44865</v>
      </c>
      <c r="B305" s="1" t="str">
        <f t="shared" si="4"/>
        <v>Oct</v>
      </c>
      <c r="C305">
        <v>950.91</v>
      </c>
    </row>
    <row r="306" spans="1:3" x14ac:dyDescent="0.25">
      <c r="A306" s="1">
        <v>44866</v>
      </c>
      <c r="B306" s="1" t="str">
        <f t="shared" si="4"/>
        <v>Nov</v>
      </c>
      <c r="C306">
        <v>948.14</v>
      </c>
    </row>
    <row r="307" spans="1:3" x14ac:dyDescent="0.25">
      <c r="A307" s="1">
        <v>44867</v>
      </c>
      <c r="B307" s="1" t="str">
        <f t="shared" si="4"/>
        <v>Nov</v>
      </c>
      <c r="C307">
        <v>1018.7</v>
      </c>
    </row>
    <row r="308" spans="1:3" x14ac:dyDescent="0.25">
      <c r="A308" s="1">
        <v>44868</v>
      </c>
      <c r="B308" s="1" t="str">
        <f t="shared" si="4"/>
        <v>Nov</v>
      </c>
      <c r="C308">
        <v>842.41</v>
      </c>
    </row>
    <row r="309" spans="1:3" x14ac:dyDescent="0.25">
      <c r="A309" s="1">
        <v>44869</v>
      </c>
      <c r="B309" s="1" t="str">
        <f t="shared" si="4"/>
        <v>Nov</v>
      </c>
      <c r="C309">
        <v>1148.9000000000001</v>
      </c>
    </row>
    <row r="310" spans="1:3" x14ac:dyDescent="0.25">
      <c r="A310" s="1">
        <v>44870</v>
      </c>
      <c r="B310" s="1" t="str">
        <f t="shared" si="4"/>
        <v>Nov</v>
      </c>
      <c r="C310">
        <v>1078.83</v>
      </c>
    </row>
    <row r="311" spans="1:3" x14ac:dyDescent="0.25">
      <c r="A311" s="1">
        <v>44871</v>
      </c>
      <c r="B311" s="1" t="str">
        <f t="shared" si="4"/>
        <v>Nov</v>
      </c>
      <c r="C311">
        <v>938.64</v>
      </c>
    </row>
    <row r="312" spans="1:3" x14ac:dyDescent="0.25">
      <c r="A312" s="1">
        <v>44872</v>
      </c>
      <c r="B312" s="1" t="str">
        <f t="shared" si="4"/>
        <v>Nov</v>
      </c>
      <c r="C312">
        <v>1054.58</v>
      </c>
    </row>
    <row r="313" spans="1:3" x14ac:dyDescent="0.25">
      <c r="A313" s="1">
        <v>44873</v>
      </c>
      <c r="B313" s="1" t="str">
        <f t="shared" si="4"/>
        <v>Nov</v>
      </c>
      <c r="C313">
        <v>1080.02</v>
      </c>
    </row>
    <row r="314" spans="1:3" x14ac:dyDescent="0.25">
      <c r="A314" s="1">
        <v>44874</v>
      </c>
      <c r="B314" s="1" t="str">
        <f t="shared" si="4"/>
        <v>Nov</v>
      </c>
      <c r="C314">
        <v>967.02</v>
      </c>
    </row>
    <row r="315" spans="1:3" x14ac:dyDescent="0.25">
      <c r="A315" s="1">
        <v>44875</v>
      </c>
      <c r="B315" s="1" t="str">
        <f t="shared" si="4"/>
        <v>Nov</v>
      </c>
      <c r="C315">
        <v>1019.26</v>
      </c>
    </row>
    <row r="316" spans="1:3" x14ac:dyDescent="0.25">
      <c r="A316" s="1">
        <v>44876</v>
      </c>
      <c r="B316" s="1" t="str">
        <f t="shared" si="4"/>
        <v>Nov</v>
      </c>
      <c r="C316">
        <v>912.05</v>
      </c>
    </row>
    <row r="317" spans="1:3" x14ac:dyDescent="0.25">
      <c r="A317" s="1">
        <v>44877</v>
      </c>
      <c r="B317" s="1" t="str">
        <f t="shared" si="4"/>
        <v>Nov</v>
      </c>
      <c r="C317">
        <v>829.72</v>
      </c>
    </row>
    <row r="318" spans="1:3" x14ac:dyDescent="0.25">
      <c r="A318" s="1">
        <v>44878</v>
      </c>
      <c r="B318" s="1" t="str">
        <f t="shared" si="4"/>
        <v>Nov</v>
      </c>
      <c r="C318">
        <v>1193.08</v>
      </c>
    </row>
    <row r="319" spans="1:3" x14ac:dyDescent="0.25">
      <c r="A319" s="1">
        <v>44879</v>
      </c>
      <c r="B319" s="1" t="str">
        <f t="shared" si="4"/>
        <v>Nov</v>
      </c>
      <c r="C319">
        <v>918.85</v>
      </c>
    </row>
    <row r="320" spans="1:3" x14ac:dyDescent="0.25">
      <c r="A320" s="1">
        <v>44880</v>
      </c>
      <c r="B320" s="1" t="str">
        <f t="shared" si="4"/>
        <v>Nov</v>
      </c>
      <c r="C320">
        <v>1189.55</v>
      </c>
    </row>
    <row r="321" spans="1:3" x14ac:dyDescent="0.25">
      <c r="A321" s="1">
        <v>44881</v>
      </c>
      <c r="B321" s="1" t="str">
        <f t="shared" si="4"/>
        <v>Nov</v>
      </c>
      <c r="C321">
        <v>900.85</v>
      </c>
    </row>
    <row r="322" spans="1:3" x14ac:dyDescent="0.25">
      <c r="A322" s="1">
        <v>44882</v>
      </c>
      <c r="B322" s="1" t="str">
        <f t="shared" si="4"/>
        <v>Nov</v>
      </c>
      <c r="C322">
        <v>806.38</v>
      </c>
    </row>
    <row r="323" spans="1:3" x14ac:dyDescent="0.25">
      <c r="A323" s="1">
        <v>44883</v>
      </c>
      <c r="B323" s="1" t="str">
        <f t="shared" ref="B323:B366" si="5">TEXT(A323,"mmm")</f>
        <v>Nov</v>
      </c>
      <c r="C323">
        <v>1102.8</v>
      </c>
    </row>
    <row r="324" spans="1:3" x14ac:dyDescent="0.25">
      <c r="A324" s="1">
        <v>44884</v>
      </c>
      <c r="B324" s="1" t="str">
        <f t="shared" si="5"/>
        <v>Nov</v>
      </c>
      <c r="C324">
        <v>1171.78</v>
      </c>
    </row>
    <row r="325" spans="1:3" x14ac:dyDescent="0.25">
      <c r="A325" s="1">
        <v>44885</v>
      </c>
      <c r="B325" s="1" t="str">
        <f t="shared" si="5"/>
        <v>Nov</v>
      </c>
      <c r="C325">
        <v>823.41</v>
      </c>
    </row>
    <row r="326" spans="1:3" x14ac:dyDescent="0.25">
      <c r="A326" s="1">
        <v>44886</v>
      </c>
      <c r="B326" s="1" t="str">
        <f t="shared" si="5"/>
        <v>Nov</v>
      </c>
      <c r="C326">
        <v>1112.5899999999999</v>
      </c>
    </row>
    <row r="327" spans="1:3" x14ac:dyDescent="0.25">
      <c r="A327" s="1">
        <v>44887</v>
      </c>
      <c r="B327" s="1" t="str">
        <f t="shared" si="5"/>
        <v>Nov</v>
      </c>
      <c r="C327">
        <v>804.09</v>
      </c>
    </row>
    <row r="328" spans="1:3" x14ac:dyDescent="0.25">
      <c r="A328" s="1">
        <v>44888</v>
      </c>
      <c r="B328" s="1" t="str">
        <f t="shared" si="5"/>
        <v>Nov</v>
      </c>
      <c r="C328">
        <v>1191.18</v>
      </c>
    </row>
    <row r="329" spans="1:3" x14ac:dyDescent="0.25">
      <c r="A329" s="1">
        <v>44889</v>
      </c>
      <c r="B329" s="1" t="str">
        <f t="shared" si="5"/>
        <v>Nov</v>
      </c>
      <c r="C329">
        <v>864.58</v>
      </c>
    </row>
    <row r="330" spans="1:3" x14ac:dyDescent="0.25">
      <c r="A330" s="1">
        <v>44890</v>
      </c>
      <c r="B330" s="1" t="str">
        <f t="shared" si="5"/>
        <v>Nov</v>
      </c>
      <c r="C330">
        <v>804.41</v>
      </c>
    </row>
    <row r="331" spans="1:3" x14ac:dyDescent="0.25">
      <c r="A331" s="1">
        <v>44891</v>
      </c>
      <c r="B331" s="1" t="str">
        <f t="shared" si="5"/>
        <v>Nov</v>
      </c>
      <c r="C331">
        <v>929.28</v>
      </c>
    </row>
    <row r="332" spans="1:3" x14ac:dyDescent="0.25">
      <c r="A332" s="1">
        <v>44892</v>
      </c>
      <c r="B332" s="1" t="str">
        <f t="shared" si="5"/>
        <v>Nov</v>
      </c>
      <c r="C332">
        <v>923.58</v>
      </c>
    </row>
    <row r="333" spans="1:3" x14ac:dyDescent="0.25">
      <c r="A333" s="1">
        <v>44893</v>
      </c>
      <c r="B333" s="1" t="str">
        <f t="shared" si="5"/>
        <v>Nov</v>
      </c>
      <c r="C333">
        <v>1034.31</v>
      </c>
    </row>
    <row r="334" spans="1:3" x14ac:dyDescent="0.25">
      <c r="A334" s="1">
        <v>44894</v>
      </c>
      <c r="B334" s="1" t="str">
        <f t="shared" si="5"/>
        <v>Nov</v>
      </c>
      <c r="C334">
        <v>826.22</v>
      </c>
    </row>
    <row r="335" spans="1:3" x14ac:dyDescent="0.25">
      <c r="A335" s="1">
        <v>44895</v>
      </c>
      <c r="B335" s="1" t="str">
        <f t="shared" si="5"/>
        <v>Nov</v>
      </c>
      <c r="C335">
        <v>1187.05</v>
      </c>
    </row>
    <row r="336" spans="1:3" x14ac:dyDescent="0.25">
      <c r="A336" s="1">
        <v>44896</v>
      </c>
      <c r="B336" s="1" t="str">
        <f t="shared" si="5"/>
        <v>Dec</v>
      </c>
      <c r="C336">
        <v>1226</v>
      </c>
    </row>
    <row r="337" spans="1:3" x14ac:dyDescent="0.25">
      <c r="A337" s="1">
        <v>44897</v>
      </c>
      <c r="B337" s="1" t="str">
        <f t="shared" si="5"/>
        <v>Dec</v>
      </c>
      <c r="C337">
        <v>1049.18</v>
      </c>
    </row>
    <row r="338" spans="1:3" x14ac:dyDescent="0.25">
      <c r="A338" s="1">
        <v>44898</v>
      </c>
      <c r="B338" s="1" t="str">
        <f t="shared" si="5"/>
        <v>Dec</v>
      </c>
      <c r="C338">
        <v>964.82</v>
      </c>
    </row>
    <row r="339" spans="1:3" x14ac:dyDescent="0.25">
      <c r="A339" s="1">
        <v>44899</v>
      </c>
      <c r="B339" s="1" t="str">
        <f t="shared" si="5"/>
        <v>Dec</v>
      </c>
      <c r="C339">
        <v>926.06</v>
      </c>
    </row>
    <row r="340" spans="1:3" x14ac:dyDescent="0.25">
      <c r="A340" s="1">
        <v>44900</v>
      </c>
      <c r="B340" s="1" t="str">
        <f t="shared" si="5"/>
        <v>Dec</v>
      </c>
      <c r="C340">
        <v>1233.94</v>
      </c>
    </row>
    <row r="341" spans="1:3" x14ac:dyDescent="0.25">
      <c r="A341" s="1">
        <v>44901</v>
      </c>
      <c r="B341" s="1" t="str">
        <f t="shared" si="5"/>
        <v>Dec</v>
      </c>
      <c r="C341">
        <v>1128.82</v>
      </c>
    </row>
    <row r="342" spans="1:3" x14ac:dyDescent="0.25">
      <c r="A342" s="1">
        <v>44902</v>
      </c>
      <c r="B342" s="1" t="str">
        <f t="shared" si="5"/>
        <v>Dec</v>
      </c>
      <c r="C342">
        <v>987.62</v>
      </c>
    </row>
    <row r="343" spans="1:3" x14ac:dyDescent="0.25">
      <c r="A343" s="1">
        <v>44903</v>
      </c>
      <c r="B343" s="1" t="str">
        <f t="shared" si="5"/>
        <v>Dec</v>
      </c>
      <c r="C343">
        <v>1151.1400000000001</v>
      </c>
    </row>
    <row r="344" spans="1:3" x14ac:dyDescent="0.25">
      <c r="A344" s="1">
        <v>44904</v>
      </c>
      <c r="B344" s="1" t="str">
        <f t="shared" si="5"/>
        <v>Dec</v>
      </c>
      <c r="C344">
        <v>1048.45</v>
      </c>
    </row>
    <row r="345" spans="1:3" x14ac:dyDescent="0.25">
      <c r="A345" s="1">
        <v>44905</v>
      </c>
      <c r="B345" s="1" t="str">
        <f t="shared" si="5"/>
        <v>Dec</v>
      </c>
      <c r="C345">
        <v>1352.01</v>
      </c>
    </row>
    <row r="346" spans="1:3" x14ac:dyDescent="0.25">
      <c r="A346" s="1">
        <v>44906</v>
      </c>
      <c r="B346" s="1" t="str">
        <f t="shared" si="5"/>
        <v>Dec</v>
      </c>
      <c r="C346">
        <v>978</v>
      </c>
    </row>
    <row r="347" spans="1:3" x14ac:dyDescent="0.25">
      <c r="A347" s="1">
        <v>44907</v>
      </c>
      <c r="B347" s="1" t="str">
        <f t="shared" si="5"/>
        <v>Dec</v>
      </c>
      <c r="C347">
        <v>1067.78</v>
      </c>
    </row>
    <row r="348" spans="1:3" x14ac:dyDescent="0.25">
      <c r="A348" s="1">
        <v>44908</v>
      </c>
      <c r="B348" s="1" t="str">
        <f t="shared" si="5"/>
        <v>Dec</v>
      </c>
      <c r="C348">
        <v>1331.72</v>
      </c>
    </row>
    <row r="349" spans="1:3" x14ac:dyDescent="0.25">
      <c r="A349" s="1">
        <v>44909</v>
      </c>
      <c r="B349" s="1" t="str">
        <f t="shared" si="5"/>
        <v>Dec</v>
      </c>
      <c r="C349">
        <v>1266.99</v>
      </c>
    </row>
    <row r="350" spans="1:3" x14ac:dyDescent="0.25">
      <c r="A350" s="1">
        <v>44910</v>
      </c>
      <c r="B350" s="1" t="str">
        <f t="shared" si="5"/>
        <v>Dec</v>
      </c>
      <c r="C350">
        <v>1025.82</v>
      </c>
    </row>
    <row r="351" spans="1:3" x14ac:dyDescent="0.25">
      <c r="A351" s="1">
        <v>44911</v>
      </c>
      <c r="B351" s="1" t="str">
        <f t="shared" si="5"/>
        <v>Dec</v>
      </c>
      <c r="C351">
        <v>1339.51</v>
      </c>
    </row>
    <row r="352" spans="1:3" x14ac:dyDescent="0.25">
      <c r="A352" s="1">
        <v>44912</v>
      </c>
      <c r="B352" s="1" t="str">
        <f t="shared" si="5"/>
        <v>Dec</v>
      </c>
      <c r="C352">
        <v>1180.52</v>
      </c>
    </row>
    <row r="353" spans="1:3" x14ac:dyDescent="0.25">
      <c r="A353" s="1">
        <v>44913</v>
      </c>
      <c r="B353" s="1" t="str">
        <f t="shared" si="5"/>
        <v>Dec</v>
      </c>
      <c r="C353">
        <v>1162.93</v>
      </c>
    </row>
    <row r="354" spans="1:3" x14ac:dyDescent="0.25">
      <c r="A354" s="1">
        <v>44914</v>
      </c>
      <c r="B354" s="1" t="str">
        <f t="shared" si="5"/>
        <v>Dec</v>
      </c>
      <c r="C354">
        <v>1345.41</v>
      </c>
    </row>
    <row r="355" spans="1:3" x14ac:dyDescent="0.25">
      <c r="A355" s="1">
        <v>44915</v>
      </c>
      <c r="B355" s="1" t="str">
        <f t="shared" si="5"/>
        <v>Dec</v>
      </c>
      <c r="C355">
        <v>1291.6500000000001</v>
      </c>
    </row>
    <row r="356" spans="1:3" x14ac:dyDescent="0.25">
      <c r="A356" s="1">
        <v>44916</v>
      </c>
      <c r="B356" s="1" t="str">
        <f t="shared" si="5"/>
        <v>Dec</v>
      </c>
      <c r="C356">
        <v>937.95</v>
      </c>
    </row>
    <row r="357" spans="1:3" x14ac:dyDescent="0.25">
      <c r="A357" s="1">
        <v>44917</v>
      </c>
      <c r="B357" s="1" t="str">
        <f t="shared" si="5"/>
        <v>Dec</v>
      </c>
      <c r="C357">
        <v>1271.03</v>
      </c>
    </row>
    <row r="358" spans="1:3" x14ac:dyDescent="0.25">
      <c r="A358" s="1">
        <v>44918</v>
      </c>
      <c r="B358" s="1" t="str">
        <f t="shared" si="5"/>
        <v>Dec</v>
      </c>
      <c r="C358">
        <v>1274.26</v>
      </c>
    </row>
    <row r="359" spans="1:3" x14ac:dyDescent="0.25">
      <c r="A359" s="1">
        <v>44919</v>
      </c>
      <c r="B359" s="1" t="str">
        <f t="shared" si="5"/>
        <v>Dec</v>
      </c>
      <c r="C359">
        <v>1194.1400000000001</v>
      </c>
    </row>
    <row r="360" spans="1:3" x14ac:dyDescent="0.25">
      <c r="A360" s="1">
        <v>44920</v>
      </c>
      <c r="B360" s="1" t="str">
        <f t="shared" si="5"/>
        <v>Dec</v>
      </c>
      <c r="C360">
        <v>1106.8900000000001</v>
      </c>
    </row>
    <row r="361" spans="1:3" x14ac:dyDescent="0.25">
      <c r="A361" s="1">
        <v>44921</v>
      </c>
      <c r="B361" s="1" t="str">
        <f t="shared" si="5"/>
        <v>Dec</v>
      </c>
      <c r="C361">
        <v>1136.56</v>
      </c>
    </row>
    <row r="362" spans="1:3" x14ac:dyDescent="0.25">
      <c r="A362" s="1">
        <v>44922</v>
      </c>
      <c r="B362" s="1" t="str">
        <f t="shared" si="5"/>
        <v>Dec</v>
      </c>
      <c r="C362">
        <v>1292.24</v>
      </c>
    </row>
    <row r="363" spans="1:3" x14ac:dyDescent="0.25">
      <c r="A363" s="1">
        <v>44923</v>
      </c>
      <c r="B363" s="1" t="str">
        <f t="shared" si="5"/>
        <v>Dec</v>
      </c>
      <c r="C363">
        <v>1275.55</v>
      </c>
    </row>
    <row r="364" spans="1:3" x14ac:dyDescent="0.25">
      <c r="A364" s="1">
        <v>44924</v>
      </c>
      <c r="B364" s="1" t="str">
        <f t="shared" si="5"/>
        <v>Dec</v>
      </c>
      <c r="C364">
        <v>1205.69</v>
      </c>
    </row>
    <row r="365" spans="1:3" x14ac:dyDescent="0.25">
      <c r="A365" s="1">
        <v>44925</v>
      </c>
      <c r="B365" s="1" t="str">
        <f t="shared" si="5"/>
        <v>Dec</v>
      </c>
      <c r="C365">
        <v>920.78</v>
      </c>
    </row>
    <row r="366" spans="1:3" x14ac:dyDescent="0.25">
      <c r="A366" s="1">
        <v>44926</v>
      </c>
      <c r="B366" s="1" t="str">
        <f t="shared" si="5"/>
        <v>Dec</v>
      </c>
      <c r="C366">
        <v>1281.49</v>
      </c>
    </row>
    <row r="368" spans="1:3" x14ac:dyDescent="0.25">
      <c r="A368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BCCF3-8261-4C31-8981-C9BBB042C416}">
  <dimension ref="A3:B16"/>
  <sheetViews>
    <sheetView workbookViewId="0">
      <selection activeCell="A3" sqref="A3"/>
    </sheetView>
  </sheetViews>
  <sheetFormatPr defaultRowHeight="15" x14ac:dyDescent="0.25"/>
  <cols>
    <col min="1" max="1" width="11.28515625" bestFit="1" customWidth="1"/>
    <col min="2" max="2" width="10.28515625" bestFit="1" customWidth="1"/>
    <col min="3" max="3" width="16" bestFit="1" customWidth="1"/>
    <col min="4" max="12" width="16.28515625" bestFit="1" customWidth="1"/>
    <col min="13" max="13" width="11.28515625" bestFit="1" customWidth="1"/>
  </cols>
  <sheetData>
    <row r="3" spans="1:2" x14ac:dyDescent="0.25">
      <c r="A3" s="2" t="s">
        <v>1</v>
      </c>
      <c r="B3" t="s">
        <v>18</v>
      </c>
    </row>
    <row r="4" spans="1:2" x14ac:dyDescent="0.25">
      <c r="A4" s="3" t="s">
        <v>5</v>
      </c>
      <c r="B4" s="4">
        <v>12307.42</v>
      </c>
    </row>
    <row r="5" spans="1:2" x14ac:dyDescent="0.25">
      <c r="A5" s="3" t="s">
        <v>6</v>
      </c>
      <c r="B5" s="4">
        <v>14630.64</v>
      </c>
    </row>
    <row r="6" spans="1:2" x14ac:dyDescent="0.25">
      <c r="A6" s="3" t="s">
        <v>7</v>
      </c>
      <c r="B6" s="4">
        <v>18671.570000000003</v>
      </c>
    </row>
    <row r="7" spans="1:2" x14ac:dyDescent="0.25">
      <c r="A7" s="3" t="s">
        <v>8</v>
      </c>
      <c r="B7" s="4">
        <v>19798.34</v>
      </c>
    </row>
    <row r="8" spans="1:2" x14ac:dyDescent="0.25">
      <c r="A8" s="3" t="s">
        <v>9</v>
      </c>
      <c r="B8" s="4">
        <v>21605.66</v>
      </c>
    </row>
    <row r="9" spans="1:2" x14ac:dyDescent="0.25">
      <c r="A9" s="3" t="s">
        <v>10</v>
      </c>
      <c r="B9" s="4">
        <v>25999.579999999998</v>
      </c>
    </row>
    <row r="10" spans="1:2" x14ac:dyDescent="0.25">
      <c r="A10" s="3" t="s">
        <v>11</v>
      </c>
      <c r="B10" s="4">
        <v>17469.969999999998</v>
      </c>
    </row>
    <row r="11" spans="1:2" x14ac:dyDescent="0.25">
      <c r="A11" s="3" t="s">
        <v>12</v>
      </c>
      <c r="B11" s="4">
        <v>20995.520000000004</v>
      </c>
    </row>
    <row r="12" spans="1:2" x14ac:dyDescent="0.25">
      <c r="A12" s="3" t="s">
        <v>13</v>
      </c>
      <c r="B12" s="4">
        <v>22253.54</v>
      </c>
    </row>
    <row r="13" spans="1:2" x14ac:dyDescent="0.25">
      <c r="A13" s="3" t="s">
        <v>14</v>
      </c>
      <c r="B13" s="4">
        <v>25498.749999999996</v>
      </c>
    </row>
    <row r="14" spans="1:2" x14ac:dyDescent="0.25">
      <c r="A14" s="3" t="s">
        <v>15</v>
      </c>
      <c r="B14" s="4">
        <v>29622.260000000002</v>
      </c>
    </row>
    <row r="15" spans="1:2" x14ac:dyDescent="0.25">
      <c r="A15" s="3" t="s">
        <v>16</v>
      </c>
      <c r="B15" s="4">
        <v>35954.949999999997</v>
      </c>
    </row>
    <row r="16" spans="1:2" x14ac:dyDescent="0.25">
      <c r="A16" s="3" t="s">
        <v>17</v>
      </c>
      <c r="B16" s="4">
        <v>264808.2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2E2E-4EC9-43F3-B806-101E0C34C533}">
  <dimension ref="A1:G14"/>
  <sheetViews>
    <sheetView workbookViewId="0">
      <selection activeCell="F15" sqref="F15"/>
    </sheetView>
  </sheetViews>
  <sheetFormatPr defaultColWidth="10.28515625" defaultRowHeight="15" x14ac:dyDescent="0.25"/>
  <cols>
    <col min="1" max="1" width="6.85546875" bestFit="1" customWidth="1"/>
    <col min="2" max="2" width="10.140625" bestFit="1" customWidth="1"/>
    <col min="3" max="3" width="14" bestFit="1" customWidth="1"/>
    <col min="4" max="4" width="9.7109375" bestFit="1" customWidth="1"/>
    <col min="6" max="6" width="41.5703125" bestFit="1" customWidth="1"/>
    <col min="7" max="7" width="42.140625" bestFit="1" customWidth="1"/>
  </cols>
  <sheetData>
    <row r="1" spans="1:7" x14ac:dyDescent="0.25">
      <c r="A1" t="s">
        <v>1</v>
      </c>
      <c r="B1" t="s">
        <v>18</v>
      </c>
      <c r="C1" s="7" t="s">
        <v>19</v>
      </c>
      <c r="D1" t="s">
        <v>26</v>
      </c>
      <c r="F1" t="s">
        <v>20</v>
      </c>
      <c r="G1" t="s">
        <v>21</v>
      </c>
    </row>
    <row r="2" spans="1:7" x14ac:dyDescent="0.25">
      <c r="A2" t="s">
        <v>5</v>
      </c>
      <c r="B2">
        <v>12307.42</v>
      </c>
      <c r="C2" s="7"/>
      <c r="D2" s="1">
        <v>44562</v>
      </c>
    </row>
    <row r="3" spans="1:7" x14ac:dyDescent="0.25">
      <c r="A3" t="s">
        <v>6</v>
      </c>
      <c r="B3">
        <v>14630.64</v>
      </c>
      <c r="C3" s="7">
        <f>(B3-B2)/B2</f>
        <v>0.18876580144335689</v>
      </c>
      <c r="D3" s="1">
        <v>44593</v>
      </c>
      <c r="F3" s="5">
        <f>SUMPRODUCT(GEOMEAN(C3:C13+1)-1)</f>
        <v>0.10236779028167553</v>
      </c>
      <c r="G3" s="5">
        <f>AVERAGE(C3:C13)</f>
        <v>0.11590423307946543</v>
      </c>
    </row>
    <row r="4" spans="1:7" x14ac:dyDescent="0.25">
      <c r="A4" t="s">
        <v>7</v>
      </c>
      <c r="B4">
        <v>18671.570000000003</v>
      </c>
      <c r="C4" s="7">
        <f t="shared" ref="C4:C13" si="0">(B4-B3)/B3</f>
        <v>0.27619639332250701</v>
      </c>
      <c r="D4" s="1">
        <v>44621</v>
      </c>
    </row>
    <row r="5" spans="1:7" x14ac:dyDescent="0.25">
      <c r="A5" t="s">
        <v>8</v>
      </c>
      <c r="B5">
        <v>19798.34</v>
      </c>
      <c r="C5" s="7">
        <f t="shared" si="0"/>
        <v>6.0346826753186616E-2</v>
      </c>
      <c r="D5" s="1">
        <v>44652</v>
      </c>
    </row>
    <row r="6" spans="1:7" x14ac:dyDescent="0.25">
      <c r="A6" t="s">
        <v>9</v>
      </c>
      <c r="B6">
        <v>21605.66</v>
      </c>
      <c r="C6" s="7">
        <f t="shared" si="0"/>
        <v>9.1286441186483297E-2</v>
      </c>
      <c r="D6" s="1">
        <v>44682</v>
      </c>
      <c r="F6" t="s">
        <v>22</v>
      </c>
      <c r="G6" t="s">
        <v>22</v>
      </c>
    </row>
    <row r="7" spans="1:7" x14ac:dyDescent="0.25">
      <c r="A7" t="s">
        <v>10</v>
      </c>
      <c r="B7">
        <v>25999.579999999998</v>
      </c>
      <c r="C7" s="7">
        <f t="shared" si="0"/>
        <v>0.20336893202984765</v>
      </c>
      <c r="D7" s="1">
        <v>44713</v>
      </c>
      <c r="F7" t="s">
        <v>23</v>
      </c>
      <c r="G7" t="s">
        <v>24</v>
      </c>
    </row>
    <row r="8" spans="1:7" x14ac:dyDescent="0.25">
      <c r="A8" t="s">
        <v>11</v>
      </c>
      <c r="B8">
        <v>17469.969999999998</v>
      </c>
      <c r="C8" s="7">
        <f t="shared" si="0"/>
        <v>-0.3280672226243655</v>
      </c>
      <c r="D8" s="1">
        <v>44743</v>
      </c>
      <c r="F8" s="6">
        <f>B13*(1+F3)</f>
        <v>39635.578781188124</v>
      </c>
      <c r="G8" s="6">
        <f>B13*(1+G3)</f>
        <v>40122.280905160522</v>
      </c>
    </row>
    <row r="9" spans="1:7" x14ac:dyDescent="0.25">
      <c r="A9" t="s">
        <v>12</v>
      </c>
      <c r="B9">
        <v>20995.520000000004</v>
      </c>
      <c r="C9" s="7">
        <f t="shared" si="0"/>
        <v>0.20180629961013138</v>
      </c>
      <c r="D9" s="1">
        <v>44774</v>
      </c>
    </row>
    <row r="10" spans="1:7" x14ac:dyDescent="0.25">
      <c r="A10" t="s">
        <v>13</v>
      </c>
      <c r="B10">
        <v>22253.54</v>
      </c>
      <c r="C10" s="7">
        <f t="shared" si="0"/>
        <v>5.9918496898385777E-2</v>
      </c>
      <c r="D10" s="1">
        <v>44805</v>
      </c>
    </row>
    <row r="11" spans="1:7" x14ac:dyDescent="0.25">
      <c r="A11" t="s">
        <v>14</v>
      </c>
      <c r="B11">
        <v>25498.749999999996</v>
      </c>
      <c r="C11" s="7">
        <f t="shared" si="0"/>
        <v>0.1458289332843222</v>
      </c>
      <c r="D11" s="1">
        <v>44835</v>
      </c>
      <c r="F11" t="s">
        <v>25</v>
      </c>
    </row>
    <row r="12" spans="1:7" x14ac:dyDescent="0.25">
      <c r="A12" t="s">
        <v>15</v>
      </c>
      <c r="B12">
        <v>29622.260000000002</v>
      </c>
      <c r="C12" s="7">
        <f t="shared" si="0"/>
        <v>0.16171420167655301</v>
      </c>
      <c r="D12" s="1">
        <v>44866</v>
      </c>
      <c r="F12">
        <f>_xlfn.FORECAST.ETS.SEASONALITY(B2:B13,D2:D13)</f>
        <v>0</v>
      </c>
    </row>
    <row r="13" spans="1:7" x14ac:dyDescent="0.25">
      <c r="A13" t="s">
        <v>16</v>
      </c>
      <c r="B13">
        <v>35954.949999999997</v>
      </c>
      <c r="C13" s="7">
        <f t="shared" si="0"/>
        <v>0.21378146029371137</v>
      </c>
      <c r="D13" s="1">
        <v>44896</v>
      </c>
      <c r="F13" t="s">
        <v>27</v>
      </c>
    </row>
    <row r="14" spans="1:7" x14ac:dyDescent="0.25">
      <c r="D14" s="1">
        <v>44927</v>
      </c>
      <c r="F14" s="8">
        <f>_xlfn.FORECAST.ETS(D14,B2:B13,D2:D13,6)*1.102</f>
        <v>27257.758048084368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87A48-BA07-4EB2-A15A-61B55F03C5B5}">
  <dimension ref="A1"/>
  <sheetViews>
    <sheetView tabSelected="1" zoomScaleNormal="100" workbookViewId="0"/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</vt:lpstr>
      <vt:lpstr>Pivot Table</vt:lpstr>
      <vt:lpstr>Analysis</vt:lpstr>
      <vt:lpstr>Chart</vt:lpstr>
      <vt:lpstr>Data!revenue_mean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2023-08-03T07:04:21Z</dcterms:created>
  <dcterms:modified xsi:type="dcterms:W3CDTF">2023-08-09T13:05:25Z</dcterms:modified>
</cp:coreProperties>
</file>