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 Sanchez\Google Drive\EE4340 Research Proposal\RPBudget\"/>
    </mc:Choice>
  </mc:AlternateContent>
  <bookViews>
    <workbookView minimized="1"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3" i="1" s="1"/>
  <c r="K23" i="1"/>
  <c r="K24" i="1"/>
  <c r="J8" i="1" l="1"/>
  <c r="K8" i="1" s="1"/>
  <c r="L8" i="1" s="1"/>
  <c r="K25" i="1" l="1"/>
  <c r="J5" i="1"/>
  <c r="K5" i="1" s="1"/>
  <c r="J6" i="1"/>
  <c r="K6" i="1" s="1"/>
  <c r="L6" i="1" s="1"/>
  <c r="J7" i="1"/>
  <c r="K7" i="1" s="1"/>
  <c r="L7" i="1" s="1"/>
  <c r="J4" i="1"/>
  <c r="K4" i="1" s="1"/>
  <c r="L4" i="1" l="1"/>
  <c r="K16" i="1"/>
  <c r="L5" i="1"/>
  <c r="K17" i="1" l="1"/>
  <c r="K18" i="1" s="1"/>
  <c r="K42" i="1" l="1"/>
  <c r="K43" i="1" s="1"/>
  <c r="K44" i="1" l="1"/>
  <c r="K49" i="1" s="1"/>
  <c r="K39" i="1"/>
</calcChain>
</file>

<file path=xl/sharedStrings.xml><?xml version="1.0" encoding="utf-8"?>
<sst xmlns="http://schemas.openxmlformats.org/spreadsheetml/2006/main" count="63" uniqueCount="59">
  <si>
    <t>Personnel</t>
  </si>
  <si>
    <t>Base Mo.</t>
  </si>
  <si>
    <t>Salary</t>
  </si>
  <si>
    <t>Fmg</t>
  </si>
  <si>
    <t>Rate(%)</t>
  </si>
  <si>
    <t>%</t>
  </si>
  <si>
    <t>A</t>
  </si>
  <si>
    <t>S</t>
  </si>
  <si>
    <t>C</t>
  </si>
  <si>
    <t>Person-Month</t>
  </si>
  <si>
    <t>Acad</t>
  </si>
  <si>
    <t>Sum</t>
  </si>
  <si>
    <t>Cal</t>
  </si>
  <si>
    <t>Total Salariees &amp; wages</t>
  </si>
  <si>
    <t>Total Fringe</t>
  </si>
  <si>
    <t>Total Salaries + Fringe</t>
  </si>
  <si>
    <t>B. Equpiment</t>
  </si>
  <si>
    <t>Bdgt</t>
  </si>
  <si>
    <t>(Fringe)</t>
  </si>
  <si>
    <t>by line</t>
  </si>
  <si>
    <t>item</t>
  </si>
  <si>
    <t xml:space="preserve">Sal. Amt. </t>
  </si>
  <si>
    <t>Oscilloscpoe</t>
  </si>
  <si>
    <t>Faraday Cage</t>
  </si>
  <si>
    <t>RF Generator</t>
  </si>
  <si>
    <t>C. Travel</t>
  </si>
  <si>
    <t>2 person-trips per year</t>
  </si>
  <si>
    <t>Total Travel</t>
  </si>
  <si>
    <t>D. Other Direct Cost</t>
  </si>
  <si>
    <t>Materials and supplies</t>
  </si>
  <si>
    <t>Total Other Direct Cost</t>
  </si>
  <si>
    <t>Total Equpiment</t>
  </si>
  <si>
    <t>Total Direct Costs (TDC)</t>
  </si>
  <si>
    <t>Modified Total Direct Costs (TDC less equipment)</t>
  </si>
  <si>
    <t>Indirect Costs ( % MTDC)</t>
  </si>
  <si>
    <t>Total Project</t>
  </si>
  <si>
    <t>Year 1</t>
  </si>
  <si>
    <t>This is done wit the understaning that we are asking for funding from X company as an academic entity to get this research done.</t>
  </si>
  <si>
    <t>Electirical Engineer</t>
  </si>
  <si>
    <t>Maintainability Engineer</t>
  </si>
  <si>
    <t>Software Engineer</t>
  </si>
  <si>
    <t>Surface Mount Boards</t>
  </si>
  <si>
    <t>Needed for measuring the Clock Delay</t>
  </si>
  <si>
    <t>Needed for the control experiments</t>
  </si>
  <si>
    <t>to hold all the circuit boards</t>
  </si>
  <si>
    <t>needed for the RF testing that will be conductied</t>
  </si>
  <si>
    <t>Possiblle trips to have further understanding of clock sources</t>
  </si>
  <si>
    <t>Doctor/Project Leader</t>
  </si>
  <si>
    <t>The money needed for the MCU's and Voltage regulator cirrcuits</t>
  </si>
  <si>
    <t>E. Facilities and Admin</t>
  </si>
  <si>
    <t>HR</t>
  </si>
  <si>
    <t>Office space</t>
  </si>
  <si>
    <t>Utilities</t>
  </si>
  <si>
    <t>Total Facilites and Admin Cost</t>
  </si>
  <si>
    <t>Lab Technician Leader</t>
  </si>
  <si>
    <t>Lab tech 1</t>
  </si>
  <si>
    <t>Lab tech 2</t>
  </si>
  <si>
    <t>Lab tech 3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</si>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</sst>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&quot;$&quot;#,##0.0_);[Red]\(&quot;$&quot;#,##0.0\)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abSelected="1" zoomScale="80" zoomScaleNormal="80" workbookViewId="0">
      <selection activeCell="L28" sqref="L28"/>
    </sheetView>
  </sheetViews>
  <sheetFormatPr defaultRowHeight="14.4" x14ac:dyDescent="0.3"/>
  <cols>
    <col min="1" max="1" width="26.77734375" customWidth="1"/>
    <col min="2" max="2" width="9.21875" customWidth="1"/>
    <col min="4" max="4" width="3.21875" customWidth="1"/>
    <col min="11" max="11" width="11.5546875" bestFit="1" customWidth="1"/>
  </cols>
  <sheetData>
    <row r="1" spans="1:12" x14ac:dyDescent="0.3">
      <c r="E1" t="s">
        <v>36</v>
      </c>
      <c r="L1" t="s">
        <v>18</v>
      </c>
    </row>
    <row r="2" spans="1:12" x14ac:dyDescent="0.3">
      <c r="A2" t="s">
        <v>0</v>
      </c>
      <c r="B2" t="s">
        <v>1</v>
      </c>
      <c r="C2" t="s">
        <v>3</v>
      </c>
      <c r="E2" t="s">
        <v>5</v>
      </c>
      <c r="F2" t="s">
        <v>5</v>
      </c>
      <c r="G2" t="s">
        <v>5</v>
      </c>
      <c r="H2" s="6" t="s">
        <v>9</v>
      </c>
      <c r="I2" s="6"/>
      <c r="J2" s="6"/>
      <c r="K2" t="s">
        <v>17</v>
      </c>
      <c r="L2" t="s">
        <v>19</v>
      </c>
    </row>
    <row r="3" spans="1:12" x14ac:dyDescent="0.3">
      <c r="B3" t="s">
        <v>2</v>
      </c>
      <c r="C3" t="s">
        <v>4</v>
      </c>
      <c r="E3" t="s">
        <v>10</v>
      </c>
      <c r="F3" t="s">
        <v>11</v>
      </c>
      <c r="G3" t="s">
        <v>12</v>
      </c>
      <c r="H3" t="s">
        <v>6</v>
      </c>
      <c r="I3" t="s">
        <v>7</v>
      </c>
      <c r="J3" t="s">
        <v>8</v>
      </c>
      <c r="K3" t="s">
        <v>21</v>
      </c>
      <c r="L3" t="s">
        <v>20</v>
      </c>
    </row>
    <row r="4" spans="1:12" x14ac:dyDescent="0.3">
      <c r="A4" t="s">
        <v>47</v>
      </c>
      <c r="B4" s="1">
        <v>10000</v>
      </c>
      <c r="C4" s="2">
        <v>25</v>
      </c>
      <c r="D4" s="2"/>
      <c r="E4" s="2"/>
      <c r="F4" s="2"/>
      <c r="G4" s="2"/>
      <c r="H4" s="3">
        <v>0.6</v>
      </c>
      <c r="I4" s="3">
        <v>0.4</v>
      </c>
      <c r="J4" s="3">
        <f>I4+H4</f>
        <v>1</v>
      </c>
      <c r="K4" s="4">
        <f>J4*B4</f>
        <v>10000</v>
      </c>
      <c r="L4" s="4">
        <f>K4*C4*0.01</f>
        <v>2500</v>
      </c>
    </row>
    <row r="5" spans="1:12" x14ac:dyDescent="0.3">
      <c r="A5" t="s">
        <v>38</v>
      </c>
      <c r="B5" s="1">
        <v>5000</v>
      </c>
      <c r="C5" s="2">
        <v>27</v>
      </c>
      <c r="D5" s="2"/>
      <c r="E5" s="2"/>
      <c r="F5" s="2"/>
      <c r="G5" s="2"/>
      <c r="H5" s="3">
        <v>0.6</v>
      </c>
      <c r="I5" s="3">
        <v>0.4</v>
      </c>
      <c r="J5" s="3">
        <f t="shared" ref="J5:J8" si="0">I5+H5</f>
        <v>1</v>
      </c>
      <c r="K5" s="4">
        <f t="shared" ref="K5:K8" si="1">J5*B5</f>
        <v>5000</v>
      </c>
      <c r="L5" s="4">
        <f t="shared" ref="L5:L8" si="2">K5*C5*0.01</f>
        <v>1350</v>
      </c>
    </row>
    <row r="6" spans="1:12" x14ac:dyDescent="0.3">
      <c r="A6" t="s">
        <v>39</v>
      </c>
      <c r="B6" s="1">
        <v>5000</v>
      </c>
      <c r="C6" s="2">
        <v>27</v>
      </c>
      <c r="D6" s="2"/>
      <c r="E6" s="2"/>
      <c r="F6" s="2"/>
      <c r="G6" s="2"/>
      <c r="H6" s="3">
        <v>0.6</v>
      </c>
      <c r="I6" s="3">
        <v>0.4</v>
      </c>
      <c r="J6" s="3">
        <f t="shared" si="0"/>
        <v>1</v>
      </c>
      <c r="K6" s="4">
        <f t="shared" si="1"/>
        <v>5000</v>
      </c>
      <c r="L6" s="4">
        <f t="shared" si="2"/>
        <v>1350</v>
      </c>
    </row>
    <row r="7" spans="1:12" x14ac:dyDescent="0.3">
      <c r="A7" t="s">
        <v>40</v>
      </c>
      <c r="B7" s="1">
        <v>5000</v>
      </c>
      <c r="C7" s="2">
        <v>27</v>
      </c>
      <c r="D7" s="2"/>
      <c r="E7" s="2"/>
      <c r="F7" s="2"/>
      <c r="G7" s="2"/>
      <c r="H7" s="3">
        <v>0.6</v>
      </c>
      <c r="I7" s="3">
        <v>0.4</v>
      </c>
      <c r="J7" s="3">
        <f t="shared" si="0"/>
        <v>1</v>
      </c>
      <c r="K7" s="4">
        <f t="shared" si="1"/>
        <v>5000</v>
      </c>
      <c r="L7" s="4">
        <f t="shared" si="2"/>
        <v>1350</v>
      </c>
    </row>
    <row r="8" spans="1:12" x14ac:dyDescent="0.3">
      <c r="A8" t="s">
        <v>54</v>
      </c>
      <c r="B8" s="1">
        <v>3000</v>
      </c>
      <c r="C8" s="2">
        <v>30</v>
      </c>
      <c r="H8" s="3">
        <v>0.4</v>
      </c>
      <c r="I8" s="3">
        <v>0.4</v>
      </c>
      <c r="J8" s="3">
        <f t="shared" si="0"/>
        <v>0.8</v>
      </c>
      <c r="K8" s="4">
        <f t="shared" si="1"/>
        <v>2400</v>
      </c>
      <c r="L8" s="4">
        <f t="shared" si="2"/>
        <v>720</v>
      </c>
    </row>
    <row r="9" spans="1:12" x14ac:dyDescent="0.3">
      <c r="A9" t="s">
        <v>55</v>
      </c>
      <c r="B9" t="s">
        <v>58</v>
      </c>
    </row>
    <row r="10" spans="1:12" x14ac:dyDescent="0.3">
      <c r="A10" t="s">
        <v>56</v>
      </c>
      <c r="B10" t="s">
        <v>58</v>
      </c>
    </row>
    <row r="11" spans="1:12" x14ac:dyDescent="0.3">
      <c r="A11" t="s">
        <v>57</v>
      </c>
      <c r="B11" t="s">
        <v>58</v>
      </c>
    </row>
    <row r="16" spans="1:12" x14ac:dyDescent="0.3">
      <c r="A16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4">
        <f>SUM(K4:K7)</f>
        <v>25000</v>
      </c>
      <c r="L16" s="2"/>
    </row>
    <row r="17" spans="1:28" x14ac:dyDescent="0.3">
      <c r="A17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4">
        <f>SUM(L4:L7)</f>
        <v>6550</v>
      </c>
      <c r="L17" s="2"/>
    </row>
    <row r="18" spans="1:28" x14ac:dyDescent="0.3">
      <c r="A18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4">
        <f>SUM(K16:K17)</f>
        <v>31550</v>
      </c>
      <c r="L18" s="2"/>
    </row>
    <row r="19" spans="1:28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28" x14ac:dyDescent="0.3">
      <c r="A20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R20" s="7" t="s">
        <v>37</v>
      </c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x14ac:dyDescent="0.3">
      <c r="A21" t="s">
        <v>22</v>
      </c>
      <c r="B21" s="2"/>
      <c r="C21" s="2"/>
      <c r="D21" s="2"/>
      <c r="E21" s="2"/>
      <c r="F21" s="2"/>
      <c r="G21" s="2"/>
      <c r="H21" s="2"/>
      <c r="I21" s="2"/>
      <c r="J21" s="2"/>
      <c r="K21" s="4">
        <v>10000</v>
      </c>
      <c r="L21" s="8" t="s">
        <v>42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3">
      <c r="A22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4">
        <v>2000</v>
      </c>
      <c r="L22" s="8" t="s">
        <v>45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x14ac:dyDescent="0.3">
      <c r="A23" t="s">
        <v>23</v>
      </c>
      <c r="B23" s="2"/>
      <c r="C23" s="2"/>
      <c r="D23" s="2"/>
      <c r="E23" s="2"/>
      <c r="F23" s="2"/>
      <c r="G23" s="2"/>
      <c r="H23" s="2"/>
      <c r="I23" s="2"/>
      <c r="J23" s="2"/>
      <c r="K23" s="4">
        <f>30*3</f>
        <v>90</v>
      </c>
      <c r="L23" s="8" t="s">
        <v>43</v>
      </c>
    </row>
    <row r="24" spans="1:28" x14ac:dyDescent="0.3">
      <c r="A24" t="s">
        <v>41</v>
      </c>
      <c r="K24" s="4">
        <f>30*20</f>
        <v>600</v>
      </c>
      <c r="L24" s="8" t="s">
        <v>44</v>
      </c>
    </row>
    <row r="25" spans="1:28" ht="16.8" customHeight="1" x14ac:dyDescent="0.3">
      <c r="A25" t="s">
        <v>31</v>
      </c>
      <c r="B25" s="2"/>
      <c r="C25" s="2"/>
      <c r="D25" s="2"/>
      <c r="E25" s="2"/>
      <c r="F25" s="2"/>
      <c r="G25" s="2"/>
      <c r="H25" s="2"/>
      <c r="I25" s="2"/>
      <c r="J25" s="2"/>
      <c r="K25" s="4">
        <f>SUM(K21:K23)</f>
        <v>12090</v>
      </c>
      <c r="L25" s="2"/>
    </row>
    <row r="26" spans="1:28" ht="16.8" customHeigh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28" ht="16.8" customHeight="1" x14ac:dyDescent="0.3">
      <c r="A27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28" ht="16.8" customHeight="1" x14ac:dyDescent="0.3">
      <c r="A28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4">
        <v>1200</v>
      </c>
      <c r="L28" s="8" t="s">
        <v>46</v>
      </c>
    </row>
    <row r="29" spans="1:28" ht="16.8" customHeight="1" x14ac:dyDescent="0.3">
      <c r="A29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4">
        <v>1200</v>
      </c>
      <c r="L29" s="2"/>
    </row>
    <row r="30" spans="1:28" ht="16.8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28" ht="16.8" customHeight="1" x14ac:dyDescent="0.3">
      <c r="A31" t="s"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28" ht="16.8" customHeight="1" x14ac:dyDescent="0.3">
      <c r="A32" t="s">
        <v>29</v>
      </c>
      <c r="B32" s="2"/>
      <c r="C32" s="2"/>
      <c r="D32" s="2"/>
      <c r="E32" s="2"/>
      <c r="F32" s="2"/>
      <c r="G32" s="2"/>
      <c r="H32" s="2"/>
      <c r="I32" s="2"/>
      <c r="J32" s="2"/>
      <c r="K32" s="4">
        <f>3*100</f>
        <v>300</v>
      </c>
      <c r="L32" s="8" t="s">
        <v>48</v>
      </c>
    </row>
    <row r="33" spans="1:12" ht="16.8" customHeight="1" x14ac:dyDescent="0.3">
      <c r="A33" t="s">
        <v>30</v>
      </c>
      <c r="B33" s="2"/>
      <c r="C33" s="2"/>
      <c r="D33" s="2"/>
      <c r="E33" s="2"/>
      <c r="F33" s="2"/>
      <c r="G33" s="2"/>
      <c r="H33" s="2"/>
      <c r="I33" s="2"/>
      <c r="J33" s="2"/>
      <c r="K33" s="4">
        <f>K32</f>
        <v>300</v>
      </c>
      <c r="L33" s="2"/>
    </row>
    <row r="34" spans="1:12" ht="16.8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t="s">
        <v>49</v>
      </c>
    </row>
    <row r="36" spans="1:12" x14ac:dyDescent="0.3">
      <c r="A36" t="s">
        <v>50</v>
      </c>
    </row>
    <row r="37" spans="1:12" x14ac:dyDescent="0.3">
      <c r="A37" t="s">
        <v>51</v>
      </c>
    </row>
    <row r="38" spans="1:12" x14ac:dyDescent="0.3">
      <c r="A38" t="s">
        <v>52</v>
      </c>
    </row>
    <row r="39" spans="1:12" x14ac:dyDescent="0.3">
      <c r="A39" t="s">
        <v>53</v>
      </c>
      <c r="K39" s="9">
        <f>0.5*K43</f>
        <v>32300</v>
      </c>
    </row>
    <row r="42" spans="1:12" ht="14.4" customHeight="1" x14ac:dyDescent="0.3">
      <c r="A42" t="s">
        <v>32</v>
      </c>
      <c r="B42" s="2"/>
      <c r="C42" s="2"/>
      <c r="D42" s="2"/>
      <c r="E42" s="2"/>
      <c r="F42" s="2"/>
      <c r="G42" s="2"/>
      <c r="H42" s="2"/>
      <c r="I42" s="2"/>
      <c r="J42" s="2"/>
      <c r="K42" s="4">
        <f xml:space="preserve"> SUM(K16:K18) + K25 +K29 +K33</f>
        <v>76690</v>
      </c>
      <c r="L42" s="2"/>
    </row>
    <row r="43" spans="1:12" ht="14.4" customHeight="1" x14ac:dyDescent="0.3">
      <c r="A43" t="s">
        <v>33</v>
      </c>
      <c r="B43" s="2"/>
      <c r="C43" s="2"/>
      <c r="D43" s="2"/>
      <c r="E43" s="2"/>
      <c r="F43" s="2"/>
      <c r="G43" s="2"/>
      <c r="H43" s="2"/>
      <c r="I43" s="2"/>
      <c r="J43" s="2"/>
      <c r="K43" s="4">
        <f>K42 - K25</f>
        <v>64600</v>
      </c>
      <c r="L43" s="2"/>
    </row>
    <row r="44" spans="1:12" ht="14.4" customHeight="1" x14ac:dyDescent="0.3">
      <c r="A44" t="s">
        <v>34</v>
      </c>
      <c r="B44" s="2"/>
      <c r="C44" s="2"/>
      <c r="D44" s="2"/>
      <c r="E44" s="2"/>
      <c r="F44" s="2"/>
      <c r="G44" s="2"/>
      <c r="H44" s="2"/>
      <c r="I44" s="2"/>
      <c r="J44" s="2"/>
      <c r="K44" s="5">
        <f xml:space="preserve"> 0.6 *K43</f>
        <v>38760</v>
      </c>
      <c r="L44" s="2"/>
    </row>
    <row r="45" spans="1:12" ht="14.4" customHeigh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4" customHeigh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4" customHeigh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4" customHeigh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4" customHeight="1" x14ac:dyDescent="0.3">
      <c r="A49" t="s">
        <v>35</v>
      </c>
      <c r="B49" s="2"/>
      <c r="C49" s="2"/>
      <c r="D49" s="2"/>
      <c r="E49" s="2"/>
      <c r="F49" s="2"/>
      <c r="G49" s="2"/>
      <c r="H49" s="2"/>
      <c r="I49" s="2"/>
      <c r="J49" s="2"/>
      <c r="K49" s="5">
        <f>K42+K44</f>
        <v>115450</v>
      </c>
      <c r="L49" s="2"/>
    </row>
  </sheetData>
  <mergeCells count="2">
    <mergeCell ref="H2:J2"/>
    <mergeCell ref="R20:A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Sanchez</dc:creator>
  <cp:lastModifiedBy>Jacob Sanchez</cp:lastModifiedBy>
  <dcterms:created xsi:type="dcterms:W3CDTF">2015-09-21T13:01:09Z</dcterms:created>
  <dcterms:modified xsi:type="dcterms:W3CDTF">2015-09-24T20:43:03Z</dcterms:modified>
</cp:coreProperties>
</file>