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7" i="1" l="1"/>
  <c r="L27" i="1"/>
  <c r="J27" i="1"/>
  <c r="I27" i="1"/>
  <c r="M24" i="1"/>
  <c r="L24" i="1"/>
  <c r="J24" i="1"/>
  <c r="I24" i="1"/>
  <c r="M20" i="1"/>
  <c r="L20" i="1"/>
  <c r="J20" i="1"/>
  <c r="I20" i="1"/>
  <c r="M18" i="1"/>
  <c r="J18" i="1"/>
  <c r="L18" i="1"/>
  <c r="I18" i="1"/>
  <c r="M16" i="1"/>
  <c r="J16" i="1"/>
  <c r="L16" i="1"/>
  <c r="I16" i="1"/>
  <c r="M12" i="1"/>
  <c r="J12" i="1"/>
  <c r="L12" i="1"/>
  <c r="I12" i="1"/>
  <c r="M14" i="1"/>
  <c r="J14" i="1"/>
  <c r="L14" i="1"/>
  <c r="I14" i="1"/>
  <c r="M10" i="1"/>
  <c r="L10" i="1"/>
  <c r="J10" i="1"/>
  <c r="I10" i="1"/>
  <c r="M9" i="1"/>
  <c r="J9" i="1"/>
  <c r="L9" i="1"/>
  <c r="I9" i="1"/>
  <c r="M7" i="1"/>
  <c r="M6" i="1"/>
  <c r="M5" i="1"/>
  <c r="M4" i="1" l="1"/>
  <c r="M3" i="1"/>
  <c r="L4" i="1"/>
  <c r="L5" i="1"/>
  <c r="L6" i="1"/>
  <c r="L7" i="1"/>
  <c r="L3" i="1"/>
  <c r="J7" i="1"/>
  <c r="J5" i="1"/>
  <c r="J6" i="1"/>
  <c r="J4" i="1"/>
  <c r="I5" i="1"/>
  <c r="I6" i="1"/>
  <c r="I7" i="1"/>
  <c r="I4" i="1"/>
  <c r="I3" i="1"/>
  <c r="J3" i="1"/>
</calcChain>
</file>

<file path=xl/sharedStrings.xml><?xml version="1.0" encoding="utf-8"?>
<sst xmlns="http://schemas.openxmlformats.org/spreadsheetml/2006/main" count="29" uniqueCount="21">
  <si>
    <t>Device</t>
  </si>
  <si>
    <t>PIC24HJ128GP202</t>
  </si>
  <si>
    <t>Voltage</t>
  </si>
  <si>
    <r>
      <t xml:space="preserve">Op Temp </t>
    </r>
    <r>
      <rPr>
        <sz val="11"/>
        <color theme="1"/>
        <rFont val="Calibri"/>
        <family val="2"/>
      </rPr>
      <t>⁰C</t>
    </r>
  </si>
  <si>
    <t>Current Max (mA)</t>
  </si>
  <si>
    <t>Current Typical (mA)</t>
  </si>
  <si>
    <t>Expected Op Time (h)</t>
  </si>
  <si>
    <t>Watts</t>
  </si>
  <si>
    <t>Watt hours</t>
  </si>
  <si>
    <t>Max</t>
  </si>
  <si>
    <t>Typical</t>
  </si>
  <si>
    <t>SerLCD v2.5</t>
  </si>
  <si>
    <t>SerLCD Backlight</t>
  </si>
  <si>
    <t>EEPROM</t>
  </si>
  <si>
    <t>Buzzer</t>
  </si>
  <si>
    <t>MHz</t>
  </si>
  <si>
    <t>Thermal Sersor</t>
  </si>
  <si>
    <t>Cap Touch Periph</t>
  </si>
  <si>
    <t>Light Sensor</t>
  </si>
  <si>
    <t>Totals</t>
  </si>
  <si>
    <t>Totals during power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</si>
</sst>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723900</xdr:colOff>
      <xdr:row>28</xdr:row>
      <xdr:rowOff>83820</xdr:rowOff>
    </xdr:from>
    <xdr:ext cx="3229025" cy="436786"/>
    <xdr:sp macro="" textlink="">
      <xdr:nvSpPr>
        <xdr:cNvPr id="2" name="TextBox 1"/>
        <xdr:cNvSpPr txBox="1"/>
      </xdr:nvSpPr>
      <xdr:spPr>
        <a:xfrm>
          <a:off x="723900" y="5204460"/>
          <a:ext cx="322902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*Devices</a:t>
          </a:r>
          <a:r>
            <a:rPr lang="en-US" sz="1100" baseline="0"/>
            <a:t> considered to be "off" during power failure </a:t>
          </a:r>
        </a:p>
        <a:p>
          <a:r>
            <a:rPr lang="en-US" sz="1100" baseline="0"/>
            <a:t>have an Expected Op Time of 0 hours</a:t>
          </a:r>
          <a:endParaRPr lang="en-US" sz="1100"/>
        </a:p>
      </xdr:txBody>
    </xdr:sp>
    <xdr:clientData/>
  </xdr:oneCellAnchor>
  <xdr:oneCellAnchor>
    <xdr:from>
      <xdr:col>0</xdr:col>
      <xdr:colOff>762000</xdr:colOff>
      <xdr:row>26</xdr:row>
      <xdr:rowOff>160020</xdr:rowOff>
    </xdr:from>
    <xdr:ext cx="4014304" cy="264560"/>
    <xdr:sp macro="" textlink="">
      <xdr:nvSpPr>
        <xdr:cNvPr id="3" name="TextBox 2"/>
        <xdr:cNvSpPr txBox="1"/>
      </xdr:nvSpPr>
      <xdr:spPr>
        <a:xfrm>
          <a:off x="762000" y="4914900"/>
          <a:ext cx="40143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*Highlighted</a:t>
          </a:r>
          <a:r>
            <a:rPr lang="en-US" sz="1100" baseline="0"/>
            <a:t> rows are considered to be active during power failure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15" workbookViewId="0">
      <selection activeCell="M40" sqref="M40"/>
    </sheetView>
  </sheetViews>
  <sheetFormatPr defaultRowHeight="14.4" x14ac:dyDescent="0.3"/>
  <cols>
    <col min="1" max="1" width="15.88671875" style="1" bestFit="1" customWidth="1"/>
    <col min="2" max="3" width="8.88671875" style="1"/>
    <col min="4" max="4" width="11.109375" style="1" bestFit="1" customWidth="1"/>
    <col min="5" max="5" width="15.44140625" style="1" bestFit="1" customWidth="1"/>
    <col min="6" max="6" width="17.6640625" style="1" bestFit="1" customWidth="1"/>
    <col min="7" max="7" width="18.44140625" style="1" bestFit="1" customWidth="1"/>
    <col min="8" max="9" width="8.88671875" style="1"/>
    <col min="10" max="10" width="10.109375" style="1" bestFit="1" customWidth="1"/>
    <col min="11" max="11" width="8.88671875" style="1" customWidth="1"/>
    <col min="12" max="13" width="10.109375" style="1" bestFit="1" customWidth="1"/>
    <col min="14" max="16384" width="8.88671875" style="1"/>
  </cols>
  <sheetData>
    <row r="1" spans="1:13" x14ac:dyDescent="0.3">
      <c r="A1" s="1" t="s">
        <v>0</v>
      </c>
      <c r="B1" s="1" t="s">
        <v>15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9</v>
      </c>
      <c r="L1" s="1" t="s">
        <v>10</v>
      </c>
    </row>
    <row r="2" spans="1:13" x14ac:dyDescent="0.3">
      <c r="G2" s="1">
        <v>12</v>
      </c>
      <c r="I2" s="1" t="s">
        <v>7</v>
      </c>
      <c r="J2" s="1" t="s">
        <v>8</v>
      </c>
      <c r="L2" s="1" t="s">
        <v>7</v>
      </c>
      <c r="M2" s="1" t="s">
        <v>8</v>
      </c>
    </row>
    <row r="3" spans="1:13" s="2" customFormat="1" x14ac:dyDescent="0.3">
      <c r="A3" s="2" t="s">
        <v>1</v>
      </c>
      <c r="B3" s="2">
        <v>20</v>
      </c>
      <c r="C3" s="2">
        <v>3.3</v>
      </c>
      <c r="D3" s="2">
        <v>25</v>
      </c>
      <c r="E3" s="2">
        <v>22</v>
      </c>
      <c r="F3" s="2">
        <v>18</v>
      </c>
      <c r="I3" s="2">
        <f>SUM(C3*E3*0.001)</f>
        <v>7.2599999999999998E-2</v>
      </c>
      <c r="J3" s="2">
        <f>SUM(I3*G2)</f>
        <v>0.87119999999999997</v>
      </c>
      <c r="L3" s="2">
        <f>SUM(C3:C7 * F3:F7 * 0.001)</f>
        <v>5.9400000000000001E-2</v>
      </c>
      <c r="M3" s="2">
        <f>SUM(L3:L7* G2:G2)</f>
        <v>0.71279999999999999</v>
      </c>
    </row>
    <row r="4" spans="1:13" x14ac:dyDescent="0.3">
      <c r="B4" s="1">
        <v>32</v>
      </c>
      <c r="C4" s="1">
        <v>3.3</v>
      </c>
      <c r="D4" s="1">
        <v>25</v>
      </c>
      <c r="E4" s="1">
        <v>34</v>
      </c>
      <c r="F4" s="1">
        <v>30</v>
      </c>
      <c r="I4" s="1">
        <f>SUM(C4*E4*0.001)</f>
        <v>0.11219999999999999</v>
      </c>
      <c r="J4" s="1">
        <f>SUM(I4*G2)</f>
        <v>1.3464</v>
      </c>
      <c r="L4" s="1">
        <f t="shared" ref="L4:L7" si="0">SUM(C4:C8 * F4:F8 * 0.001)</f>
        <v>9.9000000000000005E-2</v>
      </c>
      <c r="M4" s="1">
        <f>SUM(L4 * G2)</f>
        <v>1.1880000000000002</v>
      </c>
    </row>
    <row r="5" spans="1:13" x14ac:dyDescent="0.3">
      <c r="B5" s="1">
        <v>40</v>
      </c>
      <c r="C5" s="1">
        <v>3.3</v>
      </c>
      <c r="D5" s="1">
        <v>25</v>
      </c>
      <c r="E5" s="1">
        <v>41</v>
      </c>
      <c r="F5" s="1">
        <v>34</v>
      </c>
      <c r="I5" s="1">
        <f t="shared" ref="I5:I7" si="1">SUM(C5*E5*0.001)</f>
        <v>0.13529999999999998</v>
      </c>
      <c r="J5" s="1">
        <f>SUM(I5*G2)</f>
        <v>1.6235999999999997</v>
      </c>
      <c r="L5" s="1">
        <f t="shared" si="0"/>
        <v>0.11219999999999999</v>
      </c>
      <c r="M5" s="1">
        <f>SUM(L5:L9 * G2)</f>
        <v>1.3464</v>
      </c>
    </row>
    <row r="6" spans="1:13" x14ac:dyDescent="0.3">
      <c r="B6" s="1">
        <v>60</v>
      </c>
      <c r="C6" s="1">
        <v>3.3</v>
      </c>
      <c r="D6" s="1">
        <v>25</v>
      </c>
      <c r="E6" s="1">
        <v>57</v>
      </c>
      <c r="F6" s="1">
        <v>49</v>
      </c>
      <c r="I6" s="1">
        <f t="shared" si="1"/>
        <v>0.18809999999999999</v>
      </c>
      <c r="J6" s="1">
        <f>SUM(I6*G2)</f>
        <v>2.2572000000000001</v>
      </c>
      <c r="L6" s="1">
        <f t="shared" si="0"/>
        <v>0.16169999999999998</v>
      </c>
      <c r="M6" s="1">
        <f>SUM(L6:L10 * G2)</f>
        <v>1.9403999999999999</v>
      </c>
    </row>
    <row r="7" spans="1:13" x14ac:dyDescent="0.3">
      <c r="B7" s="1">
        <v>80</v>
      </c>
      <c r="C7" s="1">
        <v>3.3</v>
      </c>
      <c r="D7" s="1">
        <v>25</v>
      </c>
      <c r="E7" s="1">
        <v>74</v>
      </c>
      <c r="F7" s="1">
        <v>63</v>
      </c>
      <c r="I7" s="1">
        <f t="shared" si="1"/>
        <v>0.2442</v>
      </c>
      <c r="J7" s="1">
        <f>SUM(I5:I7*G2)</f>
        <v>2.9304000000000001</v>
      </c>
      <c r="L7" s="1">
        <f t="shared" si="0"/>
        <v>0.20789999999999997</v>
      </c>
      <c r="M7" s="1">
        <f>SUM(L7:L11 * G2)</f>
        <v>2.4947999999999997</v>
      </c>
    </row>
    <row r="9" spans="1:13" s="3" customFormat="1" x14ac:dyDescent="0.3">
      <c r="A9" s="3" t="s">
        <v>11</v>
      </c>
      <c r="C9" s="3">
        <v>3.3</v>
      </c>
      <c r="D9" s="3">
        <v>25</v>
      </c>
      <c r="E9" s="3">
        <v>2.5</v>
      </c>
      <c r="F9" s="3">
        <v>1.5</v>
      </c>
      <c r="G9" s="3">
        <v>0</v>
      </c>
      <c r="I9" s="3">
        <f>SUM(C9*E9*0.001)</f>
        <v>8.2500000000000004E-3</v>
      </c>
      <c r="J9" s="3">
        <f>SUM(I9*G2)</f>
        <v>9.9000000000000005E-2</v>
      </c>
      <c r="L9" s="3">
        <f>SUM(C9*F9*0.001)</f>
        <v>4.9499999999999995E-3</v>
      </c>
      <c r="M9" s="3">
        <f>SUM(L9*G2)</f>
        <v>5.9399999999999994E-2</v>
      </c>
    </row>
    <row r="10" spans="1:13" s="3" customFormat="1" x14ac:dyDescent="0.3">
      <c r="A10" s="3" t="s">
        <v>12</v>
      </c>
      <c r="C10" s="3">
        <v>1.8</v>
      </c>
      <c r="E10" s="3">
        <v>16</v>
      </c>
      <c r="G10" s="3">
        <v>0</v>
      </c>
      <c r="I10" s="3">
        <f>SUM(C10*E10*0.001)</f>
        <v>2.8800000000000003E-2</v>
      </c>
      <c r="J10" s="3">
        <f>SUM(I10*G2)</f>
        <v>0.34560000000000002</v>
      </c>
      <c r="L10" s="3">
        <f>SUM(I10)</f>
        <v>2.8800000000000003E-2</v>
      </c>
      <c r="M10" s="3">
        <f>SUM(J10)</f>
        <v>0.34560000000000002</v>
      </c>
    </row>
    <row r="12" spans="1:13" s="2" customFormat="1" x14ac:dyDescent="0.3">
      <c r="A12" s="2" t="s">
        <v>13</v>
      </c>
      <c r="B12" s="2">
        <v>1</v>
      </c>
      <c r="C12" s="2">
        <v>1.8</v>
      </c>
      <c r="E12" s="2">
        <v>2</v>
      </c>
      <c r="F12" s="2">
        <v>0.5</v>
      </c>
      <c r="G12" s="2">
        <v>0</v>
      </c>
      <c r="I12" s="2">
        <f>SUM(C12*E12*0.001)</f>
        <v>3.6000000000000003E-3</v>
      </c>
      <c r="J12" s="2">
        <f>SUM(I12*G12)</f>
        <v>0</v>
      </c>
      <c r="L12" s="2">
        <f>SUM(C12*F12*0.001)</f>
        <v>9.0000000000000008E-4</v>
      </c>
      <c r="M12" s="2">
        <f>SUM(L12*G12)</f>
        <v>0</v>
      </c>
    </row>
    <row r="14" spans="1:13" s="2" customFormat="1" x14ac:dyDescent="0.3">
      <c r="A14" s="2" t="s">
        <v>14</v>
      </c>
      <c r="C14" s="2">
        <v>5</v>
      </c>
      <c r="F14" s="2">
        <v>35</v>
      </c>
      <c r="G14" s="2">
        <v>1</v>
      </c>
      <c r="I14" s="2">
        <f>SUM(C14*F14*0.001)</f>
        <v>0.17500000000000002</v>
      </c>
      <c r="J14" s="2">
        <f>SUM(I14*G14)</f>
        <v>0.17500000000000002</v>
      </c>
      <c r="L14" s="2">
        <f>SUM(C14*F14*0.001)</f>
        <v>0.17500000000000002</v>
      </c>
      <c r="M14" s="2">
        <f>SUM(L14*1)</f>
        <v>0.17500000000000002</v>
      </c>
    </row>
    <row r="16" spans="1:13" x14ac:dyDescent="0.3">
      <c r="A16" s="1" t="s">
        <v>16</v>
      </c>
      <c r="C16" s="1">
        <v>3.3</v>
      </c>
      <c r="F16" s="1">
        <v>0.05</v>
      </c>
      <c r="G16" s="1">
        <v>0</v>
      </c>
      <c r="I16" s="1">
        <f>SUM(C16*F16*0.001)</f>
        <v>1.65E-4</v>
      </c>
      <c r="J16" s="1">
        <f>SUM(I16*G16)</f>
        <v>0</v>
      </c>
      <c r="L16" s="1">
        <f>SUM(C16*F16*0.001)</f>
        <v>1.65E-4</v>
      </c>
      <c r="M16" s="1">
        <f>SUM(L16*G16)</f>
        <v>0</v>
      </c>
    </row>
    <row r="18" spans="1:13" s="2" customFormat="1" x14ac:dyDescent="0.3">
      <c r="A18" s="2" t="s">
        <v>17</v>
      </c>
      <c r="C18" s="2">
        <v>3.3</v>
      </c>
      <c r="F18" s="2">
        <v>0.23</v>
      </c>
      <c r="I18" s="2">
        <f>SUM(C18*F18*0.001)</f>
        <v>7.5900000000000002E-4</v>
      </c>
      <c r="J18" s="2">
        <f>SUM(I18*G2)</f>
        <v>9.1079999999999998E-3</v>
      </c>
      <c r="L18" s="2">
        <f>SUM(C18*F18*0.001)</f>
        <v>7.5900000000000002E-4</v>
      </c>
      <c r="M18" s="2">
        <f>SUM(L18*G2)</f>
        <v>9.1079999999999998E-3</v>
      </c>
    </row>
    <row r="20" spans="1:13" s="3" customFormat="1" x14ac:dyDescent="0.3">
      <c r="A20" s="3" t="s">
        <v>18</v>
      </c>
      <c r="C20" s="3">
        <v>3.3</v>
      </c>
      <c r="F20" s="3">
        <v>20</v>
      </c>
      <c r="G20" s="3">
        <v>0</v>
      </c>
      <c r="I20" s="3">
        <f>SUM(C20*F20*0.001)</f>
        <v>6.6000000000000003E-2</v>
      </c>
      <c r="J20" s="3">
        <f>SUM(I20*G20)</f>
        <v>0</v>
      </c>
      <c r="L20" s="3">
        <f>SUM(C20*F20*0.001)</f>
        <v>6.6000000000000003E-2</v>
      </c>
      <c r="M20" s="3">
        <f>SUM(L20*G20)</f>
        <v>0</v>
      </c>
    </row>
    <row r="22" spans="1:13" x14ac:dyDescent="0.3">
      <c r="G22" s="4"/>
      <c r="H22" s="4" t="s">
        <v>19</v>
      </c>
      <c r="I22" s="4" t="s">
        <v>9</v>
      </c>
      <c r="J22" s="4"/>
      <c r="K22" s="4"/>
      <c r="L22" s="4" t="s">
        <v>10</v>
      </c>
      <c r="M22" s="4"/>
    </row>
    <row r="23" spans="1:13" x14ac:dyDescent="0.3">
      <c r="G23" s="4"/>
      <c r="H23" s="4"/>
      <c r="I23" s="4" t="s">
        <v>7</v>
      </c>
      <c r="J23" s="4" t="s">
        <v>8</v>
      </c>
      <c r="K23" s="4"/>
      <c r="L23" s="4" t="s">
        <v>7</v>
      </c>
      <c r="M23" s="4" t="s">
        <v>8</v>
      </c>
    </row>
    <row r="24" spans="1:13" x14ac:dyDescent="0.3">
      <c r="G24" s="4"/>
      <c r="H24" s="4"/>
      <c r="I24" s="4">
        <f>SUM(I3:I20)</f>
        <v>1.0349740000000001</v>
      </c>
      <c r="J24" s="4">
        <f>SUM(J3:J20)</f>
        <v>9.657508</v>
      </c>
      <c r="K24" s="4"/>
      <c r="L24" s="4">
        <f>SUM(L3:L20)</f>
        <v>0.91677399999999998</v>
      </c>
      <c r="M24" s="4">
        <f>SUM(M3:M20)</f>
        <v>8.271507999999999</v>
      </c>
    </row>
    <row r="25" spans="1:13" x14ac:dyDescent="0.3">
      <c r="G25" s="4"/>
      <c r="H25" s="4"/>
      <c r="I25" s="4"/>
      <c r="J25" s="4"/>
      <c r="K25" s="4"/>
      <c r="L25" s="4"/>
      <c r="M25" s="4"/>
    </row>
    <row r="26" spans="1:13" x14ac:dyDescent="0.3">
      <c r="G26" s="4"/>
      <c r="H26" s="4" t="s">
        <v>20</v>
      </c>
      <c r="I26" s="4"/>
      <c r="J26" s="4"/>
      <c r="K26" s="4"/>
      <c r="L26" s="4"/>
      <c r="M26" s="4"/>
    </row>
    <row r="27" spans="1:13" x14ac:dyDescent="0.3">
      <c r="G27" s="4"/>
      <c r="H27" s="4"/>
      <c r="I27" s="4">
        <f>SUM(I3+I12+I14+I18)</f>
        <v>0.25195900000000004</v>
      </c>
      <c r="J27" s="4">
        <f>SUM(J3+J12+J14+J18)</f>
        <v>1.0553079999999999</v>
      </c>
      <c r="K27" s="4"/>
      <c r="L27" s="4">
        <f>SUM(L3+L12+L14+L18)</f>
        <v>0.23605900000000002</v>
      </c>
      <c r="M27" s="4">
        <f>SUM(M3+M12+M14+M18)</f>
        <v>0.89690800000000004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2013-10-21T18:08:17Z</dcterms:created>
  <dcterms:modified xsi:type="dcterms:W3CDTF">2013-10-23T01:58:16Z</dcterms:modified>
</cp:coreProperties>
</file>