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0" documentId="13_ncr:1_{AF4FA5CF-E0E2-4699-AE76-A2D4BB1228A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" l="1"/>
  <c r="J22" i="1"/>
  <c r="O19" i="1"/>
  <c r="L22" i="1" s="1"/>
  <c r="K19" i="1"/>
  <c r="M16" i="1"/>
  <c r="M15" i="1"/>
  <c r="K16" i="1"/>
  <c r="K15" i="1"/>
  <c r="E4" i="1"/>
  <c r="E5" i="1"/>
  <c r="E6" i="1"/>
  <c r="E3" i="1"/>
  <c r="H4" i="1"/>
  <c r="H5" i="1"/>
  <c r="H6" i="1"/>
  <c r="H3" i="1"/>
  <c r="G4" i="1"/>
  <c r="G5" i="1"/>
  <c r="G6" i="1"/>
  <c r="G3" i="1"/>
  <c r="O4" i="1"/>
  <c r="O5" i="1"/>
  <c r="O6" i="1"/>
  <c r="O3" i="1"/>
  <c r="P4" i="1"/>
  <c r="P5" i="1"/>
  <c r="P6" i="1"/>
  <c r="P3" i="1"/>
  <c r="M22" i="1" l="1"/>
  <c r="N22" i="1" s="1"/>
  <c r="O22" i="1" l="1"/>
  <c r="P22" i="1"/>
</calcChain>
</file>

<file path=xl/sharedStrings.xml><?xml version="1.0" encoding="utf-8"?>
<sst xmlns="http://schemas.openxmlformats.org/spreadsheetml/2006/main" count="54" uniqueCount="36">
  <si>
    <t>Bloc</t>
  </si>
  <si>
    <t>longueur</t>
  </si>
  <si>
    <t>largeur</t>
  </si>
  <si>
    <t>hauteur</t>
  </si>
  <si>
    <t>coût de production</t>
  </si>
  <si>
    <t>B1</t>
  </si>
  <si>
    <t>origine</t>
  </si>
  <si>
    <t>Forme usuelle</t>
  </si>
  <si>
    <t>prix de vente</t>
  </si>
  <si>
    <t>U1</t>
  </si>
  <si>
    <t>U2</t>
  </si>
  <si>
    <t>U3</t>
  </si>
  <si>
    <t>U4</t>
  </si>
  <si>
    <t>volume (m^3)</t>
  </si>
  <si>
    <t>B2</t>
  </si>
  <si>
    <t>B3</t>
  </si>
  <si>
    <t>B4</t>
  </si>
  <si>
    <t>Article</t>
  </si>
  <si>
    <t>quantité</t>
  </si>
  <si>
    <t>volume</t>
  </si>
  <si>
    <t>marge</t>
  </si>
  <si>
    <t>rapport prix volume (Ar/m^3)</t>
  </si>
  <si>
    <t>Transformation</t>
  </si>
  <si>
    <t>Transformation 1</t>
  </si>
  <si>
    <t>bloc d'origine</t>
  </si>
  <si>
    <t>volume unité</t>
  </si>
  <si>
    <t>Reste</t>
  </si>
  <si>
    <t>bloc origine</t>
  </si>
  <si>
    <t>volume origine</t>
  </si>
  <si>
    <t>Marge</t>
  </si>
  <si>
    <t>volume minimum requis</t>
  </si>
  <si>
    <t>volume reste</t>
  </si>
  <si>
    <t>volume produits</t>
  </si>
  <si>
    <t>volume manquant</t>
  </si>
  <si>
    <t>volume après tranformation</t>
  </si>
  <si>
    <t>valide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</si>
</sst>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-* #,##0.000\ _€_-;\-* #,##0.000\ _€_-;_-* &quot;-&quot;??\ _€_-;_-@_-"/>
    <numFmt numFmtId="166" formatCode="_-* #,##0.000\ _€_-;\-* #,##0.000\ _€_-;_-* &quot;-&quot;?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1" xfId="0" applyFill="1" applyBorder="1"/>
    <xf numFmtId="164" fontId="0" fillId="0" borderId="1" xfId="1" applyFont="1" applyBorder="1"/>
    <xf numFmtId="165" fontId="0" fillId="0" borderId="1" xfId="1" applyNumberFormat="1" applyFont="1" applyBorder="1"/>
    <xf numFmtId="164" fontId="0" fillId="0" borderId="1" xfId="0" applyNumberFormat="1" applyBorder="1"/>
    <xf numFmtId="166" fontId="0" fillId="0" borderId="1" xfId="0" applyNumberFormat="1" applyBorder="1"/>
    <xf numFmtId="165" fontId="0" fillId="0" borderId="1" xfId="0" applyNumberFormat="1" applyBorder="1"/>
    <xf numFmtId="0" fontId="0" fillId="0" borderId="8" xfId="0" applyBorder="1"/>
    <xf numFmtId="165" fontId="0" fillId="0" borderId="8" xfId="0" applyNumberFormat="1" applyBorder="1"/>
    <xf numFmtId="166" fontId="0" fillId="0" borderId="8" xfId="0" applyNumberFormat="1" applyBorder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8" xfId="0" applyFill="1" applyBorder="1"/>
    <xf numFmtId="164" fontId="0" fillId="0" borderId="8" xfId="0" applyNumberFormat="1" applyBorder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22"/>
  <sheetViews>
    <sheetView tabSelected="1" workbookViewId="0">
      <selection activeCell="L18" sqref="L18"/>
    </sheetView>
  </sheetViews>
  <sheetFormatPr baseColWidth="10" defaultColWidth="9.140625" defaultRowHeight="15" x14ac:dyDescent="0.25"/>
  <cols>
    <col min="3" max="3" width="17.85546875" bestFit="1" customWidth="1"/>
    <col min="5" max="5" width="17.85546875" bestFit="1" customWidth="1"/>
    <col min="7" max="7" width="9.42578125" bestFit="1" customWidth="1"/>
    <col min="10" max="10" width="13.7109375" bestFit="1" customWidth="1"/>
    <col min="11" max="11" width="23" bestFit="1" customWidth="1"/>
    <col min="12" max="12" width="13" bestFit="1" customWidth="1"/>
    <col min="13" max="13" width="15.5703125" bestFit="1" customWidth="1"/>
    <col min="14" max="14" width="26.140625" bestFit="1" customWidth="1"/>
    <col min="15" max="15" width="17.28515625" bestFit="1" customWidth="1"/>
    <col min="16" max="16" width="27.42578125" bestFit="1" customWidth="1"/>
  </cols>
  <sheetData>
    <row r="2" spans="1:1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6</v>
      </c>
      <c r="G2" s="2" t="s">
        <v>19</v>
      </c>
      <c r="H2" s="2" t="s">
        <v>20</v>
      </c>
      <c r="J2" s="1" t="s">
        <v>7</v>
      </c>
      <c r="K2" s="1" t="s">
        <v>1</v>
      </c>
      <c r="L2" s="1" t="s">
        <v>2</v>
      </c>
      <c r="M2" s="1" t="s">
        <v>3</v>
      </c>
      <c r="N2" s="1" t="s">
        <v>8</v>
      </c>
      <c r="O2" s="1" t="s">
        <v>13</v>
      </c>
      <c r="P2" s="2" t="s">
        <v>21</v>
      </c>
    </row>
    <row r="3" spans="1:16" x14ac:dyDescent="0.25">
      <c r="A3" s="1" t="s">
        <v>5</v>
      </c>
      <c r="B3" s="3">
        <v>10.6</v>
      </c>
      <c r="C3" s="3">
        <v>8.1999999999999993</v>
      </c>
      <c r="D3" s="3">
        <v>5</v>
      </c>
      <c r="E3" s="3">
        <f>38250000</f>
        <v>38250000</v>
      </c>
      <c r="F3" s="1"/>
      <c r="G3" s="5">
        <f>B3*C3*D3</f>
        <v>434.59999999999991</v>
      </c>
      <c r="H3" s="5">
        <f>G3*2%</f>
        <v>8.6919999999999984</v>
      </c>
      <c r="J3" s="1" t="s">
        <v>9</v>
      </c>
      <c r="K3" s="3">
        <v>2</v>
      </c>
      <c r="L3" s="3">
        <v>1.6</v>
      </c>
      <c r="M3" s="3">
        <v>0.3</v>
      </c>
      <c r="N3" s="3">
        <v>125000</v>
      </c>
      <c r="O3" s="4">
        <f>K3*L3*M3</f>
        <v>0.96</v>
      </c>
      <c r="P3" s="3">
        <f>N3/(K3*L3*M3)</f>
        <v>130208.33333333334</v>
      </c>
    </row>
    <row r="4" spans="1:16" x14ac:dyDescent="0.25">
      <c r="A4" s="1" t="s">
        <v>14</v>
      </c>
      <c r="B4" s="3">
        <v>10.6</v>
      </c>
      <c r="C4" s="3">
        <v>8.1999999999999993</v>
      </c>
      <c r="D4" s="3">
        <v>5</v>
      </c>
      <c r="E4" s="3">
        <f t="shared" ref="E4:E6" si="0">38250000</f>
        <v>38250000</v>
      </c>
      <c r="F4" s="1"/>
      <c r="G4" s="5">
        <f t="shared" ref="G4:G6" si="1">B4*C4*D4</f>
        <v>434.59999999999991</v>
      </c>
      <c r="H4" s="5">
        <f t="shared" ref="H4:H6" si="2">G4*2%</f>
        <v>8.6919999999999984</v>
      </c>
      <c r="J4" s="1" t="s">
        <v>10</v>
      </c>
      <c r="K4" s="3">
        <v>2</v>
      </c>
      <c r="L4" s="3">
        <v>1.4</v>
      </c>
      <c r="M4" s="3">
        <v>0.25</v>
      </c>
      <c r="N4" s="3">
        <v>100000</v>
      </c>
      <c r="O4" s="4">
        <f t="shared" ref="O4:O6" si="3">K4*L4*M4</f>
        <v>0.7</v>
      </c>
      <c r="P4" s="3">
        <f t="shared" ref="P4:P6" si="4">N4/(K4*L4*M4)</f>
        <v>142857.14285714287</v>
      </c>
    </row>
    <row r="5" spans="1:16" x14ac:dyDescent="0.25">
      <c r="A5" s="1" t="s">
        <v>15</v>
      </c>
      <c r="B5" s="3">
        <v>10.6</v>
      </c>
      <c r="C5" s="3">
        <v>8.1999999999999993</v>
      </c>
      <c r="D5" s="3">
        <v>5</v>
      </c>
      <c r="E5" s="3">
        <f t="shared" si="0"/>
        <v>38250000</v>
      </c>
      <c r="F5" s="1"/>
      <c r="G5" s="5">
        <f t="shared" si="1"/>
        <v>434.59999999999991</v>
      </c>
      <c r="H5" s="5">
        <f t="shared" si="2"/>
        <v>8.6919999999999984</v>
      </c>
      <c r="J5" s="1" t="s">
        <v>11</v>
      </c>
      <c r="K5" s="3">
        <v>1.9</v>
      </c>
      <c r="L5" s="3">
        <v>0.9</v>
      </c>
      <c r="M5" s="3">
        <v>0.2</v>
      </c>
      <c r="N5" s="3">
        <v>60000</v>
      </c>
      <c r="O5" s="4">
        <f t="shared" si="3"/>
        <v>0.34200000000000003</v>
      </c>
      <c r="P5" s="3">
        <f t="shared" si="4"/>
        <v>175438.59649122806</v>
      </c>
    </row>
    <row r="6" spans="1:16" x14ac:dyDescent="0.25">
      <c r="A6" s="1" t="s">
        <v>16</v>
      </c>
      <c r="B6" s="3">
        <v>10.6</v>
      </c>
      <c r="C6" s="3">
        <v>8.1999999999999993</v>
      </c>
      <c r="D6" s="3">
        <v>5</v>
      </c>
      <c r="E6" s="3">
        <f t="shared" si="0"/>
        <v>38250000</v>
      </c>
      <c r="F6" s="1"/>
      <c r="G6" s="5">
        <f t="shared" si="1"/>
        <v>434.59999999999991</v>
      </c>
      <c r="H6" s="5">
        <f t="shared" si="2"/>
        <v>8.6919999999999984</v>
      </c>
      <c r="J6" s="1" t="s">
        <v>12</v>
      </c>
      <c r="K6" s="3">
        <v>0.1</v>
      </c>
      <c r="L6" s="3">
        <v>0.1</v>
      </c>
      <c r="M6" s="3">
        <v>0.1</v>
      </c>
      <c r="N6" s="3">
        <v>100</v>
      </c>
      <c r="O6" s="4">
        <f t="shared" si="3"/>
        <v>1.0000000000000002E-3</v>
      </c>
      <c r="P6" s="3">
        <f t="shared" si="4"/>
        <v>99999.999999999971</v>
      </c>
    </row>
    <row r="12" spans="1:16" x14ac:dyDescent="0.25">
      <c r="A12" s="1" t="s">
        <v>17</v>
      </c>
      <c r="B12" s="1" t="s">
        <v>18</v>
      </c>
      <c r="C12" s="1" t="s">
        <v>4</v>
      </c>
      <c r="D12" s="2" t="s">
        <v>6</v>
      </c>
      <c r="J12" s="14" t="s">
        <v>22</v>
      </c>
      <c r="K12" s="15"/>
      <c r="L12" s="16"/>
    </row>
    <row r="13" spans="1:16" x14ac:dyDescent="0.25">
      <c r="A13" s="1"/>
      <c r="B13" s="1"/>
      <c r="C13" s="1"/>
      <c r="D13" s="1"/>
      <c r="J13" s="17" t="s">
        <v>23</v>
      </c>
      <c r="K13" s="17"/>
      <c r="L13" s="17"/>
      <c r="M13" s="17"/>
      <c r="N13" s="17"/>
    </row>
    <row r="14" spans="1:16" x14ac:dyDescent="0.25">
      <c r="A14" s="1"/>
      <c r="B14" s="1"/>
      <c r="C14" s="1"/>
      <c r="D14" s="1"/>
      <c r="J14" s="1" t="s">
        <v>7</v>
      </c>
      <c r="K14" s="1" t="s">
        <v>25</v>
      </c>
      <c r="L14" s="1" t="s">
        <v>18</v>
      </c>
      <c r="M14" s="2" t="s">
        <v>19</v>
      </c>
      <c r="N14" s="1" t="s">
        <v>24</v>
      </c>
    </row>
    <row r="15" spans="1:16" x14ac:dyDescent="0.25">
      <c r="A15" s="1"/>
      <c r="B15" s="1"/>
      <c r="C15" s="1"/>
      <c r="D15" s="1"/>
      <c r="J15" s="1" t="s">
        <v>9</v>
      </c>
      <c r="K15" s="7">
        <f>O3</f>
        <v>0.96</v>
      </c>
      <c r="L15" s="1">
        <v>50</v>
      </c>
      <c r="M15" s="6">
        <f>K15*L15</f>
        <v>48</v>
      </c>
      <c r="N15" s="1" t="s">
        <v>5</v>
      </c>
    </row>
    <row r="16" spans="1:16" x14ac:dyDescent="0.25">
      <c r="A16" s="1"/>
      <c r="B16" s="1"/>
      <c r="C16" s="1"/>
      <c r="D16" s="1"/>
      <c r="J16" s="8" t="s">
        <v>11</v>
      </c>
      <c r="K16" s="9">
        <f>O5</f>
        <v>0.34200000000000003</v>
      </c>
      <c r="L16" s="8">
        <v>60</v>
      </c>
      <c r="M16" s="10">
        <f>K16*L16</f>
        <v>20.520000000000003</v>
      </c>
      <c r="N16" s="8" t="s">
        <v>5</v>
      </c>
    </row>
    <row r="17" spans="1:16" x14ac:dyDescent="0.25">
      <c r="A17" s="1"/>
      <c r="B17" s="1"/>
      <c r="C17" s="1"/>
      <c r="D17" s="1"/>
      <c r="J17" s="11" t="s">
        <v>26</v>
      </c>
      <c r="K17" s="12"/>
      <c r="L17" s="12"/>
      <c r="M17" s="12"/>
      <c r="N17" s="12"/>
      <c r="O17" s="13"/>
    </row>
    <row r="18" spans="1:16" x14ac:dyDescent="0.25">
      <c r="J18" s="2" t="s">
        <v>27</v>
      </c>
      <c r="K18" s="1" t="s">
        <v>28</v>
      </c>
      <c r="L18" s="1" t="s">
        <v>1</v>
      </c>
      <c r="M18" s="1" t="s">
        <v>2</v>
      </c>
      <c r="N18" s="1" t="s">
        <v>3</v>
      </c>
      <c r="O18" s="1" t="s">
        <v>19</v>
      </c>
    </row>
    <row r="19" spans="1:16" x14ac:dyDescent="0.25">
      <c r="J19" s="18" t="s">
        <v>5</v>
      </c>
      <c r="K19" s="19">
        <f>G3</f>
        <v>434.59999999999991</v>
      </c>
      <c r="L19" s="8">
        <v>9</v>
      </c>
      <c r="M19" s="8">
        <v>8</v>
      </c>
      <c r="N19" s="8">
        <v>5</v>
      </c>
      <c r="O19" s="8">
        <f>L19*M19*N19</f>
        <v>360</v>
      </c>
    </row>
    <row r="20" spans="1:16" x14ac:dyDescent="0.25">
      <c r="J20" s="11" t="s">
        <v>29</v>
      </c>
      <c r="K20" s="12"/>
      <c r="L20" s="12"/>
      <c r="M20" s="12"/>
      <c r="N20" s="12"/>
      <c r="O20" s="12"/>
      <c r="P20" s="13"/>
    </row>
    <row r="21" spans="1:16" x14ac:dyDescent="0.25">
      <c r="J21" s="2" t="s">
        <v>20</v>
      </c>
      <c r="K21" s="1" t="s">
        <v>30</v>
      </c>
      <c r="L21" s="1" t="s">
        <v>31</v>
      </c>
      <c r="M21" s="1" t="s">
        <v>32</v>
      </c>
      <c r="N21" s="1" t="s">
        <v>34</v>
      </c>
      <c r="O21" s="1" t="s">
        <v>33</v>
      </c>
      <c r="P21" s="2" t="s">
        <v>35</v>
      </c>
    </row>
    <row r="22" spans="1:16" x14ac:dyDescent="0.25">
      <c r="J22" s="5">
        <f>H3</f>
        <v>8.6919999999999984</v>
      </c>
      <c r="K22" s="5">
        <f>G3-J22</f>
        <v>425.9079999999999</v>
      </c>
      <c r="L22" s="1">
        <f>O19</f>
        <v>360</v>
      </c>
      <c r="M22" s="6">
        <f>SUM(M15:M16)</f>
        <v>68.52000000000001</v>
      </c>
      <c r="N22" s="6">
        <f>L22+M22</f>
        <v>428.52</v>
      </c>
      <c r="O22" s="6">
        <f>G3-N22</f>
        <v>6.0799999999999272</v>
      </c>
      <c r="P22" s="1" t="str">
        <f>IF(N22&gt;=K22,"oui","non")</f>
        <v>oui</v>
      </c>
    </row>
  </sheetData>
  <mergeCells count="4">
    <mergeCell ref="J12:L12"/>
    <mergeCell ref="J17:O17"/>
    <mergeCell ref="J13:N13"/>
    <mergeCell ref="J20:P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2024-11-06T17:44:50Z</dcterms:modified>
</cp:coreProperties>
</file>