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Downloads\"/>
    </mc:Choice>
  </mc:AlternateContent>
  <xr:revisionPtr revIDLastSave="0" documentId="8_{01E832A2-2FE8-4B4E-85C2-8A024A4F669A}" xr6:coauthVersionLast="47" xr6:coauthVersionMax="47" xr10:uidLastSave="{00000000-0000-0000-0000-000000000000}"/>
  <bookViews>
    <workbookView xWindow="-98" yWindow="-98" windowWidth="21795" windowHeight="13875" xr2:uid="{D7CAEEAE-3752-49E5-A269-950D32F2F65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L47" i="1" a="1"/>
  <c r="J47" i="1"/>
  <c r="J47" i="1" a="1"/>
  <c r="H47" i="1"/>
  <c r="H47" i="1" a="1"/>
  <c r="F47" i="1"/>
  <c r="M47" i="1" s="1"/>
  <c r="N47" i="1" s="1" a="1"/>
  <c r="N47" i="1" s="1"/>
  <c r="E47" i="1"/>
  <c r="F47" i="1" s="1" a="1"/>
  <c r="L46" i="1"/>
  <c r="L46" i="1" a="1"/>
  <c r="J46" i="1"/>
  <c r="J46" i="1" a="1"/>
  <c r="H46" i="1"/>
  <c r="H46" i="1" a="1"/>
  <c r="F46" i="1"/>
  <c r="M46" i="1" s="1"/>
  <c r="N46" i="1" s="1" a="1"/>
  <c r="N46" i="1" s="1"/>
  <c r="E46" i="1"/>
  <c r="F46" i="1" s="1" a="1"/>
  <c r="L45" i="1"/>
  <c r="L45" i="1" a="1"/>
  <c r="J45" i="1"/>
  <c r="J45" i="1" a="1"/>
  <c r="H45" i="1"/>
  <c r="H45" i="1" a="1"/>
  <c r="F45" i="1"/>
  <c r="E45" i="1"/>
  <c r="F45" i="1" s="1" a="1"/>
  <c r="L44" i="1"/>
  <c r="L44" i="1" a="1"/>
  <c r="J44" i="1"/>
  <c r="J44" i="1" a="1"/>
  <c r="H44" i="1"/>
  <c r="H44" i="1" a="1"/>
  <c r="E44" i="1"/>
  <c r="F44" i="1" s="1" a="1"/>
  <c r="F44" i="1" s="1"/>
  <c r="M44" i="1" s="1"/>
  <c r="N44" i="1" s="1" a="1"/>
  <c r="N44" i="1" s="1"/>
  <c r="L43" i="1"/>
  <c r="L43" i="1" a="1"/>
  <c r="J43" i="1"/>
  <c r="J43" i="1" a="1"/>
  <c r="H43" i="1"/>
  <c r="H43" i="1" a="1"/>
  <c r="F43" i="1"/>
  <c r="M43" i="1" s="1"/>
  <c r="N43" i="1" s="1" a="1"/>
  <c r="N43" i="1" s="1"/>
  <c r="E43" i="1"/>
  <c r="F43" i="1" s="1" a="1"/>
  <c r="L42" i="1"/>
  <c r="L42" i="1" a="1"/>
  <c r="J42" i="1"/>
  <c r="J42" i="1" a="1"/>
  <c r="H42" i="1"/>
  <c r="H42" i="1" a="1"/>
  <c r="F42" i="1"/>
  <c r="M42" i="1" s="1"/>
  <c r="N42" i="1" s="1" a="1"/>
  <c r="N42" i="1" s="1"/>
  <c r="E42" i="1"/>
  <c r="F42" i="1" s="1" a="1"/>
  <c r="L41" i="1"/>
  <c r="L41" i="1" a="1"/>
  <c r="J41" i="1"/>
  <c r="J41" i="1" a="1"/>
  <c r="H41" i="1"/>
  <c r="H41" i="1" a="1"/>
  <c r="F41" i="1"/>
  <c r="E41" i="1"/>
  <c r="F41" i="1" s="1" a="1"/>
  <c r="L40" i="1"/>
  <c r="L40" i="1" a="1"/>
  <c r="J40" i="1"/>
  <c r="J40" i="1" a="1"/>
  <c r="H40" i="1"/>
  <c r="H40" i="1" a="1"/>
  <c r="E40" i="1"/>
  <c r="F40" i="1" s="1" a="1"/>
  <c r="F40" i="1" s="1"/>
  <c r="M40" i="1" s="1"/>
  <c r="N40" i="1" s="1" a="1"/>
  <c r="N40" i="1" s="1"/>
  <c r="L39" i="1"/>
  <c r="L39" i="1" a="1"/>
  <c r="J39" i="1"/>
  <c r="J39" i="1" a="1"/>
  <c r="H39" i="1"/>
  <c r="H39" i="1" a="1"/>
  <c r="F39" i="1"/>
  <c r="M39" i="1" s="1"/>
  <c r="N39" i="1" s="1" a="1"/>
  <c r="N39" i="1" s="1"/>
  <c r="E39" i="1"/>
  <c r="F39" i="1" s="1" a="1"/>
  <c r="L38" i="1"/>
  <c r="L38" i="1" a="1"/>
  <c r="J38" i="1"/>
  <c r="J38" i="1" a="1"/>
  <c r="H38" i="1"/>
  <c r="H38" i="1" a="1"/>
  <c r="E38" i="1"/>
  <c r="F38" i="1" s="1" a="1"/>
  <c r="F38" i="1" s="1"/>
  <c r="M38" i="1" s="1"/>
  <c r="N38" i="1" s="1" a="1"/>
  <c r="N38" i="1" s="1"/>
  <c r="L37" i="1"/>
  <c r="L37" i="1" a="1"/>
  <c r="J37" i="1"/>
  <c r="J37" i="1" a="1"/>
  <c r="H37" i="1"/>
  <c r="H37" i="1" a="1"/>
  <c r="F37" i="1"/>
  <c r="E37" i="1"/>
  <c r="F37" i="1" s="1" a="1"/>
  <c r="L36" i="1"/>
  <c r="L36" i="1" a="1"/>
  <c r="J36" i="1"/>
  <c r="J36" i="1" a="1"/>
  <c r="H36" i="1"/>
  <c r="H36" i="1" a="1"/>
  <c r="E36" i="1"/>
  <c r="F36" i="1" s="1" a="1"/>
  <c r="F36" i="1" s="1"/>
  <c r="M36" i="1" s="1"/>
  <c r="N36" i="1" s="1" a="1"/>
  <c r="N36" i="1" s="1"/>
  <c r="L35" i="1"/>
  <c r="L35" i="1" a="1"/>
  <c r="J35" i="1"/>
  <c r="J35" i="1" a="1"/>
  <c r="H35" i="1"/>
  <c r="H35" i="1" a="1"/>
  <c r="F35" i="1"/>
  <c r="M35" i="1" s="1"/>
  <c r="N35" i="1" s="1" a="1"/>
  <c r="N35" i="1" s="1"/>
  <c r="E35" i="1"/>
  <c r="F35" i="1" s="1" a="1"/>
  <c r="L34" i="1"/>
  <c r="L34" i="1" a="1"/>
  <c r="J34" i="1"/>
  <c r="J34" i="1" a="1"/>
  <c r="H34" i="1"/>
  <c r="H34" i="1" a="1"/>
  <c r="E34" i="1"/>
  <c r="F34" i="1" s="1" a="1"/>
  <c r="F34" i="1" s="1"/>
  <c r="M34" i="1" s="1"/>
  <c r="N34" i="1" s="1" a="1"/>
  <c r="N34" i="1" s="1"/>
  <c r="L33" i="1"/>
  <c r="L33" i="1" a="1"/>
  <c r="J33" i="1"/>
  <c r="J33" i="1" a="1"/>
  <c r="H33" i="1"/>
  <c r="H33" i="1" a="1"/>
  <c r="F33" i="1"/>
  <c r="E33" i="1"/>
  <c r="F33" i="1" s="1" a="1"/>
  <c r="L32" i="1"/>
  <c r="L32" i="1" a="1"/>
  <c r="J32" i="1"/>
  <c r="J32" i="1" a="1"/>
  <c r="H32" i="1"/>
  <c r="H32" i="1" a="1"/>
  <c r="E32" i="1"/>
  <c r="F32" i="1" s="1" a="1"/>
  <c r="F32" i="1" s="1"/>
  <c r="M32" i="1" s="1"/>
  <c r="N32" i="1" s="1" a="1"/>
  <c r="N32" i="1" s="1"/>
  <c r="L31" i="1"/>
  <c r="L31" i="1" a="1"/>
  <c r="J31" i="1"/>
  <c r="J31" i="1" a="1"/>
  <c r="H31" i="1"/>
  <c r="H31" i="1" a="1"/>
  <c r="F31" i="1"/>
  <c r="M31" i="1" s="1"/>
  <c r="N31" i="1" s="1" a="1"/>
  <c r="N31" i="1" s="1"/>
  <c r="E31" i="1"/>
  <c r="F31" i="1" s="1" a="1"/>
  <c r="L30" i="1"/>
  <c r="L30" i="1" a="1"/>
  <c r="J30" i="1"/>
  <c r="J30" i="1" a="1"/>
  <c r="H30" i="1"/>
  <c r="H30" i="1" a="1"/>
  <c r="F30" i="1"/>
  <c r="M30" i="1" s="1"/>
  <c r="N30" i="1" s="1" a="1"/>
  <c r="N30" i="1" s="1"/>
  <c r="E30" i="1"/>
  <c r="F30" i="1" s="1" a="1"/>
  <c r="L29" i="1"/>
  <c r="L29" i="1" a="1"/>
  <c r="J29" i="1"/>
  <c r="J29" i="1" a="1"/>
  <c r="H29" i="1"/>
  <c r="H29" i="1" a="1"/>
  <c r="F29" i="1"/>
  <c r="E29" i="1"/>
  <c r="F29" i="1" s="1" a="1"/>
  <c r="L28" i="1"/>
  <c r="L28" i="1" a="1"/>
  <c r="J28" i="1"/>
  <c r="J28" i="1" a="1"/>
  <c r="H28" i="1"/>
  <c r="H28" i="1" a="1"/>
  <c r="E28" i="1"/>
  <c r="F28" i="1" s="1" a="1"/>
  <c r="F28" i="1" s="1"/>
  <c r="M28" i="1" s="1"/>
  <c r="N28" i="1" s="1" a="1"/>
  <c r="N28" i="1" s="1"/>
  <c r="L27" i="1"/>
  <c r="L27" i="1" a="1"/>
  <c r="J27" i="1"/>
  <c r="J27" i="1" a="1"/>
  <c r="H27" i="1"/>
  <c r="H27" i="1" a="1"/>
  <c r="F27" i="1"/>
  <c r="M27" i="1" s="1"/>
  <c r="N27" i="1" s="1" a="1"/>
  <c r="N27" i="1" s="1"/>
  <c r="E27" i="1"/>
  <c r="F27" i="1" s="1" a="1"/>
  <c r="L26" i="1"/>
  <c r="L26" i="1" a="1"/>
  <c r="J26" i="1"/>
  <c r="J26" i="1" a="1"/>
  <c r="H26" i="1"/>
  <c r="H26" i="1" a="1"/>
  <c r="F26" i="1"/>
  <c r="M26" i="1" s="1"/>
  <c r="N26" i="1" s="1" a="1"/>
  <c r="N26" i="1" s="1"/>
  <c r="E26" i="1"/>
  <c r="F26" i="1" s="1" a="1"/>
  <c r="L25" i="1"/>
  <c r="L25" i="1" a="1"/>
  <c r="J25" i="1"/>
  <c r="J25" i="1" a="1"/>
  <c r="H25" i="1"/>
  <c r="H25" i="1" a="1"/>
  <c r="F25" i="1"/>
  <c r="E25" i="1"/>
  <c r="F25" i="1" s="1" a="1"/>
  <c r="L24" i="1"/>
  <c r="L24" i="1" a="1"/>
  <c r="J24" i="1"/>
  <c r="J24" i="1" a="1"/>
  <c r="H24" i="1"/>
  <c r="H24" i="1" a="1"/>
  <c r="E24" i="1"/>
  <c r="F24" i="1" s="1" a="1"/>
  <c r="F24" i="1" s="1"/>
  <c r="M24" i="1" s="1"/>
  <c r="N24" i="1" s="1" a="1"/>
  <c r="N24" i="1" s="1"/>
  <c r="L23" i="1"/>
  <c r="L23" i="1" a="1"/>
  <c r="J23" i="1"/>
  <c r="J23" i="1" a="1"/>
  <c r="H23" i="1"/>
  <c r="H23" i="1" a="1"/>
  <c r="F23" i="1"/>
  <c r="M23" i="1" s="1"/>
  <c r="N23" i="1" s="1" a="1"/>
  <c r="N23" i="1" s="1"/>
  <c r="E23" i="1"/>
  <c r="F23" i="1" s="1" a="1"/>
  <c r="L22" i="1"/>
  <c r="L22" i="1" a="1"/>
  <c r="J22" i="1"/>
  <c r="J22" i="1" a="1"/>
  <c r="H22" i="1"/>
  <c r="H22" i="1" a="1"/>
  <c r="E22" i="1"/>
  <c r="F22" i="1" s="1" a="1"/>
  <c r="F22" i="1" s="1"/>
  <c r="M22" i="1" s="1"/>
  <c r="N22" i="1" s="1" a="1"/>
  <c r="N22" i="1" s="1"/>
  <c r="L21" i="1"/>
  <c r="L21" i="1" a="1"/>
  <c r="J21" i="1"/>
  <c r="J21" i="1" a="1"/>
  <c r="H21" i="1"/>
  <c r="H21" i="1" a="1"/>
  <c r="E21" i="1"/>
  <c r="F21" i="1" s="1" a="1"/>
  <c r="F21" i="1" s="1"/>
  <c r="M21" i="1" s="1"/>
  <c r="N21" i="1" s="1" a="1"/>
  <c r="N21" i="1" s="1"/>
  <c r="L20" i="1"/>
  <c r="L20" i="1" a="1"/>
  <c r="J20" i="1"/>
  <c r="J20" i="1" a="1"/>
  <c r="H20" i="1"/>
  <c r="H20" i="1" a="1"/>
  <c r="E20" i="1"/>
  <c r="F20" i="1" s="1" a="1"/>
  <c r="F20" i="1" s="1"/>
  <c r="M20" i="1" s="1"/>
  <c r="N20" i="1" s="1" a="1"/>
  <c r="N20" i="1" s="1"/>
  <c r="L19" i="1"/>
  <c r="L19" i="1" a="1"/>
  <c r="J19" i="1"/>
  <c r="J19" i="1" a="1"/>
  <c r="H19" i="1"/>
  <c r="H19" i="1" a="1"/>
  <c r="F19" i="1"/>
  <c r="M19" i="1" s="1"/>
  <c r="N19" i="1" s="1" a="1"/>
  <c r="N19" i="1" s="1"/>
  <c r="E19" i="1"/>
  <c r="F19" i="1" s="1" a="1"/>
  <c r="L18" i="1"/>
  <c r="L18" i="1" a="1"/>
  <c r="J18" i="1"/>
  <c r="J18" i="1" a="1"/>
  <c r="H18" i="1"/>
  <c r="H18" i="1" a="1"/>
  <c r="E18" i="1"/>
  <c r="F18" i="1" s="1" a="1"/>
  <c r="F18" i="1" s="1"/>
  <c r="M18" i="1" s="1"/>
  <c r="N18" i="1" s="1" a="1"/>
  <c r="N18" i="1" s="1"/>
  <c r="L17" i="1"/>
  <c r="L17" i="1" a="1"/>
  <c r="J17" i="1"/>
  <c r="J17" i="1" a="1"/>
  <c r="H17" i="1"/>
  <c r="H17" i="1" a="1"/>
  <c r="F17" i="1"/>
  <c r="E17" i="1"/>
  <c r="F17" i="1" s="1" a="1"/>
  <c r="L16" i="1"/>
  <c r="L16" i="1" a="1"/>
  <c r="J16" i="1"/>
  <c r="J16" i="1" a="1"/>
  <c r="H16" i="1"/>
  <c r="H16" i="1" a="1"/>
  <c r="E16" i="1"/>
  <c r="F16" i="1" s="1" a="1"/>
  <c r="F16" i="1" s="1"/>
  <c r="M16" i="1" s="1"/>
  <c r="N16" i="1" s="1" a="1"/>
  <c r="N16" i="1" s="1"/>
  <c r="L15" i="1"/>
  <c r="L15" i="1" a="1"/>
  <c r="J15" i="1"/>
  <c r="J15" i="1" a="1"/>
  <c r="H15" i="1"/>
  <c r="H15" i="1" a="1"/>
  <c r="F15" i="1"/>
  <c r="M15" i="1" s="1"/>
  <c r="N15" i="1" s="1" a="1"/>
  <c r="N15" i="1" s="1"/>
  <c r="E15" i="1"/>
  <c r="F15" i="1" s="1" a="1"/>
  <c r="L14" i="1"/>
  <c r="L14" i="1" a="1"/>
  <c r="J14" i="1"/>
  <c r="J14" i="1" a="1"/>
  <c r="H14" i="1"/>
  <c r="H14" i="1" a="1"/>
  <c r="E14" i="1"/>
  <c r="F14" i="1" s="1" a="1"/>
  <c r="F14" i="1" s="1"/>
  <c r="M14" i="1" s="1"/>
  <c r="N14" i="1" s="1" a="1"/>
  <c r="N14" i="1" s="1"/>
  <c r="L13" i="1"/>
  <c r="L13" i="1" a="1"/>
  <c r="J13" i="1"/>
  <c r="J13" i="1" a="1"/>
  <c r="H13" i="1"/>
  <c r="H13" i="1" a="1"/>
  <c r="E13" i="1"/>
  <c r="F13" i="1" s="1" a="1"/>
  <c r="F13" i="1" s="1"/>
  <c r="M13" i="1" s="1"/>
  <c r="N13" i="1" s="1" a="1"/>
  <c r="N13" i="1" s="1"/>
  <c r="L12" i="1"/>
  <c r="L12" i="1" a="1"/>
  <c r="J12" i="1"/>
  <c r="J12" i="1" a="1"/>
  <c r="H12" i="1"/>
  <c r="H12" i="1" a="1"/>
  <c r="E12" i="1"/>
  <c r="F12" i="1" s="1" a="1"/>
  <c r="F12" i="1" s="1"/>
  <c r="M12" i="1" s="1"/>
  <c r="N12" i="1" s="1" a="1"/>
  <c r="N12" i="1" s="1"/>
  <c r="L11" i="1"/>
  <c r="L11" i="1" a="1"/>
  <c r="J11" i="1"/>
  <c r="J11" i="1" a="1"/>
  <c r="H11" i="1"/>
  <c r="H11" i="1" a="1"/>
  <c r="F11" i="1"/>
  <c r="M11" i="1" s="1"/>
  <c r="N11" i="1" s="1" a="1"/>
  <c r="N11" i="1" s="1"/>
  <c r="E11" i="1"/>
  <c r="F11" i="1" s="1" a="1"/>
  <c r="L10" i="1"/>
  <c r="L10" i="1" a="1"/>
  <c r="J10" i="1"/>
  <c r="J10" i="1" a="1"/>
  <c r="H10" i="1"/>
  <c r="H10" i="1" a="1"/>
  <c r="E10" i="1"/>
  <c r="F10" i="1" s="1" a="1"/>
  <c r="F10" i="1" s="1"/>
  <c r="M10" i="1" s="1"/>
  <c r="N10" i="1" s="1" a="1"/>
  <c r="N10" i="1" s="1"/>
  <c r="L9" i="1"/>
  <c r="L9" i="1" a="1"/>
  <c r="J9" i="1"/>
  <c r="J9" i="1" a="1"/>
  <c r="H9" i="1"/>
  <c r="H9" i="1" a="1"/>
  <c r="E9" i="1"/>
  <c r="F9" i="1" s="1" a="1"/>
  <c r="F9" i="1" s="1"/>
  <c r="M9" i="1" s="1"/>
  <c r="N9" i="1" s="1" a="1"/>
  <c r="N9" i="1" s="1"/>
  <c r="L8" i="1"/>
  <c r="L8" i="1" a="1"/>
  <c r="J8" i="1"/>
  <c r="J8" i="1" a="1"/>
  <c r="H8" i="1"/>
  <c r="H8" i="1" a="1"/>
  <c r="E8" i="1"/>
  <c r="F8" i="1" s="1" a="1"/>
  <c r="F8" i="1" s="1"/>
  <c r="M8" i="1" s="1"/>
  <c r="N8" i="1" s="1" a="1"/>
  <c r="N8" i="1" s="1"/>
  <c r="L7" i="1"/>
  <c r="L7" i="1" a="1"/>
  <c r="J7" i="1"/>
  <c r="J7" i="1" a="1"/>
  <c r="H7" i="1"/>
  <c r="H7" i="1" a="1"/>
  <c r="F7" i="1"/>
  <c r="M7" i="1" s="1"/>
  <c r="N7" i="1" s="1" a="1"/>
  <c r="N7" i="1" s="1"/>
  <c r="E7" i="1"/>
  <c r="F7" i="1" s="1" a="1"/>
  <c r="L6" i="1"/>
  <c r="L6" i="1" a="1"/>
  <c r="J6" i="1"/>
  <c r="J6" i="1" a="1"/>
  <c r="H6" i="1"/>
  <c r="H6" i="1" a="1"/>
  <c r="E6" i="1"/>
  <c r="F6" i="1" s="1" a="1"/>
  <c r="F6" i="1" s="1"/>
  <c r="M6" i="1" s="1"/>
  <c r="N6" i="1" s="1" a="1"/>
  <c r="N6" i="1" s="1"/>
  <c r="U5" i="1"/>
  <c r="T5" i="1"/>
  <c r="S5" i="1"/>
  <c r="L5" i="1" a="1"/>
  <c r="L5" i="1" s="1"/>
  <c r="J5" i="1"/>
  <c r="J5" i="1" a="1"/>
  <c r="H5" i="1" a="1"/>
  <c r="H5" i="1" s="1"/>
  <c r="F5" i="1"/>
  <c r="M5" i="1" s="1"/>
  <c r="N5" i="1" s="1" a="1"/>
  <c r="N5" i="1" s="1"/>
  <c r="F5" i="1" a="1"/>
  <c r="E5" i="1"/>
  <c r="U4" i="1"/>
  <c r="T4" i="1"/>
  <c r="S4" i="1"/>
  <c r="L4" i="1" a="1"/>
  <c r="L4" i="1" s="1"/>
  <c r="J4" i="1"/>
  <c r="J4" i="1" a="1"/>
  <c r="H4" i="1" a="1"/>
  <c r="H4" i="1" s="1"/>
  <c r="F4" i="1"/>
  <c r="E4" i="1"/>
  <c r="F4" i="1" s="1" a="1"/>
  <c r="U3" i="1"/>
  <c r="T3" i="1"/>
  <c r="S3" i="1"/>
  <c r="L3" i="1"/>
  <c r="L3" i="1" a="1"/>
  <c r="J3" i="1" a="1"/>
  <c r="J3" i="1" s="1"/>
  <c r="H3" i="1"/>
  <c r="H3" i="1" a="1"/>
  <c r="E3" i="1"/>
  <c r="F3" i="1" s="1" a="1"/>
  <c r="F3" i="1" s="1"/>
  <c r="M3" i="1" s="1"/>
  <c r="N3" i="1" s="1" a="1"/>
  <c r="N3" i="1" s="1"/>
  <c r="U2" i="1"/>
  <c r="T2" i="1"/>
  <c r="S2" i="1"/>
  <c r="R2" i="1"/>
  <c r="L2" i="1"/>
  <c r="L2" i="1" a="1"/>
  <c r="J2" i="1"/>
  <c r="J2" i="1" a="1"/>
  <c r="H2" i="1"/>
  <c r="H2" i="1" a="1"/>
  <c r="E2" i="1"/>
  <c r="M4" i="1" l="1"/>
  <c r="N4" i="1" s="1" a="1"/>
  <c r="N4" i="1" s="1"/>
  <c r="R5" i="1"/>
  <c r="R4" i="1"/>
  <c r="F2" i="1" a="1"/>
  <c r="F2" i="1" s="1"/>
  <c r="M2" i="1" s="1"/>
  <c r="R3" i="1"/>
  <c r="M17" i="1"/>
  <c r="N17" i="1" s="1" a="1"/>
  <c r="N17" i="1" s="1"/>
  <c r="M25" i="1"/>
  <c r="N25" i="1" s="1" a="1"/>
  <c r="N25" i="1" s="1"/>
  <c r="M29" i="1"/>
  <c r="N29" i="1" s="1" a="1"/>
  <c r="N29" i="1" s="1"/>
  <c r="M33" i="1"/>
  <c r="N33" i="1" s="1" a="1"/>
  <c r="N33" i="1" s="1"/>
  <c r="M37" i="1"/>
  <c r="N37" i="1" s="1" a="1"/>
  <c r="N37" i="1" s="1"/>
  <c r="M41" i="1"/>
  <c r="N41" i="1" s="1" a="1"/>
  <c r="N41" i="1" s="1"/>
  <c r="M45" i="1"/>
  <c r="N45" i="1" s="1" a="1"/>
  <c r="N45" i="1" s="1"/>
  <c r="V5" i="1" l="1"/>
  <c r="N2" i="1" a="1"/>
  <c r="N2" i="1" s="1"/>
  <c r="V3" i="1"/>
  <c r="V4" i="1"/>
  <c r="V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<sst xmlns="http://schemas.openxmlformats.org/spreadsheetml/2006/main" count="203" uniqueCount="186">
  <si>
    <t>nazwa uczelni</t>
  </si>
  <si>
    <t>liczba osób kandydujących</t>
  </si>
  <si>
    <t>liczba osób przyjętych</t>
  </si>
  <si>
    <t>liczba osób kandydujących na jedno miejsce</t>
  </si>
  <si>
    <t>Selektywn</t>
  </si>
  <si>
    <t>KwartylS</t>
  </si>
  <si>
    <t>Aplik</t>
  </si>
  <si>
    <t>KwartylA</t>
  </si>
  <si>
    <t>ELAZN</t>
  </si>
  <si>
    <t>KwartylELAZN</t>
  </si>
  <si>
    <t>ELAZS</t>
  </si>
  <si>
    <t>KwartylELAZS</t>
  </si>
  <si>
    <t>RANKING</t>
  </si>
  <si>
    <t>Kolumna1</t>
  </si>
  <si>
    <t>kwartyle</t>
  </si>
  <si>
    <t>kwartyleA</t>
  </si>
  <si>
    <t>kwarylELAZN</t>
  </si>
  <si>
    <t>kwartylELAZS</t>
  </si>
  <si>
    <t>kwartyl</t>
  </si>
  <si>
    <t>Uniwersytet Jagielloński w Krakowie</t>
  </si>
  <si>
    <t>2274</t>
  </si>
  <si>
    <t>768</t>
  </si>
  <si>
    <t>2,96</t>
  </si>
  <si>
    <t>Uniwersytet Warszawski</t>
  </si>
  <si>
    <t>2951</t>
  </si>
  <si>
    <t>1075</t>
  </si>
  <si>
    <t>2,75</t>
  </si>
  <si>
    <t>Uniwersytet im. Adama Mickiewicza w Poznaniu</t>
  </si>
  <si>
    <t>1844</t>
  </si>
  <si>
    <t>503</t>
  </si>
  <si>
    <t>3,67</t>
  </si>
  <si>
    <t>Uniwersytet Łódzki</t>
  </si>
  <si>
    <t>1229</t>
  </si>
  <si>
    <t>441</t>
  </si>
  <si>
    <t>2,79</t>
  </si>
  <si>
    <t>Uniwersytet Gdański</t>
  </si>
  <si>
    <t>1925</t>
  </si>
  <si>
    <t>498</t>
  </si>
  <si>
    <t>3,87</t>
  </si>
  <si>
    <t>Uniwersytet w Białymstoku</t>
  </si>
  <si>
    <t>683</t>
  </si>
  <si>
    <t>261</t>
  </si>
  <si>
    <t>2,62</t>
  </si>
  <si>
    <t>Uniwersytet Ekonomiczny w Krakowie</t>
  </si>
  <si>
    <t>1215</t>
  </si>
  <si>
    <t>249</t>
  </si>
  <si>
    <t>4,88</t>
  </si>
  <si>
    <t>Uniwersytet Wrocławski</t>
  </si>
  <si>
    <t>2449</t>
  </si>
  <si>
    <t>699</t>
  </si>
  <si>
    <t>3,5</t>
  </si>
  <si>
    <t>Uniwersytet Śląski w Katowicach</t>
  </si>
  <si>
    <t>1774</t>
  </si>
  <si>
    <t>601</t>
  </si>
  <si>
    <t>2,95</t>
  </si>
  <si>
    <t>Akademia Humanistyczno-Ekonomiczna w Łodzi</t>
  </si>
  <si>
    <t>156</t>
  </si>
  <si>
    <t>58</t>
  </si>
  <si>
    <t>2,69</t>
  </si>
  <si>
    <t>Uniwersytet Mikołaja Kopernika w Toruniu</t>
  </si>
  <si>
    <t>1231</t>
  </si>
  <si>
    <t>408</t>
  </si>
  <si>
    <t>3,02</t>
  </si>
  <si>
    <t>Katolicki Uniwersytet Lubelski Jana Pawła II</t>
  </si>
  <si>
    <t>656</t>
  </si>
  <si>
    <t>306</t>
  </si>
  <si>
    <t>2,14</t>
  </si>
  <si>
    <t>Collegium Witelona Uczelnia Państwowa</t>
  </si>
  <si>
    <t>97</t>
  </si>
  <si>
    <t>84</t>
  </si>
  <si>
    <t>1,15</t>
  </si>
  <si>
    <t>Uniwersytet Kardynała Stefana Wyszyńskiego w Warszawie</t>
  </si>
  <si>
    <t>1752</t>
  </si>
  <si>
    <t>497</t>
  </si>
  <si>
    <t>3,53</t>
  </si>
  <si>
    <t>Uniwersytet Marii Curie-Skłodowskiej w Lublinie</t>
  </si>
  <si>
    <t>1346</t>
  </si>
  <si>
    <t>444</t>
  </si>
  <si>
    <t>3,03</t>
  </si>
  <si>
    <t>Społeczna Akademia Nauk z siedzibą w Łodzi</t>
  </si>
  <si>
    <t>42</t>
  </si>
  <si>
    <t>22</t>
  </si>
  <si>
    <t>1,91</t>
  </si>
  <si>
    <t>Akademia Nauk Stosowanych w Bielsku-Białej</t>
  </si>
  <si>
    <t>16</t>
  </si>
  <si>
    <t>12</t>
  </si>
  <si>
    <t>1,33</t>
  </si>
  <si>
    <t>Uniwersytet Jana Długosza w Częstochowie</t>
  </si>
  <si>
    <t>372</t>
  </si>
  <si>
    <t>179</t>
  </si>
  <si>
    <t>2,08</t>
  </si>
  <si>
    <t>Uniwersytet Komisji Edukacji Narodowej w Krakowie</t>
  </si>
  <si>
    <t>720</t>
  </si>
  <si>
    <t>178</t>
  </si>
  <si>
    <t>4,04</t>
  </si>
  <si>
    <t>Uniwersytet Szczeciński</t>
  </si>
  <si>
    <t>828</t>
  </si>
  <si>
    <t>421</t>
  </si>
  <si>
    <t>1,97</t>
  </si>
  <si>
    <t>Uniwersytet Opolski</t>
  </si>
  <si>
    <t>641</t>
  </si>
  <si>
    <t>208</t>
  </si>
  <si>
    <t>3,08</t>
  </si>
  <si>
    <t>Uniwersytet Warmińsko-Mazurski w Olsztynie</t>
  </si>
  <si>
    <t>808</t>
  </si>
  <si>
    <t>377</t>
  </si>
  <si>
    <t>Akademia Łomżyńska</t>
  </si>
  <si>
    <t>59</t>
  </si>
  <si>
    <t>31</t>
  </si>
  <si>
    <t>1,9</t>
  </si>
  <si>
    <t>Uniwersytet Rzeszowski</t>
  </si>
  <si>
    <t>940</t>
  </si>
  <si>
    <t>317</t>
  </si>
  <si>
    <t>2,97</t>
  </si>
  <si>
    <t>Akademia Leona Koźmińskiego w Warszawie</t>
  </si>
  <si>
    <t>522</t>
  </si>
  <si>
    <t>310</t>
  </si>
  <si>
    <t>1,68</t>
  </si>
  <si>
    <t>Państwowa Akademia Nauk Stosowanych we Włocławku</t>
  </si>
  <si>
    <t>27</t>
  </si>
  <si>
    <t>24</t>
  </si>
  <si>
    <t>1,13</t>
  </si>
  <si>
    <t>Akademia Górnośląska im. Wojciecha Korfantego w Katowicach</t>
  </si>
  <si>
    <t>33</t>
  </si>
  <si>
    <t>1</t>
  </si>
  <si>
    <t>Uniwersytet WSB Merito we Wrocławiu</t>
  </si>
  <si>
    <t>247</t>
  </si>
  <si>
    <t>122</t>
  </si>
  <si>
    <t>2,02</t>
  </si>
  <si>
    <t>Uniwersytet Zielonogórski w Zielonej Górze</t>
  </si>
  <si>
    <t>371</t>
  </si>
  <si>
    <t>147</t>
  </si>
  <si>
    <t>2,52</t>
  </si>
  <si>
    <t>Wyższa Szkoła Prawa we Wrocławiu</t>
  </si>
  <si>
    <t>279</t>
  </si>
  <si>
    <t>124</t>
  </si>
  <si>
    <t>2,25</t>
  </si>
  <si>
    <t>Uniwersytet Jana Kochanowskiego w Kielcach</t>
  </si>
  <si>
    <t>438</t>
  </si>
  <si>
    <t>161</t>
  </si>
  <si>
    <t>2,72</t>
  </si>
  <si>
    <t>Uniwersytet SWPS</t>
  </si>
  <si>
    <t>765</t>
  </si>
  <si>
    <t>296</t>
  </si>
  <si>
    <t>2,58</t>
  </si>
  <si>
    <t>Europejska Wyższa Szkoła Prawa i Administracji w Warszawie</t>
  </si>
  <si>
    <t>141</t>
  </si>
  <si>
    <t>1,26</t>
  </si>
  <si>
    <t>Uniwersytet WSB Merito w Poznaniu</t>
  </si>
  <si>
    <t>274</t>
  </si>
  <si>
    <t>2,21</t>
  </si>
  <si>
    <t>Uczelnia Łazarskiego w Warszawie</t>
  </si>
  <si>
    <t>584</t>
  </si>
  <si>
    <t>157</t>
  </si>
  <si>
    <t>3,72</t>
  </si>
  <si>
    <t>Wyższa Szkoła Administracji i Biznesu im. Eugeniusza Kwiatkowskiego w Gdyni</t>
  </si>
  <si>
    <t>342</t>
  </si>
  <si>
    <t>130</t>
  </si>
  <si>
    <t>2,63</t>
  </si>
  <si>
    <t>Uniwersytet Radomski im. Kazimierza Pułaskiego</t>
  </si>
  <si>
    <t>128</t>
  </si>
  <si>
    <t>67</t>
  </si>
  <si>
    <t>Akademia Nauk Stosowanych im. prof. Edwarda Lipińskiego w Kielcach</t>
  </si>
  <si>
    <t>Wyższa Szkoła Umiejętności Społecznych im. prof. Michała Iwaszkiewicza</t>
  </si>
  <si>
    <t>Akademia Humanitas</t>
  </si>
  <si>
    <t>51</t>
  </si>
  <si>
    <t>Uniwersytet Pomorski w Słupsku</t>
  </si>
  <si>
    <t>46</t>
  </si>
  <si>
    <t>1,83</t>
  </si>
  <si>
    <t>Akademia Kujawsko-Pomorska</t>
  </si>
  <si>
    <t>64</t>
  </si>
  <si>
    <t>35</t>
  </si>
  <si>
    <t>Uniwersytet Andrzeja Frycza Modrzewskiego w Krakowie</t>
  </si>
  <si>
    <t>192</t>
  </si>
  <si>
    <t>142</t>
  </si>
  <si>
    <t>1,35</t>
  </si>
  <si>
    <t>Uniwersytet WSB Merito w Gdańsku</t>
  </si>
  <si>
    <t>253</t>
  </si>
  <si>
    <t>111</t>
  </si>
  <si>
    <t>2,28</t>
  </si>
  <si>
    <t>Wyższa Szkoła Prawa i Administracji Rzeszowska Szkoła Wyższa z siedzibą w Rzeszowie</t>
  </si>
  <si>
    <t>80</t>
  </si>
  <si>
    <t>77</t>
  </si>
  <si>
    <t>1,04</t>
  </si>
  <si>
    <t>Poznańska Akademia Medyczna Nauk Stosowanych im. Księcia Mieszka I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</si>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</sst>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7154-C0AD-462A-96FF-7473FD783088}">
  <dimension ref="A1:V47"/>
  <sheetViews>
    <sheetView tabSelected="1" workbookViewId="0">
      <selection activeCell="Q12" sqref="Q12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45">
      <c r="A2" t="s">
        <v>19</v>
      </c>
      <c r="B2" t="s">
        <v>20</v>
      </c>
      <c r="C2" t="s">
        <v>21</v>
      </c>
      <c r="D2" t="s">
        <v>22</v>
      </c>
      <c r="E2">
        <f>C2/B2</f>
        <v>0.33773087071240104</v>
      </c>
      <c r="F2" cm="1">
        <f t="array" ref="F2">_xlfn.IFS(E2&lt;=0.361556, 100, E2&lt;=0.467433, 75, E2&lt;=0.755952, 50, E2&lt;=1, 25)</f>
        <v>100</v>
      </c>
      <c r="G2">
        <v>118</v>
      </c>
      <c r="H2" cm="1">
        <f t="array" ref="H2">_xlfn.IFS(G2&lt;=95.8, 25, G2&lt;=103.6, 50, G2&lt;=108, 75, G2&lt;=118, 100)</f>
        <v>100</v>
      </c>
      <c r="I2">
        <v>0.55000000000000004</v>
      </c>
      <c r="J2" cm="1">
        <f t="array" ref="J2">_xlfn.IFS(I2&lt;=0, 25, I2&lt;=0.65, 50, I2&lt;=0.75, 75, I2&lt;=1.17, 100)</f>
        <v>50</v>
      </c>
      <c r="K2">
        <v>0.56999999999999995</v>
      </c>
      <c r="L2" cm="1">
        <f t="array" ref="L2">_xlfn.IFS(G2&lt;=95.8, 25, G2&lt;=103.6, 50, G2&lt;=108, 75, G2&lt;=118, 100)</f>
        <v>100</v>
      </c>
      <c r="M2">
        <f>0.25*F2+0.25*H2+0.25*J2+0.25*L2</f>
        <v>87.5</v>
      </c>
      <c r="N2" cm="1">
        <f t="array" ref="N2">_xlfn.IFS(M2&lt;=43.75, 25, M2&lt;=56.25, 50, M2&lt;=81.25, 75, M2&lt;=100, 100)</f>
        <v>100</v>
      </c>
      <c r="R2">
        <f>_xlfn.QUARTILE.INC(E2:E62,1)</f>
        <v>0.3379937561910088</v>
      </c>
      <c r="S2">
        <f>_xlfn.QUARTILE.INC(G2:G62,1)</f>
        <v>102.42500000000001</v>
      </c>
      <c r="T2">
        <f>_xlfn.QUARTILE.INC(I2:I62,1)</f>
        <v>0.13750000000000001</v>
      </c>
      <c r="U2">
        <f>_xlfn.QUARTILE.INC(K2:K62,1)</f>
        <v>0</v>
      </c>
      <c r="V2">
        <f>_xlfn.QUARTILE.INC(M2:M62,1)</f>
        <v>56.25</v>
      </c>
    </row>
    <row r="3" spans="1:22" x14ac:dyDescent="0.45">
      <c r="A3" t="s">
        <v>23</v>
      </c>
      <c r="B3" t="s">
        <v>24</v>
      </c>
      <c r="C3" t="s">
        <v>25</v>
      </c>
      <c r="D3" t="s">
        <v>26</v>
      </c>
      <c r="E3">
        <f>C3/B3</f>
        <v>0.36428329379871233</v>
      </c>
      <c r="F3" cm="1">
        <f t="array" ref="F3">_xlfn.IFS(E3&lt;=0.361556, 100, E3&lt;=0.467433, 75, E3&lt;=0.755952, 50, E3&lt;=1, 25)</f>
        <v>75</v>
      </c>
      <c r="G3">
        <v>114.4</v>
      </c>
      <c r="H3" cm="1">
        <f t="array" ref="H3">_xlfn.IFS(G3&lt;=95.8, 25, G3&lt;=103.6, 50, G3&lt;=108, 75, G3&lt;=118, 100)</f>
        <v>100</v>
      </c>
      <c r="I3">
        <v>0.63</v>
      </c>
      <c r="J3" cm="1">
        <f t="array" ref="J3">_xlfn.IFS(I3&lt;=0, 25, I3&lt;=0.65, 50, I3&lt;=0.75, 75, I3&lt;=1.17, 100)</f>
        <v>50</v>
      </c>
      <c r="K3">
        <v>0.65</v>
      </c>
      <c r="L3" cm="1">
        <f t="array" ref="L3">_xlfn.IFS(G3&lt;=95.8, 25, G3&lt;=103.6, 50, G3&lt;=108, 75, G3&lt;=118, 100)</f>
        <v>100</v>
      </c>
      <c r="M3">
        <f>0.25*F3+0.25*H3+0.25*J3+0.25*L3</f>
        <v>81.25</v>
      </c>
      <c r="N3" cm="1">
        <f t="array" ref="N3">_xlfn.IFS(M3&lt;=43.75, 25, M3&lt;=56.25, 50, M3&lt;=81.25, 75, M3&lt;=100, 100)</f>
        <v>75</v>
      </c>
      <c r="R3">
        <f>_xlfn.QUARTILE.INC(E2:E62,2)</f>
        <v>0.44849959448499593</v>
      </c>
      <c r="S3">
        <f>_xlfn.QUARTILE.INC(G2:G62,2)</f>
        <v>105.6</v>
      </c>
      <c r="T3">
        <f>_xlfn.QUARTILE.INC(I2:I62,2)</f>
        <v>0.67</v>
      </c>
      <c r="U3">
        <f>_xlfn.QUARTILE.INC(K2:K62,2)</f>
        <v>0.51</v>
      </c>
      <c r="V3">
        <f>_xlfn.QUARTILE.INC(M2:M62,2)</f>
        <v>68.75</v>
      </c>
    </row>
    <row r="4" spans="1:22" x14ac:dyDescent="0.45">
      <c r="A4" t="s">
        <v>27</v>
      </c>
      <c r="B4" t="s">
        <v>28</v>
      </c>
      <c r="C4" t="s">
        <v>29</v>
      </c>
      <c r="D4" t="s">
        <v>30</v>
      </c>
      <c r="E4">
        <f>C4/B4</f>
        <v>0.27277657266811278</v>
      </c>
      <c r="F4" cm="1">
        <f t="array" ref="F4">_xlfn.IFS(E4&lt;=0.361556, 100, E4&lt;=0.467433, 75, E4&lt;=0.755952, 50, E4&lt;=1, 25)</f>
        <v>100</v>
      </c>
      <c r="G4">
        <v>113.8</v>
      </c>
      <c r="H4" cm="1">
        <f t="array" ref="H4">_xlfn.IFS(G4&lt;=95.8, 25, G4&lt;=103.6, 50, G4&lt;=108, 75, G4&lt;=118, 100)</f>
        <v>100</v>
      </c>
      <c r="I4">
        <v>0.68</v>
      </c>
      <c r="J4" cm="1">
        <f t="array" ref="J4">_xlfn.IFS(I4&lt;=0, 25, I4&lt;=0.65, 50, I4&lt;=0.75, 75, I4&lt;=1.17, 100)</f>
        <v>75</v>
      </c>
      <c r="K4">
        <v>0.55000000000000004</v>
      </c>
      <c r="L4" cm="1">
        <f t="array" ref="L4">_xlfn.IFS(G4&lt;=95.8, 25, G4&lt;=103.6, 50, G4&lt;=108, 75, G4&lt;=118, 100)</f>
        <v>100</v>
      </c>
      <c r="M4">
        <f>0.25*F4+0.25*H4+0.25*J4+0.25*L4</f>
        <v>93.75</v>
      </c>
      <c r="N4" cm="1">
        <f t="array" ref="N4">_xlfn.IFS(M4&lt;=43.75, 25, M4&lt;=56.25, 50, M4&lt;=81.25, 75, M4&lt;=100, 100)</f>
        <v>100</v>
      </c>
      <c r="R4">
        <f>_xlfn.QUARTILE.INC(E2:E62,3)</f>
        <v>0.58230706075533667</v>
      </c>
      <c r="S4">
        <f>_xlfn.QUARTILE.INC(G2:G62,3)</f>
        <v>108.6</v>
      </c>
      <c r="T4">
        <f>_xlfn.QUARTILE.INC(I2:I62,3)</f>
        <v>0.76750000000000007</v>
      </c>
      <c r="U4">
        <f>_xlfn.QUARTILE.INC(K2:K62,3)</f>
        <v>0.55000000000000004</v>
      </c>
      <c r="V4">
        <f>_xlfn.QUARTILE.INC(M2:M62,3)</f>
        <v>87.5</v>
      </c>
    </row>
    <row r="5" spans="1:22" x14ac:dyDescent="0.45">
      <c r="A5" t="s">
        <v>31</v>
      </c>
      <c r="B5" t="s">
        <v>32</v>
      </c>
      <c r="C5" t="s">
        <v>33</v>
      </c>
      <c r="D5" t="s">
        <v>34</v>
      </c>
      <c r="E5">
        <f>C5/B5</f>
        <v>0.35882831570382423</v>
      </c>
      <c r="F5" cm="1">
        <f t="array" ref="F5">_xlfn.IFS(E5&lt;=0.361556, 100, E5&lt;=0.467433, 75, E5&lt;=0.755952, 50, E5&lt;=1, 25)</f>
        <v>100</v>
      </c>
      <c r="G5">
        <v>113.4</v>
      </c>
      <c r="H5" cm="1">
        <f t="array" ref="H5">_xlfn.IFS(G5&lt;=95.8, 25, G5&lt;=103.6, 50, G5&lt;=108, 75, G5&lt;=118, 100)</f>
        <v>100</v>
      </c>
      <c r="I5">
        <v>0.7</v>
      </c>
      <c r="J5" cm="1">
        <f t="array" ref="J5">_xlfn.IFS(I5&lt;=0, 25, I5&lt;=0.65, 50, I5&lt;=0.75, 75, I5&lt;=1.17, 100)</f>
        <v>75</v>
      </c>
      <c r="K5">
        <v>0.61</v>
      </c>
      <c r="L5" cm="1">
        <f t="array" ref="L5">_xlfn.IFS(G5&lt;=95.8, 25, G5&lt;=103.6, 50, G5&lt;=108, 75, G5&lt;=118, 100)</f>
        <v>100</v>
      </c>
      <c r="M5">
        <f>0.25*F5+0.25*H5+0.25*J5+0.25*L5</f>
        <v>93.75</v>
      </c>
      <c r="N5" cm="1">
        <f t="array" ref="N5">_xlfn.IFS(M5&lt;=43.75, 25, M5&lt;=56.25, 50, M5&lt;=81.25, 75, M5&lt;=100, 100)</f>
        <v>100</v>
      </c>
      <c r="R5">
        <f>_xlfn.QUARTILE.INC(E2:E62,4)</f>
        <v>1</v>
      </c>
      <c r="S5">
        <f>_xlfn.QUARTILE.INC(G2:G62,4)</f>
        <v>118</v>
      </c>
      <c r="T5">
        <f>_xlfn.QUARTILE.INC(I2:I62,4)</f>
        <v>1.17</v>
      </c>
      <c r="U5">
        <f>_xlfn.QUARTILE.INC(K2:K62,4)</f>
        <v>0.67</v>
      </c>
      <c r="V5">
        <f>_xlfn.QUARTILE.INC(M2:M62,4)</f>
        <v>100</v>
      </c>
    </row>
    <row r="6" spans="1:22" x14ac:dyDescent="0.45">
      <c r="A6" t="s">
        <v>35</v>
      </c>
      <c r="B6" t="s">
        <v>36</v>
      </c>
      <c r="C6" t="s">
        <v>37</v>
      </c>
      <c r="D6" t="s">
        <v>38</v>
      </c>
      <c r="E6">
        <f>C6/B6</f>
        <v>0.25870129870129871</v>
      </c>
      <c r="F6" cm="1">
        <f t="array" ref="F6">_xlfn.IFS(E6&lt;=0.361556, 100, E6&lt;=0.467433, 75, E6&lt;=0.755952, 50, E6&lt;=1, 25)</f>
        <v>100</v>
      </c>
      <c r="G6">
        <v>113.1</v>
      </c>
      <c r="H6" cm="1">
        <f t="array" ref="H6">_xlfn.IFS(G6&lt;=95.8, 25, G6&lt;=103.6, 50, G6&lt;=108, 75, G6&lt;=118, 100)</f>
        <v>100</v>
      </c>
      <c r="I6">
        <v>0.55000000000000004</v>
      </c>
      <c r="J6" cm="1">
        <f t="array" ref="J6">_xlfn.IFS(I6&lt;=0, 25, I6&lt;=0.65, 50, I6&lt;=0.75, 75, I6&lt;=1.17, 100)</f>
        <v>50</v>
      </c>
      <c r="K6">
        <v>0.54</v>
      </c>
      <c r="L6" cm="1">
        <f t="array" ref="L6">_xlfn.IFS(G6&lt;=95.8, 25, G6&lt;=103.6, 50, G6&lt;=108, 75, G6&lt;=118, 100)</f>
        <v>100</v>
      </c>
      <c r="M6">
        <f>0.25*F6+0.25*H6+0.25*J6+0.25*L6</f>
        <v>87.5</v>
      </c>
      <c r="N6" cm="1">
        <f t="array" ref="N6">_xlfn.IFS(M6&lt;=43.75, 25, M6&lt;=56.25, 50, M6&lt;=81.25, 75, M6&lt;=100, 100)</f>
        <v>100</v>
      </c>
    </row>
    <row r="7" spans="1:22" x14ac:dyDescent="0.45">
      <c r="A7" t="s">
        <v>39</v>
      </c>
      <c r="B7" t="s">
        <v>40</v>
      </c>
      <c r="C7" t="s">
        <v>41</v>
      </c>
      <c r="D7" t="s">
        <v>42</v>
      </c>
      <c r="E7">
        <f>C7/B7</f>
        <v>0.38213762811127377</v>
      </c>
      <c r="F7" cm="1">
        <f t="array" ref="F7">_xlfn.IFS(E7&lt;=0.361556, 100, E7&lt;=0.467433, 75, E7&lt;=0.755952, 50, E7&lt;=1, 25)</f>
        <v>75</v>
      </c>
      <c r="G7">
        <v>111.6</v>
      </c>
      <c r="H7" cm="1">
        <f t="array" ref="H7">_xlfn.IFS(G7&lt;=95.8, 25, G7&lt;=103.6, 50, G7&lt;=108, 75, G7&lt;=118, 100)</f>
        <v>100</v>
      </c>
      <c r="I7">
        <v>0.69</v>
      </c>
      <c r="J7" cm="1">
        <f t="array" ref="J7">_xlfn.IFS(I7&lt;=0, 25, I7&lt;=0.65, 50, I7&lt;=0.75, 75, I7&lt;=1.17, 100)</f>
        <v>75</v>
      </c>
      <c r="K7">
        <v>0.52</v>
      </c>
      <c r="L7" cm="1">
        <f t="array" ref="L7">_xlfn.IFS(G7&lt;=95.8, 25, G7&lt;=103.6, 50, G7&lt;=108, 75, G7&lt;=118, 100)</f>
        <v>100</v>
      </c>
      <c r="M7">
        <f>0.25*F7+0.25*H7+0.25*J7+0.25*L7</f>
        <v>87.5</v>
      </c>
      <c r="N7" cm="1">
        <f t="array" ref="N7">_xlfn.IFS(M7&lt;=43.75, 25, M7&lt;=56.25, 50, M7&lt;=81.25, 75, M7&lt;=100, 100)</f>
        <v>100</v>
      </c>
    </row>
    <row r="8" spans="1:22" x14ac:dyDescent="0.45">
      <c r="A8" t="s">
        <v>43</v>
      </c>
      <c r="B8" t="s">
        <v>44</v>
      </c>
      <c r="C8" t="s">
        <v>45</v>
      </c>
      <c r="D8" t="s">
        <v>46</v>
      </c>
      <c r="E8">
        <f>C8/B8</f>
        <v>0.20493827160493827</v>
      </c>
      <c r="F8" cm="1">
        <f t="array" ref="F8">_xlfn.IFS(E8&lt;=0.361556, 100, E8&lt;=0.467433, 75, E8&lt;=0.755952, 50, E8&lt;=1, 25)</f>
        <v>100</v>
      </c>
      <c r="G8">
        <v>111.5</v>
      </c>
      <c r="H8" cm="1">
        <f t="array" ref="H8">_xlfn.IFS(G8&lt;=95.8, 25, G8&lt;=103.6, 50, G8&lt;=108, 75, G8&lt;=118, 100)</f>
        <v>100</v>
      </c>
      <c r="I8">
        <v>0</v>
      </c>
      <c r="J8" cm="1">
        <f t="array" ref="J8">_xlfn.IFS(I8&lt;=0, 25, I8&lt;=0.65, 50, I8&lt;=0.75, 75, I8&lt;=1.17, 100)</f>
        <v>25</v>
      </c>
      <c r="K8">
        <v>0.54</v>
      </c>
      <c r="L8" cm="1">
        <f t="array" ref="L8">_xlfn.IFS(G8&lt;=95.8, 25, G8&lt;=103.6, 50, G8&lt;=108, 75, G8&lt;=118, 100)</f>
        <v>100</v>
      </c>
      <c r="M8">
        <f>0.25*F8+0.25*H8+0.25*J8+0.25*L8</f>
        <v>81.25</v>
      </c>
      <c r="N8" cm="1">
        <f t="array" ref="N8">_xlfn.IFS(M8&lt;=43.75, 25, M8&lt;=56.25, 50, M8&lt;=81.25, 75, M8&lt;=100, 100)</f>
        <v>75</v>
      </c>
    </row>
    <row r="9" spans="1:22" x14ac:dyDescent="0.45">
      <c r="A9" t="s">
        <v>47</v>
      </c>
      <c r="B9" t="s">
        <v>48</v>
      </c>
      <c r="C9" t="s">
        <v>49</v>
      </c>
      <c r="D9" t="s">
        <v>50</v>
      </c>
      <c r="E9">
        <f>C9/B9</f>
        <v>0.28542262147815434</v>
      </c>
      <c r="F9" cm="1">
        <f t="array" ref="F9">_xlfn.IFS(E9&lt;=0.361556, 100, E9&lt;=0.467433, 75, E9&lt;=0.755952, 50, E9&lt;=1, 25)</f>
        <v>100</v>
      </c>
      <c r="G9">
        <v>111.3</v>
      </c>
      <c r="H9" cm="1">
        <f t="array" ref="H9">_xlfn.IFS(G9&lt;=95.8, 25, G9&lt;=103.6, 50, G9&lt;=108, 75, G9&lt;=118, 100)</f>
        <v>100</v>
      </c>
      <c r="I9">
        <v>0.66</v>
      </c>
      <c r="J9" cm="1">
        <f t="array" ref="J9">_xlfn.IFS(I9&lt;=0, 25, I9&lt;=0.65, 50, I9&lt;=0.75, 75, I9&lt;=1.17, 100)</f>
        <v>75</v>
      </c>
      <c r="K9">
        <v>0.56999999999999995</v>
      </c>
      <c r="L9" cm="1">
        <f t="array" ref="L9">_xlfn.IFS(G9&lt;=95.8, 25, G9&lt;=103.6, 50, G9&lt;=108, 75, G9&lt;=118, 100)</f>
        <v>100</v>
      </c>
      <c r="M9">
        <f>0.25*F9+0.25*H9+0.25*J9+0.25*L9</f>
        <v>93.75</v>
      </c>
      <c r="N9" cm="1">
        <f t="array" ref="N9">_xlfn.IFS(M9&lt;=43.75, 25, M9&lt;=56.25, 50, M9&lt;=81.25, 75, M9&lt;=100, 100)</f>
        <v>100</v>
      </c>
    </row>
    <row r="10" spans="1:22" x14ac:dyDescent="0.45">
      <c r="A10" t="s">
        <v>51</v>
      </c>
      <c r="B10" t="s">
        <v>52</v>
      </c>
      <c r="C10" t="s">
        <v>53</v>
      </c>
      <c r="D10" t="s">
        <v>54</v>
      </c>
      <c r="E10">
        <f>C10/B10</f>
        <v>0.33878241262683201</v>
      </c>
      <c r="F10" cm="1">
        <f t="array" ref="F10">_xlfn.IFS(E10&lt;=0.361556, 100, E10&lt;=0.467433, 75, E10&lt;=0.755952, 50, E10&lt;=1, 25)</f>
        <v>100</v>
      </c>
      <c r="G10">
        <v>111.1</v>
      </c>
      <c r="H10" cm="1">
        <f t="array" ref="H10">_xlfn.IFS(G10&lt;=95.8, 25, G10&lt;=103.6, 50, G10&lt;=108, 75, G10&lt;=118, 100)</f>
        <v>100</v>
      </c>
      <c r="I10">
        <v>0.65</v>
      </c>
      <c r="J10" cm="1">
        <f t="array" ref="J10">_xlfn.IFS(I10&lt;=0, 25, I10&lt;=0.65, 50, I10&lt;=0.75, 75, I10&lt;=1.17, 100)</f>
        <v>50</v>
      </c>
      <c r="K10">
        <v>0.54</v>
      </c>
      <c r="L10" cm="1">
        <f t="array" ref="L10">_xlfn.IFS(G10&lt;=95.8, 25, G10&lt;=103.6, 50, G10&lt;=108, 75, G10&lt;=118, 100)</f>
        <v>100</v>
      </c>
      <c r="M10">
        <f>0.25*F10+0.25*H10+0.25*J10+0.25*L10</f>
        <v>87.5</v>
      </c>
      <c r="N10" cm="1">
        <f t="array" ref="N10">_xlfn.IFS(M10&lt;=43.75, 25, M10&lt;=56.25, 50, M10&lt;=81.25, 75, M10&lt;=100, 100)</f>
        <v>100</v>
      </c>
    </row>
    <row r="11" spans="1:22" x14ac:dyDescent="0.45">
      <c r="A11" t="s">
        <v>55</v>
      </c>
      <c r="B11" t="s">
        <v>56</v>
      </c>
      <c r="C11" t="s">
        <v>57</v>
      </c>
      <c r="D11" t="s">
        <v>58</v>
      </c>
      <c r="E11">
        <f>C11/B11</f>
        <v>0.37179487179487181</v>
      </c>
      <c r="F11" cm="1">
        <f t="array" ref="F11">_xlfn.IFS(E11&lt;=0.361556, 100, E11&lt;=0.467433, 75, E11&lt;=0.755952, 50, E11&lt;=1, 25)</f>
        <v>75</v>
      </c>
      <c r="G11">
        <v>109.5</v>
      </c>
      <c r="H11" cm="1">
        <f t="array" ref="H11">_xlfn.IFS(G11&lt;=95.8, 25, G11&lt;=103.6, 50, G11&lt;=108, 75, G11&lt;=118, 100)</f>
        <v>100</v>
      </c>
      <c r="I11">
        <v>0</v>
      </c>
      <c r="J11" cm="1">
        <f t="array" ref="J11">_xlfn.IFS(I11&lt;=0, 25, I11&lt;=0.65, 50, I11&lt;=0.75, 75, I11&lt;=1.17, 100)</f>
        <v>25</v>
      </c>
      <c r="K11">
        <v>0</v>
      </c>
      <c r="L11" cm="1">
        <f t="array" ref="L11">_xlfn.IFS(G11&lt;=95.8, 25, G11&lt;=103.6, 50, G11&lt;=108, 75, G11&lt;=118, 100)</f>
        <v>100</v>
      </c>
      <c r="M11">
        <f>0.25*F11+0.25*H11+0.25*J11+0.25*L11</f>
        <v>75</v>
      </c>
      <c r="N11" cm="1">
        <f t="array" ref="N11">_xlfn.IFS(M11&lt;=43.75, 25, M11&lt;=56.25, 50, M11&lt;=81.25, 75, M11&lt;=100, 100)</f>
        <v>75</v>
      </c>
    </row>
    <row r="12" spans="1:22" x14ac:dyDescent="0.45">
      <c r="A12" t="s">
        <v>59</v>
      </c>
      <c r="B12" t="s">
        <v>60</v>
      </c>
      <c r="C12" t="s">
        <v>61</v>
      </c>
      <c r="D12" t="s">
        <v>62</v>
      </c>
      <c r="E12">
        <f>C12/B12</f>
        <v>0.33143785540211212</v>
      </c>
      <c r="F12" cm="1">
        <f t="array" ref="F12">_xlfn.IFS(E12&lt;=0.361556, 100, E12&lt;=0.467433, 75, E12&lt;=0.755952, 50, E12&lt;=1, 25)</f>
        <v>100</v>
      </c>
      <c r="G12">
        <v>109.3</v>
      </c>
      <c r="H12" cm="1">
        <f t="array" ref="H12">_xlfn.IFS(G12&lt;=95.8, 25, G12&lt;=103.6, 50, G12&lt;=108, 75, G12&lt;=118, 100)</f>
        <v>100</v>
      </c>
      <c r="I12">
        <v>0.82</v>
      </c>
      <c r="J12" cm="1">
        <f t="array" ref="J12">_xlfn.IFS(I12&lt;=0, 25, I12&lt;=0.65, 50, I12&lt;=0.75, 75, I12&lt;=1.17, 100)</f>
        <v>100</v>
      </c>
      <c r="K12">
        <v>0.56999999999999995</v>
      </c>
      <c r="L12" cm="1">
        <f t="array" ref="L12">_xlfn.IFS(G12&lt;=95.8, 25, G12&lt;=103.6, 50, G12&lt;=108, 75, G12&lt;=118, 100)</f>
        <v>100</v>
      </c>
      <c r="M12">
        <f>0.25*F12+0.25*H12+0.25*J12+0.25*L12</f>
        <v>100</v>
      </c>
      <c r="N12" cm="1">
        <f t="array" ref="N12">_xlfn.IFS(M12&lt;=43.75, 25, M12&lt;=56.25, 50, M12&lt;=81.25, 75, M12&lt;=100, 100)</f>
        <v>100</v>
      </c>
    </row>
    <row r="13" spans="1:22" x14ac:dyDescent="0.45">
      <c r="A13" t="s">
        <v>63</v>
      </c>
      <c r="B13" t="s">
        <v>64</v>
      </c>
      <c r="C13" t="s">
        <v>65</v>
      </c>
      <c r="D13" t="s">
        <v>66</v>
      </c>
      <c r="E13">
        <f>C13/B13</f>
        <v>0.46646341463414637</v>
      </c>
      <c r="F13" cm="1">
        <f t="array" ref="F13">_xlfn.IFS(E13&lt;=0.361556, 100, E13&lt;=0.467433, 75, E13&lt;=0.755952, 50, E13&lt;=1, 25)</f>
        <v>75</v>
      </c>
      <c r="G13">
        <v>108.6</v>
      </c>
      <c r="H13" cm="1">
        <f t="array" ref="H13">_xlfn.IFS(G13&lt;=95.8, 25, G13&lt;=103.6, 50, G13&lt;=108, 75, G13&lt;=118, 100)</f>
        <v>100</v>
      </c>
      <c r="I13">
        <v>0.76</v>
      </c>
      <c r="J13" cm="1">
        <f t="array" ref="J13">_xlfn.IFS(I13&lt;=0, 25, I13&lt;=0.65, 50, I13&lt;=0.75, 75, I13&lt;=1.17, 100)</f>
        <v>100</v>
      </c>
      <c r="K13">
        <v>0.5</v>
      </c>
      <c r="L13" cm="1">
        <f t="array" ref="L13">_xlfn.IFS(G13&lt;=95.8, 25, G13&lt;=103.6, 50, G13&lt;=108, 75, G13&lt;=118, 100)</f>
        <v>100</v>
      </c>
      <c r="M13">
        <f>0.25*F13+0.25*H13+0.25*J13+0.25*L13</f>
        <v>93.75</v>
      </c>
      <c r="N13" cm="1">
        <f t="array" ref="N13">_xlfn.IFS(M13&lt;=43.75, 25, M13&lt;=56.25, 50, M13&lt;=81.25, 75, M13&lt;=100, 100)</f>
        <v>100</v>
      </c>
    </row>
    <row r="14" spans="1:22" x14ac:dyDescent="0.45">
      <c r="A14" t="s">
        <v>67</v>
      </c>
      <c r="B14" t="s">
        <v>68</v>
      </c>
      <c r="C14" t="s">
        <v>69</v>
      </c>
      <c r="D14" t="s">
        <v>70</v>
      </c>
      <c r="E14">
        <f>C14/B14</f>
        <v>0.865979381443299</v>
      </c>
      <c r="F14" cm="1">
        <f t="array" ref="F14">_xlfn.IFS(E14&lt;=0.361556, 100, E14&lt;=0.467433, 75, E14&lt;=0.755952, 50, E14&lt;=1, 25)</f>
        <v>25</v>
      </c>
      <c r="G14">
        <v>108.6</v>
      </c>
      <c r="H14" cm="1">
        <f t="array" ref="H14">_xlfn.IFS(G14&lt;=95.8, 25, G14&lt;=103.6, 50, G14&lt;=108, 75, G14&lt;=118, 100)</f>
        <v>100</v>
      </c>
      <c r="I14">
        <v>0</v>
      </c>
      <c r="J14" cm="1">
        <f t="array" ref="J14">_xlfn.IFS(I14&lt;=0, 25, I14&lt;=0.65, 50, I14&lt;=0.75, 75, I14&lt;=1.17, 100)</f>
        <v>25</v>
      </c>
      <c r="K14">
        <v>0.48</v>
      </c>
      <c r="L14" cm="1">
        <f t="array" ref="L14">_xlfn.IFS(G14&lt;=95.8, 25, G14&lt;=103.6, 50, G14&lt;=108, 75, G14&lt;=118, 100)</f>
        <v>100</v>
      </c>
      <c r="M14">
        <f>0.25*F14+0.25*H14+0.25*J14+0.25*L14</f>
        <v>62.5</v>
      </c>
      <c r="N14" cm="1">
        <f t="array" ref="N14">_xlfn.IFS(M14&lt;=43.75, 25, M14&lt;=56.25, 50, M14&lt;=81.25, 75, M14&lt;=100, 100)</f>
        <v>75</v>
      </c>
    </row>
    <row r="15" spans="1:22" x14ac:dyDescent="0.45">
      <c r="A15" t="s">
        <v>71</v>
      </c>
      <c r="B15" t="s">
        <v>72</v>
      </c>
      <c r="C15" t="s">
        <v>73</v>
      </c>
      <c r="D15" t="s">
        <v>74</v>
      </c>
      <c r="E15">
        <f>C15/B15</f>
        <v>0.283675799086758</v>
      </c>
      <c r="F15" cm="1">
        <f t="array" ref="F15">_xlfn.IFS(E15&lt;=0.361556, 100, E15&lt;=0.467433, 75, E15&lt;=0.755952, 50, E15&lt;=1, 25)</f>
        <v>100</v>
      </c>
      <c r="G15">
        <v>108.3</v>
      </c>
      <c r="H15" cm="1">
        <f t="array" ref="H15">_xlfn.IFS(G15&lt;=95.8, 25, G15&lt;=103.6, 50, G15&lt;=108, 75, G15&lt;=118, 100)</f>
        <v>100</v>
      </c>
      <c r="I15">
        <v>0.84</v>
      </c>
      <c r="J15" cm="1">
        <f t="array" ref="J15">_xlfn.IFS(I15&lt;=0, 25, I15&lt;=0.65, 50, I15&lt;=0.75, 75, I15&lt;=1.17, 100)</f>
        <v>100</v>
      </c>
      <c r="K15">
        <v>0.59</v>
      </c>
      <c r="L15" cm="1">
        <f t="array" ref="L15">_xlfn.IFS(G15&lt;=95.8, 25, G15&lt;=103.6, 50, G15&lt;=108, 75, G15&lt;=118, 100)</f>
        <v>100</v>
      </c>
      <c r="M15">
        <f>0.25*F15+0.25*H15+0.25*J15+0.25*L15</f>
        <v>100</v>
      </c>
      <c r="N15" cm="1">
        <f t="array" ref="N15">_xlfn.IFS(M15&lt;=43.75, 25, M15&lt;=56.25, 50, M15&lt;=81.25, 75, M15&lt;=100, 100)</f>
        <v>100</v>
      </c>
    </row>
    <row r="16" spans="1:22" x14ac:dyDescent="0.45">
      <c r="A16" t="s">
        <v>75</v>
      </c>
      <c r="B16" t="s">
        <v>76</v>
      </c>
      <c r="C16" t="s">
        <v>77</v>
      </c>
      <c r="D16" t="s">
        <v>78</v>
      </c>
      <c r="E16">
        <f>C16/B16</f>
        <v>0.32986627043090638</v>
      </c>
      <c r="F16" cm="1">
        <f t="array" ref="F16">_xlfn.IFS(E16&lt;=0.361556, 100, E16&lt;=0.467433, 75, E16&lt;=0.755952, 50, E16&lt;=1, 25)</f>
        <v>100</v>
      </c>
      <c r="G16">
        <v>108.2</v>
      </c>
      <c r="H16" cm="1">
        <f t="array" ref="H16">_xlfn.IFS(G16&lt;=95.8, 25, G16&lt;=103.6, 50, G16&lt;=108, 75, G16&lt;=118, 100)</f>
        <v>100</v>
      </c>
      <c r="I16">
        <v>0.72</v>
      </c>
      <c r="J16" cm="1">
        <f t="array" ref="J16">_xlfn.IFS(I16&lt;=0, 25, I16&lt;=0.65, 50, I16&lt;=0.75, 75, I16&lt;=1.17, 100)</f>
        <v>75</v>
      </c>
      <c r="K16">
        <v>0.51</v>
      </c>
      <c r="L16" cm="1">
        <f t="array" ref="L16">_xlfn.IFS(G16&lt;=95.8, 25, G16&lt;=103.6, 50, G16&lt;=108, 75, G16&lt;=118, 100)</f>
        <v>100</v>
      </c>
      <c r="M16">
        <f>0.25*F16+0.25*H16+0.25*J16+0.25*L16</f>
        <v>93.75</v>
      </c>
      <c r="N16" cm="1">
        <f t="array" ref="N16">_xlfn.IFS(M16&lt;=43.75, 25, M16&lt;=56.25, 50, M16&lt;=81.25, 75, M16&lt;=100, 100)</f>
        <v>100</v>
      </c>
    </row>
    <row r="17" spans="1:14" x14ac:dyDescent="0.45">
      <c r="A17" t="s">
        <v>79</v>
      </c>
      <c r="B17" t="s">
        <v>80</v>
      </c>
      <c r="C17" t="s">
        <v>81</v>
      </c>
      <c r="D17" t="s">
        <v>82</v>
      </c>
      <c r="E17">
        <f>C17/B17</f>
        <v>0.52380952380952384</v>
      </c>
      <c r="F17" cm="1">
        <f t="array" ref="F17">_xlfn.IFS(E17&lt;=0.361556, 100, E17&lt;=0.467433, 75, E17&lt;=0.755952, 50, E17&lt;=1, 25)</f>
        <v>50</v>
      </c>
      <c r="G17">
        <v>108</v>
      </c>
      <c r="H17" cm="1">
        <f t="array" ref="H17">_xlfn.IFS(G17&lt;=95.8, 25, G17&lt;=103.6, 50, G17&lt;=108, 75, G17&lt;=118, 100)</f>
        <v>75</v>
      </c>
      <c r="I17">
        <v>0</v>
      </c>
      <c r="J17" cm="1">
        <f t="array" ref="J17">_xlfn.IFS(I17&lt;=0, 25, I17&lt;=0.65, 50, I17&lt;=0.75, 75, I17&lt;=1.17, 100)</f>
        <v>25</v>
      </c>
      <c r="K17">
        <v>0</v>
      </c>
      <c r="L17" cm="1">
        <f t="array" ref="L17">_xlfn.IFS(G17&lt;=95.8, 25, G17&lt;=103.6, 50, G17&lt;=108, 75, G17&lt;=118, 100)</f>
        <v>75</v>
      </c>
      <c r="M17">
        <f>0.25*F17+0.25*H17+0.25*J17+0.25*L17</f>
        <v>56.25</v>
      </c>
      <c r="N17" cm="1">
        <f t="array" ref="N17">_xlfn.IFS(M17&lt;=43.75, 25, M17&lt;=56.25, 50, M17&lt;=81.25, 75, M17&lt;=100, 100)</f>
        <v>50</v>
      </c>
    </row>
    <row r="18" spans="1:14" x14ac:dyDescent="0.45">
      <c r="A18" t="s">
        <v>83</v>
      </c>
      <c r="B18" t="s">
        <v>84</v>
      </c>
      <c r="C18" t="s">
        <v>85</v>
      </c>
      <c r="D18" t="s">
        <v>86</v>
      </c>
      <c r="E18">
        <f>C18/B18</f>
        <v>0.75</v>
      </c>
      <c r="F18" cm="1">
        <f t="array" ref="F18">_xlfn.IFS(E18&lt;=0.361556, 100, E18&lt;=0.467433, 75, E18&lt;=0.755952, 50, E18&lt;=1, 25)</f>
        <v>50</v>
      </c>
      <c r="G18">
        <v>107</v>
      </c>
      <c r="H18" cm="1">
        <f t="array" ref="H18">_xlfn.IFS(G18&lt;=95.8, 25, G18&lt;=103.6, 50, G18&lt;=108, 75, G18&lt;=118, 100)</f>
        <v>75</v>
      </c>
      <c r="I18">
        <v>0.65</v>
      </c>
      <c r="J18" cm="1">
        <f t="array" ref="J18">_xlfn.IFS(I18&lt;=0, 25, I18&lt;=0.65, 50, I18&lt;=0.75, 75, I18&lt;=1.17, 100)</f>
        <v>50</v>
      </c>
      <c r="K18">
        <v>0</v>
      </c>
      <c r="L18" cm="1">
        <f t="array" ref="L18">_xlfn.IFS(G18&lt;=95.8, 25, G18&lt;=103.6, 50, G18&lt;=108, 75, G18&lt;=118, 100)</f>
        <v>75</v>
      </c>
      <c r="M18">
        <f>0.25*F18+0.25*H18+0.25*J18+0.25*L18</f>
        <v>62.5</v>
      </c>
      <c r="N18" cm="1">
        <f t="array" ref="N18">_xlfn.IFS(M18&lt;=43.75, 25, M18&lt;=56.25, 50, M18&lt;=81.25, 75, M18&lt;=100, 100)</f>
        <v>75</v>
      </c>
    </row>
    <row r="19" spans="1:14" x14ac:dyDescent="0.45">
      <c r="A19" t="s">
        <v>87</v>
      </c>
      <c r="B19" t="s">
        <v>88</v>
      </c>
      <c r="C19" t="s">
        <v>89</v>
      </c>
      <c r="D19" t="s">
        <v>90</v>
      </c>
      <c r="E19">
        <f>C19/B19</f>
        <v>0.48118279569892475</v>
      </c>
      <c r="F19" cm="1">
        <f t="array" ref="F19">_xlfn.IFS(E19&lt;=0.361556, 100, E19&lt;=0.467433, 75, E19&lt;=0.755952, 50, E19&lt;=1, 25)</f>
        <v>50</v>
      </c>
      <c r="G19">
        <v>106.7</v>
      </c>
      <c r="H19" cm="1">
        <f t="array" ref="H19">_xlfn.IFS(G19&lt;=95.8, 25, G19&lt;=103.6, 50, G19&lt;=108, 75, G19&lt;=118, 100)</f>
        <v>75</v>
      </c>
      <c r="I19">
        <v>0</v>
      </c>
      <c r="J19" cm="1">
        <f t="array" ref="J19">_xlfn.IFS(I19&lt;=0, 25, I19&lt;=0.65, 50, I19&lt;=0.75, 75, I19&lt;=1.17, 100)</f>
        <v>25</v>
      </c>
      <c r="K19">
        <v>0.55000000000000004</v>
      </c>
      <c r="L19" cm="1">
        <f t="array" ref="L19">_xlfn.IFS(G19&lt;=95.8, 25, G19&lt;=103.6, 50, G19&lt;=108, 75, G19&lt;=118, 100)</f>
        <v>75</v>
      </c>
      <c r="M19">
        <f>0.25*F19+0.25*H19+0.25*J19+0.25*L19</f>
        <v>56.25</v>
      </c>
      <c r="N19" cm="1">
        <f t="array" ref="N19">_xlfn.IFS(M19&lt;=43.75, 25, M19&lt;=56.25, 50, M19&lt;=81.25, 75, M19&lt;=100, 100)</f>
        <v>50</v>
      </c>
    </row>
    <row r="20" spans="1:14" x14ac:dyDescent="0.45">
      <c r="A20" t="s">
        <v>91</v>
      </c>
      <c r="B20" t="s">
        <v>92</v>
      </c>
      <c r="C20" t="s">
        <v>93</v>
      </c>
      <c r="D20" t="s">
        <v>94</v>
      </c>
      <c r="E20">
        <f>C20/B20</f>
        <v>0.24722222222222223</v>
      </c>
      <c r="F20" cm="1">
        <f t="array" ref="F20">_xlfn.IFS(E20&lt;=0.361556, 100, E20&lt;=0.467433, 75, E20&lt;=0.755952, 50, E20&lt;=1, 25)</f>
        <v>100</v>
      </c>
      <c r="G20">
        <v>106.6</v>
      </c>
      <c r="H20" cm="1">
        <f t="array" ref="H20">_xlfn.IFS(G20&lt;=95.8, 25, G20&lt;=103.6, 50, G20&lt;=108, 75, G20&lt;=118, 100)</f>
        <v>75</v>
      </c>
      <c r="I20">
        <v>0</v>
      </c>
      <c r="J20" cm="1">
        <f t="array" ref="J20">_xlfn.IFS(I20&lt;=0, 25, I20&lt;=0.65, 50, I20&lt;=0.75, 75, I20&lt;=1.17, 100)</f>
        <v>25</v>
      </c>
      <c r="K20">
        <v>0.55000000000000004</v>
      </c>
      <c r="L20" cm="1">
        <f t="array" ref="L20">_xlfn.IFS(G20&lt;=95.8, 25, G20&lt;=103.6, 50, G20&lt;=108, 75, G20&lt;=118, 100)</f>
        <v>75</v>
      </c>
      <c r="M20">
        <f>0.25*F20+0.25*H20+0.25*J20+0.25*L20</f>
        <v>68.75</v>
      </c>
      <c r="N20" cm="1">
        <f t="array" ref="N20">_xlfn.IFS(M20&lt;=43.75, 25, M20&lt;=56.25, 50, M20&lt;=81.25, 75, M20&lt;=100, 100)</f>
        <v>75</v>
      </c>
    </row>
    <row r="21" spans="1:14" x14ac:dyDescent="0.45">
      <c r="A21" t="s">
        <v>95</v>
      </c>
      <c r="B21" t="s">
        <v>96</v>
      </c>
      <c r="C21" t="s">
        <v>97</v>
      </c>
      <c r="D21" t="s">
        <v>98</v>
      </c>
      <c r="E21">
        <f>C21/B21</f>
        <v>0.50845410628019327</v>
      </c>
      <c r="F21" cm="1">
        <f t="array" ref="F21">_xlfn.IFS(E21&lt;=0.361556, 100, E21&lt;=0.467433, 75, E21&lt;=0.755952, 50, E21&lt;=1, 25)</f>
        <v>50</v>
      </c>
      <c r="G21">
        <v>106.2</v>
      </c>
      <c r="H21" cm="1">
        <f t="array" ref="H21">_xlfn.IFS(G21&lt;=95.8, 25, G21&lt;=103.6, 50, G21&lt;=108, 75, G21&lt;=118, 100)</f>
        <v>75</v>
      </c>
      <c r="I21">
        <v>0.72</v>
      </c>
      <c r="J21" cm="1">
        <f t="array" ref="J21">_xlfn.IFS(I21&lt;=0, 25, I21&lt;=0.65, 50, I21&lt;=0.75, 75, I21&lt;=1.17, 100)</f>
        <v>75</v>
      </c>
      <c r="K21">
        <v>0.48</v>
      </c>
      <c r="L21" cm="1">
        <f t="array" ref="L21">_xlfn.IFS(G21&lt;=95.8, 25, G21&lt;=103.6, 50, G21&lt;=108, 75, G21&lt;=118, 100)</f>
        <v>75</v>
      </c>
      <c r="M21">
        <f>0.25*F21+0.25*H21+0.25*J21+0.25*L21</f>
        <v>68.75</v>
      </c>
      <c r="N21" cm="1">
        <f t="array" ref="N21">_xlfn.IFS(M21&lt;=43.75, 25, M21&lt;=56.25, 50, M21&lt;=81.25, 75, M21&lt;=100, 100)</f>
        <v>75</v>
      </c>
    </row>
    <row r="22" spans="1:14" x14ac:dyDescent="0.45">
      <c r="A22" t="s">
        <v>99</v>
      </c>
      <c r="B22" t="s">
        <v>100</v>
      </c>
      <c r="C22" t="s">
        <v>101</v>
      </c>
      <c r="D22" t="s">
        <v>102</v>
      </c>
      <c r="E22">
        <f>C22/B22</f>
        <v>0.32449297971918878</v>
      </c>
      <c r="F22" cm="1">
        <f t="array" ref="F22">_xlfn.IFS(E22&lt;=0.361556, 100, E22&lt;=0.467433, 75, E22&lt;=0.755952, 50, E22&lt;=1, 25)</f>
        <v>100</v>
      </c>
      <c r="G22">
        <v>106.1</v>
      </c>
      <c r="H22" cm="1">
        <f t="array" ref="H22">_xlfn.IFS(G22&lt;=95.8, 25, G22&lt;=103.6, 50, G22&lt;=108, 75, G22&lt;=118, 100)</f>
        <v>75</v>
      </c>
      <c r="I22">
        <v>0.8</v>
      </c>
      <c r="J22" cm="1">
        <f t="array" ref="J22">_xlfn.IFS(I22&lt;=0, 25, I22&lt;=0.65, 50, I22&lt;=0.75, 75, I22&lt;=1.17, 100)</f>
        <v>100</v>
      </c>
      <c r="K22">
        <v>0.54</v>
      </c>
      <c r="L22" cm="1">
        <f t="array" ref="L22">_xlfn.IFS(G22&lt;=95.8, 25, G22&lt;=103.6, 50, G22&lt;=108, 75, G22&lt;=118, 100)</f>
        <v>75</v>
      </c>
      <c r="M22">
        <f>0.25*F22+0.25*H22+0.25*J22+0.25*L22</f>
        <v>87.5</v>
      </c>
      <c r="N22" cm="1">
        <f t="array" ref="N22">_xlfn.IFS(M22&lt;=43.75, 25, M22&lt;=56.25, 50, M22&lt;=81.25, 75, M22&lt;=100, 100)</f>
        <v>100</v>
      </c>
    </row>
    <row r="23" spans="1:14" x14ac:dyDescent="0.45">
      <c r="A23" t="s">
        <v>103</v>
      </c>
      <c r="B23" t="s">
        <v>104</v>
      </c>
      <c r="C23" t="s">
        <v>105</v>
      </c>
      <c r="D23" t="s">
        <v>66</v>
      </c>
      <c r="E23">
        <f>C23/B23</f>
        <v>0.46658415841584161</v>
      </c>
      <c r="F23" cm="1">
        <f t="array" ref="F23">_xlfn.IFS(E23&lt;=0.361556, 100, E23&lt;=0.467433, 75, E23&lt;=0.755952, 50, E23&lt;=1, 25)</f>
        <v>75</v>
      </c>
      <c r="G23">
        <v>106.1</v>
      </c>
      <c r="H23" cm="1">
        <f t="array" ref="H23">_xlfn.IFS(G23&lt;=95.8, 25, G23&lt;=103.6, 50, G23&lt;=108, 75, G23&lt;=118, 100)</f>
        <v>75</v>
      </c>
      <c r="I23">
        <v>0.66</v>
      </c>
      <c r="J23" cm="1">
        <f t="array" ref="J23">_xlfn.IFS(I23&lt;=0, 25, I23&lt;=0.65, 50, I23&lt;=0.75, 75, I23&lt;=1.17, 100)</f>
        <v>75</v>
      </c>
      <c r="K23">
        <v>0.53</v>
      </c>
      <c r="L23" cm="1">
        <f t="array" ref="L23">_xlfn.IFS(G23&lt;=95.8, 25, G23&lt;=103.6, 50, G23&lt;=108, 75, G23&lt;=118, 100)</f>
        <v>75</v>
      </c>
      <c r="M23">
        <f>0.25*F23+0.25*H23+0.25*J23+0.25*L23</f>
        <v>75</v>
      </c>
      <c r="N23" cm="1">
        <f t="array" ref="N23">_xlfn.IFS(M23&lt;=43.75, 25, M23&lt;=56.25, 50, M23&lt;=81.25, 75, M23&lt;=100, 100)</f>
        <v>75</v>
      </c>
    </row>
    <row r="24" spans="1:14" x14ac:dyDescent="0.45">
      <c r="A24" t="s">
        <v>106</v>
      </c>
      <c r="B24" t="s">
        <v>107</v>
      </c>
      <c r="C24" t="s">
        <v>108</v>
      </c>
      <c r="D24" t="s">
        <v>109</v>
      </c>
      <c r="E24">
        <f>C24/B24</f>
        <v>0.52542372881355937</v>
      </c>
      <c r="F24" cm="1">
        <f t="array" ref="F24">_xlfn.IFS(E24&lt;=0.361556, 100, E24&lt;=0.467433, 75, E24&lt;=0.755952, 50, E24&lt;=1, 25)</f>
        <v>50</v>
      </c>
      <c r="G24">
        <v>106</v>
      </c>
      <c r="H24" cm="1">
        <f t="array" ref="H24">_xlfn.IFS(G24&lt;=95.8, 25, G24&lt;=103.6, 50, G24&lt;=108, 75, G24&lt;=118, 100)</f>
        <v>75</v>
      </c>
      <c r="I24">
        <v>0</v>
      </c>
      <c r="J24" cm="1">
        <f t="array" ref="J24">_xlfn.IFS(I24&lt;=0, 25, I24&lt;=0.65, 50, I24&lt;=0.75, 75, I24&lt;=1.17, 100)</f>
        <v>25</v>
      </c>
      <c r="K24">
        <v>0</v>
      </c>
      <c r="L24" cm="1">
        <f t="array" ref="L24">_xlfn.IFS(G24&lt;=95.8, 25, G24&lt;=103.6, 50, G24&lt;=108, 75, G24&lt;=118, 100)</f>
        <v>75</v>
      </c>
      <c r="M24">
        <f>0.25*F24+0.25*H24+0.25*J24+0.25*L24</f>
        <v>56.25</v>
      </c>
      <c r="N24" cm="1">
        <f t="array" ref="N24">_xlfn.IFS(M24&lt;=43.75, 25, M24&lt;=56.25, 50, M24&lt;=81.25, 75, M24&lt;=100, 100)</f>
        <v>50</v>
      </c>
    </row>
    <row r="25" spans="1:14" x14ac:dyDescent="0.45">
      <c r="A25" t="s">
        <v>110</v>
      </c>
      <c r="B25" t="s">
        <v>111</v>
      </c>
      <c r="C25" t="s">
        <v>112</v>
      </c>
      <c r="D25" t="s">
        <v>113</v>
      </c>
      <c r="E25">
        <f>C25/B25</f>
        <v>0.3372340425531915</v>
      </c>
      <c r="F25" cm="1">
        <f t="array" ref="F25">_xlfn.IFS(E25&lt;=0.361556, 100, E25&lt;=0.467433, 75, E25&lt;=0.755952, 50, E25&lt;=1, 25)</f>
        <v>100</v>
      </c>
      <c r="G25">
        <v>105.2</v>
      </c>
      <c r="H25" cm="1">
        <f t="array" ref="H25">_xlfn.IFS(G25&lt;=95.8, 25, G25&lt;=103.6, 50, G25&lt;=108, 75, G25&lt;=118, 100)</f>
        <v>75</v>
      </c>
      <c r="I25">
        <v>0.94</v>
      </c>
      <c r="J25" cm="1">
        <f t="array" ref="J25">_xlfn.IFS(I25&lt;=0, 25, I25&lt;=0.65, 50, I25&lt;=0.75, 75, I25&lt;=1.17, 100)</f>
        <v>100</v>
      </c>
      <c r="K25">
        <v>0.51</v>
      </c>
      <c r="L25" cm="1">
        <f t="array" ref="L25">_xlfn.IFS(G25&lt;=95.8, 25, G25&lt;=103.6, 50, G25&lt;=108, 75, G25&lt;=118, 100)</f>
        <v>75</v>
      </c>
      <c r="M25">
        <f>0.25*F25+0.25*H25+0.25*J25+0.25*L25</f>
        <v>87.5</v>
      </c>
      <c r="N25" cm="1">
        <f t="array" ref="N25">_xlfn.IFS(M25&lt;=43.75, 25, M25&lt;=56.25, 50, M25&lt;=81.25, 75, M25&lt;=100, 100)</f>
        <v>100</v>
      </c>
    </row>
    <row r="26" spans="1:14" x14ac:dyDescent="0.45">
      <c r="A26" t="s">
        <v>114</v>
      </c>
      <c r="B26" t="s">
        <v>115</v>
      </c>
      <c r="C26" t="s">
        <v>116</v>
      </c>
      <c r="D26" t="s">
        <v>117</v>
      </c>
      <c r="E26">
        <f>C26/B26</f>
        <v>0.5938697318007663</v>
      </c>
      <c r="F26" cm="1">
        <f t="array" ref="F26">_xlfn.IFS(E26&lt;=0.361556, 100, E26&lt;=0.467433, 75, E26&lt;=0.755952, 50, E26&lt;=1, 25)</f>
        <v>50</v>
      </c>
      <c r="G26">
        <v>105.1</v>
      </c>
      <c r="H26" cm="1">
        <f t="array" ref="H26">_xlfn.IFS(G26&lt;=95.8, 25, G26&lt;=103.6, 50, G26&lt;=108, 75, G26&lt;=118, 100)</f>
        <v>75</v>
      </c>
      <c r="I26">
        <v>0.98</v>
      </c>
      <c r="J26" cm="1">
        <f t="array" ref="J26">_xlfn.IFS(I26&lt;=0, 25, I26&lt;=0.65, 50, I26&lt;=0.75, 75, I26&lt;=1.17, 100)</f>
        <v>100</v>
      </c>
      <c r="K26">
        <v>0.59</v>
      </c>
      <c r="L26" cm="1">
        <f t="array" ref="L26">_xlfn.IFS(G26&lt;=95.8, 25, G26&lt;=103.6, 50, G26&lt;=108, 75, G26&lt;=118, 100)</f>
        <v>75</v>
      </c>
      <c r="M26">
        <f>0.25*F26+0.25*H26+0.25*J26+0.25*L26</f>
        <v>75</v>
      </c>
      <c r="N26" cm="1">
        <f t="array" ref="N26">_xlfn.IFS(M26&lt;=43.75, 25, M26&lt;=56.25, 50, M26&lt;=81.25, 75, M26&lt;=100, 100)</f>
        <v>75</v>
      </c>
    </row>
    <row r="27" spans="1:14" x14ac:dyDescent="0.45">
      <c r="A27" t="s">
        <v>118</v>
      </c>
      <c r="B27" t="s">
        <v>119</v>
      </c>
      <c r="C27" t="s">
        <v>120</v>
      </c>
      <c r="D27" t="s">
        <v>121</v>
      </c>
      <c r="E27">
        <f>C27/B27</f>
        <v>0.88888888888888884</v>
      </c>
      <c r="F27" cm="1">
        <f t="array" ref="F27">_xlfn.IFS(E27&lt;=0.361556, 100, E27&lt;=0.467433, 75, E27&lt;=0.755952, 50, E27&lt;=1, 25)</f>
        <v>25</v>
      </c>
      <c r="G27">
        <v>105</v>
      </c>
      <c r="H27" cm="1">
        <f t="array" ref="H27">_xlfn.IFS(G27&lt;=95.8, 25, G27&lt;=103.6, 50, G27&lt;=108, 75, G27&lt;=118, 100)</f>
        <v>75</v>
      </c>
      <c r="I27">
        <v>0.76</v>
      </c>
      <c r="J27" cm="1">
        <f t="array" ref="J27">_xlfn.IFS(I27&lt;=0, 25, I27&lt;=0.65, 50, I27&lt;=0.75, 75, I27&lt;=1.17, 100)</f>
        <v>100</v>
      </c>
      <c r="K27">
        <v>0</v>
      </c>
      <c r="L27" cm="1">
        <f t="array" ref="L27">_xlfn.IFS(G27&lt;=95.8, 25, G27&lt;=103.6, 50, G27&lt;=108, 75, G27&lt;=118, 100)</f>
        <v>75</v>
      </c>
      <c r="M27">
        <f>0.25*F27+0.25*H27+0.25*J27+0.25*L27</f>
        <v>68.75</v>
      </c>
      <c r="N27" cm="1">
        <f t="array" ref="N27">_xlfn.IFS(M27&lt;=43.75, 25, M27&lt;=56.25, 50, M27&lt;=81.25, 75, M27&lt;=100, 100)</f>
        <v>75</v>
      </c>
    </row>
    <row r="28" spans="1:14" x14ac:dyDescent="0.45">
      <c r="A28" t="s">
        <v>122</v>
      </c>
      <c r="B28" t="s">
        <v>123</v>
      </c>
      <c r="C28" t="s">
        <v>123</v>
      </c>
      <c r="D28" t="s">
        <v>124</v>
      </c>
      <c r="E28">
        <f>C28/B28</f>
        <v>1</v>
      </c>
      <c r="F28" cm="1">
        <f t="array" ref="F28">_xlfn.IFS(E28&lt;=0.361556, 100, E28&lt;=0.467433, 75, E28&lt;=0.755952, 50, E28&lt;=1, 25)</f>
        <v>25</v>
      </c>
      <c r="G28">
        <v>104.8</v>
      </c>
      <c r="H28" cm="1">
        <f t="array" ref="H28">_xlfn.IFS(G28&lt;=95.8, 25, G28&lt;=103.6, 50, G28&lt;=108, 75, G28&lt;=118, 100)</f>
        <v>75</v>
      </c>
      <c r="I28">
        <v>0</v>
      </c>
      <c r="J28" cm="1">
        <f t="array" ref="J28">_xlfn.IFS(I28&lt;=0, 25, I28&lt;=0.65, 50, I28&lt;=0.75, 75, I28&lt;=1.17, 100)</f>
        <v>25</v>
      </c>
      <c r="K28">
        <v>0</v>
      </c>
      <c r="L28" cm="1">
        <f t="array" ref="L28">_xlfn.IFS(G28&lt;=95.8, 25, G28&lt;=103.6, 50, G28&lt;=108, 75, G28&lt;=118, 100)</f>
        <v>75</v>
      </c>
      <c r="M28">
        <f>0.25*F28+0.25*H28+0.25*J28+0.25*L28</f>
        <v>50</v>
      </c>
      <c r="N28" cm="1">
        <f t="array" ref="N28">_xlfn.IFS(M28&lt;=43.75, 25, M28&lt;=56.25, 50, M28&lt;=81.25, 75, M28&lt;=100, 100)</f>
        <v>50</v>
      </c>
    </row>
    <row r="29" spans="1:14" x14ac:dyDescent="0.45">
      <c r="A29" t="s">
        <v>125</v>
      </c>
      <c r="B29" t="s">
        <v>126</v>
      </c>
      <c r="C29" t="s">
        <v>127</v>
      </c>
      <c r="D29" t="s">
        <v>128</v>
      </c>
      <c r="E29">
        <f>C29/B29</f>
        <v>0.49392712550607287</v>
      </c>
      <c r="F29" cm="1">
        <f t="array" ref="F29">_xlfn.IFS(E29&lt;=0.361556, 100, E29&lt;=0.467433, 75, E29&lt;=0.755952, 50, E29&lt;=1, 25)</f>
        <v>50</v>
      </c>
      <c r="G29">
        <v>104.5</v>
      </c>
      <c r="H29" cm="1">
        <f t="array" ref="H29">_xlfn.IFS(G29&lt;=95.8, 25, G29&lt;=103.6, 50, G29&lt;=108, 75, G29&lt;=118, 100)</f>
        <v>75</v>
      </c>
      <c r="I29">
        <v>0.78</v>
      </c>
      <c r="J29" cm="1">
        <f t="array" ref="J29">_xlfn.IFS(I29&lt;=0, 25, I29&lt;=0.65, 50, I29&lt;=0.75, 75, I29&lt;=1.17, 100)</f>
        <v>100</v>
      </c>
      <c r="K29">
        <v>0.6</v>
      </c>
      <c r="L29" cm="1">
        <f t="array" ref="L29">_xlfn.IFS(G29&lt;=95.8, 25, G29&lt;=103.6, 50, G29&lt;=108, 75, G29&lt;=118, 100)</f>
        <v>75</v>
      </c>
      <c r="M29">
        <f>0.25*F29+0.25*H29+0.25*J29+0.25*L29</f>
        <v>75</v>
      </c>
      <c r="N29" cm="1">
        <f t="array" ref="N29">_xlfn.IFS(M29&lt;=43.75, 25, M29&lt;=56.25, 50, M29&lt;=81.25, 75, M29&lt;=100, 100)</f>
        <v>75</v>
      </c>
    </row>
    <row r="30" spans="1:14" x14ac:dyDescent="0.45">
      <c r="A30" t="s">
        <v>129</v>
      </c>
      <c r="B30" t="s">
        <v>130</v>
      </c>
      <c r="C30" t="s">
        <v>131</v>
      </c>
      <c r="D30" t="s">
        <v>132</v>
      </c>
      <c r="E30">
        <f>C30/B30</f>
        <v>0.39622641509433965</v>
      </c>
      <c r="F30" cm="1">
        <f t="array" ref="F30">_xlfn.IFS(E30&lt;=0.361556, 100, E30&lt;=0.467433, 75, E30&lt;=0.755952, 50, E30&lt;=1, 25)</f>
        <v>75</v>
      </c>
      <c r="G30">
        <v>103.9</v>
      </c>
      <c r="H30" cm="1">
        <f t="array" ref="H30">_xlfn.IFS(G30&lt;=95.8, 25, G30&lt;=103.6, 50, G30&lt;=108, 75, G30&lt;=118, 100)</f>
        <v>75</v>
      </c>
      <c r="I30">
        <v>0.99</v>
      </c>
      <c r="J30" cm="1">
        <f t="array" ref="J30">_xlfn.IFS(I30&lt;=0, 25, I30&lt;=0.65, 50, I30&lt;=0.75, 75, I30&lt;=1.17, 100)</f>
        <v>100</v>
      </c>
      <c r="K30">
        <v>0.45</v>
      </c>
      <c r="L30" cm="1">
        <f t="array" ref="L30">_xlfn.IFS(G30&lt;=95.8, 25, G30&lt;=103.6, 50, G30&lt;=108, 75, G30&lt;=118, 100)</f>
        <v>75</v>
      </c>
      <c r="M30">
        <f>0.25*F30+0.25*H30+0.25*J30+0.25*L30</f>
        <v>81.25</v>
      </c>
      <c r="N30" cm="1">
        <f t="array" ref="N30">_xlfn.IFS(M30&lt;=43.75, 25, M30&lt;=56.25, 50, M30&lt;=81.25, 75, M30&lt;=100, 100)</f>
        <v>75</v>
      </c>
    </row>
    <row r="31" spans="1:14" x14ac:dyDescent="0.45">
      <c r="A31" t="s">
        <v>133</v>
      </c>
      <c r="B31" t="s">
        <v>134</v>
      </c>
      <c r="C31" t="s">
        <v>135</v>
      </c>
      <c r="D31" t="s">
        <v>136</v>
      </c>
      <c r="E31">
        <f>C31/B31</f>
        <v>0.44444444444444442</v>
      </c>
      <c r="F31" cm="1">
        <f t="array" ref="F31">_xlfn.IFS(E31&lt;=0.361556, 100, E31&lt;=0.467433, 75, E31&lt;=0.755952, 50, E31&lt;=1, 25)</f>
        <v>75</v>
      </c>
      <c r="G31">
        <v>103.9</v>
      </c>
      <c r="H31" cm="1">
        <f t="array" ref="H31">_xlfn.IFS(G31&lt;=95.8, 25, G31&lt;=103.6, 50, G31&lt;=108, 75, G31&lt;=118, 100)</f>
        <v>75</v>
      </c>
      <c r="I31">
        <v>0.75</v>
      </c>
      <c r="J31" cm="1">
        <f t="array" ref="J31">_xlfn.IFS(I31&lt;=0, 25, I31&lt;=0.65, 50, I31&lt;=0.75, 75, I31&lt;=1.17, 100)</f>
        <v>75</v>
      </c>
      <c r="K31">
        <v>0.4</v>
      </c>
      <c r="L31" cm="1">
        <f t="array" ref="L31">_xlfn.IFS(G31&lt;=95.8, 25, G31&lt;=103.6, 50, G31&lt;=108, 75, G31&lt;=118, 100)</f>
        <v>75</v>
      </c>
      <c r="M31">
        <f>0.25*F31+0.25*H31+0.25*J31+0.25*L31</f>
        <v>75</v>
      </c>
      <c r="N31" cm="1">
        <f t="array" ref="N31">_xlfn.IFS(M31&lt;=43.75, 25, M31&lt;=56.25, 50, M31&lt;=81.25, 75, M31&lt;=100, 100)</f>
        <v>75</v>
      </c>
    </row>
    <row r="32" spans="1:14" x14ac:dyDescent="0.45">
      <c r="A32" t="s">
        <v>137</v>
      </c>
      <c r="B32" t="s">
        <v>138</v>
      </c>
      <c r="C32" t="s">
        <v>139</v>
      </c>
      <c r="D32" t="s">
        <v>140</v>
      </c>
      <c r="E32">
        <f>C32/B32</f>
        <v>0.36757990867579909</v>
      </c>
      <c r="F32" cm="1">
        <f t="array" ref="F32">_xlfn.IFS(E32&lt;=0.361556, 100, E32&lt;=0.467433, 75, E32&lt;=0.755952, 50, E32&lt;=1, 25)</f>
        <v>75</v>
      </c>
      <c r="G32">
        <v>103.6</v>
      </c>
      <c r="H32" cm="1">
        <f t="array" ref="H32">_xlfn.IFS(G32&lt;=95.8, 25, G32&lt;=103.6, 50, G32&lt;=108, 75, G32&lt;=118, 100)</f>
        <v>50</v>
      </c>
      <c r="I32">
        <v>0</v>
      </c>
      <c r="J32" cm="1">
        <f t="array" ref="J32">_xlfn.IFS(I32&lt;=0, 25, I32&lt;=0.65, 50, I32&lt;=0.75, 75, I32&lt;=1.17, 100)</f>
        <v>25</v>
      </c>
      <c r="K32">
        <v>0.53</v>
      </c>
      <c r="L32" cm="1">
        <f t="array" ref="L32">_xlfn.IFS(G32&lt;=95.8, 25, G32&lt;=103.6, 50, G32&lt;=108, 75, G32&lt;=118, 100)</f>
        <v>50</v>
      </c>
      <c r="M32">
        <f>0.25*F32+0.25*H32+0.25*J32+0.25*L32</f>
        <v>50</v>
      </c>
      <c r="N32" cm="1">
        <f t="array" ref="N32">_xlfn.IFS(M32&lt;=43.75, 25, M32&lt;=56.25, 50, M32&lt;=81.25, 75, M32&lt;=100, 100)</f>
        <v>50</v>
      </c>
    </row>
    <row r="33" spans="1:14" x14ac:dyDescent="0.45">
      <c r="A33" t="s">
        <v>141</v>
      </c>
      <c r="B33" t="s">
        <v>142</v>
      </c>
      <c r="C33" t="s">
        <v>143</v>
      </c>
      <c r="D33" t="s">
        <v>144</v>
      </c>
      <c r="E33">
        <f>C33/B33</f>
        <v>0.38692810457516341</v>
      </c>
      <c r="F33" cm="1">
        <f t="array" ref="F33">_xlfn.IFS(E33&lt;=0.361556, 100, E33&lt;=0.467433, 75, E33&lt;=0.755952, 50, E33&lt;=1, 25)</f>
        <v>75</v>
      </c>
      <c r="G33">
        <v>103.4</v>
      </c>
      <c r="H33" cm="1">
        <f t="array" ref="H33">_xlfn.IFS(G33&lt;=95.8, 25, G33&lt;=103.6, 50, G33&lt;=108, 75, G33&lt;=118, 100)</f>
        <v>50</v>
      </c>
      <c r="I33">
        <v>0.81</v>
      </c>
      <c r="J33" cm="1">
        <f t="array" ref="J33">_xlfn.IFS(I33&lt;=0, 25, I33&lt;=0.65, 50, I33&lt;=0.75, 75, I33&lt;=1.17, 100)</f>
        <v>100</v>
      </c>
      <c r="K33">
        <v>0.51</v>
      </c>
      <c r="L33" cm="1">
        <f t="array" ref="L33">_xlfn.IFS(G33&lt;=95.8, 25, G33&lt;=103.6, 50, G33&lt;=108, 75, G33&lt;=118, 100)</f>
        <v>50</v>
      </c>
      <c r="M33">
        <f>0.25*F33+0.25*H33+0.25*J33+0.25*L33</f>
        <v>68.75</v>
      </c>
      <c r="N33" cm="1">
        <f t="array" ref="N33">_xlfn.IFS(M33&lt;=43.75, 25, M33&lt;=56.25, 50, M33&lt;=81.25, 75, M33&lt;=100, 100)</f>
        <v>75</v>
      </c>
    </row>
    <row r="34" spans="1:14" x14ac:dyDescent="0.45">
      <c r="A34" t="s">
        <v>145</v>
      </c>
      <c r="B34" t="s">
        <v>93</v>
      </c>
      <c r="C34" t="s">
        <v>146</v>
      </c>
      <c r="D34" t="s">
        <v>147</v>
      </c>
      <c r="E34">
        <f>C34/B34</f>
        <v>0.7921348314606742</v>
      </c>
      <c r="F34" cm="1">
        <f t="array" ref="F34">_xlfn.IFS(E34&lt;=0.361556, 100, E34&lt;=0.467433, 75, E34&lt;=0.755952, 50, E34&lt;=1, 25)</f>
        <v>25</v>
      </c>
      <c r="G34">
        <v>103.1</v>
      </c>
      <c r="H34" cm="1">
        <f t="array" ref="H34">_xlfn.IFS(G34&lt;=95.8, 25, G34&lt;=103.6, 50, G34&lt;=108, 75, G34&lt;=118, 100)</f>
        <v>50</v>
      </c>
      <c r="I34">
        <v>0.97</v>
      </c>
      <c r="J34" cm="1">
        <f t="array" ref="J34">_xlfn.IFS(I34&lt;=0, 25, I34&lt;=0.65, 50, I34&lt;=0.75, 75, I34&lt;=1.17, 100)</f>
        <v>100</v>
      </c>
      <c r="K34">
        <v>0</v>
      </c>
      <c r="L34" cm="1">
        <f t="array" ref="L34">_xlfn.IFS(G34&lt;=95.8, 25, G34&lt;=103.6, 50, G34&lt;=108, 75, G34&lt;=118, 100)</f>
        <v>50</v>
      </c>
      <c r="M34">
        <f>0.25*F34+0.25*H34+0.25*J34+0.25*L34</f>
        <v>56.25</v>
      </c>
      <c r="N34" cm="1">
        <f t="array" ref="N34">_xlfn.IFS(M34&lt;=43.75, 25, M34&lt;=56.25, 50, M34&lt;=81.25, 75, M34&lt;=100, 100)</f>
        <v>50</v>
      </c>
    </row>
    <row r="35" spans="1:14" x14ac:dyDescent="0.45">
      <c r="A35" t="s">
        <v>148</v>
      </c>
      <c r="B35" t="s">
        <v>149</v>
      </c>
      <c r="C35" t="s">
        <v>135</v>
      </c>
      <c r="D35" t="s">
        <v>150</v>
      </c>
      <c r="E35">
        <f>C35/B35</f>
        <v>0.45255474452554745</v>
      </c>
      <c r="F35" cm="1">
        <f t="array" ref="F35">_xlfn.IFS(E35&lt;=0.361556, 100, E35&lt;=0.467433, 75, E35&lt;=0.755952, 50, E35&lt;=1, 25)</f>
        <v>75</v>
      </c>
      <c r="G35">
        <v>102.5</v>
      </c>
      <c r="H35" cm="1">
        <f t="array" ref="H35">_xlfn.IFS(G35&lt;=95.8, 25, G35&lt;=103.6, 50, G35&lt;=108, 75, G35&lt;=118, 100)</f>
        <v>50</v>
      </c>
      <c r="I35">
        <v>0.72</v>
      </c>
      <c r="J35" cm="1">
        <f t="array" ref="J35">_xlfn.IFS(I35&lt;=0, 25, I35&lt;=0.65, 50, I35&lt;=0.75, 75, I35&lt;=1.17, 100)</f>
        <v>75</v>
      </c>
      <c r="K35">
        <v>0.67</v>
      </c>
      <c r="L35" cm="1">
        <f t="array" ref="L35">_xlfn.IFS(G35&lt;=95.8, 25, G35&lt;=103.6, 50, G35&lt;=108, 75, G35&lt;=118, 100)</f>
        <v>50</v>
      </c>
      <c r="M35">
        <f>0.25*F35+0.25*H35+0.25*J35+0.25*L35</f>
        <v>62.5</v>
      </c>
      <c r="N35" cm="1">
        <f t="array" ref="N35">_xlfn.IFS(M35&lt;=43.75, 25, M35&lt;=56.25, 50, M35&lt;=81.25, 75, M35&lt;=100, 100)</f>
        <v>75</v>
      </c>
    </row>
    <row r="36" spans="1:14" x14ac:dyDescent="0.45">
      <c r="A36" t="s">
        <v>151</v>
      </c>
      <c r="B36" t="s">
        <v>152</v>
      </c>
      <c r="C36" t="s">
        <v>153</v>
      </c>
      <c r="D36" t="s">
        <v>154</v>
      </c>
      <c r="E36">
        <f>C36/B36</f>
        <v>0.26883561643835618</v>
      </c>
      <c r="F36" cm="1">
        <f t="array" ref="F36">_xlfn.IFS(E36&lt;=0.361556, 100, E36&lt;=0.467433, 75, E36&lt;=0.755952, 50, E36&lt;=1, 25)</f>
        <v>100</v>
      </c>
      <c r="G36">
        <v>102.4</v>
      </c>
      <c r="H36" cm="1">
        <f t="array" ref="H36">_xlfn.IFS(G36&lt;=95.8, 25, G36&lt;=103.6, 50, G36&lt;=108, 75, G36&lt;=118, 100)</f>
        <v>50</v>
      </c>
      <c r="I36">
        <v>0.82</v>
      </c>
      <c r="J36" cm="1">
        <f t="array" ref="J36">_xlfn.IFS(I36&lt;=0, 25, I36&lt;=0.65, 50, I36&lt;=0.75, 75, I36&lt;=1.17, 100)</f>
        <v>100</v>
      </c>
      <c r="K36">
        <v>0.54</v>
      </c>
      <c r="L36" cm="1">
        <f t="array" ref="L36">_xlfn.IFS(G36&lt;=95.8, 25, G36&lt;=103.6, 50, G36&lt;=108, 75, G36&lt;=118, 100)</f>
        <v>50</v>
      </c>
      <c r="M36">
        <f>0.25*F36+0.25*H36+0.25*J36+0.25*L36</f>
        <v>75</v>
      </c>
      <c r="N36" cm="1">
        <f t="array" ref="N36">_xlfn.IFS(M36&lt;=43.75, 25, M36&lt;=56.25, 50, M36&lt;=81.25, 75, M36&lt;=100, 100)</f>
        <v>75</v>
      </c>
    </row>
    <row r="37" spans="1:14" x14ac:dyDescent="0.45">
      <c r="A37" t="s">
        <v>155</v>
      </c>
      <c r="B37" t="s">
        <v>156</v>
      </c>
      <c r="C37" t="s">
        <v>157</v>
      </c>
      <c r="D37" t="s">
        <v>158</v>
      </c>
      <c r="E37">
        <f>C37/B37</f>
        <v>0.38011695906432746</v>
      </c>
      <c r="F37" cm="1">
        <f t="array" ref="F37">_xlfn.IFS(E37&lt;=0.361556, 100, E37&lt;=0.467433, 75, E37&lt;=0.755952, 50, E37&lt;=1, 25)</f>
        <v>75</v>
      </c>
      <c r="G37">
        <v>102.4</v>
      </c>
      <c r="H37" cm="1">
        <f t="array" ref="H37">_xlfn.IFS(G37&lt;=95.8, 25, G37&lt;=103.6, 50, G37&lt;=108, 75, G37&lt;=118, 100)</f>
        <v>50</v>
      </c>
      <c r="I37">
        <v>0.66</v>
      </c>
      <c r="J37" cm="1">
        <f t="array" ref="J37">_xlfn.IFS(I37&lt;=0, 25, I37&lt;=0.65, 50, I37&lt;=0.75, 75, I37&lt;=1.17, 100)</f>
        <v>75</v>
      </c>
      <c r="K37">
        <v>0.42</v>
      </c>
      <c r="L37" cm="1">
        <f t="array" ref="L37">_xlfn.IFS(G37&lt;=95.8, 25, G37&lt;=103.6, 50, G37&lt;=108, 75, G37&lt;=118, 100)</f>
        <v>50</v>
      </c>
      <c r="M37">
        <f>0.25*F37+0.25*H37+0.25*J37+0.25*L37</f>
        <v>62.5</v>
      </c>
      <c r="N37" cm="1">
        <f t="array" ref="N37">_xlfn.IFS(M37&lt;=43.75, 25, M37&lt;=56.25, 50, M37&lt;=81.25, 75, M37&lt;=100, 100)</f>
        <v>75</v>
      </c>
    </row>
    <row r="38" spans="1:14" x14ac:dyDescent="0.45">
      <c r="A38" t="s">
        <v>159</v>
      </c>
      <c r="B38" t="s">
        <v>160</v>
      </c>
      <c r="C38" t="s">
        <v>161</v>
      </c>
      <c r="D38" t="s">
        <v>82</v>
      </c>
      <c r="E38">
        <f>C38/B38</f>
        <v>0.5234375</v>
      </c>
      <c r="F38" cm="1">
        <f t="array" ref="F38">_xlfn.IFS(E38&lt;=0.361556, 100, E38&lt;=0.467433, 75, E38&lt;=0.755952, 50, E38&lt;=1, 25)</f>
        <v>50</v>
      </c>
      <c r="G38">
        <v>101.2</v>
      </c>
      <c r="H38" cm="1">
        <f t="array" ref="H38">_xlfn.IFS(G38&lt;=95.8, 25, G38&lt;=103.6, 50, G38&lt;=108, 75, G38&lt;=118, 100)</f>
        <v>50</v>
      </c>
      <c r="I38">
        <v>0</v>
      </c>
      <c r="J38" cm="1">
        <f t="array" ref="J38">_xlfn.IFS(I38&lt;=0, 25, I38&lt;=0.65, 50, I38&lt;=0.75, 75, I38&lt;=1.17, 100)</f>
        <v>25</v>
      </c>
      <c r="K38">
        <v>0.39</v>
      </c>
      <c r="L38" cm="1">
        <f t="array" ref="L38">_xlfn.IFS(G38&lt;=95.8, 25, G38&lt;=103.6, 50, G38&lt;=108, 75, G38&lt;=118, 100)</f>
        <v>50</v>
      </c>
      <c r="M38">
        <f>0.25*F38+0.25*H38+0.25*J38+0.25*L38</f>
        <v>43.75</v>
      </c>
      <c r="N38" cm="1">
        <f t="array" ref="N38">_xlfn.IFS(M38&lt;=43.75, 25, M38&lt;=56.25, 50, M38&lt;=81.25, 75, M38&lt;=100, 100)</f>
        <v>25</v>
      </c>
    </row>
    <row r="39" spans="1:14" x14ac:dyDescent="0.45">
      <c r="A39" t="s">
        <v>162</v>
      </c>
      <c r="B39" t="s">
        <v>123</v>
      </c>
      <c r="C39" t="s">
        <v>123</v>
      </c>
      <c r="D39" t="s">
        <v>124</v>
      </c>
      <c r="E39">
        <f>C39/B39</f>
        <v>1</v>
      </c>
      <c r="F39" cm="1">
        <f t="array" ref="F39">_xlfn.IFS(E39&lt;=0.361556, 100, E39&lt;=0.467433, 75, E39&lt;=0.755952, 50, E39&lt;=1, 25)</f>
        <v>25</v>
      </c>
      <c r="G39">
        <v>99.9</v>
      </c>
      <c r="H39" cm="1">
        <f t="array" ref="H39">_xlfn.IFS(G39&lt;=95.8, 25, G39&lt;=103.6, 50, G39&lt;=108, 75, G39&lt;=118, 100)</f>
        <v>50</v>
      </c>
      <c r="I39">
        <v>0.65</v>
      </c>
      <c r="J39" cm="1">
        <f t="array" ref="J39">_xlfn.IFS(I39&lt;=0, 25, I39&lt;=0.65, 50, I39&lt;=0.75, 75, I39&lt;=1.17, 100)</f>
        <v>50</v>
      </c>
      <c r="K39">
        <v>0</v>
      </c>
      <c r="L39" cm="1">
        <f t="array" ref="L39">_xlfn.IFS(G39&lt;=95.8, 25, G39&lt;=103.6, 50, G39&lt;=108, 75, G39&lt;=118, 100)</f>
        <v>50</v>
      </c>
      <c r="M39">
        <f>0.25*F39+0.25*H39+0.25*J39+0.25*L39</f>
        <v>43.75</v>
      </c>
      <c r="N39" cm="1">
        <f t="array" ref="N39">_xlfn.IFS(M39&lt;=43.75, 25, M39&lt;=56.25, 50, M39&lt;=81.25, 75, M39&lt;=100, 100)</f>
        <v>25</v>
      </c>
    </row>
    <row r="40" spans="1:14" x14ac:dyDescent="0.45">
      <c r="A40" t="s">
        <v>163</v>
      </c>
      <c r="B40" t="s">
        <v>85</v>
      </c>
      <c r="C40" t="s">
        <v>85</v>
      </c>
      <c r="D40" t="s">
        <v>124</v>
      </c>
      <c r="E40">
        <f>C40/B40</f>
        <v>1</v>
      </c>
      <c r="F40" cm="1">
        <f t="array" ref="F40">_xlfn.IFS(E40&lt;=0.361556, 100, E40&lt;=0.467433, 75, E40&lt;=0.755952, 50, E40&lt;=1, 25)</f>
        <v>25</v>
      </c>
      <c r="G40">
        <v>99.8</v>
      </c>
      <c r="H40" cm="1">
        <f t="array" ref="H40">_xlfn.IFS(G40&lt;=95.8, 25, G40&lt;=103.6, 50, G40&lt;=108, 75, G40&lt;=118, 100)</f>
        <v>50</v>
      </c>
      <c r="I40">
        <v>1.17</v>
      </c>
      <c r="J40" cm="1">
        <f t="array" ref="J40">_xlfn.IFS(I40&lt;=0, 25, I40&lt;=0.65, 50, I40&lt;=0.75, 75, I40&lt;=1.17, 100)</f>
        <v>100</v>
      </c>
      <c r="K40">
        <v>0</v>
      </c>
      <c r="L40" cm="1">
        <f t="array" ref="L40">_xlfn.IFS(G40&lt;=95.8, 25, G40&lt;=103.6, 50, G40&lt;=108, 75, G40&lt;=118, 100)</f>
        <v>50</v>
      </c>
      <c r="M40">
        <f>0.25*F40+0.25*H40+0.25*J40+0.25*L40</f>
        <v>56.25</v>
      </c>
      <c r="N40" cm="1">
        <f t="array" ref="N40">_xlfn.IFS(M40&lt;=43.75, 25, M40&lt;=56.25, 50, M40&lt;=81.25, 75, M40&lt;=100, 100)</f>
        <v>50</v>
      </c>
    </row>
    <row r="41" spans="1:14" x14ac:dyDescent="0.45">
      <c r="A41" t="s">
        <v>164</v>
      </c>
      <c r="B41" t="s">
        <v>165</v>
      </c>
      <c r="C41" t="s">
        <v>165</v>
      </c>
      <c r="D41" t="s">
        <v>124</v>
      </c>
      <c r="E41">
        <f>C41/B41</f>
        <v>1</v>
      </c>
      <c r="F41" cm="1">
        <f t="array" ref="F41">_xlfn.IFS(E41&lt;=0.361556, 100, E41&lt;=0.467433, 75, E41&lt;=0.755952, 50, E41&lt;=1, 25)</f>
        <v>25</v>
      </c>
      <c r="G41">
        <v>99.5</v>
      </c>
      <c r="H41" cm="1">
        <f t="array" ref="H41">_xlfn.IFS(G41&lt;=95.8, 25, G41&lt;=103.6, 50, G41&lt;=108, 75, G41&lt;=118, 100)</f>
        <v>50</v>
      </c>
      <c r="I41">
        <v>0.77</v>
      </c>
      <c r="J41" cm="1">
        <f t="array" ref="J41">_xlfn.IFS(I41&lt;=0, 25, I41&lt;=0.65, 50, I41&lt;=0.75, 75, I41&lt;=1.17, 100)</f>
        <v>100</v>
      </c>
      <c r="K41">
        <v>0</v>
      </c>
      <c r="L41" cm="1">
        <f t="array" ref="L41">_xlfn.IFS(G41&lt;=95.8, 25, G41&lt;=103.6, 50, G41&lt;=108, 75, G41&lt;=118, 100)</f>
        <v>50</v>
      </c>
      <c r="M41">
        <f>0.25*F41+0.25*H41+0.25*J41+0.25*L41</f>
        <v>56.25</v>
      </c>
      <c r="N41" cm="1">
        <f t="array" ref="N41">_xlfn.IFS(M41&lt;=43.75, 25, M41&lt;=56.25, 50, M41&lt;=81.25, 75, M41&lt;=100, 100)</f>
        <v>50</v>
      </c>
    </row>
    <row r="42" spans="1:14" x14ac:dyDescent="0.45">
      <c r="A42" t="s">
        <v>166</v>
      </c>
      <c r="B42" t="s">
        <v>69</v>
      </c>
      <c r="C42" t="s">
        <v>167</v>
      </c>
      <c r="D42" t="s">
        <v>168</v>
      </c>
      <c r="E42">
        <f>C42/B42</f>
        <v>0.54761904761904767</v>
      </c>
      <c r="F42" cm="1">
        <f t="array" ref="F42">_xlfn.IFS(E42&lt;=0.361556, 100, E42&lt;=0.467433, 75, E42&lt;=0.755952, 50, E42&lt;=1, 25)</f>
        <v>50</v>
      </c>
      <c r="G42">
        <v>99</v>
      </c>
      <c r="H42" cm="1">
        <f t="array" ref="H42">_xlfn.IFS(G42&lt;=95.8, 25, G42&lt;=103.6, 50, G42&lt;=108, 75, G42&lt;=118, 100)</f>
        <v>50</v>
      </c>
      <c r="I42">
        <v>0</v>
      </c>
      <c r="J42" cm="1">
        <f t="array" ref="J42">_xlfn.IFS(I42&lt;=0, 25, I42&lt;=0.65, 50, I42&lt;=0.75, 75, I42&lt;=1.17, 100)</f>
        <v>25</v>
      </c>
      <c r="K42">
        <v>0</v>
      </c>
      <c r="L42" cm="1">
        <f t="array" ref="L42">_xlfn.IFS(G42&lt;=95.8, 25, G42&lt;=103.6, 50, G42&lt;=108, 75, G42&lt;=118, 100)</f>
        <v>50</v>
      </c>
      <c r="M42">
        <f>0.25*F42+0.25*H42+0.25*J42+0.25*L42</f>
        <v>43.75</v>
      </c>
      <c r="N42" cm="1">
        <f t="array" ref="N42">_xlfn.IFS(M42&lt;=43.75, 25, M42&lt;=56.25, 50, M42&lt;=81.25, 75, M42&lt;=100, 100)</f>
        <v>25</v>
      </c>
    </row>
    <row r="43" spans="1:14" x14ac:dyDescent="0.45">
      <c r="A43" t="s">
        <v>169</v>
      </c>
      <c r="B43" t="s">
        <v>170</v>
      </c>
      <c r="C43" t="s">
        <v>171</v>
      </c>
      <c r="D43" t="s">
        <v>168</v>
      </c>
      <c r="E43">
        <f>C43/B43</f>
        <v>0.546875</v>
      </c>
      <c r="F43" cm="1">
        <f t="array" ref="F43">_xlfn.IFS(E43&lt;=0.361556, 100, E43&lt;=0.467433, 75, E43&lt;=0.755952, 50, E43&lt;=1, 25)</f>
        <v>50</v>
      </c>
      <c r="G43">
        <v>98.8</v>
      </c>
      <c r="H43" cm="1">
        <f t="array" ref="H43">_xlfn.IFS(G43&lt;=95.8, 25, G43&lt;=103.6, 50, G43&lt;=108, 75, G43&lt;=118, 100)</f>
        <v>50</v>
      </c>
      <c r="I43">
        <v>0.71</v>
      </c>
      <c r="J43" cm="1">
        <f t="array" ref="J43">_xlfn.IFS(I43&lt;=0, 25, I43&lt;=0.65, 50, I43&lt;=0.75, 75, I43&lt;=1.17, 100)</f>
        <v>75</v>
      </c>
      <c r="K43">
        <v>0</v>
      </c>
      <c r="L43" cm="1">
        <f t="array" ref="L43">_xlfn.IFS(G43&lt;=95.8, 25, G43&lt;=103.6, 50, G43&lt;=108, 75, G43&lt;=118, 100)</f>
        <v>50</v>
      </c>
      <c r="M43">
        <f>0.25*F43+0.25*H43+0.25*J43+0.25*L43</f>
        <v>56.25</v>
      </c>
      <c r="N43" cm="1">
        <f t="array" ref="N43">_xlfn.IFS(M43&lt;=43.75, 25, M43&lt;=56.25, 50, M43&lt;=81.25, 75, M43&lt;=100, 100)</f>
        <v>50</v>
      </c>
    </row>
    <row r="44" spans="1:14" x14ac:dyDescent="0.45">
      <c r="A44" t="s">
        <v>172</v>
      </c>
      <c r="B44" t="s">
        <v>173</v>
      </c>
      <c r="C44" t="s">
        <v>174</v>
      </c>
      <c r="D44" t="s">
        <v>175</v>
      </c>
      <c r="E44">
        <f>C44/B44</f>
        <v>0.73958333333333337</v>
      </c>
      <c r="F44" cm="1">
        <f t="array" ref="F44">_xlfn.IFS(E44&lt;=0.361556, 100, E44&lt;=0.467433, 75, E44&lt;=0.755952, 50, E44&lt;=1, 25)</f>
        <v>50</v>
      </c>
      <c r="G44">
        <v>98.8</v>
      </c>
      <c r="H44" cm="1">
        <f t="array" ref="H44">_xlfn.IFS(G44&lt;=95.8, 25, G44&lt;=103.6, 50, G44&lt;=108, 75, G44&lt;=118, 100)</f>
        <v>50</v>
      </c>
      <c r="I44">
        <v>0.65</v>
      </c>
      <c r="J44" cm="1">
        <f t="array" ref="J44">_xlfn.IFS(I44&lt;=0, 25, I44&lt;=0.65, 50, I44&lt;=0.75, 75, I44&lt;=1.17, 100)</f>
        <v>50</v>
      </c>
      <c r="K44">
        <v>0.6</v>
      </c>
      <c r="L44" cm="1">
        <f t="array" ref="L44">_xlfn.IFS(G44&lt;=95.8, 25, G44&lt;=103.6, 50, G44&lt;=108, 75, G44&lt;=118, 100)</f>
        <v>50</v>
      </c>
      <c r="M44">
        <f>0.25*F44+0.25*H44+0.25*J44+0.25*L44</f>
        <v>50</v>
      </c>
      <c r="N44" cm="1">
        <f t="array" ref="N44">_xlfn.IFS(M44&lt;=43.75, 25, M44&lt;=56.25, 50, M44&lt;=81.25, 75, M44&lt;=100, 100)</f>
        <v>50</v>
      </c>
    </row>
    <row r="45" spans="1:14" x14ac:dyDescent="0.45">
      <c r="A45" t="s">
        <v>176</v>
      </c>
      <c r="B45" t="s">
        <v>177</v>
      </c>
      <c r="C45" t="s">
        <v>178</v>
      </c>
      <c r="D45" t="s">
        <v>179</v>
      </c>
      <c r="E45">
        <f>C45/B45</f>
        <v>0.43873517786561267</v>
      </c>
      <c r="F45" cm="1">
        <f t="array" ref="F45">_xlfn.IFS(E45&lt;=0.361556, 100, E45&lt;=0.467433, 75, E45&lt;=0.755952, 50, E45&lt;=1, 25)</f>
        <v>75</v>
      </c>
      <c r="G45">
        <v>97.4</v>
      </c>
      <c r="H45" cm="1">
        <f t="array" ref="H45">_xlfn.IFS(G45&lt;=95.8, 25, G45&lt;=103.6, 50, G45&lt;=108, 75, G45&lt;=118, 100)</f>
        <v>50</v>
      </c>
      <c r="I45">
        <v>0.6</v>
      </c>
      <c r="J45" cm="1">
        <f t="array" ref="J45">_xlfn.IFS(I45&lt;=0, 25, I45&lt;=0.65, 50, I45&lt;=0.75, 75, I45&lt;=1.17, 100)</f>
        <v>50</v>
      </c>
      <c r="K45">
        <v>0.59</v>
      </c>
      <c r="L45" cm="1">
        <f t="array" ref="L45">_xlfn.IFS(G45&lt;=95.8, 25, G45&lt;=103.6, 50, G45&lt;=108, 75, G45&lt;=118, 100)</f>
        <v>50</v>
      </c>
      <c r="M45">
        <f>0.25*F45+0.25*H45+0.25*J45+0.25*L45</f>
        <v>56.25</v>
      </c>
      <c r="N45" cm="1">
        <f t="array" ref="N45">_xlfn.IFS(M45&lt;=43.75, 25, M45&lt;=56.25, 50, M45&lt;=81.25, 75, M45&lt;=100, 100)</f>
        <v>50</v>
      </c>
    </row>
    <row r="46" spans="1:14" x14ac:dyDescent="0.45">
      <c r="A46" t="s">
        <v>180</v>
      </c>
      <c r="B46" t="s">
        <v>181</v>
      </c>
      <c r="C46" t="s">
        <v>182</v>
      </c>
      <c r="D46" t="s">
        <v>183</v>
      </c>
      <c r="E46">
        <f>C46/B46</f>
        <v>0.96250000000000002</v>
      </c>
      <c r="F46" cm="1">
        <f t="array" ref="F46">_xlfn.IFS(E46&lt;=0.361556, 100, E46&lt;=0.467433, 75, E46&lt;=0.755952, 50, E46&lt;=1, 25)</f>
        <v>25</v>
      </c>
      <c r="G46">
        <v>96.9</v>
      </c>
      <c r="H46" cm="1">
        <f t="array" ref="H46">_xlfn.IFS(G46&lt;=95.8, 25, G46&lt;=103.6, 50, G46&lt;=108, 75, G46&lt;=118, 100)</f>
        <v>50</v>
      </c>
      <c r="I46">
        <v>0.72</v>
      </c>
      <c r="J46" cm="1">
        <f t="array" ref="J46">_xlfn.IFS(I46&lt;=0, 25, I46&lt;=0.65, 50, I46&lt;=0.75, 75, I46&lt;=1.17, 100)</f>
        <v>75</v>
      </c>
      <c r="K46">
        <v>0.33300000000000002</v>
      </c>
      <c r="L46" cm="1">
        <f t="array" ref="L46">_xlfn.IFS(G46&lt;=95.8, 25, G46&lt;=103.6, 50, G46&lt;=108, 75, G46&lt;=118, 100)</f>
        <v>50</v>
      </c>
      <c r="M46">
        <f>0.25*F46+0.25*H46+0.25*J46+0.25*L46</f>
        <v>50</v>
      </c>
      <c r="N46" cm="1">
        <f t="array" ref="N46">_xlfn.IFS(M46&lt;=43.75, 25, M46&lt;=56.25, 50, M46&lt;=81.25, 75, M46&lt;=100, 100)</f>
        <v>50</v>
      </c>
    </row>
    <row r="47" spans="1:14" x14ac:dyDescent="0.45">
      <c r="A47" t="s">
        <v>184</v>
      </c>
      <c r="B47" t="s">
        <v>185</v>
      </c>
      <c r="C47" t="s">
        <v>185</v>
      </c>
      <c r="D47" t="s">
        <v>124</v>
      </c>
      <c r="E47">
        <f>C47/B47</f>
        <v>1</v>
      </c>
      <c r="F47" cm="1">
        <f t="array" ref="F47">_xlfn.IFS(E47&lt;=0.361556, 100, E47&lt;=0.467433, 75, E47&lt;=0.755952, 50, E47&lt;=1, 25)</f>
        <v>25</v>
      </c>
      <c r="G47">
        <v>95.8</v>
      </c>
      <c r="H47" cm="1">
        <f t="array" ref="H47">_xlfn.IFS(G47&lt;=95.8, 25, G47&lt;=103.6, 50, G47&lt;=108, 75, G47&lt;=118, 100)</f>
        <v>25</v>
      </c>
      <c r="I47">
        <v>0</v>
      </c>
      <c r="J47" cm="1">
        <f t="array" ref="J47">_xlfn.IFS(I47&lt;=0, 25, I47&lt;=0.65, 50, I47&lt;=0.75, 75, I47&lt;=1.17, 100)</f>
        <v>25</v>
      </c>
      <c r="K47">
        <v>0</v>
      </c>
      <c r="L47" cm="1">
        <f t="array" ref="L47">_xlfn.IFS(G47&lt;=95.8, 25, G47&lt;=103.6, 50, G47&lt;=108, 75, G47&lt;=118, 100)</f>
        <v>25</v>
      </c>
      <c r="M47">
        <f>0.25*F47+0.25*H47+0.25*J47+0.25*L47</f>
        <v>25</v>
      </c>
      <c r="N47" cm="1">
        <f t="array" ref="N47">_xlfn.IFS(M47&lt;=43.75, 25, M47&lt;=56.25, 50, M47&lt;=81.25, 75, M47&lt;=100, 100)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Stec</dc:creator>
  <cp:lastModifiedBy>Piotr Stec</cp:lastModifiedBy>
  <dcterms:created xsi:type="dcterms:W3CDTF">2025-08-18T12:43:15Z</dcterms:created>
  <dcterms:modified xsi:type="dcterms:W3CDTF">2025-08-18T12:43:42Z</dcterms:modified>
</cp:coreProperties>
</file>